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eg\OneDrive - Queen's University\Python\Projects\EclipseRelated\PlanEvaluation\sabr_plan_report\SABR_Plan_Report_Testing\Output\"/>
    </mc:Choice>
  </mc:AlternateContent>
  <bookViews>
    <workbookView xWindow="0" yWindow="0" windowWidth="17475" windowHeight="2625"/>
  </bookViews>
  <sheets>
    <sheet name="output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1" l="1"/>
  <c r="I55" i="1"/>
  <c r="I54" i="1"/>
  <c r="A54" i="1"/>
  <c r="I53" i="1"/>
  <c r="H53" i="1"/>
  <c r="A53" i="1"/>
  <c r="I52" i="1"/>
  <c r="A52" i="1"/>
  <c r="I51" i="1"/>
  <c r="A51" i="1"/>
  <c r="I50" i="1"/>
  <c r="A50" i="1"/>
  <c r="I49" i="1"/>
  <c r="A49" i="1"/>
  <c r="I48" i="1"/>
  <c r="A48" i="1"/>
  <c r="I47" i="1"/>
  <c r="A47" i="1"/>
  <c r="I46" i="1"/>
  <c r="A46" i="1"/>
  <c r="I45" i="1"/>
  <c r="A45" i="1"/>
  <c r="I44" i="1"/>
  <c r="A44" i="1"/>
  <c r="I43" i="1"/>
  <c r="A43" i="1"/>
  <c r="I42" i="1"/>
  <c r="A42" i="1"/>
  <c r="I41" i="1"/>
  <c r="A41" i="1"/>
  <c r="I40" i="1"/>
  <c r="A40" i="1"/>
  <c r="I39" i="1"/>
  <c r="A39" i="1"/>
  <c r="I38" i="1"/>
  <c r="A38" i="1"/>
  <c r="I37" i="1"/>
  <c r="A37" i="1"/>
  <c r="I36" i="1"/>
  <c r="A36" i="1"/>
  <c r="I35" i="1"/>
  <c r="A35" i="1"/>
  <c r="I34" i="1"/>
  <c r="A34" i="1"/>
  <c r="I33" i="1"/>
  <c r="A33" i="1"/>
  <c r="I32" i="1"/>
  <c r="A32" i="1"/>
  <c r="I31" i="1"/>
  <c r="A31" i="1"/>
  <c r="I30" i="1"/>
  <c r="A30" i="1"/>
  <c r="I29" i="1"/>
  <c r="A29" i="1"/>
  <c r="I28" i="1"/>
  <c r="A28" i="1"/>
  <c r="I27" i="1"/>
  <c r="A27" i="1"/>
  <c r="I26" i="1"/>
  <c r="A26" i="1"/>
  <c r="I25" i="1"/>
  <c r="A25" i="1"/>
  <c r="I24" i="1"/>
  <c r="A24" i="1"/>
  <c r="I23" i="1"/>
  <c r="A23" i="1"/>
  <c r="I22" i="1"/>
  <c r="A22" i="1"/>
  <c r="I21" i="1"/>
  <c r="A21" i="1"/>
  <c r="I20" i="1"/>
  <c r="A20" i="1"/>
  <c r="I19" i="1"/>
  <c r="A19" i="1"/>
  <c r="I18" i="1"/>
  <c r="A18" i="1"/>
  <c r="I17" i="1"/>
  <c r="A17" i="1"/>
  <c r="I16" i="1"/>
  <c r="A16" i="1"/>
  <c r="I15" i="1"/>
  <c r="A15" i="1"/>
  <c r="I14" i="1"/>
  <c r="A14" i="1"/>
  <c r="I13" i="1"/>
  <c r="A13" i="1"/>
  <c r="I12" i="1"/>
  <c r="A12" i="1"/>
  <c r="I11" i="1"/>
  <c r="A11" i="1"/>
  <c r="I10" i="1"/>
  <c r="A10" i="1"/>
  <c r="I9" i="1"/>
  <c r="A9" i="1"/>
  <c r="I8" i="1"/>
  <c r="A8" i="1"/>
  <c r="I7" i="1"/>
  <c r="A7" i="1"/>
  <c r="I6" i="1"/>
  <c r="A6" i="1"/>
  <c r="I5" i="1"/>
  <c r="A5" i="1"/>
  <c r="I4" i="1"/>
  <c r="A4" i="1"/>
  <c r="I3" i="1"/>
  <c r="A3" i="1"/>
  <c r="I2" i="1"/>
  <c r="A2" i="1"/>
  <c r="A1" i="1"/>
  <c r="BL32" i="2" l="1"/>
  <c r="BL31" i="2"/>
  <c r="BL30" i="2"/>
  <c r="BL29" i="2"/>
  <c r="BL28" i="2"/>
  <c r="BL27" i="2"/>
  <c r="BL26" i="2"/>
  <c r="BL25" i="2"/>
  <c r="BL24" i="2"/>
  <c r="BL23" i="2"/>
  <c r="BL22" i="2"/>
  <c r="BL21" i="2"/>
  <c r="BL20" i="2"/>
  <c r="BL19" i="2"/>
  <c r="BL18" i="2"/>
  <c r="BL17" i="2"/>
  <c r="BL16" i="2"/>
  <c r="BL15" i="2"/>
  <c r="BL14" i="2"/>
  <c r="BL13" i="2"/>
  <c r="BL12" i="2"/>
  <c r="BL11" i="2"/>
  <c r="BL10" i="2"/>
  <c r="BL9" i="2"/>
  <c r="BL8" i="2"/>
  <c r="BL7" i="2"/>
  <c r="BL6" i="2"/>
  <c r="BL5" i="2"/>
  <c r="BL4" i="2"/>
  <c r="BL3" i="2"/>
  <c r="BL2" i="2"/>
  <c r="BG31" i="2"/>
  <c r="BG30" i="2"/>
  <c r="BG29" i="2"/>
  <c r="BG28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G14" i="2"/>
  <c r="BG13" i="2"/>
  <c r="BG12" i="2"/>
  <c r="BG11" i="2"/>
  <c r="BG10" i="2"/>
  <c r="BG9" i="2"/>
  <c r="BG8" i="2"/>
  <c r="BG7" i="2"/>
  <c r="BG6" i="2"/>
  <c r="BG5" i="2"/>
  <c r="BG4" i="2"/>
  <c r="BG3" i="2"/>
  <c r="BG2" i="2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B3" i="2"/>
  <c r="BB2" i="2"/>
  <c r="AW31" i="2"/>
  <c r="AW30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W4" i="2"/>
  <c r="AW3" i="2"/>
  <c r="AW2" i="2"/>
  <c r="AR31" i="2"/>
  <c r="AR30" i="2"/>
  <c r="AR29" i="2"/>
  <c r="AR28" i="2"/>
  <c r="AR27" i="2"/>
  <c r="AR26" i="2"/>
  <c r="AR25" i="2"/>
  <c r="AR24" i="2"/>
  <c r="AR23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AR3" i="2"/>
  <c r="AR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4" i="2"/>
  <c r="AM3" i="2"/>
  <c r="AM2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AC42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H41" i="2" l="1"/>
  <c r="AC41" i="2"/>
  <c r="N41" i="2"/>
</calcChain>
</file>

<file path=xl/sharedStrings.xml><?xml version="1.0" encoding="utf-8"?>
<sst xmlns="http://schemas.openxmlformats.org/spreadsheetml/2006/main" count="742" uniqueCount="153">
  <si>
    <t>Target/OAR Volumes:</t>
  </si>
  <si>
    <t>GTV Volume (cc)</t>
  </si>
  <si>
    <t>ITV Volume (cc):</t>
  </si>
  <si>
    <t>PTV Volume (cc)</t>
  </si>
  <si>
    <t>Total Lung Volume (cc)</t>
  </si>
  <si>
    <t>Normalization:</t>
  </si>
  <si>
    <t>100% Dose covers 95% of Target Volume</t>
  </si>
  <si>
    <t>Ref Dose (%) /</t>
  </si>
  <si>
    <t>Ref Volume (cc)</t>
  </si>
  <si>
    <t>Plan Normalization Value (%)</t>
  </si>
  <si>
    <t>Dose @COM-PTV (cGy)</t>
  </si>
  <si>
    <t>PTV Dose Inhomogeneity:</t>
  </si>
  <si>
    <t>PTV- Minimum Dose</t>
  </si>
  <si>
    <t>PTV - V100(%)</t>
  </si>
  <si>
    <t>PTV - V90 (%)</t>
  </si>
  <si>
    <t>HIGH Dose Spillage:</t>
  </si>
  <si>
    <t xml:space="preserve"> </t>
  </si>
  <si>
    <t>Location</t>
  </si>
  <si>
    <t>V105% - PTV (cc) =</t>
  </si>
  <si>
    <t>Volume</t>
  </si>
  <si>
    <t>V100% (cc) =</t>
  </si>
  <si>
    <t>LOW Dose Spillage:</t>
  </si>
  <si>
    <t>D³2cm (%) =</t>
  </si>
  <si>
    <t>V50% (cc) =</t>
  </si>
  <si>
    <t>DOSE TO OARs</t>
  </si>
  <si>
    <t>Maximum  Dose (cGy)</t>
  </si>
  <si>
    <t>/ Volume (cc)</t>
  </si>
  <si>
    <t>Lung Dose</t>
  </si>
  <si>
    <t>Mean Dose (contralateral lung)</t>
  </si>
  <si>
    <t>Mean Dose (Total lung)</t>
  </si>
  <si>
    <t>V20 (Total Lung)</t>
  </si>
  <si>
    <t>V20Gy (%) =</t>
  </si>
  <si>
    <t>Other OARs</t>
  </si>
  <si>
    <t xml:space="preserve">Aorta </t>
  </si>
  <si>
    <t>(max point dose)</t>
  </si>
  <si>
    <t>V60Gy £ 10cc</t>
  </si>
  <si>
    <t>V60Gy=</t>
  </si>
  <si>
    <t>Artery-Pulmonary</t>
  </si>
  <si>
    <t>Spinal Canal</t>
  </si>
  <si>
    <t>Ipsilat. Brach. Plex.</t>
  </si>
  <si>
    <t>??</t>
  </si>
  <si>
    <t>V30Gy £ 3cc</t>
  </si>
  <si>
    <t>V30Gy=</t>
  </si>
  <si>
    <t>Heart</t>
  </si>
  <si>
    <t>Esophagus</t>
  </si>
  <si>
    <t>Chestwall (rib)</t>
  </si>
  <si>
    <t>V50Gy £ 5cc</t>
  </si>
  <si>
    <t>V50Gy=</t>
  </si>
  <si>
    <t>Proximal Trachea</t>
  </si>
  <si>
    <t>&amp; Bronch. Tree: V60Gy £ 5cc</t>
  </si>
  <si>
    <t>V60Gy =</t>
  </si>
  <si>
    <t xml:space="preserve">Stomach and </t>
  </si>
  <si>
    <t>Intestines</t>
  </si>
  <si>
    <t>V36Gy £ 1cc</t>
  </si>
  <si>
    <t>V36Gy=</t>
  </si>
  <si>
    <t>Dosimetrist:</t>
  </si>
  <si>
    <t>Physicist:</t>
  </si>
  <si>
    <t>NOTES:</t>
  </si>
  <si>
    <t>Q:\SBRT\Policy\SABR  Plan Evaluation Worksheet 4Dec2013.xls</t>
  </si>
  <si>
    <t>EvaluationSheet 60Gy 8F</t>
  </si>
  <si>
    <t>DVH Data Mar 05 2018.dvh</t>
  </si>
  <si>
    <t>Test_results</t>
  </si>
  <si>
    <t>Dose @COM-PTV (%)</t>
  </si>
  <si>
    <t>PTV- Minimum Dose (%)</t>
  </si>
  <si>
    <t>Spinal Canal-PRV 5mm</t>
  </si>
  <si>
    <t>and Bronchial Tree</t>
  </si>
  <si>
    <t>EvaluationSheet 48Gy4F 60Gy5F</t>
  </si>
  <si>
    <t>DVH Data Feb 27 2018.dvh</t>
  </si>
  <si>
    <t>DVH Data Feb 14 2018.dvh</t>
  </si>
  <si>
    <t>DVH Data Nov 22 2017.dvh</t>
  </si>
  <si>
    <t>DVH Data Nov 17 2017.dvh</t>
  </si>
  <si>
    <t>DVH_Data_Sept_29_2017.dvh</t>
  </si>
  <si>
    <t>DVH_Data_Aug_29_2017.dvh</t>
  </si>
  <si>
    <t>Maximum Point</t>
  </si>
  <si>
    <t>Dose (cGy)</t>
  </si>
  <si>
    <t>Artery-Pulmnory</t>
  </si>
  <si>
    <t>OK</t>
  </si>
  <si>
    <t>EvaluationSheet 54Gy 3F</t>
  </si>
  <si>
    <t>SABR1.dvh</t>
  </si>
  <si>
    <t>SABR2.dvh</t>
  </si>
  <si>
    <t>SABR3.dvh</t>
  </si>
  <si>
    <t>SABR4.dvh</t>
  </si>
  <si>
    <t>SABR5.dvh</t>
  </si>
  <si>
    <t>SABR6.dvh</t>
  </si>
  <si>
    <t xml:space="preserve">GTV Volume (cc) </t>
  </si>
  <si>
    <t xml:space="preserve">ITV Volume (cc): </t>
  </si>
  <si>
    <t xml:space="preserve">PTV Volume (cc) </t>
  </si>
  <si>
    <t xml:space="preserve">Total Lung Volume (cc) </t>
  </si>
  <si>
    <t xml:space="preserve">Plan Normalization Value (%) </t>
  </si>
  <si>
    <t xml:space="preserve">Dose @COM-PTV (cGy) </t>
  </si>
  <si>
    <t xml:space="preserve">PTV- Minimum Dose </t>
  </si>
  <si>
    <t xml:space="preserve">PTV - V100(%) </t>
  </si>
  <si>
    <t xml:space="preserve">PTV - V90 (%) </t>
  </si>
  <si>
    <t xml:space="preserve">V105% - PTV (cc) = </t>
  </si>
  <si>
    <t xml:space="preserve">V100% (cc) =  </t>
  </si>
  <si>
    <t xml:space="preserve">D³2cm (%) = </t>
  </si>
  <si>
    <t xml:space="preserve">V50% (cc) = </t>
  </si>
  <si>
    <t xml:space="preserve">Mean Dose (contralateral lung) </t>
  </si>
  <si>
    <t xml:space="preserve">Mean Dose (Total lung) </t>
  </si>
  <si>
    <t xml:space="preserve">V20 (Total Lung) </t>
  </si>
  <si>
    <t>Aorta  (max point dose)</t>
  </si>
  <si>
    <t xml:space="preserve"> V60Gy=</t>
  </si>
  <si>
    <t>Artery-Pulmonary (max point dose)</t>
  </si>
  <si>
    <t>Spinal Canal (max point dose)</t>
  </si>
  <si>
    <t>Ipsilat. Brach. Plex. (max point dose)</t>
  </si>
  <si>
    <t xml:space="preserve"> V30Gy=</t>
  </si>
  <si>
    <t>Heart (max point dose)</t>
  </si>
  <si>
    <t>Esophagus (max point dose)</t>
  </si>
  <si>
    <t>Chestwall (rib) (max point dose)</t>
  </si>
  <si>
    <t xml:space="preserve"> V50Gy=</t>
  </si>
  <si>
    <t>Proximal Trachea (max point dose)</t>
  </si>
  <si>
    <t>&amp; Bronch. Tree: V60Gy £ 5cc V60Gy =</t>
  </si>
  <si>
    <t>Stomach and  (max point dose)</t>
  </si>
  <si>
    <t>Intestines V36Gy=</t>
  </si>
  <si>
    <t xml:space="preserve">PTV in chest wall; V50 Chestwall-PTV = 7.4 </t>
  </si>
  <si>
    <t/>
  </si>
  <si>
    <t>Location V105% - PTV (cc) =</t>
  </si>
  <si>
    <t>Volume V100% (cc) =</t>
  </si>
  <si>
    <t>Location D³2cm (%) =</t>
  </si>
  <si>
    <t>Volume V50% (cc) =</t>
  </si>
  <si>
    <t>V20 (Total Lung) in % V20Gy (%) =</t>
  </si>
  <si>
    <t>Lung-Basic Function V11.6Gy (cc) =</t>
  </si>
  <si>
    <t>Lung-Pneumonitis V12.4Gy (cc) =</t>
  </si>
  <si>
    <t>Aorta (max point dose)</t>
  </si>
  <si>
    <t>V40Gy £ 10cc V40Gy=</t>
  </si>
  <si>
    <t>V20.8Gy £ 0.35cc V20.8Gy=</t>
  </si>
  <si>
    <t>V13.6Gy £ 1.2cc V13.6Gy=</t>
  </si>
  <si>
    <t>Spinal Canal-PRV 5mm (max point dose)</t>
  </si>
  <si>
    <t>V23.6Gy £ 3cc V23.6Gy=</t>
  </si>
  <si>
    <t>Skin V30Gy £ 10cc V30Gy=</t>
  </si>
  <si>
    <t>V28Gy £ 15cc V28Gy=</t>
  </si>
  <si>
    <t>V18.8Gy £ 5cc V18.8Gy=</t>
  </si>
  <si>
    <t>*Chestwall (rib) (max point dose)</t>
  </si>
  <si>
    <t>V40Gy £ 5cc V40Gy=</t>
  </si>
  <si>
    <t>V30Gy £ 30cc V30Gy=</t>
  </si>
  <si>
    <t>V15.6G y£ 4cc V15.6Gy=</t>
  </si>
  <si>
    <t>Stomach and (max point dose)</t>
  </si>
  <si>
    <t>Intestines V21Gy £ 1cc V21Gy=</t>
  </si>
  <si>
    <t>Difference</t>
  </si>
  <si>
    <t>Intestines V21Gy £ 1cc V21Gy= ??</t>
  </si>
  <si>
    <t>V20 (Total Lung) V20Gy (%) =</t>
  </si>
  <si>
    <t>V60Gy £ 10cc V60Gy=</t>
  </si>
  <si>
    <t>V30Gy £ 3cc V30Gy=</t>
  </si>
  <si>
    <t>V50Gy £ 5cc V50Gy=</t>
  </si>
  <si>
    <t>Intestines V36Gy £ 1cc V36Gy=</t>
  </si>
  <si>
    <t>Volume(R50) V50% (cc) =</t>
  </si>
  <si>
    <t>V20 (Total Lung) in % V20Gy (%)=</t>
  </si>
  <si>
    <t>Lung-Basic Function V11.6Gy=</t>
  </si>
  <si>
    <t>Lung-Pneumonitis V12.4Gy=</t>
  </si>
  <si>
    <t>Ipsilat Brach.Plex (max point dose)</t>
  </si>
  <si>
    <t>Skin V30Gy£10cc V30Gy=</t>
  </si>
  <si>
    <t>V28.2Gy £ 1cc V28.2Gy=</t>
  </si>
  <si>
    <t>V30Gy£ 30cc V30Gy=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</si>
</sst>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 applyAlignment="1"/>
    <xf numFmtId="0" fontId="0" fillId="3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2"/>
  <sheetViews>
    <sheetView tabSelected="1" topLeftCell="AW1" workbookViewId="0">
      <selection activeCell="BD6" sqref="BD6:BG6"/>
    </sheetView>
  </sheetViews>
  <sheetFormatPr defaultRowHeight="15" x14ac:dyDescent="0.25"/>
  <cols>
    <col min="1" max="1" width="39.28515625" bestFit="1" customWidth="1"/>
    <col min="2" max="2" width="24.28515625" bestFit="1" customWidth="1"/>
    <col min="3" max="3" width="12" bestFit="1" customWidth="1"/>
    <col min="4" max="4" width="12.7109375" bestFit="1" customWidth="1"/>
    <col min="5" max="5" width="1.140625" style="3" customWidth="1"/>
    <col min="6" max="6" width="37.140625" bestFit="1" customWidth="1"/>
    <col min="7" max="7" width="24.140625" bestFit="1" customWidth="1"/>
    <col min="8" max="8" width="12" bestFit="1" customWidth="1"/>
    <col min="9" max="9" width="12.7109375" bestFit="1" customWidth="1"/>
    <col min="10" max="10" width="1.140625" style="3" customWidth="1"/>
    <col min="11" max="11" width="37.140625" bestFit="1" customWidth="1"/>
    <col min="12" max="12" width="24.140625" bestFit="1" customWidth="1"/>
    <col min="13" max="13" width="12" bestFit="1" customWidth="1"/>
    <col min="14" max="14" width="12.7109375" bestFit="1" customWidth="1"/>
    <col min="15" max="15" width="1.140625" style="3" customWidth="1"/>
    <col min="16" max="16" width="34" bestFit="1" customWidth="1"/>
    <col min="17" max="17" width="24.42578125" bestFit="1" customWidth="1"/>
    <col min="18" max="18" width="12" bestFit="1" customWidth="1"/>
    <col min="19" max="19" width="12.7109375" bestFit="1" customWidth="1"/>
    <col min="20" max="20" width="1.140625" style="3" customWidth="1"/>
    <col min="21" max="21" width="34" bestFit="1" customWidth="1"/>
    <col min="22" max="22" width="24.42578125" bestFit="1" customWidth="1"/>
    <col min="23" max="23" width="12" bestFit="1" customWidth="1"/>
    <col min="24" max="24" width="12.7109375" bestFit="1" customWidth="1"/>
    <col min="25" max="25" width="1.140625" style="3" customWidth="1"/>
    <col min="26" max="26" width="37.140625" bestFit="1" customWidth="1"/>
    <col min="27" max="27" width="27.28515625" bestFit="1" customWidth="1"/>
    <col min="28" max="28" width="12" bestFit="1" customWidth="1"/>
    <col min="29" max="29" width="12.7109375" bestFit="1" customWidth="1"/>
    <col min="30" max="30" width="1.140625" style="3" customWidth="1"/>
    <col min="31" max="31" width="37.140625" bestFit="1" customWidth="1"/>
    <col min="32" max="32" width="26.7109375" bestFit="1" customWidth="1"/>
    <col min="33" max="33" width="12" bestFit="1" customWidth="1"/>
    <col min="34" max="34" width="12.7109375" bestFit="1" customWidth="1"/>
    <col min="35" max="35" width="1.140625" style="3" customWidth="1"/>
    <col min="36" max="36" width="32.28515625" bestFit="1" customWidth="1"/>
    <col min="37" max="37" width="10.42578125" bestFit="1" customWidth="1"/>
    <col min="38" max="38" width="12" bestFit="1" customWidth="1"/>
    <col min="39" max="39" width="12.7109375" bestFit="1" customWidth="1"/>
    <col min="40" max="40" width="1.140625" style="3" customWidth="1"/>
    <col min="41" max="41" width="32.28515625" bestFit="1" customWidth="1"/>
    <col min="42" max="42" width="10.42578125" bestFit="1" customWidth="1"/>
    <col min="43" max="43" width="12" bestFit="1" customWidth="1"/>
    <col min="44" max="44" width="12.7109375" bestFit="1" customWidth="1"/>
    <col min="45" max="45" width="1.140625" style="3" customWidth="1"/>
    <col min="46" max="46" width="32.28515625" bestFit="1" customWidth="1"/>
    <col min="47" max="47" width="10.42578125" bestFit="1" customWidth="1"/>
    <col min="48" max="48" width="12" bestFit="1" customWidth="1"/>
    <col min="49" max="49" width="12.7109375" bestFit="1" customWidth="1"/>
    <col min="50" max="50" width="1.140625" style="3" customWidth="1"/>
    <col min="51" max="51" width="32.28515625" bestFit="1" customWidth="1"/>
    <col min="52" max="53" width="15.140625" bestFit="1" customWidth="1"/>
    <col min="54" max="54" width="12.7109375" bestFit="1" customWidth="1"/>
    <col min="55" max="55" width="1.140625" style="3" customWidth="1"/>
    <col min="56" max="56" width="32.28515625" bestFit="1" customWidth="1"/>
    <col min="57" max="57" width="10.42578125" bestFit="1" customWidth="1"/>
    <col min="58" max="58" width="12" bestFit="1" customWidth="1"/>
    <col min="59" max="59" width="12.7109375" bestFit="1" customWidth="1"/>
    <col min="60" max="60" width="1.140625" style="3" customWidth="1"/>
    <col min="61" max="61" width="32.28515625" bestFit="1" customWidth="1"/>
    <col min="62" max="62" width="10.42578125" bestFit="1" customWidth="1"/>
    <col min="63" max="63" width="12" bestFit="1" customWidth="1"/>
    <col min="64" max="64" width="12.7109375" bestFit="1" customWidth="1"/>
    <col min="65" max="65" width="1.140625" style="3" customWidth="1"/>
  </cols>
  <sheetData>
    <row r="1" spans="1:64" x14ac:dyDescent="0.25">
      <c r="A1" t="s">
        <v>59</v>
      </c>
      <c r="B1" t="s">
        <v>60</v>
      </c>
      <c r="C1" t="s">
        <v>61</v>
      </c>
      <c r="F1" t="s">
        <v>66</v>
      </c>
      <c r="G1" t="s">
        <v>67</v>
      </c>
      <c r="H1" t="s">
        <v>61</v>
      </c>
      <c r="I1" t="s">
        <v>138</v>
      </c>
      <c r="K1" t="s">
        <v>66</v>
      </c>
      <c r="L1" t="s">
        <v>68</v>
      </c>
      <c r="M1" t="s">
        <v>61</v>
      </c>
      <c r="N1" t="s">
        <v>138</v>
      </c>
      <c r="P1" t="s">
        <v>59</v>
      </c>
      <c r="Q1" t="s">
        <v>69</v>
      </c>
      <c r="R1" t="s">
        <v>61</v>
      </c>
      <c r="S1" t="s">
        <v>138</v>
      </c>
      <c r="U1" t="s">
        <v>59</v>
      </c>
      <c r="V1" t="s">
        <v>70</v>
      </c>
      <c r="W1" t="s">
        <v>61</v>
      </c>
      <c r="X1" t="s">
        <v>138</v>
      </c>
      <c r="Z1" t="s">
        <v>66</v>
      </c>
      <c r="AA1" t="s">
        <v>71</v>
      </c>
      <c r="AB1" t="s">
        <v>61</v>
      </c>
      <c r="AC1" t="s">
        <v>138</v>
      </c>
      <c r="AE1" t="s">
        <v>66</v>
      </c>
      <c r="AF1" t="s">
        <v>72</v>
      </c>
      <c r="AG1" t="s">
        <v>61</v>
      </c>
      <c r="AH1" t="s">
        <v>138</v>
      </c>
      <c r="AJ1" t="s">
        <v>77</v>
      </c>
      <c r="AK1" t="s">
        <v>78</v>
      </c>
      <c r="AL1" t="s">
        <v>61</v>
      </c>
      <c r="AM1" t="s">
        <v>138</v>
      </c>
      <c r="AO1" t="s">
        <v>77</v>
      </c>
      <c r="AP1" t="s">
        <v>79</v>
      </c>
      <c r="AQ1" t="s">
        <v>61</v>
      </c>
      <c r="AR1" t="s">
        <v>138</v>
      </c>
      <c r="AT1" t="s">
        <v>77</v>
      </c>
      <c r="AU1" t="s">
        <v>80</v>
      </c>
      <c r="AV1" t="s">
        <v>61</v>
      </c>
      <c r="AW1" t="s">
        <v>138</v>
      </c>
      <c r="AY1" t="s">
        <v>77</v>
      </c>
      <c r="AZ1" t="s">
        <v>81</v>
      </c>
      <c r="BA1" t="s">
        <v>61</v>
      </c>
      <c r="BB1" t="s">
        <v>138</v>
      </c>
      <c r="BD1" t="s">
        <v>77</v>
      </c>
      <c r="BE1" t="s">
        <v>82</v>
      </c>
      <c r="BF1" t="s">
        <v>61</v>
      </c>
      <c r="BG1" t="s">
        <v>138</v>
      </c>
      <c r="BI1" t="s">
        <v>77</v>
      </c>
      <c r="BJ1" t="s">
        <v>83</v>
      </c>
      <c r="BK1" t="s">
        <v>61</v>
      </c>
      <c r="BL1" t="s">
        <v>138</v>
      </c>
    </row>
    <row r="2" spans="1:64" x14ac:dyDescent="0.25">
      <c r="A2" t="s">
        <v>84</v>
      </c>
      <c r="B2">
        <v>5.0999999999999996</v>
      </c>
      <c r="C2">
        <v>5.0999999999999996</v>
      </c>
      <c r="D2">
        <f t="shared" ref="D2:D5" si="0">IFERROR(C2-B2,EXACT(B2,C2))</f>
        <v>0</v>
      </c>
      <c r="F2" t="s">
        <v>1</v>
      </c>
      <c r="G2">
        <v>7.3</v>
      </c>
      <c r="H2">
        <v>7.3</v>
      </c>
      <c r="I2">
        <f t="shared" ref="I2:I41" si="1">IFERROR(H2-G2,EXACT(G2,H2))</f>
        <v>0</v>
      </c>
      <c r="K2" t="s">
        <v>1</v>
      </c>
      <c r="L2">
        <v>4.7</v>
      </c>
      <c r="M2">
        <v>4.7</v>
      </c>
      <c r="N2">
        <f t="shared" ref="N2:N41" si="2">IFERROR(M2-L2,EXACT(L2,M2))</f>
        <v>0</v>
      </c>
      <c r="P2" t="s">
        <v>1</v>
      </c>
      <c r="Q2">
        <v>3.9</v>
      </c>
      <c r="R2">
        <v>3.9</v>
      </c>
      <c r="S2">
        <f t="shared" ref="S2:S33" si="3">IFERROR(R2-Q2,EXACT(Q2,R2))</f>
        <v>0</v>
      </c>
      <c r="U2" t="s">
        <v>1</v>
      </c>
      <c r="V2">
        <v>12.2</v>
      </c>
      <c r="W2">
        <v>12.2</v>
      </c>
      <c r="X2">
        <f t="shared" ref="X2:X34" si="4">IFERROR(W2-V2,EXACT(V2,W2))</f>
        <v>0</v>
      </c>
      <c r="Z2" t="s">
        <v>1</v>
      </c>
      <c r="AA2">
        <v>8</v>
      </c>
      <c r="AB2">
        <v>8</v>
      </c>
      <c r="AC2">
        <f t="shared" ref="AC1:AC42" si="5">IFERROR(AB2-AA2,EXACT(AA2,AB2))</f>
        <v>0</v>
      </c>
      <c r="AE2" t="s">
        <v>1</v>
      </c>
      <c r="AF2">
        <v>8.1</v>
      </c>
      <c r="AG2">
        <v>8.1</v>
      </c>
      <c r="AH2">
        <f t="shared" ref="AH1:AH44" si="6">IFERROR(AG2-AF2,EXACT(AF2,AG2))</f>
        <v>0</v>
      </c>
      <c r="AJ2" t="s">
        <v>1</v>
      </c>
      <c r="AK2">
        <v>1.33</v>
      </c>
      <c r="AL2">
        <v>1.3</v>
      </c>
      <c r="AM2">
        <f t="shared" ref="AM1:AM31" si="7">IFERROR(AL2-AK2,EXACT(AK2,AL2))</f>
        <v>-3.0000000000000027E-2</v>
      </c>
      <c r="AO2" t="s">
        <v>1</v>
      </c>
      <c r="AP2">
        <v>3.5</v>
      </c>
      <c r="AQ2">
        <v>3.5</v>
      </c>
      <c r="AR2">
        <f t="shared" ref="AR1:AR31" si="8">IFERROR(AQ2-AP2,EXACT(AP2,AQ2))</f>
        <v>0</v>
      </c>
      <c r="AT2" t="s">
        <v>1</v>
      </c>
      <c r="AU2">
        <v>2.09</v>
      </c>
      <c r="AV2">
        <v>2.1</v>
      </c>
      <c r="AW2">
        <f t="shared" ref="AW1:AW31" si="9">IFERROR(AV2-AU2,EXACT(AU2,AV2))</f>
        <v>1.0000000000000231E-2</v>
      </c>
      <c r="AY2" t="s">
        <v>1</v>
      </c>
      <c r="AZ2">
        <v>1.3</v>
      </c>
      <c r="BA2">
        <v>1.3</v>
      </c>
      <c r="BB2">
        <f t="shared" ref="BB1:BB32" si="10">IFERROR(BA2-AZ2,EXACT(AZ2,BA2))</f>
        <v>0</v>
      </c>
      <c r="BD2" t="s">
        <v>1</v>
      </c>
      <c r="BE2">
        <v>1.84</v>
      </c>
      <c r="BF2">
        <v>2.5</v>
      </c>
      <c r="BG2">
        <f t="shared" ref="BG1:BG31" si="11">IFERROR(BF2-BE2,EXACT(BE2,BF2))</f>
        <v>0.65999999999999992</v>
      </c>
      <c r="BI2" t="s">
        <v>1</v>
      </c>
      <c r="BJ2" t="s">
        <v>16</v>
      </c>
      <c r="BK2" t="s">
        <v>16</v>
      </c>
      <c r="BL2" t="b">
        <f t="shared" ref="BL1:BL39" si="12">IFERROR(BK2-BJ2,EXACT(BJ2,BK2))</f>
        <v>1</v>
      </c>
    </row>
    <row r="3" spans="1:64" x14ac:dyDescent="0.25">
      <c r="A3" t="s">
        <v>85</v>
      </c>
      <c r="B3">
        <v>5.0999999999999996</v>
      </c>
      <c r="C3">
        <v>5.0999999999999996</v>
      </c>
      <c r="D3">
        <f t="shared" si="0"/>
        <v>0</v>
      </c>
      <c r="F3" t="s">
        <v>2</v>
      </c>
      <c r="G3">
        <v>7.3</v>
      </c>
      <c r="H3">
        <v>7.3</v>
      </c>
      <c r="I3">
        <f t="shared" si="1"/>
        <v>0</v>
      </c>
      <c r="K3" t="s">
        <v>2</v>
      </c>
      <c r="L3">
        <v>4.7</v>
      </c>
      <c r="M3">
        <v>4.7</v>
      </c>
      <c r="N3">
        <f t="shared" si="2"/>
        <v>0</v>
      </c>
      <c r="P3" t="s">
        <v>2</v>
      </c>
      <c r="Q3">
        <v>3.9</v>
      </c>
      <c r="R3">
        <v>3.9</v>
      </c>
      <c r="S3">
        <f t="shared" si="3"/>
        <v>0</v>
      </c>
      <c r="U3" t="s">
        <v>2</v>
      </c>
      <c r="V3">
        <v>12.1</v>
      </c>
      <c r="W3">
        <v>12.1</v>
      </c>
      <c r="X3">
        <f t="shared" si="4"/>
        <v>0</v>
      </c>
      <c r="Z3" t="s">
        <v>2</v>
      </c>
      <c r="AA3">
        <v>8</v>
      </c>
      <c r="AB3">
        <v>8</v>
      </c>
      <c r="AC3">
        <f t="shared" si="5"/>
        <v>0</v>
      </c>
      <c r="AE3" t="s">
        <v>2</v>
      </c>
      <c r="AF3">
        <v>8.1</v>
      </c>
      <c r="AG3">
        <v>8.1</v>
      </c>
      <c r="AH3">
        <f t="shared" si="6"/>
        <v>0</v>
      </c>
      <c r="AJ3" t="s">
        <v>2</v>
      </c>
      <c r="AK3">
        <v>1.35</v>
      </c>
      <c r="AL3">
        <v>1.3</v>
      </c>
      <c r="AM3">
        <f t="shared" si="7"/>
        <v>-5.0000000000000044E-2</v>
      </c>
      <c r="AO3" t="s">
        <v>2</v>
      </c>
      <c r="AP3">
        <v>3.5</v>
      </c>
      <c r="AQ3">
        <v>3.5</v>
      </c>
      <c r="AR3">
        <f t="shared" si="8"/>
        <v>0</v>
      </c>
      <c r="AT3" t="s">
        <v>2</v>
      </c>
      <c r="AU3">
        <v>2.08</v>
      </c>
      <c r="AV3">
        <v>2.1</v>
      </c>
      <c r="AW3">
        <f t="shared" si="9"/>
        <v>2.0000000000000018E-2</v>
      </c>
      <c r="AY3" t="s">
        <v>2</v>
      </c>
      <c r="AZ3">
        <v>1.3</v>
      </c>
      <c r="BA3">
        <v>1.3</v>
      </c>
      <c r="BB3">
        <f t="shared" si="10"/>
        <v>0</v>
      </c>
      <c r="BD3" t="s">
        <v>2</v>
      </c>
      <c r="BE3">
        <v>2.4700000000000002</v>
      </c>
      <c r="BF3">
        <v>2.5</v>
      </c>
      <c r="BG3">
        <f t="shared" si="11"/>
        <v>2.9999999999999805E-2</v>
      </c>
      <c r="BI3" t="s">
        <v>2</v>
      </c>
      <c r="BJ3">
        <v>11.94</v>
      </c>
      <c r="BK3">
        <v>11.9</v>
      </c>
      <c r="BL3">
        <f t="shared" si="12"/>
        <v>-3.9999999999999147E-2</v>
      </c>
    </row>
    <row r="4" spans="1:64" x14ac:dyDescent="0.25">
      <c r="A4" t="s">
        <v>86</v>
      </c>
      <c r="B4">
        <v>20.3</v>
      </c>
      <c r="C4">
        <v>20.3</v>
      </c>
      <c r="D4">
        <f t="shared" si="0"/>
        <v>0</v>
      </c>
      <c r="F4" t="s">
        <v>3</v>
      </c>
      <c r="G4">
        <v>23.8</v>
      </c>
      <c r="H4">
        <v>23.8</v>
      </c>
      <c r="I4">
        <f t="shared" si="1"/>
        <v>0</v>
      </c>
      <c r="K4" t="s">
        <v>3</v>
      </c>
      <c r="L4">
        <v>17.399999999999999</v>
      </c>
      <c r="M4">
        <v>17.399999999999999</v>
      </c>
      <c r="N4">
        <f t="shared" si="2"/>
        <v>0</v>
      </c>
      <c r="P4" t="s">
        <v>3</v>
      </c>
      <c r="Q4">
        <v>17.2</v>
      </c>
      <c r="R4">
        <v>17.2</v>
      </c>
      <c r="S4">
        <f t="shared" si="3"/>
        <v>0</v>
      </c>
      <c r="U4" t="s">
        <v>3</v>
      </c>
      <c r="V4">
        <v>36.799999999999997</v>
      </c>
      <c r="W4">
        <v>36.799999999999997</v>
      </c>
      <c r="X4">
        <f t="shared" si="4"/>
        <v>0</v>
      </c>
      <c r="Z4" t="s">
        <v>3</v>
      </c>
      <c r="AA4">
        <v>26.1</v>
      </c>
      <c r="AB4">
        <v>26.1</v>
      </c>
      <c r="AC4">
        <f t="shared" si="5"/>
        <v>0</v>
      </c>
      <c r="AE4" t="s">
        <v>3</v>
      </c>
      <c r="AF4">
        <v>24.2</v>
      </c>
      <c r="AG4">
        <v>24.2</v>
      </c>
      <c r="AH4">
        <f t="shared" si="6"/>
        <v>0</v>
      </c>
      <c r="AJ4" t="s">
        <v>3</v>
      </c>
      <c r="AK4">
        <v>7.35</v>
      </c>
      <c r="AL4">
        <v>7.3</v>
      </c>
      <c r="AM4">
        <f t="shared" si="7"/>
        <v>-4.9999999999999822E-2</v>
      </c>
      <c r="AO4" t="s">
        <v>3</v>
      </c>
      <c r="AP4">
        <v>14.7</v>
      </c>
      <c r="AQ4">
        <v>14.7</v>
      </c>
      <c r="AR4">
        <f t="shared" si="8"/>
        <v>0</v>
      </c>
      <c r="AT4" t="s">
        <v>3</v>
      </c>
      <c r="AU4">
        <v>10.08</v>
      </c>
      <c r="AV4">
        <v>10.1</v>
      </c>
      <c r="AW4">
        <f t="shared" si="9"/>
        <v>1.9999999999999574E-2</v>
      </c>
      <c r="AY4" t="s">
        <v>3</v>
      </c>
      <c r="AZ4">
        <v>14.69</v>
      </c>
      <c r="BA4">
        <v>8.1999999999999993</v>
      </c>
      <c r="BB4">
        <f t="shared" si="10"/>
        <v>-6.49</v>
      </c>
      <c r="BD4" t="s">
        <v>3</v>
      </c>
      <c r="BE4">
        <v>10.94</v>
      </c>
      <c r="BF4">
        <v>10.9</v>
      </c>
      <c r="BG4">
        <f t="shared" si="11"/>
        <v>-3.9999999999999147E-2</v>
      </c>
      <c r="BI4" s="1" t="s">
        <v>3</v>
      </c>
      <c r="BJ4" s="1">
        <v>34.520000000000003</v>
      </c>
      <c r="BK4" s="1" t="s">
        <v>40</v>
      </c>
      <c r="BL4" s="1" t="b">
        <f t="shared" si="12"/>
        <v>0</v>
      </c>
    </row>
    <row r="5" spans="1:64" x14ac:dyDescent="0.25">
      <c r="A5" t="s">
        <v>87</v>
      </c>
      <c r="B5">
        <v>2229.1</v>
      </c>
      <c r="C5">
        <v>2229.1</v>
      </c>
      <c r="D5">
        <f t="shared" si="0"/>
        <v>0</v>
      </c>
      <c r="F5" t="s">
        <v>4</v>
      </c>
      <c r="G5">
        <v>4403.6000000000004</v>
      </c>
      <c r="H5">
        <v>4403.6000000000004</v>
      </c>
      <c r="I5">
        <f t="shared" si="1"/>
        <v>0</v>
      </c>
      <c r="K5" t="s">
        <v>4</v>
      </c>
      <c r="L5">
        <v>3365.2</v>
      </c>
      <c r="M5">
        <v>3365.2</v>
      </c>
      <c r="N5">
        <f t="shared" si="2"/>
        <v>0</v>
      </c>
      <c r="P5" t="s">
        <v>4</v>
      </c>
      <c r="Q5">
        <v>3687.7</v>
      </c>
      <c r="R5">
        <v>3687.7</v>
      </c>
      <c r="S5">
        <f t="shared" si="3"/>
        <v>0</v>
      </c>
      <c r="U5" t="s">
        <v>4</v>
      </c>
      <c r="V5">
        <v>3431.8</v>
      </c>
      <c r="W5">
        <v>3431.8</v>
      </c>
      <c r="X5">
        <f t="shared" si="4"/>
        <v>0</v>
      </c>
      <c r="Z5" t="s">
        <v>4</v>
      </c>
      <c r="AA5">
        <v>4489.8</v>
      </c>
      <c r="AB5">
        <v>4489.8</v>
      </c>
      <c r="AC5">
        <f t="shared" si="5"/>
        <v>0</v>
      </c>
      <c r="AE5" t="s">
        <v>4</v>
      </c>
      <c r="AF5">
        <v>2030</v>
      </c>
      <c r="AG5">
        <v>2030</v>
      </c>
      <c r="AH5">
        <f t="shared" si="6"/>
        <v>0</v>
      </c>
      <c r="AJ5" t="s">
        <v>4</v>
      </c>
      <c r="AK5">
        <v>4689.47</v>
      </c>
      <c r="AL5">
        <v>4689.5</v>
      </c>
      <c r="AM5">
        <f t="shared" si="7"/>
        <v>2.9999999999745341E-2</v>
      </c>
      <c r="AO5" t="s">
        <v>4</v>
      </c>
      <c r="AP5">
        <v>6102.7</v>
      </c>
      <c r="AQ5">
        <v>6102.7</v>
      </c>
      <c r="AR5">
        <f t="shared" si="8"/>
        <v>0</v>
      </c>
      <c r="AT5" t="s">
        <v>4</v>
      </c>
      <c r="AU5">
        <v>3151.03</v>
      </c>
      <c r="AV5">
        <v>3151</v>
      </c>
      <c r="AW5">
        <f t="shared" si="9"/>
        <v>-3.0000000000200089E-2</v>
      </c>
      <c r="AY5" t="s">
        <v>4</v>
      </c>
      <c r="AZ5">
        <v>2926.04</v>
      </c>
      <c r="BA5">
        <v>2926</v>
      </c>
      <c r="BB5">
        <f t="shared" si="10"/>
        <v>-3.999999999996362E-2</v>
      </c>
      <c r="BD5" t="s">
        <v>4</v>
      </c>
      <c r="BE5">
        <v>5232</v>
      </c>
      <c r="BF5">
        <v>5232.3</v>
      </c>
      <c r="BG5">
        <f t="shared" si="11"/>
        <v>0.3000000000001819</v>
      </c>
      <c r="BI5" t="s">
        <v>4</v>
      </c>
      <c r="BJ5">
        <v>7331</v>
      </c>
      <c r="BK5">
        <v>7331</v>
      </c>
      <c r="BL5">
        <f t="shared" si="12"/>
        <v>0</v>
      </c>
    </row>
    <row r="6" spans="1:64" x14ac:dyDescent="0.25">
      <c r="A6" t="s">
        <v>88</v>
      </c>
      <c r="B6">
        <v>0.89100000000000001</v>
      </c>
      <c r="C6" t="s">
        <v>40</v>
      </c>
      <c r="D6" t="b">
        <f t="shared" ref="D6:D33" si="13">IFERROR(C6-B6,EXACT(B6,C6))</f>
        <v>0</v>
      </c>
      <c r="F6" t="s">
        <v>9</v>
      </c>
      <c r="G6">
        <v>0.85</v>
      </c>
      <c r="H6" t="s">
        <v>40</v>
      </c>
      <c r="I6" t="b">
        <f t="shared" si="1"/>
        <v>0</v>
      </c>
      <c r="K6" t="s">
        <v>9</v>
      </c>
      <c r="L6" t="s">
        <v>40</v>
      </c>
      <c r="M6" t="s">
        <v>40</v>
      </c>
      <c r="N6" t="b">
        <f t="shared" si="2"/>
        <v>1</v>
      </c>
      <c r="P6" t="s">
        <v>9</v>
      </c>
      <c r="Q6">
        <v>0.90900000000000003</v>
      </c>
      <c r="R6" t="s">
        <v>40</v>
      </c>
      <c r="S6" t="b">
        <f t="shared" si="3"/>
        <v>0</v>
      </c>
      <c r="U6" t="s">
        <v>9</v>
      </c>
      <c r="V6">
        <v>0.86</v>
      </c>
      <c r="W6" t="s">
        <v>40</v>
      </c>
      <c r="X6" t="b">
        <f t="shared" si="4"/>
        <v>0</v>
      </c>
      <c r="Z6" t="s">
        <v>9</v>
      </c>
      <c r="AA6">
        <v>0.89400000000000002</v>
      </c>
      <c r="AB6" t="s">
        <v>40</v>
      </c>
      <c r="AC6" t="b">
        <f t="shared" si="5"/>
        <v>0</v>
      </c>
      <c r="AE6" t="s">
        <v>9</v>
      </c>
      <c r="AF6">
        <v>0.82199999999999995</v>
      </c>
      <c r="AG6" t="s">
        <v>40</v>
      </c>
      <c r="AH6" t="b">
        <f t="shared" si="6"/>
        <v>0</v>
      </c>
      <c r="AJ6" s="1" t="s">
        <v>9</v>
      </c>
      <c r="AK6" s="1">
        <v>3580.2000000000003</v>
      </c>
      <c r="AL6" s="1">
        <v>-2146826273</v>
      </c>
      <c r="AM6" s="1">
        <f t="shared" si="7"/>
        <v>-2146829853.2</v>
      </c>
      <c r="AO6" s="1" t="s">
        <v>9</v>
      </c>
      <c r="AP6" s="1">
        <v>4735.8</v>
      </c>
      <c r="AQ6" s="1">
        <v>-2146826273</v>
      </c>
      <c r="AR6" s="1">
        <f t="shared" si="8"/>
        <v>-2146831008.8</v>
      </c>
      <c r="AT6" s="1" t="s">
        <v>9</v>
      </c>
      <c r="AU6" s="1">
        <v>3909.6</v>
      </c>
      <c r="AV6" s="1">
        <v>-2146826273</v>
      </c>
      <c r="AW6" s="1">
        <f t="shared" si="9"/>
        <v>-2146830182.5999999</v>
      </c>
      <c r="AY6" s="1" t="s">
        <v>9</v>
      </c>
      <c r="AZ6" s="1">
        <v>4444.2</v>
      </c>
      <c r="BA6" s="1">
        <v>-2146826273</v>
      </c>
      <c r="BB6" s="1">
        <f t="shared" si="10"/>
        <v>-2146830717.2</v>
      </c>
      <c r="BD6" s="1" t="s">
        <v>9</v>
      </c>
      <c r="BE6" s="1">
        <v>4681.8</v>
      </c>
      <c r="BF6" s="1">
        <v>-2146826273</v>
      </c>
      <c r="BG6" s="1">
        <f t="shared" si="11"/>
        <v>-2146830954.8</v>
      </c>
      <c r="BI6" s="1" t="s">
        <v>9</v>
      </c>
      <c r="BJ6" s="1">
        <v>3882.6</v>
      </c>
      <c r="BK6" s="1">
        <v>-2146826273</v>
      </c>
      <c r="BL6" s="1">
        <f t="shared" si="12"/>
        <v>-2146830155.5999999</v>
      </c>
    </row>
    <row r="7" spans="1:64" x14ac:dyDescent="0.25">
      <c r="A7" t="s">
        <v>89</v>
      </c>
      <c r="B7">
        <v>1.117</v>
      </c>
      <c r="C7" t="s">
        <v>40</v>
      </c>
      <c r="D7" t="b">
        <f t="shared" si="13"/>
        <v>0</v>
      </c>
      <c r="F7" t="s">
        <v>62</v>
      </c>
      <c r="G7">
        <v>1.2609999999999999</v>
      </c>
      <c r="H7" t="s">
        <v>40</v>
      </c>
      <c r="I7" t="b">
        <f t="shared" si="1"/>
        <v>0</v>
      </c>
      <c r="K7" t="s">
        <v>62</v>
      </c>
      <c r="L7" t="s">
        <v>40</v>
      </c>
      <c r="M7" t="s">
        <v>40</v>
      </c>
      <c r="N7" t="b">
        <f t="shared" si="2"/>
        <v>1</v>
      </c>
      <c r="P7" t="s">
        <v>10</v>
      </c>
      <c r="Q7">
        <v>1.147</v>
      </c>
      <c r="R7" t="s">
        <v>40</v>
      </c>
      <c r="S7" t="b">
        <f t="shared" si="3"/>
        <v>0</v>
      </c>
      <c r="U7" t="s">
        <v>10</v>
      </c>
      <c r="V7">
        <v>1.222</v>
      </c>
      <c r="W7" t="s">
        <v>40</v>
      </c>
      <c r="X7" t="b">
        <f t="shared" si="4"/>
        <v>0</v>
      </c>
      <c r="Z7" t="s">
        <v>62</v>
      </c>
      <c r="AA7">
        <v>1.194</v>
      </c>
      <c r="AB7" t="s">
        <v>40</v>
      </c>
      <c r="AC7" t="b">
        <f t="shared" si="5"/>
        <v>0</v>
      </c>
      <c r="AE7" t="s">
        <v>62</v>
      </c>
      <c r="AF7">
        <v>1.2230000000000001</v>
      </c>
      <c r="AG7" t="s">
        <v>40</v>
      </c>
      <c r="AH7" t="b">
        <f t="shared" si="6"/>
        <v>0</v>
      </c>
      <c r="AJ7" t="s">
        <v>10</v>
      </c>
      <c r="AK7">
        <v>6385.6</v>
      </c>
      <c r="AL7" t="s">
        <v>40</v>
      </c>
      <c r="AM7" t="b">
        <f t="shared" si="7"/>
        <v>0</v>
      </c>
      <c r="AO7" t="s">
        <v>10</v>
      </c>
      <c r="AP7">
        <v>6520.1</v>
      </c>
      <c r="AQ7" t="s">
        <v>40</v>
      </c>
      <c r="AR7" t="b">
        <f t="shared" si="8"/>
        <v>0</v>
      </c>
      <c r="AT7" t="s">
        <v>10</v>
      </c>
      <c r="AU7">
        <v>6547.2</v>
      </c>
      <c r="AV7" t="s">
        <v>40</v>
      </c>
      <c r="AW7" t="b">
        <f t="shared" si="9"/>
        <v>0</v>
      </c>
      <c r="AY7" t="s">
        <v>10</v>
      </c>
      <c r="AZ7">
        <v>6389</v>
      </c>
      <c r="BA7" t="s">
        <v>40</v>
      </c>
      <c r="BB7" t="b">
        <f t="shared" si="10"/>
        <v>0</v>
      </c>
      <c r="BD7" t="s">
        <v>10</v>
      </c>
      <c r="BE7">
        <v>7203.6</v>
      </c>
      <c r="BF7" t="s">
        <v>40</v>
      </c>
      <c r="BG7" t="b">
        <f t="shared" si="11"/>
        <v>0</v>
      </c>
      <c r="BI7" t="s">
        <v>10</v>
      </c>
      <c r="BJ7">
        <v>6711.3</v>
      </c>
      <c r="BK7" t="s">
        <v>40</v>
      </c>
      <c r="BL7" t="b">
        <f t="shared" si="12"/>
        <v>0</v>
      </c>
    </row>
    <row r="8" spans="1:64" x14ac:dyDescent="0.25">
      <c r="A8" t="s">
        <v>90</v>
      </c>
      <c r="B8">
        <v>0.84699999999999998</v>
      </c>
      <c r="C8" t="s">
        <v>40</v>
      </c>
      <c r="D8" t="b">
        <f t="shared" si="13"/>
        <v>0</v>
      </c>
      <c r="F8" t="s">
        <v>63</v>
      </c>
      <c r="G8">
        <v>0.91</v>
      </c>
      <c r="H8">
        <v>0.91</v>
      </c>
      <c r="I8">
        <f t="shared" si="1"/>
        <v>0</v>
      </c>
      <c r="K8" t="s">
        <v>63</v>
      </c>
      <c r="L8">
        <v>0.90400000000000003</v>
      </c>
      <c r="M8">
        <v>0.90400000000000003</v>
      </c>
      <c r="N8">
        <f t="shared" si="2"/>
        <v>0</v>
      </c>
      <c r="P8" t="s">
        <v>12</v>
      </c>
      <c r="Q8">
        <v>0.90300000000000002</v>
      </c>
      <c r="R8" t="s">
        <v>40</v>
      </c>
      <c r="S8" t="b">
        <f t="shared" si="3"/>
        <v>0</v>
      </c>
      <c r="U8" t="s">
        <v>12</v>
      </c>
      <c r="V8">
        <v>0.8590000000000001</v>
      </c>
      <c r="W8" t="s">
        <v>40</v>
      </c>
      <c r="X8" t="b">
        <f t="shared" si="4"/>
        <v>0</v>
      </c>
      <c r="Z8" t="s">
        <v>63</v>
      </c>
      <c r="AA8">
        <v>0.89500000000000002</v>
      </c>
      <c r="AB8">
        <v>0.89500000000000002</v>
      </c>
      <c r="AC8">
        <f t="shared" si="5"/>
        <v>0</v>
      </c>
      <c r="AE8" t="s">
        <v>63</v>
      </c>
      <c r="AF8">
        <v>0.87</v>
      </c>
      <c r="AG8">
        <v>0.87</v>
      </c>
      <c r="AH8">
        <f t="shared" si="6"/>
        <v>0</v>
      </c>
      <c r="AJ8" s="1" t="s">
        <v>12</v>
      </c>
      <c r="AK8" s="1">
        <v>90.9</v>
      </c>
      <c r="AL8" s="1">
        <v>0.90918518518518521</v>
      </c>
      <c r="AM8" s="1">
        <f t="shared" si="7"/>
        <v>-89.990814814814826</v>
      </c>
      <c r="AO8" s="1" t="s">
        <v>12</v>
      </c>
      <c r="AP8" s="1">
        <v>4797.3</v>
      </c>
      <c r="AQ8" s="1">
        <v>0.88838888888888889</v>
      </c>
      <c r="AR8" s="1">
        <f t="shared" si="8"/>
        <v>-4796.4116111111116</v>
      </c>
      <c r="AT8" s="1" t="s">
        <v>12</v>
      </c>
      <c r="AU8" s="1">
        <v>4895.3</v>
      </c>
      <c r="AV8" s="1">
        <v>0.90653703703703703</v>
      </c>
      <c r="AW8" s="1">
        <f t="shared" si="9"/>
        <v>-4894.393462962963</v>
      </c>
      <c r="AY8" s="1" t="s">
        <v>12</v>
      </c>
      <c r="AZ8" s="1">
        <v>4915</v>
      </c>
      <c r="BA8" s="1">
        <v>0.99124074074074064</v>
      </c>
      <c r="BB8" s="1">
        <f t="shared" si="10"/>
        <v>-4914.008759259259</v>
      </c>
      <c r="BD8" s="1" t="s">
        <v>12</v>
      </c>
      <c r="BE8" s="1">
        <v>4879.8</v>
      </c>
      <c r="BF8" s="1">
        <v>0.90655555555555534</v>
      </c>
      <c r="BG8" s="1">
        <f t="shared" si="11"/>
        <v>-4878.8934444444449</v>
      </c>
      <c r="BI8" s="1" t="s">
        <v>12</v>
      </c>
      <c r="BJ8" s="1">
        <v>4562</v>
      </c>
      <c r="BK8" s="1" t="s">
        <v>40</v>
      </c>
      <c r="BL8" s="1" t="b">
        <f t="shared" si="12"/>
        <v>0</v>
      </c>
    </row>
    <row r="9" spans="1:64" x14ac:dyDescent="0.25">
      <c r="A9" t="s">
        <v>91</v>
      </c>
      <c r="B9">
        <v>0.95</v>
      </c>
      <c r="C9">
        <v>0.95</v>
      </c>
      <c r="D9">
        <f t="shared" si="13"/>
        <v>0</v>
      </c>
      <c r="F9" t="s">
        <v>13</v>
      </c>
      <c r="G9">
        <v>0.95</v>
      </c>
      <c r="H9">
        <v>0.95</v>
      </c>
      <c r="I9">
        <f t="shared" si="1"/>
        <v>0</v>
      </c>
      <c r="K9" t="s">
        <v>13</v>
      </c>
      <c r="L9">
        <v>0.95</v>
      </c>
      <c r="M9">
        <v>0.95</v>
      </c>
      <c r="N9">
        <f t="shared" si="2"/>
        <v>0</v>
      </c>
      <c r="P9" t="s">
        <v>13</v>
      </c>
      <c r="Q9">
        <v>0.95</v>
      </c>
      <c r="R9">
        <v>0.95</v>
      </c>
      <c r="S9">
        <f t="shared" si="3"/>
        <v>0</v>
      </c>
      <c r="U9" t="s">
        <v>13</v>
      </c>
      <c r="V9">
        <v>0.95</v>
      </c>
      <c r="W9">
        <v>0.95</v>
      </c>
      <c r="X9">
        <f t="shared" si="4"/>
        <v>0</v>
      </c>
      <c r="Z9" t="s">
        <v>13</v>
      </c>
      <c r="AA9">
        <v>0.95</v>
      </c>
      <c r="AB9">
        <v>0.95</v>
      </c>
      <c r="AC9">
        <f t="shared" si="5"/>
        <v>0</v>
      </c>
      <c r="AE9" t="s">
        <v>13</v>
      </c>
      <c r="AF9">
        <v>0.95</v>
      </c>
      <c r="AG9">
        <v>0.95</v>
      </c>
      <c r="AH9">
        <f t="shared" si="6"/>
        <v>0</v>
      </c>
      <c r="AJ9" t="s">
        <v>13</v>
      </c>
      <c r="AK9">
        <v>5400</v>
      </c>
      <c r="AL9">
        <v>5400</v>
      </c>
      <c r="AM9">
        <f t="shared" si="7"/>
        <v>0</v>
      </c>
      <c r="AO9" t="s">
        <v>13</v>
      </c>
      <c r="AP9">
        <v>5400</v>
      </c>
      <c r="AQ9">
        <v>5400</v>
      </c>
      <c r="AR9">
        <f t="shared" si="8"/>
        <v>0</v>
      </c>
      <c r="AT9" t="s">
        <v>13</v>
      </c>
      <c r="AU9">
        <v>5400</v>
      </c>
      <c r="AV9">
        <v>5400</v>
      </c>
      <c r="AW9">
        <f t="shared" si="9"/>
        <v>0</v>
      </c>
      <c r="AY9" t="s">
        <v>13</v>
      </c>
      <c r="AZ9">
        <v>5400</v>
      </c>
      <c r="BA9">
        <v>5400</v>
      </c>
      <c r="BB9">
        <f t="shared" si="10"/>
        <v>0</v>
      </c>
      <c r="BD9" t="s">
        <v>13</v>
      </c>
      <c r="BE9">
        <v>5400</v>
      </c>
      <c r="BF9">
        <v>5400</v>
      </c>
      <c r="BG9">
        <f t="shared" si="11"/>
        <v>0</v>
      </c>
      <c r="BI9" t="s">
        <v>13</v>
      </c>
      <c r="BJ9">
        <v>5400</v>
      </c>
      <c r="BK9">
        <v>5400</v>
      </c>
      <c r="BL9">
        <f t="shared" si="12"/>
        <v>0</v>
      </c>
    </row>
    <row r="10" spans="1:64" x14ac:dyDescent="0.25">
      <c r="A10" t="s">
        <v>92</v>
      </c>
      <c r="B10">
        <v>0.99830200000000002</v>
      </c>
      <c r="C10">
        <v>0.99830200000000002</v>
      </c>
      <c r="D10">
        <f t="shared" si="13"/>
        <v>0</v>
      </c>
      <c r="F10" t="s">
        <v>14</v>
      </c>
      <c r="G10">
        <v>1</v>
      </c>
      <c r="H10">
        <v>1</v>
      </c>
      <c r="I10">
        <f t="shared" si="1"/>
        <v>0</v>
      </c>
      <c r="K10" t="s">
        <v>14</v>
      </c>
      <c r="L10">
        <v>1</v>
      </c>
      <c r="M10">
        <v>1</v>
      </c>
      <c r="N10">
        <f t="shared" si="2"/>
        <v>0</v>
      </c>
      <c r="P10" t="s">
        <v>14</v>
      </c>
      <c r="Q10">
        <v>1</v>
      </c>
      <c r="R10">
        <v>1</v>
      </c>
      <c r="S10">
        <f t="shared" si="3"/>
        <v>0</v>
      </c>
      <c r="U10" t="s">
        <v>14</v>
      </c>
      <c r="V10">
        <v>0.99915200000000004</v>
      </c>
      <c r="W10">
        <v>0.99915200000000004</v>
      </c>
      <c r="X10">
        <f t="shared" si="4"/>
        <v>0</v>
      </c>
      <c r="Z10" t="s">
        <v>14</v>
      </c>
      <c r="AA10">
        <v>0.99999799999999994</v>
      </c>
      <c r="AB10">
        <v>0.99999799999999994</v>
      </c>
      <c r="AC10">
        <f t="shared" si="5"/>
        <v>0</v>
      </c>
      <c r="AE10" t="s">
        <v>14</v>
      </c>
      <c r="AF10">
        <v>0.99943599999999999</v>
      </c>
      <c r="AG10">
        <v>0.99943599999999999</v>
      </c>
      <c r="AH10">
        <f t="shared" si="6"/>
        <v>0</v>
      </c>
      <c r="AJ10" t="s">
        <v>14</v>
      </c>
      <c r="AK10">
        <v>4860</v>
      </c>
      <c r="AL10">
        <v>4860</v>
      </c>
      <c r="AM10">
        <f t="shared" si="7"/>
        <v>0</v>
      </c>
      <c r="AO10" t="s">
        <v>14</v>
      </c>
      <c r="AP10">
        <v>4860</v>
      </c>
      <c r="AQ10">
        <v>4860</v>
      </c>
      <c r="AR10">
        <f t="shared" si="8"/>
        <v>0</v>
      </c>
      <c r="AT10" t="s">
        <v>14</v>
      </c>
      <c r="AU10">
        <v>4860</v>
      </c>
      <c r="AV10">
        <v>4860</v>
      </c>
      <c r="AW10">
        <f t="shared" si="9"/>
        <v>0</v>
      </c>
      <c r="AY10" t="s">
        <v>14</v>
      </c>
      <c r="AZ10">
        <v>4860</v>
      </c>
      <c r="BA10">
        <v>4860</v>
      </c>
      <c r="BB10">
        <f t="shared" si="10"/>
        <v>0</v>
      </c>
      <c r="BD10" t="s">
        <v>14</v>
      </c>
      <c r="BE10">
        <v>4860</v>
      </c>
      <c r="BF10">
        <v>4860</v>
      </c>
      <c r="BG10">
        <f t="shared" si="11"/>
        <v>0</v>
      </c>
      <c r="BI10" t="s">
        <v>14</v>
      </c>
      <c r="BJ10">
        <v>4860</v>
      </c>
      <c r="BK10">
        <v>4860</v>
      </c>
      <c r="BL10">
        <f t="shared" si="12"/>
        <v>0</v>
      </c>
    </row>
    <row r="11" spans="1:64" x14ac:dyDescent="0.25">
      <c r="A11" t="s">
        <v>93</v>
      </c>
      <c r="B11">
        <v>0.1</v>
      </c>
      <c r="C11">
        <v>0.1</v>
      </c>
      <c r="D11">
        <f t="shared" si="13"/>
        <v>0</v>
      </c>
      <c r="F11" t="s">
        <v>116</v>
      </c>
      <c r="G11">
        <v>0.1</v>
      </c>
      <c r="H11">
        <v>0.1</v>
      </c>
      <c r="I11">
        <f t="shared" si="1"/>
        <v>0</v>
      </c>
      <c r="K11" t="s">
        <v>116</v>
      </c>
      <c r="L11">
        <v>0</v>
      </c>
      <c r="M11">
        <v>0</v>
      </c>
      <c r="N11">
        <f t="shared" si="2"/>
        <v>0</v>
      </c>
      <c r="P11" t="s">
        <v>116</v>
      </c>
      <c r="Q11">
        <v>0</v>
      </c>
      <c r="R11">
        <v>0</v>
      </c>
      <c r="S11">
        <f t="shared" si="3"/>
        <v>0</v>
      </c>
      <c r="U11" t="s">
        <v>116</v>
      </c>
      <c r="V11">
        <v>0</v>
      </c>
      <c r="W11">
        <v>0</v>
      </c>
      <c r="X11">
        <f t="shared" si="4"/>
        <v>0</v>
      </c>
      <c r="Z11" t="s">
        <v>116</v>
      </c>
      <c r="AA11">
        <v>0</v>
      </c>
      <c r="AB11">
        <v>0</v>
      </c>
      <c r="AC11">
        <f t="shared" si="5"/>
        <v>0</v>
      </c>
      <c r="AE11" t="s">
        <v>116</v>
      </c>
      <c r="AF11">
        <v>0.1</v>
      </c>
      <c r="AG11">
        <v>0.1</v>
      </c>
      <c r="AH11">
        <f t="shared" si="6"/>
        <v>0</v>
      </c>
      <c r="AJ11" t="s">
        <v>116</v>
      </c>
      <c r="AK11">
        <v>0.05</v>
      </c>
      <c r="AL11">
        <v>0</v>
      </c>
      <c r="AM11">
        <f t="shared" si="7"/>
        <v>-0.05</v>
      </c>
      <c r="AO11" t="s">
        <v>116</v>
      </c>
      <c r="AP11">
        <v>0.1</v>
      </c>
      <c r="AQ11">
        <v>0</v>
      </c>
      <c r="AR11">
        <f t="shared" si="8"/>
        <v>-0.1</v>
      </c>
      <c r="AT11" t="s">
        <v>116</v>
      </c>
      <c r="AU11">
        <v>0.05</v>
      </c>
      <c r="AV11">
        <v>0</v>
      </c>
      <c r="AW11">
        <f t="shared" si="9"/>
        <v>-0.05</v>
      </c>
      <c r="AY11" s="1" t="s">
        <v>116</v>
      </c>
      <c r="AZ11" s="1">
        <v>0</v>
      </c>
      <c r="BA11" s="1" t="s">
        <v>40</v>
      </c>
      <c r="BB11" s="1" t="b">
        <f t="shared" si="10"/>
        <v>0</v>
      </c>
      <c r="BD11" t="s">
        <v>116</v>
      </c>
      <c r="BE11">
        <v>0.03</v>
      </c>
      <c r="BF11">
        <v>0</v>
      </c>
      <c r="BG11">
        <f t="shared" si="11"/>
        <v>-0.03</v>
      </c>
      <c r="BI11" s="1" t="s">
        <v>116</v>
      </c>
      <c r="BJ11" s="1">
        <v>2.35</v>
      </c>
      <c r="BK11" s="1" t="s">
        <v>40</v>
      </c>
      <c r="BL11" s="1" t="b">
        <f t="shared" si="12"/>
        <v>0</v>
      </c>
    </row>
    <row r="12" spans="1:64" x14ac:dyDescent="0.25">
      <c r="A12" t="s">
        <v>94</v>
      </c>
      <c r="B12">
        <v>21.7</v>
      </c>
      <c r="C12">
        <v>21.7</v>
      </c>
      <c r="D12">
        <f t="shared" si="13"/>
        <v>0</v>
      </c>
      <c r="F12" t="s">
        <v>117</v>
      </c>
      <c r="G12">
        <v>25.4</v>
      </c>
      <c r="H12">
        <v>25.4</v>
      </c>
      <c r="I12">
        <f t="shared" si="1"/>
        <v>0</v>
      </c>
      <c r="K12" t="s">
        <v>117</v>
      </c>
      <c r="L12">
        <v>17.2</v>
      </c>
      <c r="M12">
        <v>17.2</v>
      </c>
      <c r="N12">
        <f t="shared" si="2"/>
        <v>0</v>
      </c>
      <c r="P12" t="s">
        <v>117</v>
      </c>
      <c r="Q12">
        <v>17.600000000000001</v>
      </c>
      <c r="R12">
        <v>17.600000000000001</v>
      </c>
      <c r="S12">
        <f t="shared" si="3"/>
        <v>0</v>
      </c>
      <c r="U12" t="s">
        <v>117</v>
      </c>
      <c r="V12">
        <v>38.9</v>
      </c>
      <c r="W12">
        <v>38.9</v>
      </c>
      <c r="X12">
        <f t="shared" si="4"/>
        <v>0</v>
      </c>
      <c r="Z12" t="s">
        <v>117</v>
      </c>
      <c r="AA12">
        <v>26</v>
      </c>
      <c r="AB12">
        <v>26</v>
      </c>
      <c r="AC12">
        <f t="shared" si="5"/>
        <v>0</v>
      </c>
      <c r="AE12" t="s">
        <v>117</v>
      </c>
      <c r="AF12">
        <v>25</v>
      </c>
      <c r="AG12">
        <v>25</v>
      </c>
      <c r="AH12">
        <f t="shared" si="6"/>
        <v>0</v>
      </c>
      <c r="AJ12" t="s">
        <v>117</v>
      </c>
      <c r="AK12">
        <v>7.86</v>
      </c>
      <c r="AL12">
        <v>7.9</v>
      </c>
      <c r="AM12">
        <f t="shared" si="7"/>
        <v>4.0000000000000036E-2</v>
      </c>
      <c r="AO12" t="s">
        <v>117</v>
      </c>
      <c r="AP12">
        <v>15.4</v>
      </c>
      <c r="AQ12">
        <v>15.4</v>
      </c>
      <c r="AR12">
        <f t="shared" si="8"/>
        <v>0</v>
      </c>
      <c r="AT12" t="s">
        <v>117</v>
      </c>
      <c r="AU12">
        <v>11.61</v>
      </c>
      <c r="AV12">
        <v>11.6</v>
      </c>
      <c r="AW12">
        <f t="shared" si="9"/>
        <v>-9.9999999999997868E-3</v>
      </c>
      <c r="AY12" s="1" t="s">
        <v>117</v>
      </c>
      <c r="AZ12" s="1">
        <v>14.88</v>
      </c>
      <c r="BA12" s="1" t="s">
        <v>40</v>
      </c>
      <c r="BB12" s="1" t="b">
        <f t="shared" si="10"/>
        <v>0</v>
      </c>
      <c r="BD12" t="s">
        <v>117</v>
      </c>
      <c r="BE12">
        <v>11.6</v>
      </c>
      <c r="BF12">
        <v>11.6</v>
      </c>
      <c r="BG12">
        <f t="shared" si="11"/>
        <v>0</v>
      </c>
      <c r="BI12" s="1" t="s">
        <v>117</v>
      </c>
      <c r="BJ12" s="1">
        <v>40.340000000000003</v>
      </c>
      <c r="BK12" s="1" t="s">
        <v>40</v>
      </c>
      <c r="BL12" s="1" t="b">
        <f t="shared" si="12"/>
        <v>0</v>
      </c>
    </row>
    <row r="13" spans="1:64" x14ac:dyDescent="0.25">
      <c r="A13" t="s">
        <v>95</v>
      </c>
      <c r="B13">
        <v>55.2</v>
      </c>
      <c r="C13">
        <v>55.2</v>
      </c>
      <c r="D13">
        <f t="shared" si="13"/>
        <v>0</v>
      </c>
      <c r="F13" t="s">
        <v>118</v>
      </c>
      <c r="G13">
        <v>61.5</v>
      </c>
      <c r="H13">
        <v>61.5</v>
      </c>
      <c r="I13">
        <f t="shared" si="1"/>
        <v>0</v>
      </c>
      <c r="K13" t="s">
        <v>118</v>
      </c>
      <c r="L13">
        <v>46.1</v>
      </c>
      <c r="M13">
        <v>46.1</v>
      </c>
      <c r="N13">
        <f t="shared" si="2"/>
        <v>0</v>
      </c>
      <c r="P13" t="s">
        <v>118</v>
      </c>
      <c r="Q13">
        <v>49.7</v>
      </c>
      <c r="R13">
        <v>49.7</v>
      </c>
      <c r="S13">
        <f t="shared" si="3"/>
        <v>0</v>
      </c>
      <c r="U13" t="s">
        <v>118</v>
      </c>
      <c r="V13">
        <v>54</v>
      </c>
      <c r="W13">
        <v>54</v>
      </c>
      <c r="X13">
        <f t="shared" si="4"/>
        <v>0</v>
      </c>
      <c r="Z13" t="s">
        <v>118</v>
      </c>
      <c r="AA13">
        <v>51.1</v>
      </c>
      <c r="AB13">
        <v>51.1</v>
      </c>
      <c r="AC13">
        <f t="shared" si="5"/>
        <v>0</v>
      </c>
      <c r="AE13" t="s">
        <v>118</v>
      </c>
      <c r="AF13">
        <v>58.6</v>
      </c>
      <c r="AG13">
        <v>58.6</v>
      </c>
      <c r="AH13">
        <f t="shared" si="6"/>
        <v>0</v>
      </c>
      <c r="AJ13" t="s">
        <v>118</v>
      </c>
      <c r="AK13">
        <v>48.6</v>
      </c>
      <c r="AL13">
        <v>48.61296296296296</v>
      </c>
      <c r="AM13">
        <f t="shared" si="7"/>
        <v>1.2962962962959068E-2</v>
      </c>
      <c r="AO13" t="s">
        <v>118</v>
      </c>
      <c r="AP13">
        <v>53.8</v>
      </c>
      <c r="AQ13">
        <v>53.837037037037028</v>
      </c>
      <c r="AR13">
        <f t="shared" si="8"/>
        <v>3.7037037037030984E-2</v>
      </c>
      <c r="AT13" s="1" t="s">
        <v>118</v>
      </c>
      <c r="AU13" s="1">
        <v>2855</v>
      </c>
      <c r="AV13" s="1" t="s">
        <v>40</v>
      </c>
      <c r="AW13" s="1" t="b">
        <f t="shared" si="9"/>
        <v>0</v>
      </c>
      <c r="AY13" s="1" t="s">
        <v>118</v>
      </c>
      <c r="AZ13" s="1">
        <v>2711.9</v>
      </c>
      <c r="BA13" s="1" t="s">
        <v>40</v>
      </c>
      <c r="BB13" s="1" t="b">
        <f t="shared" si="10"/>
        <v>0</v>
      </c>
      <c r="BD13" s="1" t="s">
        <v>118</v>
      </c>
      <c r="BE13" s="1">
        <v>2771</v>
      </c>
      <c r="BF13" s="1" t="s">
        <v>40</v>
      </c>
      <c r="BG13" s="1" t="b">
        <f t="shared" si="11"/>
        <v>0</v>
      </c>
      <c r="BI13" s="1" t="s">
        <v>118</v>
      </c>
      <c r="BJ13" s="1">
        <v>3625</v>
      </c>
      <c r="BK13" s="1" t="s">
        <v>40</v>
      </c>
      <c r="BL13" s="1" t="b">
        <f t="shared" si="12"/>
        <v>0</v>
      </c>
    </row>
    <row r="14" spans="1:64" x14ac:dyDescent="0.25">
      <c r="A14" t="s">
        <v>96</v>
      </c>
      <c r="B14">
        <v>89.3</v>
      </c>
      <c r="C14">
        <v>89.3</v>
      </c>
      <c r="D14">
        <f t="shared" si="13"/>
        <v>0</v>
      </c>
      <c r="F14" t="s">
        <v>119</v>
      </c>
      <c r="G14">
        <v>105.5</v>
      </c>
      <c r="H14">
        <v>105.5</v>
      </c>
      <c r="I14">
        <f t="shared" si="1"/>
        <v>0</v>
      </c>
      <c r="K14" t="s">
        <v>119</v>
      </c>
      <c r="L14">
        <v>71.099999999999994</v>
      </c>
      <c r="M14">
        <v>71.099999999999994</v>
      </c>
      <c r="N14">
        <f t="shared" si="2"/>
        <v>0</v>
      </c>
      <c r="P14" t="s">
        <v>119</v>
      </c>
      <c r="Q14">
        <v>79.099999999999994</v>
      </c>
      <c r="R14">
        <v>79.099999999999994</v>
      </c>
      <c r="S14">
        <f t="shared" si="3"/>
        <v>0</v>
      </c>
      <c r="U14" t="s">
        <v>119</v>
      </c>
      <c r="V14">
        <v>161.5</v>
      </c>
      <c r="W14">
        <v>161.5</v>
      </c>
      <c r="X14">
        <f t="shared" si="4"/>
        <v>0</v>
      </c>
      <c r="Z14" t="s">
        <v>119</v>
      </c>
      <c r="AA14">
        <v>112.2</v>
      </c>
      <c r="AB14">
        <v>112.2</v>
      </c>
      <c r="AC14">
        <f t="shared" si="5"/>
        <v>0</v>
      </c>
      <c r="AE14" t="s">
        <v>119</v>
      </c>
      <c r="AF14">
        <v>98.4</v>
      </c>
      <c r="AG14">
        <v>98.4</v>
      </c>
      <c r="AH14">
        <f t="shared" si="6"/>
        <v>0</v>
      </c>
      <c r="AJ14" t="s">
        <v>145</v>
      </c>
      <c r="AK14">
        <v>38.89</v>
      </c>
      <c r="AL14">
        <v>38.9</v>
      </c>
      <c r="AM14">
        <f t="shared" si="7"/>
        <v>9.9999999999980105E-3</v>
      </c>
      <c r="AO14" t="s">
        <v>145</v>
      </c>
      <c r="AP14">
        <v>70.61</v>
      </c>
      <c r="AQ14">
        <v>70.599999999999994</v>
      </c>
      <c r="AR14">
        <f t="shared" si="8"/>
        <v>-1.0000000000005116E-2</v>
      </c>
      <c r="AT14" t="s">
        <v>145</v>
      </c>
      <c r="AU14">
        <v>57.78</v>
      </c>
      <c r="AV14">
        <v>57.8</v>
      </c>
      <c r="AW14">
        <f t="shared" si="9"/>
        <v>1.9999999999996021E-2</v>
      </c>
      <c r="AY14" s="1" t="s">
        <v>145</v>
      </c>
      <c r="AZ14" s="1">
        <v>69.86</v>
      </c>
      <c r="BA14" s="1" t="s">
        <v>40</v>
      </c>
      <c r="BB14" s="1" t="b">
        <f t="shared" si="10"/>
        <v>0</v>
      </c>
      <c r="BD14" t="s">
        <v>145</v>
      </c>
      <c r="BE14">
        <v>52.9</v>
      </c>
      <c r="BF14">
        <v>52.9</v>
      </c>
      <c r="BG14">
        <f t="shared" si="11"/>
        <v>0</v>
      </c>
      <c r="BI14" s="1" t="s">
        <v>145</v>
      </c>
      <c r="BJ14" s="1">
        <v>152.4</v>
      </c>
      <c r="BK14" s="1" t="s">
        <v>40</v>
      </c>
      <c r="BL14" s="1" t="b">
        <f t="shared" si="12"/>
        <v>0</v>
      </c>
    </row>
    <row r="15" spans="1:64" x14ac:dyDescent="0.25">
      <c r="A15" t="s">
        <v>97</v>
      </c>
      <c r="B15">
        <v>102.00000000000001</v>
      </c>
      <c r="C15">
        <v>102</v>
      </c>
      <c r="D15">
        <f t="shared" si="13"/>
        <v>-1.4210854715202004E-14</v>
      </c>
      <c r="F15" t="s">
        <v>28</v>
      </c>
      <c r="G15">
        <v>62.400000000000006</v>
      </c>
      <c r="H15">
        <v>62.400000000000006</v>
      </c>
      <c r="I15">
        <f t="shared" si="1"/>
        <v>0</v>
      </c>
      <c r="K15" t="s">
        <v>28</v>
      </c>
      <c r="L15">
        <v>67.199999999999989</v>
      </c>
      <c r="M15">
        <v>67.199999999999989</v>
      </c>
      <c r="N15">
        <f t="shared" si="2"/>
        <v>0</v>
      </c>
      <c r="P15" t="s">
        <v>28</v>
      </c>
      <c r="Q15">
        <v>72</v>
      </c>
      <c r="R15">
        <v>72</v>
      </c>
      <c r="S15">
        <f t="shared" si="3"/>
        <v>0</v>
      </c>
      <c r="U15" t="s">
        <v>28</v>
      </c>
      <c r="V15">
        <v>120</v>
      </c>
      <c r="W15">
        <v>120</v>
      </c>
      <c r="X15">
        <f t="shared" si="4"/>
        <v>0</v>
      </c>
      <c r="Z15" t="s">
        <v>28</v>
      </c>
      <c r="AA15">
        <v>72</v>
      </c>
      <c r="AB15">
        <v>72</v>
      </c>
      <c r="AC15">
        <f t="shared" si="5"/>
        <v>0</v>
      </c>
      <c r="AE15" t="s">
        <v>28</v>
      </c>
      <c r="AF15">
        <v>120</v>
      </c>
      <c r="AG15">
        <v>120</v>
      </c>
      <c r="AH15">
        <f t="shared" si="6"/>
        <v>0</v>
      </c>
      <c r="AJ15" t="s">
        <v>28</v>
      </c>
      <c r="AK15">
        <v>52.8</v>
      </c>
      <c r="AL15">
        <v>52.8</v>
      </c>
      <c r="AM15">
        <f t="shared" si="7"/>
        <v>0</v>
      </c>
      <c r="AO15" t="s">
        <v>28</v>
      </c>
      <c r="AP15">
        <v>50.1</v>
      </c>
      <c r="AQ15">
        <v>50.7</v>
      </c>
      <c r="AR15">
        <f t="shared" si="8"/>
        <v>0.60000000000000142</v>
      </c>
      <c r="AT15" s="1" t="s">
        <v>28</v>
      </c>
      <c r="AU15" s="1">
        <v>71.8</v>
      </c>
      <c r="AV15" s="1" t="s">
        <v>40</v>
      </c>
      <c r="AW15" s="1" t="b">
        <f t="shared" si="9"/>
        <v>0</v>
      </c>
      <c r="AY15" t="s">
        <v>24</v>
      </c>
      <c r="AZ15" t="s">
        <v>73</v>
      </c>
      <c r="BA15" t="s">
        <v>73</v>
      </c>
      <c r="BB15" t="b">
        <f t="shared" si="10"/>
        <v>1</v>
      </c>
      <c r="BD15" s="1" t="s">
        <v>28</v>
      </c>
      <c r="BE15" s="1">
        <v>79.099999999999994</v>
      </c>
      <c r="BF15" s="1" t="s">
        <v>40</v>
      </c>
      <c r="BG15" s="1" t="b">
        <f t="shared" si="11"/>
        <v>0</v>
      </c>
      <c r="BI15" s="1" t="s">
        <v>28</v>
      </c>
      <c r="BJ15" s="1">
        <v>84.7</v>
      </c>
      <c r="BK15" s="1" t="s">
        <v>40</v>
      </c>
      <c r="BL15" s="1" t="b">
        <f t="shared" si="12"/>
        <v>0</v>
      </c>
    </row>
    <row r="16" spans="1:64" x14ac:dyDescent="0.25">
      <c r="A16" t="s">
        <v>98</v>
      </c>
      <c r="B16">
        <v>300</v>
      </c>
      <c r="C16">
        <v>300</v>
      </c>
      <c r="D16">
        <f t="shared" si="13"/>
        <v>0</v>
      </c>
      <c r="F16" t="s">
        <v>29</v>
      </c>
      <c r="G16">
        <v>201.60000000000002</v>
      </c>
      <c r="H16">
        <v>201.60000000000002</v>
      </c>
      <c r="I16">
        <f t="shared" si="1"/>
        <v>0</v>
      </c>
      <c r="K16" t="s">
        <v>29</v>
      </c>
      <c r="L16">
        <v>288</v>
      </c>
      <c r="M16">
        <v>288</v>
      </c>
      <c r="N16">
        <f t="shared" si="2"/>
        <v>0</v>
      </c>
      <c r="P16" t="s">
        <v>29</v>
      </c>
      <c r="Q16">
        <v>162.00000000000003</v>
      </c>
      <c r="R16">
        <v>162</v>
      </c>
      <c r="S16">
        <f t="shared" si="3"/>
        <v>-2.8421709430404007E-14</v>
      </c>
      <c r="U16" t="s">
        <v>29</v>
      </c>
      <c r="V16">
        <v>468</v>
      </c>
      <c r="W16">
        <v>468</v>
      </c>
      <c r="X16">
        <f t="shared" si="4"/>
        <v>0</v>
      </c>
      <c r="Z16" t="s">
        <v>29</v>
      </c>
      <c r="AA16">
        <v>259.20000000000005</v>
      </c>
      <c r="AB16">
        <v>259.20000000000005</v>
      </c>
      <c r="AC16">
        <f t="shared" si="5"/>
        <v>0</v>
      </c>
      <c r="AE16" t="s">
        <v>29</v>
      </c>
      <c r="AF16">
        <v>321.60000000000002</v>
      </c>
      <c r="AG16">
        <v>321.60000000000002</v>
      </c>
      <c r="AH16">
        <f t="shared" si="6"/>
        <v>0</v>
      </c>
      <c r="AJ16" t="s">
        <v>29</v>
      </c>
      <c r="AK16">
        <v>173.7</v>
      </c>
      <c r="AL16">
        <v>173.7</v>
      </c>
      <c r="AM16">
        <f t="shared" si="7"/>
        <v>0</v>
      </c>
      <c r="AO16" t="s">
        <v>29</v>
      </c>
      <c r="AP16">
        <v>185.9</v>
      </c>
      <c r="AQ16">
        <v>185.9</v>
      </c>
      <c r="AR16">
        <f t="shared" si="8"/>
        <v>0</v>
      </c>
      <c r="AT16" t="s">
        <v>29</v>
      </c>
      <c r="AU16">
        <v>262.60000000000002</v>
      </c>
      <c r="AV16">
        <v>262.60000000000002</v>
      </c>
      <c r="AW16">
        <f t="shared" si="9"/>
        <v>0</v>
      </c>
      <c r="AY16" t="s">
        <v>115</v>
      </c>
      <c r="AZ16" t="s">
        <v>74</v>
      </c>
      <c r="BA16" t="s">
        <v>74</v>
      </c>
      <c r="BB16" t="b">
        <f t="shared" si="10"/>
        <v>1</v>
      </c>
      <c r="BD16" t="s">
        <v>29</v>
      </c>
      <c r="BE16">
        <v>205.4</v>
      </c>
      <c r="BF16">
        <v>205.4</v>
      </c>
      <c r="BG16">
        <f t="shared" si="11"/>
        <v>0</v>
      </c>
      <c r="BI16" t="s">
        <v>29</v>
      </c>
      <c r="BJ16">
        <v>233.7</v>
      </c>
      <c r="BK16">
        <v>233.7</v>
      </c>
      <c r="BL16">
        <f t="shared" si="12"/>
        <v>0</v>
      </c>
    </row>
    <row r="17" spans="1:64" x14ac:dyDescent="0.25">
      <c r="A17" t="s">
        <v>99</v>
      </c>
      <c r="B17">
        <v>3.7159399999999995E-2</v>
      </c>
      <c r="C17">
        <v>3.7095333333333334E-2</v>
      </c>
      <c r="D17">
        <f t="shared" si="13"/>
        <v>-6.4066666666660887E-5</v>
      </c>
      <c r="F17" t="s">
        <v>120</v>
      </c>
      <c r="G17">
        <v>1.5965800000000002E-2</v>
      </c>
      <c r="H17">
        <v>1.5924199999999999E-2</v>
      </c>
      <c r="I17">
        <f t="shared" si="1"/>
        <v>-4.1600000000002746E-5</v>
      </c>
      <c r="K17" t="s">
        <v>120</v>
      </c>
      <c r="L17">
        <v>2.8167600000000001E-2</v>
      </c>
      <c r="M17">
        <v>2.8086133333333332E-2</v>
      </c>
      <c r="N17">
        <f t="shared" si="2"/>
        <v>-8.1466666666668575E-5</v>
      </c>
      <c r="P17" t="s">
        <v>140</v>
      </c>
      <c r="Q17">
        <v>2.19449E-2</v>
      </c>
      <c r="R17">
        <v>2.1915766666666666E-2</v>
      </c>
      <c r="S17">
        <f t="shared" si="3"/>
        <v>-2.9133333333333788E-5</v>
      </c>
      <c r="U17" t="s">
        <v>140</v>
      </c>
      <c r="V17">
        <v>5.5225900000000001E-2</v>
      </c>
      <c r="W17">
        <v>5.5139066666666674E-2</v>
      </c>
      <c r="X17">
        <f t="shared" si="4"/>
        <v>-8.6833333333327656E-5</v>
      </c>
      <c r="Z17" t="s">
        <v>120</v>
      </c>
      <c r="AA17">
        <v>2.56323E-2</v>
      </c>
      <c r="AB17">
        <v>2.556563333333333E-2</v>
      </c>
      <c r="AC17">
        <f t="shared" si="5"/>
        <v>-6.6666666666669733E-5</v>
      </c>
      <c r="AE17" t="s">
        <v>120</v>
      </c>
      <c r="AF17">
        <v>3.5633200000000004E-2</v>
      </c>
      <c r="AG17">
        <v>3.5542066666666663E-2</v>
      </c>
      <c r="AH17">
        <f t="shared" si="6"/>
        <v>-9.1133333333340283E-5</v>
      </c>
      <c r="AJ17" t="s">
        <v>146</v>
      </c>
      <c r="AK17">
        <v>1.4999999999999999E-2</v>
      </c>
      <c r="AL17">
        <v>1.4668301524682802E-2</v>
      </c>
      <c r="AM17">
        <f t="shared" si="7"/>
        <v>-3.3169847531719712E-4</v>
      </c>
      <c r="AO17" t="s">
        <v>146</v>
      </c>
      <c r="AP17">
        <v>2.1000000000000001E-2</v>
      </c>
      <c r="AQ17">
        <v>2.0837825880348042E-2</v>
      </c>
      <c r="AR17">
        <f t="shared" si="8"/>
        <v>-1.6217411965195952E-4</v>
      </c>
      <c r="AT17" t="s">
        <v>146</v>
      </c>
      <c r="AU17">
        <v>2.5399999999999999E-2</v>
      </c>
      <c r="AV17">
        <v>2.5313487781656617E-2</v>
      </c>
      <c r="AW17">
        <f t="shared" si="9"/>
        <v>-8.6512218343381964E-5</v>
      </c>
      <c r="AY17" t="s">
        <v>28</v>
      </c>
      <c r="AZ17">
        <v>92</v>
      </c>
      <c r="BA17" t="s">
        <v>40</v>
      </c>
      <c r="BB17" t="b">
        <f t="shared" si="10"/>
        <v>0</v>
      </c>
      <c r="BD17" t="s">
        <v>146</v>
      </c>
      <c r="BE17">
        <v>1.7999999999999999E-2</v>
      </c>
      <c r="BF17">
        <v>1.8387458670183279E-2</v>
      </c>
      <c r="BG17">
        <f t="shared" si="11"/>
        <v>3.8745867018328065E-4</v>
      </c>
      <c r="BI17" t="s">
        <v>146</v>
      </c>
      <c r="BJ17">
        <v>2.1999999999999999E-2</v>
      </c>
      <c r="BK17">
        <v>2.2650252353021417E-2</v>
      </c>
      <c r="BL17">
        <f t="shared" si="12"/>
        <v>6.5025235302141812E-4</v>
      </c>
    </row>
    <row r="18" spans="1:64" x14ac:dyDescent="0.25">
      <c r="A18" t="s">
        <v>100</v>
      </c>
      <c r="B18">
        <v>1572</v>
      </c>
      <c r="C18">
        <v>1572</v>
      </c>
      <c r="D18">
        <f t="shared" si="13"/>
        <v>0</v>
      </c>
      <c r="F18" t="s">
        <v>121</v>
      </c>
      <c r="G18">
        <v>174.16105891999999</v>
      </c>
      <c r="H18">
        <v>173.46558369333331</v>
      </c>
      <c r="I18">
        <f t="shared" si="1"/>
        <v>-0.69547522666667305</v>
      </c>
      <c r="K18" t="s">
        <v>121</v>
      </c>
      <c r="L18">
        <v>213.63568376000001</v>
      </c>
      <c r="M18">
        <v>212.83162530666667</v>
      </c>
      <c r="N18">
        <f t="shared" si="2"/>
        <v>-0.80405845333334014</v>
      </c>
      <c r="P18" t="s">
        <v>123</v>
      </c>
      <c r="Q18">
        <v>558.00000000000011</v>
      </c>
      <c r="R18">
        <v>558</v>
      </c>
      <c r="S18">
        <f t="shared" si="3"/>
        <v>-1.1368683772161603E-13</v>
      </c>
      <c r="U18" t="s">
        <v>123</v>
      </c>
      <c r="V18">
        <v>1812</v>
      </c>
      <c r="W18">
        <v>1812</v>
      </c>
      <c r="X18">
        <f t="shared" si="4"/>
        <v>0</v>
      </c>
      <c r="Z18" t="s">
        <v>121</v>
      </c>
      <c r="AA18">
        <v>252.74610732000002</v>
      </c>
      <c r="AB18">
        <v>251.89334464000001</v>
      </c>
      <c r="AC18">
        <f t="shared" si="5"/>
        <v>-0.8527626800000121</v>
      </c>
      <c r="AE18" t="s">
        <v>121</v>
      </c>
      <c r="AF18">
        <v>151.15928100000002</v>
      </c>
      <c r="AG18">
        <v>150.73934166666666</v>
      </c>
      <c r="AH18">
        <f t="shared" si="6"/>
        <v>-0.41993933333336031</v>
      </c>
      <c r="AJ18" s="1" t="s">
        <v>147</v>
      </c>
      <c r="AK18" s="1">
        <v>161</v>
      </c>
      <c r="AL18" s="1">
        <v>3.4443330845505916E-2</v>
      </c>
      <c r="AM18" s="1">
        <f t="shared" si="7"/>
        <v>-160.96555666915449</v>
      </c>
      <c r="AO18" s="1" t="s">
        <v>147</v>
      </c>
      <c r="AP18" s="1">
        <v>247.68</v>
      </c>
      <c r="AQ18" s="1">
        <v>4.0584986972979173E-2</v>
      </c>
      <c r="AR18" s="1">
        <f t="shared" si="8"/>
        <v>-247.63941501302702</v>
      </c>
      <c r="AT18" s="1" t="s">
        <v>147</v>
      </c>
      <c r="AU18" s="1">
        <v>160.4</v>
      </c>
      <c r="AV18" s="1">
        <v>5.1062837194541411E-2</v>
      </c>
      <c r="AW18" s="1">
        <f t="shared" si="9"/>
        <v>-160.34893716280547</v>
      </c>
      <c r="AY18" t="s">
        <v>29</v>
      </c>
      <c r="AZ18">
        <v>286.60000000000002</v>
      </c>
      <c r="BA18">
        <v>286.60000000000002</v>
      </c>
      <c r="BB18">
        <f t="shared" si="10"/>
        <v>0</v>
      </c>
      <c r="BD18" s="1" t="s">
        <v>147</v>
      </c>
      <c r="BE18" s="1">
        <v>245</v>
      </c>
      <c r="BF18" s="1">
        <v>4.6893144506240089E-2</v>
      </c>
      <c r="BG18" s="1">
        <f t="shared" si="11"/>
        <v>-244.95310685549376</v>
      </c>
      <c r="BI18" s="1" t="s">
        <v>147</v>
      </c>
      <c r="BJ18" s="1">
        <v>355</v>
      </c>
      <c r="BK18" s="1">
        <v>4.8313599781748741E-2</v>
      </c>
      <c r="BL18" s="1">
        <f t="shared" si="12"/>
        <v>-354.95168640021825</v>
      </c>
    </row>
    <row r="19" spans="1:64" x14ac:dyDescent="0.25">
      <c r="A19" t="s">
        <v>101</v>
      </c>
      <c r="B19">
        <v>0</v>
      </c>
      <c r="C19">
        <v>0</v>
      </c>
      <c r="D19">
        <f t="shared" si="13"/>
        <v>0</v>
      </c>
      <c r="F19" t="s">
        <v>122</v>
      </c>
      <c r="G19">
        <v>157.24595060000001</v>
      </c>
      <c r="H19">
        <v>156.93564358666669</v>
      </c>
      <c r="I19">
        <f t="shared" si="1"/>
        <v>-0.310307013333329</v>
      </c>
      <c r="K19" t="s">
        <v>122</v>
      </c>
      <c r="L19">
        <v>194.47019671999999</v>
      </c>
      <c r="M19">
        <v>194.12268373333336</v>
      </c>
      <c r="N19">
        <f t="shared" si="2"/>
        <v>-0.34751298666662933</v>
      </c>
      <c r="P19" t="s">
        <v>141</v>
      </c>
      <c r="Q19">
        <v>0</v>
      </c>
      <c r="R19">
        <v>0</v>
      </c>
      <c r="S19">
        <f t="shared" si="3"/>
        <v>0</v>
      </c>
      <c r="U19" t="s">
        <v>141</v>
      </c>
      <c r="V19">
        <v>0</v>
      </c>
      <c r="W19">
        <v>0</v>
      </c>
      <c r="X19">
        <f t="shared" si="4"/>
        <v>0</v>
      </c>
      <c r="Z19" t="s">
        <v>122</v>
      </c>
      <c r="AA19">
        <v>231.94082309999999</v>
      </c>
      <c r="AB19">
        <v>231.56367990000001</v>
      </c>
      <c r="AC19">
        <f t="shared" si="5"/>
        <v>-0.3771431999999777</v>
      </c>
      <c r="AE19" t="s">
        <v>122</v>
      </c>
      <c r="AF19">
        <v>141.159704</v>
      </c>
      <c r="AG19">
        <v>140.97646266666669</v>
      </c>
      <c r="AH19">
        <f t="shared" si="6"/>
        <v>-0.18324133333331361</v>
      </c>
      <c r="AJ19" s="1" t="s">
        <v>148</v>
      </c>
      <c r="AK19" s="1">
        <v>146</v>
      </c>
      <c r="AL19" s="1">
        <v>3.123190105554963E-2</v>
      </c>
      <c r="AM19" s="1">
        <f t="shared" si="7"/>
        <v>-145.96876809894445</v>
      </c>
      <c r="AO19" s="1" t="s">
        <v>148</v>
      </c>
      <c r="AP19" s="1">
        <v>232.3</v>
      </c>
      <c r="AQ19" s="1">
        <v>3.8065118717944518E-2</v>
      </c>
      <c r="AR19" s="1">
        <f t="shared" si="8"/>
        <v>-232.26193488128206</v>
      </c>
      <c r="AT19" s="1" t="s">
        <v>148</v>
      </c>
      <c r="AU19" s="1">
        <v>149</v>
      </c>
      <c r="AV19" s="1">
        <v>4.7303078387813384E-2</v>
      </c>
      <c r="AW19" s="1">
        <f t="shared" si="9"/>
        <v>-148.95269692161219</v>
      </c>
      <c r="AY19" t="s">
        <v>146</v>
      </c>
      <c r="AZ19">
        <v>3.5000000000000003E-2</v>
      </c>
      <c r="BA19">
        <v>3.4963431305536564E-2</v>
      </c>
      <c r="BB19">
        <f t="shared" si="10"/>
        <v>-3.6568694463438856E-5</v>
      </c>
      <c r="BD19" s="1" t="s">
        <v>148</v>
      </c>
      <c r="BE19" s="1">
        <v>222</v>
      </c>
      <c r="BF19" s="1">
        <v>4.2386331058998909E-2</v>
      </c>
      <c r="BG19" s="1">
        <f t="shared" si="11"/>
        <v>-221.95761366894101</v>
      </c>
      <c r="BI19" s="1" t="s">
        <v>148</v>
      </c>
      <c r="BJ19" s="1">
        <v>326</v>
      </c>
      <c r="BK19" s="1">
        <v>4.4674532805892786E-2</v>
      </c>
      <c r="BL19" s="1">
        <f t="shared" si="12"/>
        <v>-325.95532546719409</v>
      </c>
    </row>
    <row r="20" spans="1:64" x14ac:dyDescent="0.25">
      <c r="A20" t="s">
        <v>102</v>
      </c>
      <c r="B20">
        <v>36</v>
      </c>
      <c r="C20">
        <v>36</v>
      </c>
      <c r="D20">
        <f t="shared" si="13"/>
        <v>0</v>
      </c>
      <c r="F20" t="s">
        <v>123</v>
      </c>
      <c r="G20">
        <v>979.19999999999993</v>
      </c>
      <c r="H20">
        <v>979.19999999999993</v>
      </c>
      <c r="I20">
        <f t="shared" si="1"/>
        <v>0</v>
      </c>
      <c r="K20" t="s">
        <v>123</v>
      </c>
      <c r="L20">
        <v>547.20000000000005</v>
      </c>
      <c r="M20">
        <v>547.20000000000005</v>
      </c>
      <c r="N20">
        <f t="shared" si="2"/>
        <v>0</v>
      </c>
      <c r="P20" t="s">
        <v>102</v>
      </c>
      <c r="Q20">
        <v>36</v>
      </c>
      <c r="R20">
        <v>36</v>
      </c>
      <c r="S20">
        <f t="shared" si="3"/>
        <v>0</v>
      </c>
      <c r="U20" t="s">
        <v>102</v>
      </c>
      <c r="V20">
        <v>1133.9999999999998</v>
      </c>
      <c r="W20">
        <v>1134</v>
      </c>
      <c r="X20">
        <f t="shared" si="4"/>
        <v>2.2737367544323206E-13</v>
      </c>
      <c r="Z20" t="s">
        <v>123</v>
      </c>
      <c r="AA20">
        <v>734.4</v>
      </c>
      <c r="AB20">
        <v>734.40000000000009</v>
      </c>
      <c r="AC20">
        <f t="shared" si="5"/>
        <v>1.1368683772161603E-13</v>
      </c>
      <c r="AE20" t="s">
        <v>123</v>
      </c>
      <c r="AF20">
        <v>1104</v>
      </c>
      <c r="AG20">
        <v>1104</v>
      </c>
      <c r="AH20">
        <f t="shared" si="6"/>
        <v>0</v>
      </c>
      <c r="AJ20" t="s">
        <v>123</v>
      </c>
      <c r="AK20">
        <v>675.6</v>
      </c>
      <c r="AL20">
        <v>675.6</v>
      </c>
      <c r="AM20">
        <f t="shared" si="7"/>
        <v>0</v>
      </c>
      <c r="AO20" t="s">
        <v>123</v>
      </c>
      <c r="AP20">
        <v>1340.7</v>
      </c>
      <c r="AQ20">
        <v>1340.7</v>
      </c>
      <c r="AR20">
        <f t="shared" si="8"/>
        <v>0</v>
      </c>
      <c r="AT20" t="s">
        <v>123</v>
      </c>
      <c r="AU20">
        <v>959.6</v>
      </c>
      <c r="AV20">
        <v>959.6</v>
      </c>
      <c r="AW20">
        <f t="shared" si="9"/>
        <v>0</v>
      </c>
      <c r="AY20" s="1" t="s">
        <v>147</v>
      </c>
      <c r="AZ20" s="1">
        <v>199</v>
      </c>
      <c r="BA20" s="1">
        <v>6.7810321257689682E-2</v>
      </c>
      <c r="BB20" s="1">
        <f t="shared" si="10"/>
        <v>-198.9321896787423</v>
      </c>
      <c r="BD20" t="s">
        <v>123</v>
      </c>
      <c r="BE20">
        <v>1154</v>
      </c>
      <c r="BF20">
        <v>1154.0999999999999</v>
      </c>
      <c r="BG20">
        <f t="shared" si="11"/>
        <v>9.9999999999909051E-2</v>
      </c>
      <c r="BI20" t="s">
        <v>123</v>
      </c>
      <c r="BJ20">
        <v>1560</v>
      </c>
      <c r="BK20">
        <v>1559.5</v>
      </c>
      <c r="BL20">
        <f t="shared" si="12"/>
        <v>-0.5</v>
      </c>
    </row>
    <row r="21" spans="1:64" x14ac:dyDescent="0.25">
      <c r="A21" t="s">
        <v>101</v>
      </c>
      <c r="B21">
        <v>0</v>
      </c>
      <c r="C21">
        <v>0</v>
      </c>
      <c r="D21">
        <f t="shared" si="13"/>
        <v>0</v>
      </c>
      <c r="F21" t="s">
        <v>124</v>
      </c>
      <c r="G21">
        <v>0</v>
      </c>
      <c r="H21">
        <v>0</v>
      </c>
      <c r="I21">
        <f t="shared" si="1"/>
        <v>0</v>
      </c>
      <c r="K21" t="s">
        <v>124</v>
      </c>
      <c r="L21">
        <v>0</v>
      </c>
      <c r="M21">
        <v>0</v>
      </c>
      <c r="N21">
        <f t="shared" si="2"/>
        <v>0</v>
      </c>
      <c r="P21" t="s">
        <v>141</v>
      </c>
      <c r="Q21">
        <v>0</v>
      </c>
      <c r="R21">
        <v>0</v>
      </c>
      <c r="S21">
        <f t="shared" si="3"/>
        <v>0</v>
      </c>
      <c r="U21" t="s">
        <v>141</v>
      </c>
      <c r="V21">
        <v>0</v>
      </c>
      <c r="W21">
        <v>0</v>
      </c>
      <c r="X21">
        <f t="shared" si="4"/>
        <v>0</v>
      </c>
      <c r="Z21" t="s">
        <v>124</v>
      </c>
      <c r="AA21">
        <v>0</v>
      </c>
      <c r="AB21">
        <v>0</v>
      </c>
      <c r="AC21">
        <f t="shared" si="5"/>
        <v>0</v>
      </c>
      <c r="AE21" t="s">
        <v>124</v>
      </c>
      <c r="AF21">
        <v>0</v>
      </c>
      <c r="AG21">
        <v>0</v>
      </c>
      <c r="AH21">
        <f t="shared" si="6"/>
        <v>0</v>
      </c>
      <c r="AJ21" t="s">
        <v>75</v>
      </c>
      <c r="AK21">
        <v>606.79999999999995</v>
      </c>
      <c r="AL21">
        <v>606.79999999999995</v>
      </c>
      <c r="AM21">
        <f t="shared" si="7"/>
        <v>0</v>
      </c>
      <c r="AO21" t="s">
        <v>75</v>
      </c>
      <c r="AP21">
        <v>220.9</v>
      </c>
      <c r="AQ21">
        <v>220.9</v>
      </c>
      <c r="AR21">
        <f t="shared" si="8"/>
        <v>0</v>
      </c>
      <c r="AT21" s="1" t="s">
        <v>75</v>
      </c>
      <c r="AU21" s="1">
        <v>887.1</v>
      </c>
      <c r="AV21" s="1" t="s">
        <v>40</v>
      </c>
      <c r="AW21" s="1" t="b">
        <f t="shared" si="9"/>
        <v>0</v>
      </c>
      <c r="AY21" s="1" t="s">
        <v>148</v>
      </c>
      <c r="AZ21" s="1">
        <v>187</v>
      </c>
      <c r="BA21" s="1">
        <v>6.3826042378673953E-2</v>
      </c>
      <c r="BB21" s="1">
        <f t="shared" si="10"/>
        <v>-186.93617395762132</v>
      </c>
      <c r="BD21" s="1" t="s">
        <v>75</v>
      </c>
      <c r="BE21" s="1">
        <v>867</v>
      </c>
      <c r="BF21" s="1" t="s">
        <v>40</v>
      </c>
      <c r="BG21" s="1" t="b">
        <f t="shared" si="11"/>
        <v>0</v>
      </c>
      <c r="BI21" s="1" t="s">
        <v>75</v>
      </c>
      <c r="BJ21" s="1">
        <v>1529</v>
      </c>
      <c r="BK21" s="1" t="s">
        <v>40</v>
      </c>
      <c r="BL21" s="1" t="b">
        <f t="shared" si="12"/>
        <v>0</v>
      </c>
    </row>
    <row r="22" spans="1:64" x14ac:dyDescent="0.25">
      <c r="A22" t="s">
        <v>103</v>
      </c>
      <c r="B22">
        <v>1086.0000000000002</v>
      </c>
      <c r="C22">
        <v>1086</v>
      </c>
      <c r="D22">
        <f t="shared" si="13"/>
        <v>-2.2737367544323206E-13</v>
      </c>
      <c r="F22" t="s">
        <v>102</v>
      </c>
      <c r="G22">
        <v>1046.4000000000001</v>
      </c>
      <c r="H22">
        <v>1046.4000000000001</v>
      </c>
      <c r="I22">
        <f t="shared" si="1"/>
        <v>0</v>
      </c>
      <c r="K22" t="s">
        <v>102</v>
      </c>
      <c r="L22">
        <v>96</v>
      </c>
      <c r="M22">
        <v>96</v>
      </c>
      <c r="N22">
        <f t="shared" si="2"/>
        <v>0</v>
      </c>
      <c r="P22" t="s">
        <v>103</v>
      </c>
      <c r="Q22">
        <v>1643.9999999999998</v>
      </c>
      <c r="R22">
        <v>1644</v>
      </c>
      <c r="S22">
        <f t="shared" si="3"/>
        <v>2.2737367544323206E-13</v>
      </c>
      <c r="U22" t="s">
        <v>103</v>
      </c>
      <c r="V22">
        <v>906</v>
      </c>
      <c r="W22">
        <v>906</v>
      </c>
      <c r="X22">
        <f t="shared" si="4"/>
        <v>0</v>
      </c>
      <c r="Z22" t="s">
        <v>102</v>
      </c>
      <c r="AA22">
        <v>619.20000000000005</v>
      </c>
      <c r="AB22">
        <v>619.20000000000005</v>
      </c>
      <c r="AC22">
        <f t="shared" si="5"/>
        <v>0</v>
      </c>
      <c r="AE22" t="s">
        <v>102</v>
      </c>
      <c r="AF22">
        <v>806.40000000000009</v>
      </c>
      <c r="AG22">
        <v>806.40000000000009</v>
      </c>
      <c r="AH22">
        <f t="shared" si="6"/>
        <v>0</v>
      </c>
      <c r="AJ22" t="s">
        <v>103</v>
      </c>
      <c r="AK22">
        <v>681.8</v>
      </c>
      <c r="AL22">
        <v>681.8</v>
      </c>
      <c r="AM22">
        <f t="shared" si="7"/>
        <v>0</v>
      </c>
      <c r="AO22" t="s">
        <v>103</v>
      </c>
      <c r="AP22">
        <v>842.6</v>
      </c>
      <c r="AQ22">
        <v>842.6</v>
      </c>
      <c r="AR22">
        <f t="shared" si="8"/>
        <v>0</v>
      </c>
      <c r="AT22" s="1" t="s">
        <v>103</v>
      </c>
      <c r="AU22" s="1">
        <v>570.4</v>
      </c>
      <c r="AV22" s="1" t="s">
        <v>40</v>
      </c>
      <c r="AW22" s="1" t="b">
        <f t="shared" si="9"/>
        <v>0</v>
      </c>
      <c r="AY22" t="s">
        <v>123</v>
      </c>
      <c r="AZ22">
        <v>1518.1</v>
      </c>
      <c r="BA22">
        <v>1518.1</v>
      </c>
      <c r="BB22">
        <f t="shared" si="10"/>
        <v>0</v>
      </c>
      <c r="BD22" s="1" t="s">
        <v>103</v>
      </c>
      <c r="BE22" s="1">
        <v>1723</v>
      </c>
      <c r="BF22" s="1" t="s">
        <v>40</v>
      </c>
      <c r="BG22" s="1" t="b">
        <f t="shared" si="11"/>
        <v>0</v>
      </c>
      <c r="BI22" s="1" t="s">
        <v>103</v>
      </c>
      <c r="BJ22" s="1">
        <v>473</v>
      </c>
      <c r="BK22" s="1" t="s">
        <v>40</v>
      </c>
      <c r="BL22" s="1" t="b">
        <f t="shared" si="12"/>
        <v>0</v>
      </c>
    </row>
    <row r="23" spans="1:64" x14ac:dyDescent="0.25">
      <c r="A23" t="s">
        <v>104</v>
      </c>
      <c r="B23" t="s">
        <v>40</v>
      </c>
      <c r="C23" t="s">
        <v>40</v>
      </c>
      <c r="D23" t="b">
        <f t="shared" si="13"/>
        <v>1</v>
      </c>
      <c r="F23" t="s">
        <v>124</v>
      </c>
      <c r="G23">
        <v>0</v>
      </c>
      <c r="H23">
        <v>0</v>
      </c>
      <c r="I23">
        <f t="shared" si="1"/>
        <v>0</v>
      </c>
      <c r="K23" t="s">
        <v>124</v>
      </c>
      <c r="L23">
        <v>0</v>
      </c>
      <c r="M23">
        <v>0</v>
      </c>
      <c r="N23">
        <f t="shared" si="2"/>
        <v>0</v>
      </c>
      <c r="P23" t="s">
        <v>104</v>
      </c>
      <c r="Q23">
        <v>2304</v>
      </c>
      <c r="R23" t="s">
        <v>40</v>
      </c>
      <c r="S23" t="b">
        <f t="shared" si="3"/>
        <v>0</v>
      </c>
      <c r="U23" t="s">
        <v>104</v>
      </c>
      <c r="V23" t="s">
        <v>40</v>
      </c>
      <c r="W23" t="s">
        <v>40</v>
      </c>
      <c r="X23" t="b">
        <f t="shared" si="4"/>
        <v>1</v>
      </c>
      <c r="Z23" t="s">
        <v>124</v>
      </c>
      <c r="AA23">
        <v>0</v>
      </c>
      <c r="AB23">
        <v>0</v>
      </c>
      <c r="AC23">
        <f t="shared" si="5"/>
        <v>0</v>
      </c>
      <c r="AE23" t="s">
        <v>124</v>
      </c>
      <c r="AF23">
        <v>0</v>
      </c>
      <c r="AG23">
        <v>0</v>
      </c>
      <c r="AH23">
        <f t="shared" si="6"/>
        <v>0</v>
      </c>
      <c r="AJ23" t="s">
        <v>64</v>
      </c>
      <c r="AK23">
        <v>722</v>
      </c>
      <c r="AL23">
        <v>722</v>
      </c>
      <c r="AM23">
        <f t="shared" si="7"/>
        <v>0</v>
      </c>
      <c r="AO23" t="s">
        <v>64</v>
      </c>
      <c r="AP23">
        <v>924</v>
      </c>
      <c r="AQ23">
        <v>924</v>
      </c>
      <c r="AR23">
        <f t="shared" si="8"/>
        <v>0</v>
      </c>
      <c r="AT23" s="1" t="s">
        <v>64</v>
      </c>
      <c r="AU23" s="1">
        <v>607.29999999999995</v>
      </c>
      <c r="AV23" s="1" t="s">
        <v>40</v>
      </c>
      <c r="AW23" s="1" t="b">
        <f t="shared" si="9"/>
        <v>0</v>
      </c>
      <c r="AY23" s="1" t="s">
        <v>75</v>
      </c>
      <c r="AZ23" s="1">
        <v>33.200000000000003</v>
      </c>
      <c r="BA23" s="1" t="s">
        <v>40</v>
      </c>
      <c r="BB23" s="1" t="b">
        <f t="shared" si="10"/>
        <v>0</v>
      </c>
      <c r="BD23" s="1" t="s">
        <v>64</v>
      </c>
      <c r="BE23" s="1">
        <v>1843</v>
      </c>
      <c r="BF23" s="1" t="s">
        <v>40</v>
      </c>
      <c r="BG23" s="1" t="b">
        <f t="shared" si="11"/>
        <v>0</v>
      </c>
      <c r="BI23" s="1" t="s">
        <v>64</v>
      </c>
      <c r="BJ23" s="1">
        <v>501</v>
      </c>
      <c r="BK23" s="1" t="s">
        <v>40</v>
      </c>
      <c r="BL23" s="1" t="b">
        <f t="shared" si="12"/>
        <v>0</v>
      </c>
    </row>
    <row r="24" spans="1:64" x14ac:dyDescent="0.25">
      <c r="A24" t="s">
        <v>105</v>
      </c>
      <c r="B24" t="s">
        <v>40</v>
      </c>
      <c r="C24" t="s">
        <v>40</v>
      </c>
      <c r="D24" t="b">
        <f t="shared" si="13"/>
        <v>1</v>
      </c>
      <c r="F24" t="s">
        <v>103</v>
      </c>
      <c r="G24">
        <v>600</v>
      </c>
      <c r="H24">
        <v>600</v>
      </c>
      <c r="I24">
        <f t="shared" si="1"/>
        <v>0</v>
      </c>
      <c r="K24" t="s">
        <v>103</v>
      </c>
      <c r="L24">
        <v>1012.8000000000001</v>
      </c>
      <c r="M24">
        <v>1012.8000000000001</v>
      </c>
      <c r="N24">
        <f t="shared" si="2"/>
        <v>0</v>
      </c>
      <c r="P24" t="s">
        <v>142</v>
      </c>
      <c r="Q24">
        <v>0</v>
      </c>
      <c r="R24" t="s">
        <v>40</v>
      </c>
      <c r="S24" t="b">
        <f t="shared" si="3"/>
        <v>0</v>
      </c>
      <c r="U24" t="s">
        <v>142</v>
      </c>
      <c r="V24" t="s">
        <v>40</v>
      </c>
      <c r="W24" t="s">
        <v>40</v>
      </c>
      <c r="X24" t="b">
        <f t="shared" si="4"/>
        <v>1</v>
      </c>
      <c r="Z24" t="s">
        <v>103</v>
      </c>
      <c r="AA24">
        <v>518.40000000000009</v>
      </c>
      <c r="AB24">
        <v>518.40000000000009</v>
      </c>
      <c r="AC24">
        <f t="shared" si="5"/>
        <v>0</v>
      </c>
      <c r="AE24" t="s">
        <v>103</v>
      </c>
      <c r="AF24">
        <v>1123.1999999999998</v>
      </c>
      <c r="AG24">
        <v>1123.1999999999998</v>
      </c>
      <c r="AH24">
        <f t="shared" si="6"/>
        <v>0</v>
      </c>
      <c r="AJ24" t="s">
        <v>149</v>
      </c>
      <c r="AK24" t="s">
        <v>40</v>
      </c>
      <c r="AL24" t="s">
        <v>40</v>
      </c>
      <c r="AM24" t="b">
        <f t="shared" si="7"/>
        <v>1</v>
      </c>
      <c r="AO24" t="s">
        <v>149</v>
      </c>
      <c r="AP24">
        <v>0</v>
      </c>
      <c r="AQ24" t="s">
        <v>40</v>
      </c>
      <c r="AR24" t="b">
        <f t="shared" si="8"/>
        <v>0</v>
      </c>
      <c r="AT24" t="s">
        <v>149</v>
      </c>
      <c r="AU24">
        <v>0</v>
      </c>
      <c r="AV24" t="s">
        <v>40</v>
      </c>
      <c r="AW24" t="b">
        <f t="shared" si="9"/>
        <v>0</v>
      </c>
      <c r="AY24" s="1" t="s">
        <v>103</v>
      </c>
      <c r="AZ24" s="1">
        <v>907</v>
      </c>
      <c r="BA24" s="1" t="s">
        <v>40</v>
      </c>
      <c r="BB24" s="1" t="b">
        <f t="shared" si="10"/>
        <v>0</v>
      </c>
      <c r="BD24" t="s">
        <v>149</v>
      </c>
      <c r="BE24" t="s">
        <v>40</v>
      </c>
      <c r="BF24" t="s">
        <v>40</v>
      </c>
      <c r="BG24" t="b">
        <f t="shared" si="11"/>
        <v>1</v>
      </c>
      <c r="BI24" t="s">
        <v>149</v>
      </c>
      <c r="BJ24">
        <v>0</v>
      </c>
      <c r="BK24" t="s">
        <v>40</v>
      </c>
      <c r="BL24" t="b">
        <f t="shared" si="12"/>
        <v>0</v>
      </c>
    </row>
    <row r="25" spans="1:64" x14ac:dyDescent="0.25">
      <c r="A25" t="s">
        <v>106</v>
      </c>
      <c r="B25">
        <v>1932</v>
      </c>
      <c r="C25">
        <v>1932.0000000000002</v>
      </c>
      <c r="D25">
        <f t="shared" si="13"/>
        <v>2.2737367544323206E-13</v>
      </c>
      <c r="F25" t="s">
        <v>125</v>
      </c>
      <c r="G25">
        <v>0</v>
      </c>
      <c r="H25">
        <v>0</v>
      </c>
      <c r="I25">
        <f t="shared" si="1"/>
        <v>0</v>
      </c>
      <c r="K25" t="s">
        <v>125</v>
      </c>
      <c r="L25">
        <v>0</v>
      </c>
      <c r="M25">
        <v>0</v>
      </c>
      <c r="N25">
        <f t="shared" si="2"/>
        <v>0</v>
      </c>
      <c r="P25" t="s">
        <v>106</v>
      </c>
      <c r="Q25">
        <v>18</v>
      </c>
      <c r="R25">
        <v>18</v>
      </c>
      <c r="S25">
        <f t="shared" si="3"/>
        <v>0</v>
      </c>
      <c r="U25" t="s">
        <v>106</v>
      </c>
      <c r="V25">
        <v>1038</v>
      </c>
      <c r="W25">
        <v>1038</v>
      </c>
      <c r="X25">
        <f t="shared" si="4"/>
        <v>0</v>
      </c>
      <c r="Z25" t="s">
        <v>125</v>
      </c>
      <c r="AA25">
        <v>0</v>
      </c>
      <c r="AB25">
        <v>0</v>
      </c>
      <c r="AC25">
        <f t="shared" si="5"/>
        <v>0</v>
      </c>
      <c r="AE25" t="s">
        <v>125</v>
      </c>
      <c r="AF25">
        <v>0</v>
      </c>
      <c r="AG25">
        <v>0</v>
      </c>
      <c r="AH25">
        <f t="shared" si="6"/>
        <v>0</v>
      </c>
      <c r="AJ25" t="s">
        <v>150</v>
      </c>
      <c r="AK25">
        <v>0</v>
      </c>
      <c r="AL25">
        <v>0</v>
      </c>
      <c r="AM25">
        <f t="shared" si="7"/>
        <v>0</v>
      </c>
      <c r="AO25" t="s">
        <v>150</v>
      </c>
      <c r="AP25">
        <v>0</v>
      </c>
      <c r="AQ25">
        <v>0</v>
      </c>
      <c r="AR25">
        <f t="shared" si="8"/>
        <v>0</v>
      </c>
      <c r="AT25" t="s">
        <v>150</v>
      </c>
      <c r="AU25">
        <v>0</v>
      </c>
      <c r="AV25">
        <v>0</v>
      </c>
      <c r="AW25">
        <f t="shared" si="9"/>
        <v>0</v>
      </c>
      <c r="AY25" s="1" t="s">
        <v>64</v>
      </c>
      <c r="AZ25" s="1">
        <v>1013.3</v>
      </c>
      <c r="BA25" s="1" t="s">
        <v>40</v>
      </c>
      <c r="BB25" s="1" t="b">
        <f t="shared" si="10"/>
        <v>0</v>
      </c>
      <c r="BD25" t="s">
        <v>150</v>
      </c>
      <c r="BE25">
        <v>0</v>
      </c>
      <c r="BF25">
        <v>0</v>
      </c>
      <c r="BG25">
        <f t="shared" si="11"/>
        <v>0</v>
      </c>
      <c r="BI25" t="s">
        <v>150</v>
      </c>
      <c r="BJ25">
        <v>0</v>
      </c>
      <c r="BK25">
        <v>0</v>
      </c>
      <c r="BL25">
        <f t="shared" si="12"/>
        <v>0</v>
      </c>
    </row>
    <row r="26" spans="1:64" x14ac:dyDescent="0.25">
      <c r="A26" t="s">
        <v>101</v>
      </c>
      <c r="B26">
        <v>0</v>
      </c>
      <c r="C26">
        <v>0</v>
      </c>
      <c r="D26">
        <f t="shared" si="13"/>
        <v>0</v>
      </c>
      <c r="F26" t="s">
        <v>126</v>
      </c>
      <c r="G26">
        <v>0</v>
      </c>
      <c r="H26">
        <v>0</v>
      </c>
      <c r="I26">
        <f t="shared" si="1"/>
        <v>0</v>
      </c>
      <c r="K26" t="s">
        <v>126</v>
      </c>
      <c r="L26">
        <v>0</v>
      </c>
      <c r="M26">
        <v>0</v>
      </c>
      <c r="N26">
        <f t="shared" si="2"/>
        <v>0</v>
      </c>
      <c r="P26" t="s">
        <v>141</v>
      </c>
      <c r="Q26">
        <v>0</v>
      </c>
      <c r="R26">
        <v>0</v>
      </c>
      <c r="S26">
        <f t="shared" si="3"/>
        <v>0</v>
      </c>
      <c r="U26" t="s">
        <v>141</v>
      </c>
      <c r="V26">
        <v>0</v>
      </c>
      <c r="W26">
        <v>0</v>
      </c>
      <c r="X26">
        <f t="shared" si="4"/>
        <v>0</v>
      </c>
      <c r="Z26" t="s">
        <v>126</v>
      </c>
      <c r="AA26">
        <v>0</v>
      </c>
      <c r="AB26">
        <v>0</v>
      </c>
      <c r="AC26">
        <f t="shared" si="5"/>
        <v>0</v>
      </c>
      <c r="AE26" t="s">
        <v>126</v>
      </c>
      <c r="AF26">
        <v>0</v>
      </c>
      <c r="AG26">
        <v>0</v>
      </c>
      <c r="AH26">
        <f t="shared" si="6"/>
        <v>0</v>
      </c>
      <c r="AJ26" t="s">
        <v>106</v>
      </c>
      <c r="AK26">
        <v>851.5</v>
      </c>
      <c r="AL26">
        <v>851.5</v>
      </c>
      <c r="AM26">
        <f t="shared" si="7"/>
        <v>0</v>
      </c>
      <c r="AO26" t="s">
        <v>106</v>
      </c>
      <c r="AP26">
        <v>67.3</v>
      </c>
      <c r="AQ26">
        <v>67.3</v>
      </c>
      <c r="AR26">
        <f t="shared" si="8"/>
        <v>0</v>
      </c>
      <c r="AT26" t="s">
        <v>106</v>
      </c>
      <c r="AU26">
        <v>969.1</v>
      </c>
      <c r="AV26">
        <v>969.1</v>
      </c>
      <c r="AW26">
        <f t="shared" si="9"/>
        <v>0</v>
      </c>
      <c r="AY26" t="s">
        <v>149</v>
      </c>
      <c r="AZ26" t="s">
        <v>40</v>
      </c>
      <c r="BA26" t="s">
        <v>40</v>
      </c>
      <c r="BB26" t="b">
        <f t="shared" si="10"/>
        <v>1</v>
      </c>
      <c r="BD26" t="s">
        <v>106</v>
      </c>
      <c r="BE26">
        <v>175</v>
      </c>
      <c r="BF26">
        <v>174.9</v>
      </c>
      <c r="BG26">
        <f t="shared" si="11"/>
        <v>-9.9999999999994316E-2</v>
      </c>
      <c r="BI26" t="s">
        <v>106</v>
      </c>
      <c r="BJ26">
        <v>173</v>
      </c>
      <c r="BK26">
        <v>173.2</v>
      </c>
      <c r="BL26">
        <f t="shared" si="12"/>
        <v>0.19999999999998863</v>
      </c>
    </row>
    <row r="27" spans="1:64" x14ac:dyDescent="0.25">
      <c r="A27" t="s">
        <v>107</v>
      </c>
      <c r="B27">
        <v>1032</v>
      </c>
      <c r="C27">
        <v>1032</v>
      </c>
      <c r="D27">
        <f t="shared" si="13"/>
        <v>0</v>
      </c>
      <c r="F27" t="s">
        <v>127</v>
      </c>
      <c r="G27">
        <v>648</v>
      </c>
      <c r="H27">
        <v>648</v>
      </c>
      <c r="I27">
        <f t="shared" si="1"/>
        <v>0</v>
      </c>
      <c r="K27" t="s">
        <v>127</v>
      </c>
      <c r="L27">
        <v>1166.3999999999999</v>
      </c>
      <c r="M27">
        <v>1166.4000000000001</v>
      </c>
      <c r="N27">
        <f t="shared" si="2"/>
        <v>2.2737367544323206E-13</v>
      </c>
      <c r="P27" t="s">
        <v>107</v>
      </c>
      <c r="Q27">
        <v>1278</v>
      </c>
      <c r="R27">
        <v>1278</v>
      </c>
      <c r="S27">
        <f t="shared" si="3"/>
        <v>0</v>
      </c>
      <c r="U27" t="s">
        <v>107</v>
      </c>
      <c r="V27">
        <v>942</v>
      </c>
      <c r="W27">
        <v>942</v>
      </c>
      <c r="X27">
        <f t="shared" si="4"/>
        <v>0</v>
      </c>
      <c r="Z27" t="s">
        <v>127</v>
      </c>
      <c r="AA27">
        <v>556.79999999999995</v>
      </c>
      <c r="AB27">
        <v>556.79999999999995</v>
      </c>
      <c r="AC27">
        <f t="shared" si="5"/>
        <v>0</v>
      </c>
      <c r="AE27" s="1" t="s">
        <v>127</v>
      </c>
      <c r="AF27" s="1">
        <v>1291.1999999999998</v>
      </c>
      <c r="AG27" s="1" t="s">
        <v>40</v>
      </c>
      <c r="AH27" s="1" t="b">
        <f t="shared" si="6"/>
        <v>0</v>
      </c>
      <c r="AJ27" t="s">
        <v>107</v>
      </c>
      <c r="AK27">
        <v>691.2</v>
      </c>
      <c r="AL27">
        <v>691.2</v>
      </c>
      <c r="AM27">
        <f t="shared" si="7"/>
        <v>0</v>
      </c>
      <c r="AO27" t="s">
        <v>107</v>
      </c>
      <c r="AP27">
        <v>800</v>
      </c>
      <c r="AQ27">
        <v>800</v>
      </c>
      <c r="AR27">
        <f t="shared" si="8"/>
        <v>0</v>
      </c>
      <c r="AT27" t="s">
        <v>107</v>
      </c>
      <c r="AU27">
        <v>602.4</v>
      </c>
      <c r="AV27">
        <v>602.4</v>
      </c>
      <c r="AW27">
        <f t="shared" si="9"/>
        <v>0</v>
      </c>
      <c r="AY27" t="s">
        <v>106</v>
      </c>
      <c r="AZ27">
        <v>1799.9</v>
      </c>
      <c r="BA27">
        <v>1799.9</v>
      </c>
      <c r="BB27">
        <f t="shared" si="10"/>
        <v>0</v>
      </c>
      <c r="BD27" t="s">
        <v>107</v>
      </c>
      <c r="BE27">
        <v>1000</v>
      </c>
      <c r="BF27">
        <v>999.7</v>
      </c>
      <c r="BG27">
        <f t="shared" si="11"/>
        <v>-0.29999999999995453</v>
      </c>
      <c r="BI27" t="s">
        <v>107</v>
      </c>
      <c r="BJ27">
        <v>878</v>
      </c>
      <c r="BK27">
        <v>878.1</v>
      </c>
      <c r="BL27">
        <f t="shared" si="12"/>
        <v>0.10000000000002274</v>
      </c>
    </row>
    <row r="28" spans="1:64" x14ac:dyDescent="0.25">
      <c r="A28" t="s">
        <v>108</v>
      </c>
      <c r="B28">
        <v>7260</v>
      </c>
      <c r="C28">
        <v>7260</v>
      </c>
      <c r="D28">
        <f t="shared" si="13"/>
        <v>0</v>
      </c>
      <c r="F28" t="s">
        <v>104</v>
      </c>
      <c r="G28" t="s">
        <v>40</v>
      </c>
      <c r="H28" t="s">
        <v>40</v>
      </c>
      <c r="I28" t="b">
        <f t="shared" si="1"/>
        <v>1</v>
      </c>
      <c r="K28" t="s">
        <v>104</v>
      </c>
      <c r="L28" t="s">
        <v>40</v>
      </c>
      <c r="M28" t="s">
        <v>40</v>
      </c>
      <c r="N28" t="b">
        <f t="shared" si="2"/>
        <v>1</v>
      </c>
      <c r="P28" t="s">
        <v>108</v>
      </c>
      <c r="Q28">
        <v>7044.0000000000009</v>
      </c>
      <c r="R28">
        <v>7044</v>
      </c>
      <c r="S28">
        <f t="shared" si="3"/>
        <v>-9.0949470177292824E-13</v>
      </c>
      <c r="U28" t="s">
        <v>108</v>
      </c>
      <c r="V28">
        <v>7320</v>
      </c>
      <c r="W28">
        <v>7320</v>
      </c>
      <c r="X28">
        <f t="shared" si="4"/>
        <v>0</v>
      </c>
      <c r="Z28" t="s">
        <v>104</v>
      </c>
      <c r="AA28" t="s">
        <v>40</v>
      </c>
      <c r="AB28" t="s">
        <v>40</v>
      </c>
      <c r="AC28" t="b">
        <f t="shared" si="5"/>
        <v>1</v>
      </c>
      <c r="AE28" t="s">
        <v>104</v>
      </c>
      <c r="AF28" t="s">
        <v>40</v>
      </c>
      <c r="AG28" t="s">
        <v>40</v>
      </c>
      <c r="AH28" t="b">
        <f t="shared" si="6"/>
        <v>1</v>
      </c>
      <c r="AJ28" t="s">
        <v>132</v>
      </c>
      <c r="AK28">
        <v>2605.1</v>
      </c>
      <c r="AL28">
        <v>2605.1</v>
      </c>
      <c r="AM28">
        <f t="shared" si="7"/>
        <v>0</v>
      </c>
      <c r="AO28" t="s">
        <v>132</v>
      </c>
      <c r="AP28">
        <v>2472.1999999999998</v>
      </c>
      <c r="AQ28">
        <v>2472.1999999999998</v>
      </c>
      <c r="AR28">
        <f t="shared" si="8"/>
        <v>0</v>
      </c>
      <c r="AT28" s="1" t="s">
        <v>132</v>
      </c>
      <c r="AU28" s="1">
        <v>4716.8999999999996</v>
      </c>
      <c r="AV28" s="1" t="s">
        <v>40</v>
      </c>
      <c r="AW28" s="1" t="b">
        <f t="shared" si="9"/>
        <v>0</v>
      </c>
      <c r="AY28" t="s">
        <v>107</v>
      </c>
      <c r="AZ28">
        <v>761.6</v>
      </c>
      <c r="BA28">
        <v>761.6</v>
      </c>
      <c r="BB28">
        <f t="shared" si="10"/>
        <v>0</v>
      </c>
      <c r="BD28" s="1" t="s">
        <v>132</v>
      </c>
      <c r="BE28" s="1">
        <v>2450</v>
      </c>
      <c r="BF28" s="1" t="s">
        <v>40</v>
      </c>
      <c r="BG28" s="1" t="b">
        <f t="shared" si="11"/>
        <v>0</v>
      </c>
      <c r="BI28" s="1" t="s">
        <v>132</v>
      </c>
      <c r="BJ28" s="1">
        <v>6296</v>
      </c>
      <c r="BK28" s="1" t="s">
        <v>40</v>
      </c>
      <c r="BL28" s="1" t="b">
        <f t="shared" si="12"/>
        <v>0</v>
      </c>
    </row>
    <row r="29" spans="1:64" x14ac:dyDescent="0.25">
      <c r="A29" t="s">
        <v>109</v>
      </c>
      <c r="B29">
        <v>13.1624745</v>
      </c>
      <c r="C29">
        <v>13.148998800000001</v>
      </c>
      <c r="D29">
        <f t="shared" si="13"/>
        <v>-1.347569999999898E-2</v>
      </c>
      <c r="F29" t="s">
        <v>128</v>
      </c>
      <c r="G29" t="s">
        <v>40</v>
      </c>
      <c r="H29" t="s">
        <v>40</v>
      </c>
      <c r="I29" t="b">
        <f t="shared" si="1"/>
        <v>1</v>
      </c>
      <c r="K29" t="s">
        <v>128</v>
      </c>
      <c r="L29" t="s">
        <v>40</v>
      </c>
      <c r="M29" t="s">
        <v>40</v>
      </c>
      <c r="N29" t="b">
        <f t="shared" si="2"/>
        <v>1</v>
      </c>
      <c r="P29" t="s">
        <v>143</v>
      </c>
      <c r="Q29">
        <v>7.4308114999999999</v>
      </c>
      <c r="R29">
        <v>7.4222444333333337</v>
      </c>
      <c r="S29">
        <f t="shared" si="3"/>
        <v>-8.5670666666661788E-3</v>
      </c>
      <c r="U29" t="s">
        <v>143</v>
      </c>
      <c r="V29">
        <v>8.6740390499999993</v>
      </c>
      <c r="W29">
        <v>8.6618669399999995</v>
      </c>
      <c r="X29">
        <f t="shared" si="4"/>
        <v>-1.2172109999999847E-2</v>
      </c>
      <c r="Z29" t="s">
        <v>128</v>
      </c>
      <c r="AA29" t="s">
        <v>40</v>
      </c>
      <c r="AB29" t="s">
        <v>40</v>
      </c>
      <c r="AC29" t="b">
        <f t="shared" si="5"/>
        <v>1</v>
      </c>
      <c r="AE29" t="s">
        <v>128</v>
      </c>
      <c r="AF29" t="s">
        <v>40</v>
      </c>
      <c r="AG29" t="s">
        <v>40</v>
      </c>
      <c r="AH29" t="b">
        <f t="shared" si="6"/>
        <v>1</v>
      </c>
      <c r="AJ29" t="s">
        <v>151</v>
      </c>
      <c r="AK29" t="s">
        <v>76</v>
      </c>
      <c r="AL29">
        <v>0</v>
      </c>
      <c r="AM29" t="b">
        <f t="shared" si="7"/>
        <v>0</v>
      </c>
      <c r="AO29" t="s">
        <v>151</v>
      </c>
      <c r="AP29" t="s">
        <v>76</v>
      </c>
      <c r="AQ29">
        <v>0</v>
      </c>
      <c r="AR29" t="b">
        <f t="shared" si="8"/>
        <v>0</v>
      </c>
      <c r="AT29" s="1" t="s">
        <v>151</v>
      </c>
      <c r="AU29" s="1">
        <v>0.8</v>
      </c>
      <c r="AV29" s="1" t="s">
        <v>40</v>
      </c>
      <c r="AW29" s="1" t="b">
        <f t="shared" si="9"/>
        <v>0</v>
      </c>
      <c r="AY29" t="s">
        <v>132</v>
      </c>
      <c r="AZ29">
        <v>3488.3</v>
      </c>
      <c r="BA29" t="s">
        <v>40</v>
      </c>
      <c r="BB29" t="b">
        <f t="shared" si="10"/>
        <v>0</v>
      </c>
      <c r="BD29" t="s">
        <v>151</v>
      </c>
      <c r="BE29">
        <v>0</v>
      </c>
      <c r="BF29" t="s">
        <v>40</v>
      </c>
      <c r="BG29" t="b">
        <f t="shared" si="11"/>
        <v>0</v>
      </c>
      <c r="BI29" s="1" t="s">
        <v>151</v>
      </c>
      <c r="BJ29" s="1">
        <v>30</v>
      </c>
      <c r="BK29" s="1" t="s">
        <v>40</v>
      </c>
      <c r="BL29" s="1" t="b">
        <f t="shared" si="12"/>
        <v>0</v>
      </c>
    </row>
    <row r="30" spans="1:64" x14ac:dyDescent="0.25">
      <c r="A30" s="1" t="s">
        <v>110</v>
      </c>
      <c r="B30" s="1">
        <v>240</v>
      </c>
      <c r="C30" s="1">
        <v>48</v>
      </c>
      <c r="D30" s="1">
        <f t="shared" si="13"/>
        <v>-192</v>
      </c>
      <c r="F30" t="s">
        <v>129</v>
      </c>
      <c r="G30">
        <v>0</v>
      </c>
      <c r="H30">
        <v>0</v>
      </c>
      <c r="I30">
        <f t="shared" si="1"/>
        <v>0</v>
      </c>
      <c r="K30" t="s">
        <v>129</v>
      </c>
      <c r="L30">
        <v>0</v>
      </c>
      <c r="M30">
        <v>0</v>
      </c>
      <c r="N30">
        <f t="shared" si="2"/>
        <v>0</v>
      </c>
      <c r="P30" t="s">
        <v>110</v>
      </c>
      <c r="Q30">
        <v>1452</v>
      </c>
      <c r="R30">
        <v>1452</v>
      </c>
      <c r="S30">
        <f t="shared" si="3"/>
        <v>0</v>
      </c>
      <c r="U30" s="1" t="s">
        <v>110</v>
      </c>
      <c r="V30" s="1">
        <v>5724</v>
      </c>
      <c r="W30" s="1">
        <v>2316</v>
      </c>
      <c r="X30" s="1">
        <f t="shared" si="4"/>
        <v>-3408</v>
      </c>
      <c r="Z30" t="s">
        <v>129</v>
      </c>
      <c r="AA30">
        <v>0</v>
      </c>
      <c r="AB30">
        <v>0</v>
      </c>
      <c r="AC30">
        <f t="shared" si="5"/>
        <v>0</v>
      </c>
      <c r="AE30" t="s">
        <v>129</v>
      </c>
      <c r="AF30">
        <v>0</v>
      </c>
      <c r="AG30">
        <v>0</v>
      </c>
      <c r="AH30">
        <f t="shared" si="6"/>
        <v>0</v>
      </c>
      <c r="AJ30" t="s">
        <v>152</v>
      </c>
      <c r="AK30" t="s">
        <v>76</v>
      </c>
      <c r="AL30">
        <v>0</v>
      </c>
      <c r="AM30" t="b">
        <f t="shared" si="7"/>
        <v>0</v>
      </c>
      <c r="AO30" t="s">
        <v>152</v>
      </c>
      <c r="AP30" t="s">
        <v>76</v>
      </c>
      <c r="AQ30">
        <v>0</v>
      </c>
      <c r="AR30" t="b">
        <f t="shared" si="8"/>
        <v>0</v>
      </c>
      <c r="AT30" s="1" t="s">
        <v>152</v>
      </c>
      <c r="AU30" s="1">
        <v>4.8</v>
      </c>
      <c r="AV30" s="1" t="s">
        <v>40</v>
      </c>
      <c r="AW30" s="1" t="b">
        <f t="shared" si="9"/>
        <v>0</v>
      </c>
      <c r="AY30" t="s">
        <v>151</v>
      </c>
      <c r="AZ30">
        <v>2.5</v>
      </c>
      <c r="BA30" t="s">
        <v>40</v>
      </c>
      <c r="BB30" t="b">
        <f t="shared" si="10"/>
        <v>0</v>
      </c>
      <c r="BD30" t="s">
        <v>152</v>
      </c>
      <c r="BE30">
        <v>0</v>
      </c>
      <c r="BF30" t="s">
        <v>40</v>
      </c>
      <c r="BG30" t="b">
        <f t="shared" si="11"/>
        <v>0</v>
      </c>
      <c r="BI30" s="1" t="s">
        <v>152</v>
      </c>
      <c r="BJ30" s="1">
        <v>24</v>
      </c>
      <c r="BK30" s="1" t="s">
        <v>40</v>
      </c>
      <c r="BL30" s="1" t="b">
        <f t="shared" si="12"/>
        <v>0</v>
      </c>
    </row>
    <row r="31" spans="1:64" x14ac:dyDescent="0.25">
      <c r="A31" t="s">
        <v>111</v>
      </c>
      <c r="B31">
        <v>0</v>
      </c>
      <c r="C31" t="s">
        <v>40</v>
      </c>
      <c r="D31" t="b">
        <f t="shared" si="13"/>
        <v>0</v>
      </c>
      <c r="F31" t="s">
        <v>106</v>
      </c>
      <c r="G31">
        <v>1425.6</v>
      </c>
      <c r="H31">
        <v>1425.6</v>
      </c>
      <c r="I31">
        <f t="shared" si="1"/>
        <v>0</v>
      </c>
      <c r="K31" t="s">
        <v>106</v>
      </c>
      <c r="L31">
        <v>1243.2</v>
      </c>
      <c r="M31">
        <v>1243.1999999999998</v>
      </c>
      <c r="N31">
        <f t="shared" si="2"/>
        <v>-2.2737367544323206E-13</v>
      </c>
      <c r="P31" t="s">
        <v>111</v>
      </c>
      <c r="Q31">
        <v>0</v>
      </c>
      <c r="R31" t="s">
        <v>40</v>
      </c>
      <c r="S31" t="b">
        <f t="shared" si="3"/>
        <v>0</v>
      </c>
      <c r="U31" t="s">
        <v>111</v>
      </c>
      <c r="V31">
        <v>0</v>
      </c>
      <c r="W31" t="s">
        <v>40</v>
      </c>
      <c r="X31" t="b">
        <f t="shared" si="4"/>
        <v>0</v>
      </c>
      <c r="Z31" t="s">
        <v>106</v>
      </c>
      <c r="AA31">
        <v>96</v>
      </c>
      <c r="AB31">
        <v>96</v>
      </c>
      <c r="AC31">
        <f t="shared" si="5"/>
        <v>0</v>
      </c>
      <c r="AE31" t="s">
        <v>106</v>
      </c>
      <c r="AF31">
        <v>129.60000000000002</v>
      </c>
      <c r="AG31">
        <v>129.60000000000002</v>
      </c>
      <c r="AH31">
        <f t="shared" si="6"/>
        <v>0</v>
      </c>
      <c r="AJ31" t="s">
        <v>110</v>
      </c>
      <c r="AK31">
        <v>1194</v>
      </c>
      <c r="AL31">
        <v>1194</v>
      </c>
      <c r="AM31">
        <f t="shared" si="7"/>
        <v>0</v>
      </c>
      <c r="AO31" t="s">
        <v>110</v>
      </c>
      <c r="AP31">
        <v>692.2</v>
      </c>
      <c r="AQ31">
        <v>692.2</v>
      </c>
      <c r="AR31">
        <f t="shared" si="8"/>
        <v>0</v>
      </c>
      <c r="AT31" s="1" t="s">
        <v>110</v>
      </c>
      <c r="AU31" s="1">
        <v>1124.7</v>
      </c>
      <c r="AV31" s="1">
        <v>29.7</v>
      </c>
      <c r="AW31" s="1">
        <f t="shared" si="9"/>
        <v>-1095</v>
      </c>
      <c r="AY31" t="s">
        <v>152</v>
      </c>
      <c r="AZ31">
        <v>1.2</v>
      </c>
      <c r="BA31" t="s">
        <v>40</v>
      </c>
      <c r="BB31" t="b">
        <f t="shared" si="10"/>
        <v>0</v>
      </c>
      <c r="BD31" s="1" t="s">
        <v>110</v>
      </c>
      <c r="BE31" s="1">
        <v>1853</v>
      </c>
      <c r="BF31" s="1">
        <v>684.7</v>
      </c>
      <c r="BG31" s="1">
        <f t="shared" si="11"/>
        <v>-1168.3</v>
      </c>
      <c r="BI31" t="s">
        <v>110</v>
      </c>
      <c r="BJ31">
        <v>167</v>
      </c>
      <c r="BK31">
        <v>166.5</v>
      </c>
      <c r="BL31">
        <f t="shared" si="12"/>
        <v>-0.5</v>
      </c>
    </row>
    <row r="32" spans="1:64" x14ac:dyDescent="0.25">
      <c r="A32" t="s">
        <v>112</v>
      </c>
      <c r="B32" t="s">
        <v>40</v>
      </c>
      <c r="C32" t="s">
        <v>40</v>
      </c>
      <c r="D32" t="b">
        <f t="shared" si="13"/>
        <v>1</v>
      </c>
      <c r="F32" t="s">
        <v>130</v>
      </c>
      <c r="G32">
        <v>0</v>
      </c>
      <c r="H32">
        <v>0</v>
      </c>
      <c r="I32">
        <f t="shared" si="1"/>
        <v>0</v>
      </c>
      <c r="K32" t="s">
        <v>130</v>
      </c>
      <c r="L32">
        <v>0</v>
      </c>
      <c r="M32">
        <v>0</v>
      </c>
      <c r="N32">
        <f t="shared" si="2"/>
        <v>0</v>
      </c>
      <c r="P32" t="s">
        <v>136</v>
      </c>
      <c r="R32" t="s">
        <v>40</v>
      </c>
      <c r="S32" t="b">
        <f t="shared" si="3"/>
        <v>0</v>
      </c>
      <c r="U32" t="s">
        <v>136</v>
      </c>
      <c r="V32" t="s">
        <v>40</v>
      </c>
      <c r="W32" t="s">
        <v>40</v>
      </c>
      <c r="X32" t="b">
        <f t="shared" si="4"/>
        <v>1</v>
      </c>
      <c r="Z32" t="s">
        <v>130</v>
      </c>
      <c r="AA32">
        <v>0</v>
      </c>
      <c r="AB32">
        <v>0</v>
      </c>
      <c r="AC32">
        <f t="shared" si="5"/>
        <v>0</v>
      </c>
      <c r="AE32" t="s">
        <v>130</v>
      </c>
      <c r="AF32">
        <v>0</v>
      </c>
      <c r="AG32">
        <v>0</v>
      </c>
      <c r="AH32">
        <f t="shared" si="6"/>
        <v>0</v>
      </c>
      <c r="AY32" s="1" t="s">
        <v>110</v>
      </c>
      <c r="AZ32" s="1">
        <v>65</v>
      </c>
      <c r="BA32" s="1">
        <v>19</v>
      </c>
      <c r="BB32" s="1">
        <f t="shared" si="10"/>
        <v>-46</v>
      </c>
      <c r="BI32" s="1" t="s">
        <v>65</v>
      </c>
      <c r="BJ32" s="1">
        <v>1505</v>
      </c>
      <c r="BK32" s="1" t="s">
        <v>16</v>
      </c>
      <c r="BL32" s="1" t="b">
        <f t="shared" si="12"/>
        <v>0</v>
      </c>
    </row>
    <row r="33" spans="1:61" x14ac:dyDescent="0.25">
      <c r="A33" t="s">
        <v>113</v>
      </c>
      <c r="B33" t="s">
        <v>40</v>
      </c>
      <c r="C33" t="s">
        <v>40</v>
      </c>
      <c r="D33" t="b">
        <f t="shared" si="13"/>
        <v>1</v>
      </c>
      <c r="F33" t="s">
        <v>107</v>
      </c>
      <c r="G33">
        <v>1425.6</v>
      </c>
      <c r="H33">
        <v>1425.6</v>
      </c>
      <c r="I33">
        <f t="shared" si="1"/>
        <v>0</v>
      </c>
      <c r="K33" t="s">
        <v>107</v>
      </c>
      <c r="L33">
        <v>763.2</v>
      </c>
      <c r="M33">
        <v>763.2</v>
      </c>
      <c r="N33">
        <f t="shared" si="2"/>
        <v>0</v>
      </c>
      <c r="P33" t="s">
        <v>144</v>
      </c>
      <c r="R33" t="s">
        <v>40</v>
      </c>
      <c r="S33" t="b">
        <f t="shared" si="3"/>
        <v>0</v>
      </c>
      <c r="U33" t="s">
        <v>144</v>
      </c>
      <c r="V33" t="s">
        <v>40</v>
      </c>
      <c r="W33" t="s">
        <v>40</v>
      </c>
      <c r="X33" t="b">
        <f t="shared" si="4"/>
        <v>1</v>
      </c>
      <c r="Z33" t="s">
        <v>107</v>
      </c>
      <c r="AA33">
        <v>566.40000000000009</v>
      </c>
      <c r="AB33">
        <v>566.40000000000009</v>
      </c>
      <c r="AC33">
        <f t="shared" si="5"/>
        <v>0</v>
      </c>
      <c r="AE33" t="s">
        <v>107</v>
      </c>
      <c r="AF33">
        <v>1406.3999999999999</v>
      </c>
      <c r="AG33">
        <v>1406.4</v>
      </c>
      <c r="AH33">
        <f t="shared" si="6"/>
        <v>2.2737367544323206E-13</v>
      </c>
      <c r="BI33" t="s">
        <v>115</v>
      </c>
    </row>
    <row r="34" spans="1:61" x14ac:dyDescent="0.25">
      <c r="A34" t="s">
        <v>114</v>
      </c>
      <c r="F34" t="s">
        <v>131</v>
      </c>
      <c r="G34">
        <v>0</v>
      </c>
      <c r="H34">
        <v>0</v>
      </c>
      <c r="I34">
        <f t="shared" si="1"/>
        <v>0</v>
      </c>
      <c r="K34" t="s">
        <v>131</v>
      </c>
      <c r="L34">
        <v>0</v>
      </c>
      <c r="M34">
        <v>0</v>
      </c>
      <c r="N34">
        <f t="shared" si="2"/>
        <v>0</v>
      </c>
      <c r="X34">
        <f t="shared" si="4"/>
        <v>0</v>
      </c>
      <c r="Z34" t="s">
        <v>131</v>
      </c>
      <c r="AA34">
        <v>0</v>
      </c>
      <c r="AB34">
        <v>0</v>
      </c>
      <c r="AC34">
        <f t="shared" si="5"/>
        <v>0</v>
      </c>
      <c r="AE34" t="s">
        <v>131</v>
      </c>
      <c r="AF34">
        <v>0</v>
      </c>
      <c r="AG34">
        <v>0</v>
      </c>
      <c r="AH34">
        <f t="shared" si="6"/>
        <v>0</v>
      </c>
      <c r="BI34" t="s">
        <v>115</v>
      </c>
    </row>
    <row r="35" spans="1:61" x14ac:dyDescent="0.25">
      <c r="F35" t="s">
        <v>132</v>
      </c>
      <c r="G35">
        <v>5947.2000000000007</v>
      </c>
      <c r="H35">
        <v>5947.2000000000007</v>
      </c>
      <c r="I35">
        <f t="shared" si="1"/>
        <v>0</v>
      </c>
      <c r="K35" t="s">
        <v>132</v>
      </c>
      <c r="L35">
        <v>2342.4</v>
      </c>
      <c r="M35">
        <v>2342.3999999999996</v>
      </c>
      <c r="N35">
        <f t="shared" si="2"/>
        <v>-4.5474735088646412E-13</v>
      </c>
      <c r="Z35" t="s">
        <v>132</v>
      </c>
      <c r="AA35">
        <v>4838.3999999999996</v>
      </c>
      <c r="AB35">
        <v>4838.3999999999996</v>
      </c>
      <c r="AC35">
        <f t="shared" si="5"/>
        <v>0</v>
      </c>
      <c r="AE35" t="s">
        <v>132</v>
      </c>
      <c r="AF35">
        <v>5995.2000000000007</v>
      </c>
      <c r="AG35">
        <v>5995.2000000000007</v>
      </c>
      <c r="AH35">
        <f t="shared" si="6"/>
        <v>0</v>
      </c>
    </row>
    <row r="36" spans="1:61" x14ac:dyDescent="0.25">
      <c r="A36" s="2"/>
      <c r="F36" t="s">
        <v>133</v>
      </c>
      <c r="G36">
        <v>10.80669625</v>
      </c>
      <c r="H36">
        <v>10.793384583333333</v>
      </c>
      <c r="I36">
        <f t="shared" si="1"/>
        <v>-1.3311666666666611E-2</v>
      </c>
      <c r="K36" t="s">
        <v>133</v>
      </c>
      <c r="L36">
        <v>0</v>
      </c>
      <c r="M36">
        <v>0</v>
      </c>
      <c r="N36">
        <f t="shared" si="2"/>
        <v>0</v>
      </c>
      <c r="Z36" t="s">
        <v>133</v>
      </c>
      <c r="AA36">
        <v>0.77111832540000003</v>
      </c>
      <c r="AB36">
        <v>0.76777016166666667</v>
      </c>
      <c r="AC36">
        <f t="shared" si="5"/>
        <v>-3.3481637333333536E-3</v>
      </c>
      <c r="AE36" t="s">
        <v>133</v>
      </c>
      <c r="AF36">
        <v>8.9172044499999998</v>
      </c>
      <c r="AG36">
        <v>8.9063995166666654</v>
      </c>
      <c r="AH36">
        <f t="shared" si="6"/>
        <v>-1.0804933333334432E-2</v>
      </c>
    </row>
    <row r="37" spans="1:61" x14ac:dyDescent="0.25">
      <c r="F37" t="s">
        <v>134</v>
      </c>
      <c r="G37">
        <v>23.716027300000004</v>
      </c>
      <c r="H37">
        <v>23.716027300000004</v>
      </c>
      <c r="I37">
        <f t="shared" si="1"/>
        <v>0</v>
      </c>
      <c r="K37" t="s">
        <v>134</v>
      </c>
      <c r="L37">
        <v>0</v>
      </c>
      <c r="M37">
        <v>0</v>
      </c>
      <c r="N37">
        <f t="shared" si="2"/>
        <v>0</v>
      </c>
      <c r="Z37" t="s">
        <v>134</v>
      </c>
      <c r="AA37">
        <v>6.5726319999999996</v>
      </c>
      <c r="AB37">
        <v>6.5726319999999996</v>
      </c>
      <c r="AC37">
        <f t="shared" si="5"/>
        <v>0</v>
      </c>
      <c r="AE37" t="s">
        <v>134</v>
      </c>
      <c r="AF37">
        <v>20.386309900000001</v>
      </c>
      <c r="AG37">
        <v>20.386309900000001</v>
      </c>
      <c r="AH37">
        <f t="shared" si="6"/>
        <v>0</v>
      </c>
    </row>
    <row r="38" spans="1:61" x14ac:dyDescent="0.25">
      <c r="F38" s="1" t="s">
        <v>110</v>
      </c>
      <c r="G38" s="1">
        <v>1281.6000000000001</v>
      </c>
      <c r="H38" s="1">
        <v>585.59999999999991</v>
      </c>
      <c r="I38" s="1">
        <f t="shared" si="1"/>
        <v>-696.00000000000023</v>
      </c>
      <c r="K38" s="1" t="s">
        <v>110</v>
      </c>
      <c r="L38" s="1">
        <v>5208</v>
      </c>
      <c r="M38" s="1">
        <v>936</v>
      </c>
      <c r="N38" s="1">
        <f t="shared" si="2"/>
        <v>-4272</v>
      </c>
      <c r="Z38" s="1" t="s">
        <v>110</v>
      </c>
      <c r="AA38" s="1">
        <v>1526.4</v>
      </c>
      <c r="AB38" s="1">
        <v>849.59999999999991</v>
      </c>
      <c r="AC38" s="1">
        <f t="shared" si="5"/>
        <v>-676.80000000000018</v>
      </c>
      <c r="AE38" t="s">
        <v>110</v>
      </c>
      <c r="AF38">
        <v>1444.8</v>
      </c>
      <c r="AG38">
        <v>1444.8000000000002</v>
      </c>
      <c r="AH38">
        <f t="shared" si="6"/>
        <v>2.2737367544323206E-13</v>
      </c>
    </row>
    <row r="39" spans="1:61" x14ac:dyDescent="0.25">
      <c r="F39" t="s">
        <v>135</v>
      </c>
      <c r="G39">
        <v>0</v>
      </c>
      <c r="H39" t="s">
        <v>40</v>
      </c>
      <c r="I39" t="b">
        <f t="shared" si="1"/>
        <v>0</v>
      </c>
      <c r="K39" s="1" t="s">
        <v>135</v>
      </c>
      <c r="L39" s="1">
        <v>11.187922200000001</v>
      </c>
      <c r="M39" s="1" t="s">
        <v>40</v>
      </c>
      <c r="N39" s="1" t="b">
        <f t="shared" si="2"/>
        <v>0</v>
      </c>
      <c r="Z39" t="s">
        <v>135</v>
      </c>
      <c r="AA39">
        <v>0</v>
      </c>
      <c r="AB39" t="s">
        <v>40</v>
      </c>
      <c r="AC39" t="b">
        <f t="shared" si="5"/>
        <v>0</v>
      </c>
      <c r="AE39" t="s">
        <v>135</v>
      </c>
      <c r="AF39">
        <v>0</v>
      </c>
      <c r="AG39" t="s">
        <v>40</v>
      </c>
      <c r="AH39" t="b">
        <f t="shared" si="6"/>
        <v>0</v>
      </c>
    </row>
    <row r="40" spans="1:61" x14ac:dyDescent="0.25">
      <c r="F40" t="s">
        <v>136</v>
      </c>
      <c r="G40" t="s">
        <v>40</v>
      </c>
      <c r="H40" t="s">
        <v>40</v>
      </c>
      <c r="I40" t="b">
        <f t="shared" si="1"/>
        <v>1</v>
      </c>
      <c r="K40" t="s">
        <v>136</v>
      </c>
      <c r="L40" t="s">
        <v>40</v>
      </c>
      <c r="M40" t="s">
        <v>40</v>
      </c>
      <c r="N40" t="b">
        <f t="shared" si="2"/>
        <v>1</v>
      </c>
      <c r="Z40" t="s">
        <v>136</v>
      </c>
      <c r="AA40" t="s">
        <v>40</v>
      </c>
      <c r="AB40" t="s">
        <v>40</v>
      </c>
      <c r="AC40" t="b">
        <f t="shared" si="5"/>
        <v>1</v>
      </c>
      <c r="AE40" t="s">
        <v>136</v>
      </c>
      <c r="AF40" t="s">
        <v>40</v>
      </c>
      <c r="AG40" t="s">
        <v>40</v>
      </c>
      <c r="AH40" t="b">
        <f t="shared" si="6"/>
        <v>1</v>
      </c>
    </row>
    <row r="41" spans="1:61" x14ac:dyDescent="0.25">
      <c r="F41" t="s">
        <v>137</v>
      </c>
      <c r="G41" t="s">
        <v>40</v>
      </c>
      <c r="H41" t="s">
        <v>40</v>
      </c>
      <c r="I41" t="b">
        <f t="shared" si="1"/>
        <v>1</v>
      </c>
      <c r="K41" t="s">
        <v>139</v>
      </c>
      <c r="L41" t="s">
        <v>40</v>
      </c>
      <c r="N41" t="b">
        <f t="shared" si="2"/>
        <v>0</v>
      </c>
      <c r="Z41" t="s">
        <v>139</v>
      </c>
      <c r="AA41" t="s">
        <v>40</v>
      </c>
      <c r="AC41" t="b">
        <f t="shared" si="5"/>
        <v>0</v>
      </c>
      <c r="AE41" t="s">
        <v>139</v>
      </c>
      <c r="AF41" t="s">
        <v>40</v>
      </c>
      <c r="AH41" t="b">
        <f t="shared" si="6"/>
        <v>0</v>
      </c>
    </row>
    <row r="42" spans="1:61" x14ac:dyDescent="0.25">
      <c r="K42" t="s">
        <v>115</v>
      </c>
      <c r="Z42" t="s">
        <v>115</v>
      </c>
      <c r="AC42">
        <f t="shared" si="5"/>
        <v>0</v>
      </c>
      <c r="AE42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sqref="A1:XFD1"/>
    </sheetView>
  </sheetViews>
  <sheetFormatPr defaultRowHeight="15" x14ac:dyDescent="0.25"/>
  <cols>
    <col min="2" max="2" width="28.85546875" bestFit="1" customWidth="1"/>
    <col min="3" max="3" width="17" bestFit="1" customWidth="1"/>
    <col min="4" max="4" width="37.140625" bestFit="1" customWidth="1"/>
    <col min="5" max="5" width="23" bestFit="1" customWidth="1"/>
    <col min="6" max="6" width="24.42578125" bestFit="1" customWidth="1"/>
    <col min="7" max="7" width="20.42578125" bestFit="1" customWidth="1"/>
    <col min="8" max="8" width="12.7109375" bestFit="1" customWidth="1"/>
  </cols>
  <sheetData>
    <row r="1" spans="1:9" x14ac:dyDescent="0.25">
      <c r="A1" t="str">
        <f t="shared" ref="A1" si="0">TRIM(CONCATENATE(B1," ",C1," ",D1," ",E1," ",F1))</f>
        <v>EvaluationSheet 60Gy 8F</v>
      </c>
      <c r="F1" t="s">
        <v>59</v>
      </c>
      <c r="G1" t="s">
        <v>70</v>
      </c>
      <c r="H1" t="s">
        <v>61</v>
      </c>
      <c r="I1" t="s">
        <v>138</v>
      </c>
    </row>
    <row r="2" spans="1:9" x14ac:dyDescent="0.25">
      <c r="A2" t="str">
        <f>TRIM(CONCATENATE(B2," ",C2," ",D2," ",E2," ",F2))</f>
        <v>Target/OAR Volumes:</v>
      </c>
      <c r="B2" t="s">
        <v>0</v>
      </c>
      <c r="I2">
        <f t="shared" ref="I2:I56" si="1">IFERROR(H2-G2,EXACT(G2,H2))</f>
        <v>0</v>
      </c>
    </row>
    <row r="3" spans="1:9" x14ac:dyDescent="0.25">
      <c r="A3" t="str">
        <f t="shared" ref="A3:A54" si="2">TRIM(CONCATENATE(B3," ",C3," ",D3," ",E3," ",F3))</f>
        <v>GTV Volume (cc)</v>
      </c>
      <c r="C3" t="s">
        <v>1</v>
      </c>
      <c r="G3">
        <v>12.2</v>
      </c>
      <c r="H3">
        <v>12.2</v>
      </c>
      <c r="I3">
        <f t="shared" si="1"/>
        <v>0</v>
      </c>
    </row>
    <row r="4" spans="1:9" x14ac:dyDescent="0.25">
      <c r="A4" t="str">
        <f t="shared" si="2"/>
        <v>ITV Volume (cc):</v>
      </c>
      <c r="C4" t="s">
        <v>2</v>
      </c>
      <c r="G4">
        <v>12.1</v>
      </c>
      <c r="H4">
        <v>12.1</v>
      </c>
      <c r="I4">
        <f t="shared" si="1"/>
        <v>0</v>
      </c>
    </row>
    <row r="5" spans="1:9" x14ac:dyDescent="0.25">
      <c r="A5" t="str">
        <f t="shared" si="2"/>
        <v>PTV Volume (cc)</v>
      </c>
      <c r="C5" t="s">
        <v>3</v>
      </c>
      <c r="G5">
        <v>36.799999999999997</v>
      </c>
      <c r="H5">
        <v>36.799999999999997</v>
      </c>
      <c r="I5">
        <f t="shared" si="1"/>
        <v>0</v>
      </c>
    </row>
    <row r="6" spans="1:9" x14ac:dyDescent="0.25">
      <c r="A6" t="str">
        <f t="shared" si="2"/>
        <v>Total Lung Volume (cc)</v>
      </c>
      <c r="C6" t="s">
        <v>4</v>
      </c>
      <c r="G6">
        <v>3431.8</v>
      </c>
      <c r="H6">
        <v>3431.8</v>
      </c>
      <c r="I6">
        <f t="shared" si="1"/>
        <v>0</v>
      </c>
    </row>
    <row r="7" spans="1:9" x14ac:dyDescent="0.25">
      <c r="A7" t="str">
        <f t="shared" si="2"/>
        <v>Normalization: 100% Dose covers 95% of Target Volume</v>
      </c>
      <c r="B7" t="s">
        <v>5</v>
      </c>
      <c r="E7" t="s">
        <v>6</v>
      </c>
      <c r="I7">
        <f t="shared" si="1"/>
        <v>0</v>
      </c>
    </row>
    <row r="8" spans="1:9" x14ac:dyDescent="0.25">
      <c r="A8" t="str">
        <f t="shared" si="2"/>
        <v/>
      </c>
      <c r="G8" t="s">
        <v>7</v>
      </c>
      <c r="H8" t="s">
        <v>7</v>
      </c>
      <c r="I8" t="b">
        <f t="shared" si="1"/>
        <v>1</v>
      </c>
    </row>
    <row r="9" spans="1:9" x14ac:dyDescent="0.25">
      <c r="A9" t="str">
        <f t="shared" si="2"/>
        <v/>
      </c>
      <c r="G9" t="s">
        <v>8</v>
      </c>
      <c r="H9" t="s">
        <v>8</v>
      </c>
      <c r="I9" t="b">
        <f t="shared" si="1"/>
        <v>1</v>
      </c>
    </row>
    <row r="10" spans="1:9" x14ac:dyDescent="0.25">
      <c r="A10" t="str">
        <f t="shared" si="2"/>
        <v>Plan Normalization Value (%)</v>
      </c>
      <c r="C10" t="s">
        <v>9</v>
      </c>
      <c r="G10">
        <v>0.86</v>
      </c>
      <c r="H10" t="s">
        <v>40</v>
      </c>
      <c r="I10" t="b">
        <f t="shared" si="1"/>
        <v>0</v>
      </c>
    </row>
    <row r="11" spans="1:9" x14ac:dyDescent="0.25">
      <c r="A11" t="str">
        <f t="shared" si="2"/>
        <v>Dose @COM-PTV (cGy)</v>
      </c>
      <c r="C11" t="s">
        <v>10</v>
      </c>
      <c r="G11">
        <v>1.222</v>
      </c>
      <c r="H11" t="s">
        <v>40</v>
      </c>
      <c r="I11" t="b">
        <f t="shared" si="1"/>
        <v>0</v>
      </c>
    </row>
    <row r="12" spans="1:9" x14ac:dyDescent="0.25">
      <c r="A12" t="str">
        <f t="shared" si="2"/>
        <v>PTV Dose Inhomogeneity:</v>
      </c>
      <c r="B12" t="s">
        <v>11</v>
      </c>
      <c r="I12">
        <f t="shared" si="1"/>
        <v>0</v>
      </c>
    </row>
    <row r="13" spans="1:9" x14ac:dyDescent="0.25">
      <c r="A13" t="str">
        <f t="shared" si="2"/>
        <v>PTV- Minimum Dose</v>
      </c>
      <c r="C13" t="s">
        <v>12</v>
      </c>
      <c r="G13">
        <v>0.8590000000000001</v>
      </c>
      <c r="H13" t="s">
        <v>40</v>
      </c>
      <c r="I13" t="b">
        <f t="shared" si="1"/>
        <v>0</v>
      </c>
    </row>
    <row r="14" spans="1:9" x14ac:dyDescent="0.25">
      <c r="A14" t="str">
        <f t="shared" si="2"/>
        <v>PTV - V100(%)</v>
      </c>
      <c r="C14" t="s">
        <v>13</v>
      </c>
      <c r="G14">
        <v>0.95</v>
      </c>
      <c r="H14">
        <v>0.95</v>
      </c>
      <c r="I14">
        <f t="shared" si="1"/>
        <v>0</v>
      </c>
    </row>
    <row r="15" spans="1:9" x14ac:dyDescent="0.25">
      <c r="A15" t="str">
        <f t="shared" si="2"/>
        <v>PTV - V90 (%)</v>
      </c>
      <c r="C15" t="s">
        <v>14</v>
      </c>
      <c r="G15">
        <v>0.99915200000000004</v>
      </c>
      <c r="H15">
        <v>0.99915200000000004</v>
      </c>
      <c r="I15">
        <f t="shared" si="1"/>
        <v>0</v>
      </c>
    </row>
    <row r="16" spans="1:9" x14ac:dyDescent="0.25">
      <c r="A16" t="str">
        <f t="shared" si="2"/>
        <v>HIGH Dose Spillage:</v>
      </c>
      <c r="B16" t="s">
        <v>15</v>
      </c>
      <c r="I16">
        <f t="shared" si="1"/>
        <v>0</v>
      </c>
    </row>
    <row r="17" spans="1:9" x14ac:dyDescent="0.25">
      <c r="A17" t="str">
        <f t="shared" si="2"/>
        <v>Location V105% - PTV (cc) =</v>
      </c>
      <c r="B17" t="s">
        <v>16</v>
      </c>
      <c r="C17" t="s">
        <v>17</v>
      </c>
      <c r="D17" t="s">
        <v>18</v>
      </c>
      <c r="G17">
        <v>0</v>
      </c>
      <c r="H17">
        <v>0</v>
      </c>
      <c r="I17">
        <f t="shared" si="1"/>
        <v>0</v>
      </c>
    </row>
    <row r="18" spans="1:9" x14ac:dyDescent="0.25">
      <c r="A18" t="str">
        <f t="shared" si="2"/>
        <v>Volume V100% (cc) =</v>
      </c>
      <c r="B18" t="s">
        <v>16</v>
      </c>
      <c r="C18" t="s">
        <v>19</v>
      </c>
      <c r="D18" t="s">
        <v>20</v>
      </c>
      <c r="F18" t="s">
        <v>16</v>
      </c>
      <c r="G18">
        <v>38.9</v>
      </c>
      <c r="H18">
        <v>38.9</v>
      </c>
      <c r="I18">
        <f t="shared" si="1"/>
        <v>0</v>
      </c>
    </row>
    <row r="19" spans="1:9" x14ac:dyDescent="0.25">
      <c r="A19" t="str">
        <f t="shared" si="2"/>
        <v>LOW Dose Spillage:</v>
      </c>
      <c r="B19" t="s">
        <v>21</v>
      </c>
      <c r="I19">
        <f t="shared" si="1"/>
        <v>0</v>
      </c>
    </row>
    <row r="20" spans="1:9" x14ac:dyDescent="0.25">
      <c r="A20" t="str">
        <f t="shared" si="2"/>
        <v>Location D³2cm (%) =</v>
      </c>
      <c r="B20" t="s">
        <v>16</v>
      </c>
      <c r="C20" t="s">
        <v>17</v>
      </c>
      <c r="D20" t="s">
        <v>22</v>
      </c>
      <c r="G20">
        <v>54</v>
      </c>
      <c r="H20">
        <v>54</v>
      </c>
      <c r="I20">
        <f t="shared" si="1"/>
        <v>0</v>
      </c>
    </row>
    <row r="21" spans="1:9" x14ac:dyDescent="0.25">
      <c r="A21" t="str">
        <f t="shared" si="2"/>
        <v>Volume V50% (cc) =</v>
      </c>
      <c r="B21" t="s">
        <v>16</v>
      </c>
      <c r="C21" t="s">
        <v>19</v>
      </c>
      <c r="D21" t="s">
        <v>23</v>
      </c>
      <c r="G21">
        <v>161.5</v>
      </c>
      <c r="H21">
        <v>161.5</v>
      </c>
      <c r="I21">
        <f t="shared" si="1"/>
        <v>0</v>
      </c>
    </row>
    <row r="22" spans="1:9" x14ac:dyDescent="0.25">
      <c r="A22" t="str">
        <f t="shared" si="2"/>
        <v>DOSE TO OARs</v>
      </c>
      <c r="B22" t="s">
        <v>24</v>
      </c>
      <c r="G22" t="s">
        <v>25</v>
      </c>
      <c r="H22" t="s">
        <v>25</v>
      </c>
      <c r="I22" t="b">
        <f t="shared" si="1"/>
        <v>1</v>
      </c>
    </row>
    <row r="23" spans="1:9" x14ac:dyDescent="0.25">
      <c r="A23" t="str">
        <f t="shared" si="2"/>
        <v/>
      </c>
      <c r="B23" t="s">
        <v>16</v>
      </c>
      <c r="G23" t="s">
        <v>26</v>
      </c>
      <c r="H23" t="s">
        <v>26</v>
      </c>
      <c r="I23" t="b">
        <f t="shared" si="1"/>
        <v>1</v>
      </c>
    </row>
    <row r="24" spans="1:9" x14ac:dyDescent="0.25">
      <c r="A24" t="str">
        <f t="shared" si="2"/>
        <v>Lung Dose</v>
      </c>
      <c r="B24" t="s">
        <v>16</v>
      </c>
      <c r="C24" t="s">
        <v>27</v>
      </c>
      <c r="I24">
        <f t="shared" si="1"/>
        <v>0</v>
      </c>
    </row>
    <row r="25" spans="1:9" x14ac:dyDescent="0.25">
      <c r="A25" t="str">
        <f t="shared" si="2"/>
        <v>Mean Dose (contralateral lung)</v>
      </c>
      <c r="C25" t="s">
        <v>28</v>
      </c>
      <c r="G25">
        <v>120</v>
      </c>
      <c r="H25">
        <v>120</v>
      </c>
      <c r="I25">
        <f t="shared" si="1"/>
        <v>0</v>
      </c>
    </row>
    <row r="26" spans="1:9" x14ac:dyDescent="0.25">
      <c r="A26" t="str">
        <f t="shared" si="2"/>
        <v>Mean Dose (Total lung)</v>
      </c>
      <c r="C26" t="s">
        <v>29</v>
      </c>
      <c r="G26">
        <v>468</v>
      </c>
      <c r="H26">
        <v>468</v>
      </c>
      <c r="I26">
        <f t="shared" si="1"/>
        <v>0</v>
      </c>
    </row>
    <row r="27" spans="1:9" x14ac:dyDescent="0.25">
      <c r="A27" t="str">
        <f t="shared" si="2"/>
        <v>V20 (Total Lung) V20Gy (%) =</v>
      </c>
      <c r="C27" t="s">
        <v>30</v>
      </c>
      <c r="E27" t="s">
        <v>31</v>
      </c>
      <c r="G27">
        <v>5.5225900000000001E-2</v>
      </c>
      <c r="H27">
        <v>5.5139066666666674E-2</v>
      </c>
      <c r="I27">
        <f t="shared" si="1"/>
        <v>-8.6833333333327656E-5</v>
      </c>
    </row>
    <row r="28" spans="1:9" x14ac:dyDescent="0.25">
      <c r="A28" t="str">
        <f t="shared" si="2"/>
        <v>Other OARs</v>
      </c>
      <c r="B28" t="s">
        <v>16</v>
      </c>
      <c r="C28" t="s">
        <v>32</v>
      </c>
      <c r="I28">
        <f t="shared" si="1"/>
        <v>0</v>
      </c>
    </row>
    <row r="29" spans="1:9" x14ac:dyDescent="0.25">
      <c r="A29" t="str">
        <f t="shared" si="2"/>
        <v>Aorta (max point dose)</v>
      </c>
      <c r="C29" t="s">
        <v>33</v>
      </c>
      <c r="D29" t="s">
        <v>16</v>
      </c>
      <c r="F29" t="s">
        <v>34</v>
      </c>
      <c r="G29">
        <v>1812</v>
      </c>
      <c r="H29">
        <v>1812</v>
      </c>
      <c r="I29">
        <f t="shared" si="1"/>
        <v>0</v>
      </c>
    </row>
    <row r="30" spans="1:9" x14ac:dyDescent="0.25">
      <c r="A30" t="str">
        <f t="shared" si="2"/>
        <v>V60Gy £ 10cc V60Gy=</v>
      </c>
      <c r="D30" t="s">
        <v>35</v>
      </c>
      <c r="F30" t="s">
        <v>36</v>
      </c>
      <c r="G30">
        <v>0</v>
      </c>
      <c r="H30">
        <v>0</v>
      </c>
      <c r="I30">
        <f t="shared" si="1"/>
        <v>0</v>
      </c>
    </row>
    <row r="31" spans="1:9" x14ac:dyDescent="0.25">
      <c r="A31" t="str">
        <f t="shared" si="2"/>
        <v>Artery-Pulmonary (max point dose)</v>
      </c>
      <c r="C31" t="s">
        <v>37</v>
      </c>
      <c r="F31" t="s">
        <v>34</v>
      </c>
      <c r="G31">
        <v>1133.9999999999998</v>
      </c>
      <c r="H31">
        <v>1134</v>
      </c>
      <c r="I31">
        <f t="shared" si="1"/>
        <v>2.2737367544323206E-13</v>
      </c>
    </row>
    <row r="32" spans="1:9" x14ac:dyDescent="0.25">
      <c r="A32" t="str">
        <f t="shared" si="2"/>
        <v>V60Gy £ 10cc V60Gy=</v>
      </c>
      <c r="D32" t="s">
        <v>35</v>
      </c>
      <c r="F32" t="s">
        <v>36</v>
      </c>
      <c r="G32">
        <v>0</v>
      </c>
      <c r="H32">
        <v>0</v>
      </c>
      <c r="I32">
        <f t="shared" si="1"/>
        <v>0</v>
      </c>
    </row>
    <row r="33" spans="1:9" x14ac:dyDescent="0.25">
      <c r="A33" t="str">
        <f t="shared" si="2"/>
        <v>Spinal Canal (max point dose)</v>
      </c>
      <c r="C33" t="s">
        <v>38</v>
      </c>
      <c r="F33" t="s">
        <v>34</v>
      </c>
      <c r="G33">
        <v>906</v>
      </c>
      <c r="H33">
        <v>906</v>
      </c>
      <c r="I33">
        <f t="shared" si="1"/>
        <v>0</v>
      </c>
    </row>
    <row r="34" spans="1:9" x14ac:dyDescent="0.25">
      <c r="A34" t="str">
        <f t="shared" si="2"/>
        <v>Ipsilat. Brach. Plex. (max point dose)</v>
      </c>
      <c r="C34" t="s">
        <v>39</v>
      </c>
      <c r="F34" t="s">
        <v>34</v>
      </c>
      <c r="G34" t="s">
        <v>40</v>
      </c>
      <c r="H34" t="s">
        <v>40</v>
      </c>
      <c r="I34" t="b">
        <f t="shared" si="1"/>
        <v>1</v>
      </c>
    </row>
    <row r="35" spans="1:9" x14ac:dyDescent="0.25">
      <c r="A35" t="str">
        <f t="shared" si="2"/>
        <v>V30Gy £ 3cc V30Gy=</v>
      </c>
      <c r="D35" t="s">
        <v>41</v>
      </c>
      <c r="F35" t="s">
        <v>42</v>
      </c>
      <c r="G35" t="s">
        <v>40</v>
      </c>
      <c r="H35" t="s">
        <v>40</v>
      </c>
      <c r="I35" t="b">
        <f t="shared" si="1"/>
        <v>1</v>
      </c>
    </row>
    <row r="36" spans="1:9" x14ac:dyDescent="0.25">
      <c r="A36" t="str">
        <f t="shared" si="2"/>
        <v>Heart (max point dose)</v>
      </c>
      <c r="C36" t="s">
        <v>43</v>
      </c>
      <c r="F36" t="s">
        <v>34</v>
      </c>
      <c r="G36">
        <v>1038</v>
      </c>
      <c r="H36">
        <v>1038</v>
      </c>
      <c r="I36">
        <f t="shared" si="1"/>
        <v>0</v>
      </c>
    </row>
    <row r="37" spans="1:9" x14ac:dyDescent="0.25">
      <c r="A37" t="str">
        <f t="shared" si="2"/>
        <v>V60Gy £ 10cc V60Gy=</v>
      </c>
      <c r="D37" t="s">
        <v>35</v>
      </c>
      <c r="F37" t="s">
        <v>36</v>
      </c>
      <c r="G37">
        <v>0</v>
      </c>
      <c r="H37">
        <v>0</v>
      </c>
      <c r="I37">
        <f t="shared" si="1"/>
        <v>0</v>
      </c>
    </row>
    <row r="38" spans="1:9" x14ac:dyDescent="0.25">
      <c r="A38" t="str">
        <f t="shared" si="2"/>
        <v>Esophagus (max point dose)</v>
      </c>
      <c r="C38" t="s">
        <v>44</v>
      </c>
      <c r="F38" t="s">
        <v>34</v>
      </c>
      <c r="G38">
        <v>942</v>
      </c>
      <c r="H38">
        <v>942</v>
      </c>
      <c r="I38">
        <f t="shared" si="1"/>
        <v>0</v>
      </c>
    </row>
    <row r="39" spans="1:9" x14ac:dyDescent="0.25">
      <c r="A39" t="str">
        <f t="shared" si="2"/>
        <v>Chestwall (rib) (max point dose)</v>
      </c>
      <c r="C39" t="s">
        <v>45</v>
      </c>
      <c r="F39" t="s">
        <v>34</v>
      </c>
      <c r="G39">
        <v>7320</v>
      </c>
      <c r="H39">
        <v>7320</v>
      </c>
      <c r="I39">
        <f t="shared" si="1"/>
        <v>0</v>
      </c>
    </row>
    <row r="40" spans="1:9" x14ac:dyDescent="0.25">
      <c r="A40" t="str">
        <f t="shared" si="2"/>
        <v>V50Gy £ 5cc V50Gy=</v>
      </c>
      <c r="D40" t="s">
        <v>46</v>
      </c>
      <c r="F40" t="s">
        <v>47</v>
      </c>
      <c r="G40">
        <v>8.6740390499999993</v>
      </c>
      <c r="H40">
        <v>8.6618669399999995</v>
      </c>
      <c r="I40">
        <f t="shared" si="1"/>
        <v>-1.2172109999999847E-2</v>
      </c>
    </row>
    <row r="41" spans="1:9" x14ac:dyDescent="0.25">
      <c r="A41" t="str">
        <f t="shared" si="2"/>
        <v>Proximal Trachea (max point dose)</v>
      </c>
      <c r="C41" t="s">
        <v>48</v>
      </c>
      <c r="F41" t="s">
        <v>34</v>
      </c>
      <c r="G41">
        <v>5724</v>
      </c>
      <c r="H41">
        <v>2316</v>
      </c>
      <c r="I41">
        <f t="shared" si="1"/>
        <v>-3408</v>
      </c>
    </row>
    <row r="42" spans="1:9" x14ac:dyDescent="0.25">
      <c r="A42" t="str">
        <f t="shared" si="2"/>
        <v>&amp; Bronch. Tree: V60Gy £ 5cc V60Gy =</v>
      </c>
      <c r="C42" t="s">
        <v>49</v>
      </c>
      <c r="F42" t="s">
        <v>50</v>
      </c>
      <c r="G42">
        <v>0</v>
      </c>
      <c r="H42" t="s">
        <v>40</v>
      </c>
      <c r="I42" t="b">
        <f t="shared" si="1"/>
        <v>0</v>
      </c>
    </row>
    <row r="43" spans="1:9" x14ac:dyDescent="0.25">
      <c r="A43" t="str">
        <f t="shared" si="2"/>
        <v>Stomach and (max point dose)</v>
      </c>
      <c r="C43" t="s">
        <v>51</v>
      </c>
      <c r="F43" t="s">
        <v>34</v>
      </c>
      <c r="G43" t="s">
        <v>40</v>
      </c>
      <c r="H43" t="s">
        <v>40</v>
      </c>
      <c r="I43" t="b">
        <f t="shared" si="1"/>
        <v>1</v>
      </c>
    </row>
    <row r="44" spans="1:9" x14ac:dyDescent="0.25">
      <c r="A44" t="str">
        <f t="shared" si="2"/>
        <v>Intestines V36Gy £ 1cc V36Gy=</v>
      </c>
      <c r="C44" t="s">
        <v>52</v>
      </c>
      <c r="D44" t="s">
        <v>53</v>
      </c>
      <c r="E44" t="s">
        <v>16</v>
      </c>
      <c r="F44" t="s">
        <v>54</v>
      </c>
      <c r="G44" t="s">
        <v>40</v>
      </c>
      <c r="H44" t="s">
        <v>40</v>
      </c>
      <c r="I44" t="b">
        <f t="shared" si="1"/>
        <v>1</v>
      </c>
    </row>
    <row r="45" spans="1:9" x14ac:dyDescent="0.25">
      <c r="A45" t="str">
        <f t="shared" si="2"/>
        <v/>
      </c>
      <c r="I45">
        <f t="shared" si="1"/>
        <v>0</v>
      </c>
    </row>
    <row r="46" spans="1:9" x14ac:dyDescent="0.25">
      <c r="A46" t="str">
        <f t="shared" si="2"/>
        <v>Dosimetrist:</v>
      </c>
      <c r="C46" t="s">
        <v>55</v>
      </c>
      <c r="G46" t="s">
        <v>56</v>
      </c>
      <c r="H46" t="s">
        <v>56</v>
      </c>
      <c r="I46" t="b">
        <f t="shared" si="1"/>
        <v>1</v>
      </c>
    </row>
    <row r="47" spans="1:9" x14ac:dyDescent="0.25">
      <c r="A47" t="str">
        <f t="shared" si="2"/>
        <v>??</v>
      </c>
      <c r="C47" t="s">
        <v>40</v>
      </c>
      <c r="G47" t="s">
        <v>40</v>
      </c>
      <c r="H47" t="s">
        <v>40</v>
      </c>
      <c r="I47" t="b">
        <f t="shared" si="1"/>
        <v>1</v>
      </c>
    </row>
    <row r="48" spans="1:9" x14ac:dyDescent="0.25">
      <c r="A48" t="str">
        <f t="shared" si="2"/>
        <v>NOTES:</v>
      </c>
      <c r="B48" t="s">
        <v>57</v>
      </c>
      <c r="I48">
        <f t="shared" si="1"/>
        <v>0</v>
      </c>
    </row>
    <row r="49" spans="1:9" x14ac:dyDescent="0.25">
      <c r="A49" t="str">
        <f t="shared" si="2"/>
        <v/>
      </c>
      <c r="I49">
        <f t="shared" si="1"/>
        <v>0</v>
      </c>
    </row>
    <row r="50" spans="1:9" x14ac:dyDescent="0.25">
      <c r="A50" t="str">
        <f t="shared" si="2"/>
        <v>Q:\SBRT\Policy\SABR Plan Evaluation Worksheet 4Dec2013.xls</v>
      </c>
      <c r="B50" t="s">
        <v>58</v>
      </c>
      <c r="I50">
        <f t="shared" si="1"/>
        <v>0</v>
      </c>
    </row>
    <row r="51" spans="1:9" x14ac:dyDescent="0.25">
      <c r="A51" t="str">
        <f t="shared" si="2"/>
        <v/>
      </c>
      <c r="I51">
        <f t="shared" si="1"/>
        <v>0</v>
      </c>
    </row>
    <row r="52" spans="1:9" x14ac:dyDescent="0.25">
      <c r="A52" t="str">
        <f t="shared" si="2"/>
        <v/>
      </c>
      <c r="I52">
        <f t="shared" si="1"/>
        <v>0</v>
      </c>
    </row>
    <row r="53" spans="1:9" x14ac:dyDescent="0.25">
      <c r="A53" t="str">
        <f t="shared" si="2"/>
        <v/>
      </c>
      <c r="H53">
        <f t="shared" ref="H53" si="3">G53-F53</f>
        <v>0</v>
      </c>
      <c r="I53">
        <f t="shared" si="1"/>
        <v>0</v>
      </c>
    </row>
    <row r="54" spans="1:9" x14ac:dyDescent="0.25">
      <c r="A54" t="str">
        <f t="shared" si="2"/>
        <v/>
      </c>
      <c r="I54">
        <f t="shared" si="1"/>
        <v>0</v>
      </c>
    </row>
    <row r="55" spans="1:9" x14ac:dyDescent="0.25">
      <c r="I55">
        <f t="shared" si="1"/>
        <v>0</v>
      </c>
    </row>
    <row r="56" spans="1:9" x14ac:dyDescent="0.25">
      <c r="I5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Salomons</dc:creator>
  <cp:lastModifiedBy>Greg Salomons</cp:lastModifiedBy>
  <dcterms:created xsi:type="dcterms:W3CDTF">2019-08-17T22:56:42Z</dcterms:created>
  <dcterms:modified xsi:type="dcterms:W3CDTF">2019-08-20T02:58:57Z</dcterms:modified>
</cp:coreProperties>
</file>