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abr_plan_report\SABR_Plan_Report_Testing\Output\"/>
    </mc:Choice>
  </mc:AlternateContent>
  <bookViews>
    <workbookView xWindow="360" yWindow="105" windowWidth="17235" windowHeight="21000" activeTab="3"/>
  </bookViews>
  <sheets>
    <sheet name="output" sheetId="2" r:id="rId1"/>
    <sheet name="template" sheetId="1" r:id="rId2"/>
    <sheet name="Summary" sheetId="5" r:id="rId3"/>
    <sheet name="BronchialTree" sheetId="8" r:id="rId4"/>
  </sheets>
  <definedNames>
    <definedName name="_xlnm._FilterDatabase" localSheetId="3" hidden="1">BronchialTree!$A$2:$F$62</definedName>
    <definedName name="_xlnm._FilterDatabase" localSheetId="2" hidden="1">Summary!$G$2:$L$62</definedName>
  </definedNames>
  <calcPr calcId="152511"/>
</workbook>
</file>

<file path=xl/calcChain.xml><?xml version="1.0" encoding="utf-8"?>
<calcChain xmlns="http://schemas.openxmlformats.org/spreadsheetml/2006/main">
  <c r="K31" i="8" l="1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J121" i="5" l="1"/>
  <c r="J120" i="5"/>
  <c r="J119" i="5"/>
  <c r="J118" i="5"/>
  <c r="J117" i="5"/>
  <c r="J116" i="5"/>
  <c r="J115" i="5"/>
  <c r="J114" i="5"/>
  <c r="J111" i="5"/>
  <c r="J110" i="5"/>
  <c r="J113" i="5"/>
  <c r="J112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H71" i="2" l="1"/>
  <c r="BB70" i="2"/>
  <c r="AP69" i="2"/>
  <c r="AX68" i="2"/>
  <c r="AP68" i="2"/>
  <c r="BB67" i="2"/>
  <c r="AX67" i="2"/>
  <c r="AT67" i="2"/>
  <c r="AP67" i="2"/>
  <c r="AL67" i="2"/>
  <c r="AH67" i="2"/>
  <c r="AT66" i="2"/>
  <c r="H65" i="2"/>
  <c r="Q64" i="2"/>
  <c r="AX63" i="2"/>
  <c r="AT63" i="2"/>
  <c r="AP63" i="2"/>
  <c r="AH63" i="2"/>
  <c r="Y63" i="2"/>
  <c r="U63" i="2"/>
  <c r="Q63" i="2"/>
  <c r="AC62" i="2"/>
  <c r="Y62" i="2"/>
  <c r="U62" i="2"/>
  <c r="Q62" i="2"/>
  <c r="L62" i="2"/>
  <c r="H62" i="2"/>
  <c r="D62" i="2"/>
  <c r="BB61" i="2"/>
  <c r="AX61" i="2"/>
  <c r="AT61" i="2"/>
  <c r="AP61" i="2"/>
  <c r="AL61" i="2"/>
  <c r="AH61" i="2"/>
  <c r="AC61" i="2"/>
  <c r="Y61" i="2"/>
  <c r="U61" i="2"/>
  <c r="Q61" i="2"/>
  <c r="L61" i="2"/>
  <c r="H61" i="2"/>
  <c r="D61" i="2"/>
  <c r="AL60" i="2"/>
  <c r="AH60" i="2"/>
  <c r="AC60" i="2"/>
  <c r="Y60" i="2"/>
  <c r="U60" i="2"/>
  <c r="Q60" i="2"/>
  <c r="L60" i="2"/>
  <c r="H60" i="2"/>
  <c r="D60" i="2"/>
  <c r="H44" i="2" l="1"/>
  <c r="H45" i="2"/>
  <c r="AC56" i="1"/>
  <c r="Y56" i="1"/>
  <c r="U56" i="1"/>
  <c r="Q56" i="1"/>
  <c r="AC55" i="1"/>
  <c r="Y55" i="1"/>
  <c r="U55" i="1"/>
  <c r="Q55" i="1"/>
  <c r="AC54" i="1"/>
  <c r="Y54" i="1"/>
  <c r="U54" i="1"/>
  <c r="Q54" i="1"/>
  <c r="AC53" i="1"/>
  <c r="Y53" i="1"/>
  <c r="U53" i="1"/>
  <c r="Q53" i="1"/>
  <c r="AC52" i="1"/>
  <c r="Y52" i="1"/>
  <c r="U52" i="1"/>
  <c r="Q52" i="1"/>
  <c r="AC51" i="1"/>
  <c r="Y51" i="1"/>
  <c r="U51" i="1"/>
  <c r="Q51" i="1"/>
  <c r="AC50" i="1"/>
  <c r="Y50" i="1"/>
  <c r="U50" i="1"/>
  <c r="Q50" i="1"/>
  <c r="AC49" i="1"/>
  <c r="Y49" i="1"/>
  <c r="U49" i="1"/>
  <c r="Q49" i="1"/>
  <c r="AC48" i="1"/>
  <c r="Y48" i="1"/>
  <c r="U48" i="1"/>
  <c r="Q48" i="1"/>
  <c r="L48" i="1"/>
  <c r="H48" i="1"/>
  <c r="D48" i="1"/>
  <c r="AC47" i="1"/>
  <c r="Y47" i="1"/>
  <c r="U47" i="1"/>
  <c r="Q47" i="1"/>
  <c r="L47" i="1"/>
  <c r="H47" i="1"/>
  <c r="D47" i="1"/>
  <c r="AC46" i="1"/>
  <c r="Y46" i="1"/>
  <c r="U46" i="1"/>
  <c r="Q46" i="1"/>
  <c r="L46" i="1"/>
  <c r="H46" i="1"/>
  <c r="D46" i="1"/>
  <c r="AC45" i="1"/>
  <c r="Y45" i="1"/>
  <c r="U45" i="1"/>
  <c r="Q45" i="1"/>
  <c r="L45" i="1"/>
  <c r="H45" i="1"/>
  <c r="D45" i="1"/>
  <c r="BB44" i="1"/>
  <c r="AX44" i="1"/>
  <c r="AT44" i="1"/>
  <c r="AP44" i="1"/>
  <c r="AL44" i="1"/>
  <c r="AH44" i="1"/>
  <c r="AC44" i="1"/>
  <c r="Y44" i="1"/>
  <c r="U44" i="1"/>
  <c r="Q44" i="1"/>
  <c r="L44" i="1"/>
  <c r="H44" i="1"/>
  <c r="D44" i="1"/>
  <c r="BB43" i="1"/>
  <c r="AX43" i="1"/>
  <c r="AT43" i="1"/>
  <c r="AP43" i="1"/>
  <c r="AL43" i="1"/>
  <c r="AH43" i="1"/>
  <c r="AC43" i="1"/>
  <c r="Y43" i="1"/>
  <c r="U43" i="1"/>
  <c r="Q43" i="1"/>
  <c r="L43" i="1"/>
  <c r="H43" i="1"/>
  <c r="D43" i="1"/>
  <c r="BB42" i="1"/>
  <c r="AX42" i="1"/>
  <c r="AT42" i="1"/>
  <c r="AP42" i="1"/>
  <c r="AL42" i="1"/>
  <c r="AH42" i="1"/>
  <c r="AC42" i="1"/>
  <c r="Y42" i="1"/>
  <c r="U42" i="1"/>
  <c r="Q42" i="1"/>
  <c r="L42" i="1"/>
  <c r="H42" i="1"/>
  <c r="D42" i="1"/>
  <c r="BB41" i="1"/>
  <c r="AX41" i="1"/>
  <c r="AT41" i="1"/>
  <c r="AP41" i="1"/>
  <c r="AL41" i="1"/>
  <c r="AH41" i="1"/>
  <c r="AC41" i="1"/>
  <c r="Y41" i="1"/>
  <c r="U41" i="1"/>
  <c r="Q41" i="1"/>
  <c r="L41" i="1"/>
  <c r="H41" i="1"/>
  <c r="D41" i="1"/>
  <c r="BB40" i="1"/>
  <c r="AX40" i="1"/>
  <c r="AT40" i="1"/>
  <c r="AP40" i="1"/>
  <c r="AL40" i="1"/>
  <c r="AH40" i="1"/>
  <c r="AC40" i="1"/>
  <c r="Y40" i="1"/>
  <c r="U40" i="1"/>
  <c r="Q40" i="1"/>
  <c r="L40" i="1"/>
  <c r="H40" i="1"/>
  <c r="D40" i="1"/>
  <c r="BB39" i="1"/>
  <c r="AX39" i="1"/>
  <c r="AT39" i="1"/>
  <c r="AP39" i="1"/>
  <c r="AL39" i="1"/>
  <c r="AH39" i="1"/>
  <c r="AC39" i="1"/>
  <c r="Y39" i="1"/>
  <c r="U39" i="1"/>
  <c r="Q39" i="1"/>
  <c r="L39" i="1"/>
  <c r="H39" i="1"/>
  <c r="D39" i="1"/>
  <c r="BB38" i="1"/>
  <c r="AX38" i="1"/>
  <c r="AT38" i="1"/>
  <c r="AP38" i="1"/>
  <c r="AL38" i="1"/>
  <c r="AH38" i="1"/>
  <c r="AC38" i="1"/>
  <c r="Y38" i="1"/>
  <c r="U38" i="1"/>
  <c r="Q38" i="1"/>
  <c r="L38" i="1"/>
  <c r="H38" i="1"/>
  <c r="D38" i="1"/>
  <c r="BB37" i="1"/>
  <c r="AX37" i="1"/>
  <c r="AT37" i="1"/>
  <c r="AP37" i="1"/>
  <c r="AL37" i="1"/>
  <c r="AH37" i="1"/>
  <c r="AC37" i="1"/>
  <c r="Y37" i="1"/>
  <c r="U37" i="1"/>
  <c r="Q37" i="1"/>
  <c r="L37" i="1"/>
  <c r="H37" i="1"/>
  <c r="D37" i="1"/>
  <c r="BB36" i="1"/>
  <c r="AX36" i="1"/>
  <c r="AT36" i="1"/>
  <c r="AP36" i="1"/>
  <c r="AL36" i="1"/>
  <c r="AH36" i="1"/>
  <c r="AC36" i="1"/>
  <c r="Y36" i="1"/>
  <c r="U36" i="1"/>
  <c r="Q36" i="1"/>
  <c r="L36" i="1"/>
  <c r="H36" i="1"/>
  <c r="D36" i="1"/>
  <c r="BB35" i="1"/>
  <c r="AX35" i="1"/>
  <c r="AT35" i="1"/>
  <c r="AP35" i="1"/>
  <c r="AL35" i="1"/>
  <c r="AH35" i="1"/>
  <c r="AC35" i="1"/>
  <c r="Y35" i="1"/>
  <c r="U35" i="1"/>
  <c r="Q35" i="1"/>
  <c r="L35" i="1"/>
  <c r="H35" i="1"/>
  <c r="D35" i="1"/>
  <c r="BB34" i="1"/>
  <c r="AX34" i="1"/>
  <c r="AT34" i="1"/>
  <c r="AP34" i="1"/>
  <c r="AL34" i="1"/>
  <c r="AH34" i="1"/>
  <c r="AC34" i="1"/>
  <c r="Y34" i="1"/>
  <c r="U34" i="1"/>
  <c r="Q34" i="1"/>
  <c r="L34" i="1"/>
  <c r="H34" i="1"/>
  <c r="D34" i="1"/>
  <c r="BB33" i="1"/>
  <c r="AX33" i="1"/>
  <c r="AT33" i="1"/>
  <c r="AP33" i="1"/>
  <c r="AL33" i="1"/>
  <c r="AH33" i="1"/>
  <c r="AC33" i="1"/>
  <c r="Y33" i="1"/>
  <c r="U33" i="1"/>
  <c r="Q33" i="1"/>
  <c r="L33" i="1"/>
  <c r="H33" i="1"/>
  <c r="D33" i="1"/>
  <c r="BB32" i="1"/>
  <c r="AX32" i="1"/>
  <c r="AT32" i="1"/>
  <c r="AP32" i="1"/>
  <c r="AL32" i="1"/>
  <c r="AH32" i="1"/>
  <c r="AC32" i="1"/>
  <c r="Y32" i="1"/>
  <c r="U32" i="1"/>
  <c r="Q32" i="1"/>
  <c r="L32" i="1"/>
  <c r="H32" i="1"/>
  <c r="D32" i="1"/>
  <c r="BB31" i="1"/>
  <c r="AX31" i="1"/>
  <c r="AT31" i="1"/>
  <c r="AP31" i="1"/>
  <c r="AL31" i="1"/>
  <c r="AH31" i="1"/>
  <c r="AC31" i="1"/>
  <c r="Y31" i="1"/>
  <c r="U31" i="1"/>
  <c r="Q31" i="1"/>
  <c r="L31" i="1"/>
  <c r="H31" i="1"/>
  <c r="D31" i="1"/>
  <c r="BB30" i="1"/>
  <c r="AX30" i="1"/>
  <c r="AT30" i="1"/>
  <c r="AP30" i="1"/>
  <c r="AL30" i="1"/>
  <c r="AH30" i="1"/>
  <c r="AC30" i="1"/>
  <c r="Y30" i="1"/>
  <c r="U30" i="1"/>
  <c r="Q30" i="1"/>
  <c r="L30" i="1"/>
  <c r="H30" i="1"/>
  <c r="D30" i="1"/>
  <c r="BB29" i="1"/>
  <c r="AX29" i="1"/>
  <c r="AT29" i="1"/>
  <c r="AP29" i="1"/>
  <c r="AL29" i="1"/>
  <c r="AH29" i="1"/>
  <c r="AC29" i="1"/>
  <c r="Y29" i="1"/>
  <c r="U29" i="1"/>
  <c r="Q29" i="1"/>
  <c r="L29" i="1"/>
  <c r="H29" i="1"/>
  <c r="D29" i="1"/>
  <c r="BB28" i="1"/>
  <c r="AX28" i="1"/>
  <c r="AT28" i="1"/>
  <c r="AP28" i="1"/>
  <c r="AL28" i="1"/>
  <c r="AH28" i="1"/>
  <c r="AC28" i="1"/>
  <c r="Y28" i="1"/>
  <c r="U28" i="1"/>
  <c r="Q28" i="1"/>
  <c r="L28" i="1"/>
  <c r="H28" i="1"/>
  <c r="D28" i="1"/>
  <c r="BB27" i="1"/>
  <c r="AX27" i="1"/>
  <c r="AT27" i="1"/>
  <c r="AP27" i="1"/>
  <c r="AL27" i="1"/>
  <c r="AH27" i="1"/>
  <c r="AC27" i="1"/>
  <c r="Y27" i="1"/>
  <c r="U27" i="1"/>
  <c r="Q27" i="1"/>
  <c r="L27" i="1"/>
  <c r="H27" i="1"/>
  <c r="D27" i="1"/>
  <c r="BB26" i="1"/>
  <c r="AX26" i="1"/>
  <c r="AT26" i="1"/>
  <c r="AP26" i="1"/>
  <c r="AL26" i="1"/>
  <c r="AH26" i="1"/>
  <c r="AC26" i="1"/>
  <c r="Y26" i="1"/>
  <c r="U26" i="1"/>
  <c r="Q26" i="1"/>
  <c r="L26" i="1"/>
  <c r="H26" i="1"/>
  <c r="D26" i="1"/>
  <c r="BB25" i="1"/>
  <c r="AX25" i="1"/>
  <c r="AT25" i="1"/>
  <c r="AP25" i="1"/>
  <c r="AL25" i="1"/>
  <c r="AH25" i="1"/>
  <c r="AC25" i="1"/>
  <c r="Y25" i="1"/>
  <c r="U25" i="1"/>
  <c r="Q25" i="1"/>
  <c r="L25" i="1"/>
  <c r="H25" i="1"/>
  <c r="D25" i="1"/>
  <c r="BB24" i="1"/>
  <c r="AX24" i="1"/>
  <c r="AT24" i="1"/>
  <c r="AP24" i="1"/>
  <c r="AL24" i="1"/>
  <c r="AH24" i="1"/>
  <c r="AC24" i="1"/>
  <c r="Y24" i="1"/>
  <c r="U24" i="1"/>
  <c r="Q24" i="1"/>
  <c r="L24" i="1"/>
  <c r="H24" i="1"/>
  <c r="D24" i="1"/>
  <c r="BB23" i="1"/>
  <c r="AX23" i="1"/>
  <c r="AT23" i="1"/>
  <c r="AP23" i="1"/>
  <c r="AL23" i="1"/>
  <c r="AH23" i="1"/>
  <c r="AC23" i="1"/>
  <c r="Y23" i="1"/>
  <c r="U23" i="1"/>
  <c r="Q23" i="1"/>
  <c r="L23" i="1"/>
  <c r="H23" i="1"/>
  <c r="D23" i="1"/>
  <c r="BB22" i="1"/>
  <c r="AX22" i="1"/>
  <c r="AT22" i="1"/>
  <c r="AP22" i="1"/>
  <c r="AL22" i="1"/>
  <c r="AH22" i="1"/>
  <c r="AC22" i="1"/>
  <c r="Y22" i="1"/>
  <c r="U22" i="1"/>
  <c r="Q22" i="1"/>
  <c r="L22" i="1"/>
  <c r="H22" i="1"/>
  <c r="D22" i="1"/>
  <c r="BB21" i="1"/>
  <c r="AX21" i="1"/>
  <c r="AT21" i="1"/>
  <c r="AP21" i="1"/>
  <c r="AL21" i="1"/>
  <c r="AH21" i="1"/>
  <c r="AC21" i="1"/>
  <c r="Y21" i="1"/>
  <c r="U21" i="1"/>
  <c r="Q21" i="1"/>
  <c r="L21" i="1"/>
  <c r="H21" i="1"/>
  <c r="D21" i="1"/>
  <c r="BB20" i="1"/>
  <c r="AX20" i="1"/>
  <c r="AT20" i="1"/>
  <c r="AP20" i="1"/>
  <c r="AL20" i="1"/>
  <c r="AH20" i="1"/>
  <c r="AC20" i="1"/>
  <c r="Y20" i="1"/>
  <c r="U20" i="1"/>
  <c r="Q20" i="1"/>
  <c r="L20" i="1"/>
  <c r="H20" i="1"/>
  <c r="D20" i="1"/>
  <c r="BB19" i="1"/>
  <c r="AX19" i="1"/>
  <c r="AT19" i="1"/>
  <c r="AP19" i="1"/>
  <c r="AL19" i="1"/>
  <c r="AH19" i="1"/>
  <c r="AC19" i="1"/>
  <c r="Y19" i="1"/>
  <c r="U19" i="1"/>
  <c r="Q19" i="1"/>
  <c r="L19" i="1"/>
  <c r="H19" i="1"/>
  <c r="D19" i="1"/>
  <c r="BB18" i="1"/>
  <c r="AX18" i="1"/>
  <c r="AT18" i="1"/>
  <c r="AP18" i="1"/>
  <c r="AL18" i="1"/>
  <c r="AH18" i="1"/>
  <c r="AC18" i="1"/>
  <c r="Y18" i="1"/>
  <c r="U18" i="1"/>
  <c r="Q18" i="1"/>
  <c r="L18" i="1"/>
  <c r="H18" i="1"/>
  <c r="D18" i="1"/>
  <c r="BB17" i="1"/>
  <c r="AX17" i="1"/>
  <c r="AT17" i="1"/>
  <c r="AP17" i="1"/>
  <c r="AL17" i="1"/>
  <c r="AH17" i="1"/>
  <c r="AC17" i="1"/>
  <c r="Y17" i="1"/>
  <c r="U17" i="1"/>
  <c r="Q17" i="1"/>
  <c r="L17" i="1"/>
  <c r="H17" i="1"/>
  <c r="D17" i="1"/>
  <c r="BB16" i="1"/>
  <c r="AX16" i="1"/>
  <c r="AT16" i="1"/>
  <c r="AP16" i="1"/>
  <c r="AL16" i="1"/>
  <c r="AH16" i="1"/>
  <c r="AC16" i="1"/>
  <c r="Y16" i="1"/>
  <c r="U16" i="1"/>
  <c r="Q16" i="1"/>
  <c r="L16" i="1"/>
  <c r="H16" i="1"/>
  <c r="D16" i="1"/>
  <c r="BB15" i="1"/>
  <c r="AX15" i="1"/>
  <c r="AT15" i="1"/>
  <c r="AP15" i="1"/>
  <c r="AL15" i="1"/>
  <c r="AH15" i="1"/>
  <c r="AC15" i="1"/>
  <c r="Y15" i="1"/>
  <c r="U15" i="1"/>
  <c r="Q15" i="1"/>
  <c r="L15" i="1"/>
  <c r="H15" i="1"/>
  <c r="D15" i="1"/>
  <c r="BB14" i="1"/>
  <c r="AX14" i="1"/>
  <c r="AT14" i="1"/>
  <c r="AP14" i="1"/>
  <c r="AL14" i="1"/>
  <c r="AH14" i="1"/>
  <c r="AC14" i="1"/>
  <c r="Y14" i="1"/>
  <c r="U14" i="1"/>
  <c r="Q14" i="1"/>
  <c r="L14" i="1"/>
  <c r="H14" i="1"/>
  <c r="D14" i="1"/>
  <c r="BB13" i="1"/>
  <c r="AX13" i="1"/>
  <c r="AT13" i="1"/>
  <c r="AP13" i="1"/>
  <c r="AL13" i="1"/>
  <c r="AH13" i="1"/>
  <c r="AC13" i="1"/>
  <c r="Y13" i="1"/>
  <c r="U13" i="1"/>
  <c r="Q13" i="1"/>
  <c r="L13" i="1"/>
  <c r="H13" i="1"/>
  <c r="D13" i="1"/>
  <c r="BB12" i="1"/>
  <c r="AX12" i="1"/>
  <c r="AT12" i="1"/>
  <c r="AP12" i="1"/>
  <c r="AL12" i="1"/>
  <c r="AH12" i="1"/>
  <c r="AC12" i="1"/>
  <c r="Y12" i="1"/>
  <c r="U12" i="1"/>
  <c r="Q12" i="1"/>
  <c r="L12" i="1"/>
  <c r="H12" i="1"/>
  <c r="D12" i="1"/>
  <c r="BB11" i="1"/>
  <c r="AX11" i="1"/>
  <c r="AT11" i="1"/>
  <c r="AP11" i="1"/>
  <c r="AL11" i="1"/>
  <c r="AH11" i="1"/>
  <c r="AC11" i="1"/>
  <c r="Y11" i="1"/>
  <c r="U11" i="1"/>
  <c r="Q11" i="1"/>
  <c r="L11" i="1"/>
  <c r="H11" i="1"/>
  <c r="D11" i="1"/>
  <c r="BB10" i="1"/>
  <c r="AX10" i="1"/>
  <c r="AT10" i="1"/>
  <c r="AP10" i="1"/>
  <c r="AL10" i="1"/>
  <c r="AH10" i="1"/>
  <c r="AC10" i="1"/>
  <c r="Y10" i="1"/>
  <c r="U10" i="1"/>
  <c r="Q10" i="1"/>
  <c r="L10" i="1"/>
  <c r="H10" i="1"/>
  <c r="D10" i="1"/>
  <c r="BB9" i="1"/>
  <c r="AX9" i="1"/>
  <c r="AT9" i="1"/>
  <c r="AP9" i="1"/>
  <c r="AL9" i="1"/>
  <c r="AH9" i="1"/>
  <c r="AC9" i="1"/>
  <c r="Y9" i="1"/>
  <c r="U9" i="1"/>
  <c r="Q9" i="1"/>
  <c r="L9" i="1"/>
  <c r="H9" i="1"/>
  <c r="D9" i="1"/>
  <c r="BB8" i="1"/>
  <c r="AX8" i="1"/>
  <c r="AT8" i="1"/>
  <c r="AP8" i="1"/>
  <c r="AL8" i="1"/>
  <c r="AH8" i="1"/>
  <c r="AC8" i="1"/>
  <c r="Y8" i="1"/>
  <c r="U8" i="1"/>
  <c r="Q8" i="1"/>
  <c r="L8" i="1"/>
  <c r="H8" i="1"/>
  <c r="D8" i="1"/>
  <c r="BB7" i="1"/>
  <c r="AX7" i="1"/>
  <c r="AT7" i="1"/>
  <c r="AP7" i="1"/>
  <c r="AL7" i="1"/>
  <c r="AH7" i="1"/>
  <c r="AC7" i="1"/>
  <c r="Y7" i="1"/>
  <c r="U7" i="1"/>
  <c r="Q7" i="1"/>
  <c r="L7" i="1"/>
  <c r="H7" i="1"/>
  <c r="D7" i="1"/>
  <c r="BB6" i="1"/>
  <c r="AX6" i="1"/>
  <c r="AT6" i="1"/>
  <c r="AP6" i="1"/>
  <c r="AL6" i="1"/>
  <c r="AH6" i="1"/>
  <c r="AC6" i="1"/>
  <c r="Y6" i="1"/>
  <c r="U6" i="1"/>
  <c r="Q6" i="1"/>
  <c r="L6" i="1"/>
  <c r="H6" i="1"/>
  <c r="D6" i="1"/>
  <c r="BB5" i="1"/>
  <c r="AX5" i="1"/>
  <c r="AT5" i="1"/>
  <c r="AP5" i="1"/>
  <c r="AL5" i="1"/>
  <c r="AH5" i="1"/>
  <c r="AC5" i="1"/>
  <c r="Y5" i="1"/>
  <c r="U5" i="1"/>
  <c r="Q5" i="1"/>
  <c r="L5" i="1"/>
  <c r="H5" i="1"/>
  <c r="D5" i="1"/>
  <c r="BB4" i="1"/>
  <c r="AX4" i="1"/>
  <c r="AT4" i="1"/>
  <c r="AP4" i="1"/>
  <c r="AL4" i="1"/>
  <c r="AH4" i="1"/>
  <c r="AC4" i="1"/>
  <c r="Y4" i="1"/>
  <c r="U4" i="1"/>
  <c r="Q4" i="1"/>
  <c r="L4" i="1"/>
  <c r="H4" i="1"/>
  <c r="D4" i="1"/>
  <c r="BB3" i="1"/>
  <c r="AX3" i="1"/>
  <c r="AT3" i="1"/>
  <c r="AP3" i="1"/>
  <c r="AL3" i="1"/>
  <c r="AH3" i="1"/>
  <c r="AC3" i="1"/>
  <c r="Y3" i="1"/>
  <c r="U3" i="1"/>
  <c r="Q3" i="1"/>
  <c r="L3" i="1"/>
  <c r="H3" i="1"/>
  <c r="D3" i="1"/>
  <c r="BB1" i="1"/>
  <c r="BA1" i="1"/>
  <c r="AZ1" i="1"/>
  <c r="AX1" i="1"/>
  <c r="AW1" i="1"/>
  <c r="AV1" i="1"/>
  <c r="AT1" i="1"/>
  <c r="AS1" i="1"/>
  <c r="AR1" i="1"/>
  <c r="AP1" i="1"/>
  <c r="AO1" i="1"/>
  <c r="AN1" i="1"/>
  <c r="AL1" i="1"/>
  <c r="AK1" i="1"/>
  <c r="AJ1" i="1"/>
  <c r="AH1" i="1"/>
  <c r="AG1" i="1"/>
  <c r="AF1" i="1"/>
  <c r="AE1" i="1"/>
  <c r="AC1" i="1"/>
  <c r="AB1" i="1"/>
  <c r="AA1" i="1"/>
  <c r="Y1" i="1"/>
  <c r="X1" i="1"/>
  <c r="W1" i="1"/>
  <c r="U1" i="1"/>
  <c r="T1" i="1"/>
  <c r="S1" i="1"/>
  <c r="Q1" i="1"/>
  <c r="P1" i="1"/>
  <c r="O1" i="1"/>
  <c r="N1" i="1"/>
  <c r="L1" i="1"/>
  <c r="K1" i="1"/>
  <c r="J1" i="1"/>
  <c r="H1" i="1"/>
  <c r="G1" i="1"/>
  <c r="F1" i="1"/>
  <c r="D1" i="1"/>
  <c r="C1" i="1"/>
  <c r="B1" i="1"/>
  <c r="A1" i="1"/>
  <c r="BB2" i="2"/>
  <c r="BB3" i="2"/>
  <c r="BB4" i="2"/>
  <c r="BB5" i="2"/>
  <c r="BB6" i="2"/>
  <c r="BB7" i="2"/>
  <c r="BB9" i="2"/>
  <c r="BB10" i="2"/>
  <c r="BB11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AX2" i="2"/>
  <c r="AX3" i="2"/>
  <c r="AX4" i="2"/>
  <c r="AX5" i="2"/>
  <c r="AX6" i="2"/>
  <c r="AX7" i="2"/>
  <c r="AX8" i="2"/>
  <c r="AX9" i="2"/>
  <c r="AX10" i="2"/>
  <c r="AX11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T2" i="2"/>
  <c r="AT3" i="2"/>
  <c r="AT4" i="2"/>
  <c r="AT5" i="2"/>
  <c r="AT6" i="2"/>
  <c r="AT7" i="2"/>
  <c r="AT8" i="2"/>
  <c r="AT9" i="2"/>
  <c r="AT10" i="2"/>
  <c r="AT11" i="2"/>
  <c r="AT14" i="2"/>
  <c r="AT15" i="2"/>
  <c r="AT16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P2" i="2"/>
  <c r="AP3" i="2"/>
  <c r="AP4" i="2"/>
  <c r="AP5" i="2"/>
  <c r="AP6" i="2"/>
  <c r="AP7" i="2"/>
  <c r="AP8" i="2"/>
  <c r="AP9" i="2"/>
  <c r="AP10" i="2"/>
  <c r="AP11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L2" i="2"/>
  <c r="AL3" i="2"/>
  <c r="AL4" i="2"/>
  <c r="AL5" i="2"/>
  <c r="AL6" i="2"/>
  <c r="AL7" i="2"/>
  <c r="AL8" i="2"/>
  <c r="AL9" i="2"/>
  <c r="AL10" i="2"/>
  <c r="AL11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1" i="2"/>
  <c r="AL32" i="2"/>
  <c r="AL33" i="2"/>
  <c r="AL34" i="2"/>
  <c r="AL37" i="2"/>
  <c r="AL38" i="2"/>
  <c r="AL39" i="2"/>
  <c r="AL40" i="2"/>
  <c r="AL41" i="2"/>
  <c r="AL42" i="2"/>
  <c r="AL43" i="2"/>
  <c r="AH2" i="2"/>
  <c r="AH3" i="2"/>
  <c r="AH4" i="2"/>
  <c r="AH5" i="2"/>
  <c r="AH6" i="2"/>
  <c r="AH7" i="2"/>
  <c r="AH8" i="2"/>
  <c r="AH9" i="2"/>
  <c r="AH10" i="2"/>
  <c r="AH11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7" i="2"/>
  <c r="AH38" i="2"/>
  <c r="AH39" i="2"/>
  <c r="AH40" i="2"/>
  <c r="AH41" i="2"/>
  <c r="AH42" i="2"/>
  <c r="AH43" i="2"/>
  <c r="AC5" i="2"/>
  <c r="AC6" i="2"/>
  <c r="AC8" i="2"/>
  <c r="AC9" i="2"/>
  <c r="AC10" i="2"/>
  <c r="AC11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50" i="2"/>
  <c r="AC51" i="2"/>
  <c r="AC52" i="2"/>
  <c r="AC53" i="2"/>
  <c r="AC54" i="2"/>
  <c r="AC55" i="2"/>
  <c r="Y5" i="2"/>
  <c r="Y6" i="2"/>
  <c r="Y8" i="2"/>
  <c r="Y9" i="2"/>
  <c r="Y10" i="2"/>
  <c r="Y11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50" i="2"/>
  <c r="Y51" i="2"/>
  <c r="Y52" i="2"/>
  <c r="Y53" i="2"/>
  <c r="Y54" i="2"/>
  <c r="Y55" i="2"/>
  <c r="U5" i="2"/>
  <c r="U6" i="2"/>
  <c r="U8" i="2"/>
  <c r="U9" i="2"/>
  <c r="U10" i="2"/>
  <c r="U11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50" i="2"/>
  <c r="U51" i="2"/>
  <c r="U52" i="2"/>
  <c r="U53" i="2"/>
  <c r="U54" i="2"/>
  <c r="U55" i="2"/>
  <c r="Q5" i="2"/>
  <c r="Q6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L5" i="2"/>
  <c r="L8" i="2"/>
  <c r="L9" i="2"/>
  <c r="L10" i="2"/>
  <c r="L11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2" i="2"/>
  <c r="L43" i="2"/>
  <c r="L44" i="2"/>
  <c r="L45" i="2"/>
  <c r="L46" i="2"/>
  <c r="L47" i="2"/>
  <c r="H5" i="2"/>
  <c r="H8" i="2"/>
  <c r="H9" i="2"/>
  <c r="H10" i="2"/>
  <c r="H11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7" i="2"/>
  <c r="D5" i="2"/>
  <c r="D8" i="2"/>
  <c r="D9" i="2"/>
  <c r="D10" i="2"/>
  <c r="D11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1" i="2"/>
  <c r="D32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</calcChain>
</file>

<file path=xl/sharedStrings.xml><?xml version="1.0" encoding="utf-8"?>
<sst xmlns="http://schemas.openxmlformats.org/spreadsheetml/2006/main" count="2182" uniqueCount="183">
  <si>
    <t>Patient:</t>
  </si>
  <si>
    <t>CR#:</t>
  </si>
  <si>
    <t>Site:</t>
  </si>
  <si>
    <t>Plan Name:</t>
  </si>
  <si>
    <t>LUNL</t>
  </si>
  <si>
    <t>Prescription Dose (cGy):</t>
  </si>
  <si>
    <t>Fractions:</t>
  </si>
  <si>
    <t>GTV Volume (cc)</t>
  </si>
  <si>
    <t>ITV Volume (cc):</t>
  </si>
  <si>
    <t>PTV Volume (cc)</t>
  </si>
  <si>
    <t>Total Lung Volume (cc)</t>
  </si>
  <si>
    <t>Plan Normalization Value (%)</t>
  </si>
  <si>
    <t>Dose @COM-PTV (cGy)</t>
  </si>
  <si>
    <t>PTV- Minimum Dose</t>
  </si>
  <si>
    <t>PTV - V100(%)</t>
  </si>
  <si>
    <t>PTV - V90 (%)</t>
  </si>
  <si>
    <t>Location V105% - PTV (cc) =</t>
  </si>
  <si>
    <t>Volume V100% (cc) =</t>
  </si>
  <si>
    <t>Location D³2cm (%) =</t>
  </si>
  <si>
    <t>Volume</t>
  </si>
  <si>
    <t>Mean Dose (contralateral lung)</t>
  </si>
  <si>
    <t>Mean Dose (Total lung)</t>
  </si>
  <si>
    <t>V20 (Total Lung)</t>
  </si>
  <si>
    <t>Aorta  (max point dose)</t>
  </si>
  <si>
    <t>Aorta  V60Gy=</t>
  </si>
  <si>
    <t>Artery-Pulmonary (max point dose)</t>
  </si>
  <si>
    <t>Artery-Pulmonary V60Gy=</t>
  </si>
  <si>
    <t>Spinal Canal (max point dose)</t>
  </si>
  <si>
    <t>Ipsilat. Brach. Plex. (max point dose)</t>
  </si>
  <si>
    <t>??</t>
  </si>
  <si>
    <t>Ipsilat. Brach. Plex. V30Gy=</t>
  </si>
  <si>
    <t>Heart (max point dose)</t>
  </si>
  <si>
    <t>Heart V60Gy=</t>
  </si>
  <si>
    <t>Esophagus (max point dose)</t>
  </si>
  <si>
    <t>Chestwall (rib) (max point dose)</t>
  </si>
  <si>
    <t>Chestwall (rib) V50Gy=</t>
  </si>
  <si>
    <t>Stomach and  Intestines (max point dose)</t>
  </si>
  <si>
    <t>Stomach and  Intestines V36Gy=</t>
  </si>
  <si>
    <t>Dosimetrist:</t>
  </si>
  <si>
    <t>Physicist:</t>
  </si>
  <si>
    <t>NOTES:</t>
  </si>
  <si>
    <t>PTV in chest wall; V50 Chestwall-PTV = 7.4</t>
  </si>
  <si>
    <t>AA, BB</t>
  </si>
  <si>
    <t>Trachea (max point dose)</t>
  </si>
  <si>
    <t>Trachea V60Gy =</t>
  </si>
  <si>
    <t>Bronchus (max point dose)</t>
  </si>
  <si>
    <t>Bronchus V36Gy=</t>
  </si>
  <si>
    <t>Proximal Trachea &amp; Bronch. Tree:  (max point dose)</t>
  </si>
  <si>
    <t>Proximal Trachea &amp; Bronch. Tree:  V60Gy =</t>
  </si>
  <si>
    <t>Radiation Oncologist:</t>
  </si>
  <si>
    <t>EvaluationSheet 60Gy 8F</t>
  </si>
  <si>
    <t>DVH Data Mar 05 2018.dvh</t>
  </si>
  <si>
    <t>Test_results</t>
  </si>
  <si>
    <t>Difference</t>
  </si>
  <si>
    <t>LUNR</t>
  </si>
  <si>
    <t>DVH Data Nov 22 2017.dvh</t>
  </si>
  <si>
    <t>DVH Data Nov 17 2017.dvh</t>
  </si>
  <si>
    <t>Dose @COM-PTV (%)</t>
  </si>
  <si>
    <t>PTV- Minimum Dose (%)</t>
  </si>
  <si>
    <t>V20 (Total Lung) in %</t>
  </si>
  <si>
    <t xml:space="preserve">Lung-Basic Function </t>
  </si>
  <si>
    <t xml:space="preserve">Lung-Pneumonitis </t>
  </si>
  <si>
    <t>Aorta  V40Gy=</t>
  </si>
  <si>
    <t>Artery-Pulmonary V40Gy=</t>
  </si>
  <si>
    <t>Spinal Canal V20.8Gy=</t>
  </si>
  <si>
    <t>Spinal Canal V13.6Gy=</t>
  </si>
  <si>
    <t>Spinal Canal-PRV 5mm (max point dose)</t>
  </si>
  <si>
    <t>Ipsilat. Brach. Plex. V23.6Gy=</t>
  </si>
  <si>
    <t>Skin V30Gy=</t>
  </si>
  <si>
    <t>Heart V28Gy=</t>
  </si>
  <si>
    <t>Esophagus V18.8Gy=</t>
  </si>
  <si>
    <t>*Chestwall (rib) (max point dose)</t>
  </si>
  <si>
    <t>*Chestwall (rib) V40Gy=</t>
  </si>
  <si>
    <t>*Chestwall (rib) V30Gy=</t>
  </si>
  <si>
    <t>Proximal Trachea and Bronchial Tree (max point dose)</t>
  </si>
  <si>
    <t>Proximal Trachea and Bronchial Tree V15.6Gy=</t>
  </si>
  <si>
    <t>Stomach and Intestines (max point dose)</t>
  </si>
  <si>
    <t>Stomach and Intestines V21Gy=</t>
  </si>
  <si>
    <t>Trachea V15.6Gy=</t>
  </si>
  <si>
    <t>Bronchus V15.6Gy=</t>
  </si>
  <si>
    <t>EvaluationSheet 48Gy4F 60Gy5F</t>
  </si>
  <si>
    <t>DVH Data Feb 14 2018.dvh</t>
  </si>
  <si>
    <t>DVH Data Feb 27 2018.dvh</t>
  </si>
  <si>
    <t>DVH_Data_Sept_29_2017.dvh</t>
  </si>
  <si>
    <t>DVH_Data_Aug_29_2017.dvh</t>
  </si>
  <si>
    <t>PT1</t>
  </si>
  <si>
    <t>LUNG</t>
  </si>
  <si>
    <t>Location  D³2cm (%) =</t>
  </si>
  <si>
    <t>Volume(R50)</t>
  </si>
  <si>
    <t>Lung-Basic Function V11.6Gy=</t>
  </si>
  <si>
    <t>Lung-Pneumonitis V12.4Gy=</t>
  </si>
  <si>
    <t>Artery-Pulmnory (max point dose)</t>
  </si>
  <si>
    <t>Ipsilat Brach.Plex (max point dose)</t>
  </si>
  <si>
    <t>*Chestwall (rib) V28.2Gy=</t>
  </si>
  <si>
    <t>OK</t>
  </si>
  <si>
    <t>Trachea</t>
  </si>
  <si>
    <t>Bronchus</t>
  </si>
  <si>
    <t>EvaluationSheet 54Gy 3F</t>
  </si>
  <si>
    <t>SABR1.dvh</t>
  </si>
  <si>
    <t>PT2</t>
  </si>
  <si>
    <t>SABR2.dvh</t>
  </si>
  <si>
    <t>PT3</t>
  </si>
  <si>
    <t>SABR3.dvh</t>
  </si>
  <si>
    <t>PT4</t>
  </si>
  <si>
    <t>SABR4.dvh</t>
  </si>
  <si>
    <t>PT5</t>
  </si>
  <si>
    <t>SABR5.dvh</t>
  </si>
  <si>
    <t>PT6</t>
  </si>
  <si>
    <t xml:space="preserve"> </t>
  </si>
  <si>
    <t>SABR6.dvh</t>
  </si>
  <si>
    <t>60Gy 8F</t>
  </si>
  <si>
    <t>Mar 05 2018</t>
  </si>
  <si>
    <t>Test</t>
  </si>
  <si>
    <t>Nov 22 2017</t>
  </si>
  <si>
    <t>Nov 17 2017</t>
  </si>
  <si>
    <t>48Gy4F 60Gy5F</t>
  </si>
  <si>
    <t>Feb 14 2018</t>
  </si>
  <si>
    <t>Feb 27 2018</t>
  </si>
  <si>
    <t>Sept 29 2017</t>
  </si>
  <si>
    <t>Aug 29 2017</t>
  </si>
  <si>
    <t>54Gy 3F</t>
  </si>
  <si>
    <t>SABR1</t>
  </si>
  <si>
    <t>SABR2</t>
  </si>
  <si>
    <t>SABR3</t>
  </si>
  <si>
    <t>SABR4</t>
  </si>
  <si>
    <t>SABR5</t>
  </si>
  <si>
    <t>SABR6</t>
  </si>
  <si>
    <t>LOW Dose Spillage: Location D³2cm (%) =</t>
  </si>
  <si>
    <t>Reference</t>
  </si>
  <si>
    <t>Data Source</t>
  </si>
  <si>
    <t>Type</t>
  </si>
  <si>
    <t>LOW Dose Spillage: Location D³2cm (%)</t>
  </si>
  <si>
    <t>Trachea max</t>
  </si>
  <si>
    <t>Bronchus max</t>
  </si>
  <si>
    <t>T&amp;B max</t>
  </si>
  <si>
    <t>T&amp;B V15.6</t>
  </si>
  <si>
    <t>Item</t>
  </si>
  <si>
    <t>Trachea V60</t>
  </si>
  <si>
    <t>T&amp;B V60</t>
  </si>
  <si>
    <t>Bronchus V60</t>
  </si>
  <si>
    <t>Trachea V15.6</t>
  </si>
  <si>
    <t>Bronchus V15.6</t>
  </si>
  <si>
    <t>T&amp;B</t>
  </si>
  <si>
    <t>Ipsilat. Brach. Plex.</t>
  </si>
  <si>
    <t>V30</t>
  </si>
  <si>
    <t>max dose</t>
  </si>
  <si>
    <t>V23.6</t>
  </si>
  <si>
    <t>Chestwall (rib) V28.2</t>
  </si>
  <si>
    <t>Chestwall V28.2</t>
  </si>
  <si>
    <t>Chestwall max dose</t>
  </si>
  <si>
    <t>Lung-Pneumonitis V12.4</t>
  </si>
  <si>
    <t>Lung V11.6</t>
  </si>
  <si>
    <t>Lung V12.4</t>
  </si>
  <si>
    <t>Show percentage value as number not precentage ratio</t>
  </si>
  <si>
    <t>Add &lt;Alias Size="1"&gt;BrachialPlexus {LatIndicator}&lt;/Alias&gt;</t>
  </si>
  <si>
    <t xml:space="preserve">BronchialTree </t>
  </si>
  <si>
    <t>BronchialTree</t>
  </si>
  <si>
    <t>Bronchial_Tree</t>
  </si>
  <si>
    <t>Lung Contralateral</t>
  </si>
  <si>
    <t>Lung_Left</t>
  </si>
  <si>
    <t>Lung_Right</t>
  </si>
  <si>
    <t xml:space="preserve">Trachea </t>
  </si>
  <si>
    <t>PRV20 Brl Tree</t>
  </si>
  <si>
    <t>ProxBronchialZon</t>
  </si>
  <si>
    <t>ProxBronchiaZone</t>
  </si>
  <si>
    <t>ProxBronchZone</t>
  </si>
  <si>
    <t>Report Names</t>
  </si>
  <si>
    <t xml:space="preserve">    &lt;PlanElement name="Lung"&gt;</t>
  </si>
  <si>
    <t xml:space="preserve">      &lt;Type&gt;Structure&lt;/Type&gt;</t>
  </si>
  <si>
    <t xml:space="preserve">      &lt;ReferenceName&gt;Lung&lt;/ReferenceName&gt;</t>
  </si>
  <si>
    <t xml:space="preserve">      &lt;Aliases&gt;</t>
  </si>
  <si>
    <t xml:space="preserve">        &lt;Alias Size="2"&gt;Lung_{LatIndicator}&lt;/Alias&gt;</t>
  </si>
  <si>
    <t xml:space="preserve">        &lt;Alias Size="3"&gt;Lung_{LatIndicator}&lt;/Alias&gt;</t>
  </si>
  <si>
    <t xml:space="preserve">      &lt;/Aliases&gt;</t>
  </si>
  <si>
    <t xml:space="preserve">    &lt;/PlanElement&gt;</t>
  </si>
  <si>
    <t xml:space="preserve">Should work </t>
  </si>
  <si>
    <t>check point on DVH curve</t>
  </si>
  <si>
    <t>check volumn in DVH file</t>
  </si>
  <si>
    <t>Result File</t>
  </si>
  <si>
    <t>Proximal Trachea and Bronchial Tree</t>
  </si>
  <si>
    <t>Structure Name</t>
  </si>
  <si>
    <t>-</t>
  </si>
  <si>
    <t>Fixed results reference from G17 to H17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</si>
</sst>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5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5" fillId="0" borderId="3" applyNumberFormat="0" applyFill="0" applyAlignment="0" applyProtection="0"/>
    <xf numFmtId="0" fontId="6" fillId="8" borderId="0" applyNumberFormat="0" applyBorder="0" applyAlignment="0" applyProtection="0"/>
    <xf numFmtId="0" fontId="5" fillId="0" borderId="0" applyNumberFormat="0" applyFill="0" applyBorder="0" applyAlignment="0" applyProtection="0"/>
    <xf numFmtId="0" fontId="8" fillId="12" borderId="10" applyNumberFormat="0" applyAlignment="0" applyProtection="0"/>
    <xf numFmtId="0" fontId="1" fillId="13" borderId="0" applyNumberFormat="0" applyBorder="0" applyAlignment="0" applyProtection="0"/>
    <xf numFmtId="0" fontId="10" fillId="14" borderId="0" applyNumberFormat="0" applyBorder="0" applyAlignment="0" applyProtection="0"/>
    <xf numFmtId="0" fontId="1" fillId="15" borderId="0" applyNumberFormat="0" applyBorder="0" applyAlignment="0" applyProtection="0"/>
  </cellStyleXfs>
  <cellXfs count="146">
    <xf numFmtId="0" fontId="0" fillId="0" borderId="0" xfId="0"/>
    <xf numFmtId="0" fontId="0" fillId="6" borderId="0" xfId="0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1" applyNumberFormat="1" applyFont="1" applyAlignment="1">
      <alignment horizontal="right"/>
    </xf>
    <xf numFmtId="0" fontId="0" fillId="7" borderId="0" xfId="0" applyFill="1"/>
    <xf numFmtId="0" fontId="2" fillId="2" borderId="0" xfId="2"/>
    <xf numFmtId="2" fontId="2" fillId="2" borderId="0" xfId="2" applyNumberFormat="1" applyAlignment="1">
      <alignment horizontal="right"/>
    </xf>
    <xf numFmtId="2" fontId="4" fillId="4" borderId="1" xfId="4" applyNumberFormat="1" applyAlignment="1">
      <alignment horizontal="right"/>
    </xf>
    <xf numFmtId="1" fontId="2" fillId="2" borderId="0" xfId="2" applyNumberFormat="1" applyAlignment="1">
      <alignment horizontal="right"/>
    </xf>
    <xf numFmtId="1" fontId="3" fillId="3" borderId="0" xfId="3" applyNumberFormat="1" applyAlignment="1">
      <alignment horizontal="right"/>
    </xf>
    <xf numFmtId="0" fontId="2" fillId="2" borderId="0" xfId="2" applyAlignment="1">
      <alignment horizontal="right"/>
    </xf>
    <xf numFmtId="9" fontId="2" fillId="2" borderId="0" xfId="2" applyNumberFormat="1" applyAlignment="1">
      <alignment horizontal="right"/>
    </xf>
    <xf numFmtId="164" fontId="2" fillId="2" borderId="0" xfId="2" applyNumberFormat="1" applyAlignment="1">
      <alignment horizontal="right"/>
    </xf>
    <xf numFmtId="164" fontId="0" fillId="5" borderId="2" xfId="5" applyNumberFormat="1" applyFont="1" applyAlignment="1">
      <alignment horizontal="right"/>
    </xf>
    <xf numFmtId="2" fontId="0" fillId="5" borderId="2" xfId="5" applyNumberFormat="1" applyFont="1" applyAlignment="1">
      <alignment horizontal="right"/>
    </xf>
    <xf numFmtId="0" fontId="0" fillId="5" borderId="2" xfId="5" applyFont="1"/>
    <xf numFmtId="0" fontId="4" fillId="4" borderId="1" xfId="4"/>
    <xf numFmtId="0" fontId="0" fillId="0" borderId="4" xfId="0" applyBorder="1"/>
    <xf numFmtId="2" fontId="0" fillId="0" borderId="4" xfId="0" applyNumberFormat="1" applyBorder="1" applyAlignment="1">
      <alignment horizontal="right"/>
    </xf>
    <xf numFmtId="0" fontId="0" fillId="0" borderId="4" xfId="0" applyBorder="1" applyAlignment="1"/>
    <xf numFmtId="2" fontId="2" fillId="2" borderId="4" xfId="2" applyNumberFormat="1" applyBorder="1" applyAlignment="1">
      <alignment horizontal="right"/>
    </xf>
    <xf numFmtId="2" fontId="2" fillId="2" borderId="4" xfId="2" applyNumberFormat="1" applyBorder="1"/>
    <xf numFmtId="0" fontId="6" fillId="8" borderId="4" xfId="7" applyBorder="1" applyAlignment="1">
      <alignment horizontal="right"/>
    </xf>
    <xf numFmtId="2" fontId="6" fillId="8" borderId="4" xfId="7" applyNumberFormat="1" applyBorder="1"/>
    <xf numFmtId="1" fontId="0" fillId="0" borderId="4" xfId="0" applyNumberFormat="1" applyBorder="1" applyAlignment="1">
      <alignment horizontal="right"/>
    </xf>
    <xf numFmtId="0" fontId="2" fillId="2" borderId="4" xfId="2" applyBorder="1" applyAlignment="1">
      <alignment horizontal="right"/>
    </xf>
    <xf numFmtId="0" fontId="0" fillId="0" borderId="4" xfId="0" applyBorder="1" applyAlignment="1">
      <alignment horizontal="right"/>
    </xf>
    <xf numFmtId="0" fontId="7" fillId="0" borderId="4" xfId="0" applyFont="1" applyBorder="1"/>
    <xf numFmtId="2" fontId="7" fillId="0" borderId="4" xfId="0" applyNumberFormat="1" applyFont="1" applyBorder="1" applyAlignment="1">
      <alignment horizontal="right"/>
    </xf>
    <xf numFmtId="0" fontId="6" fillId="8" borderId="4" xfId="7" applyBorder="1"/>
    <xf numFmtId="0" fontId="2" fillId="2" borderId="4" xfId="2" applyBorder="1"/>
    <xf numFmtId="2" fontId="6" fillId="8" borderId="4" xfId="7" applyNumberFormat="1" applyBorder="1" applyAlignment="1">
      <alignment horizontal="right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1" fontId="6" fillId="8" borderId="4" xfId="7" applyNumberFormat="1" applyBorder="1" applyAlignment="1">
      <alignment horizontal="right"/>
    </xf>
    <xf numFmtId="1" fontId="6" fillId="8" borderId="4" xfId="7" applyNumberFormat="1" applyBorder="1"/>
    <xf numFmtId="0" fontId="3" fillId="3" borderId="4" xfId="3" applyBorder="1"/>
    <xf numFmtId="2" fontId="3" fillId="3" borderId="4" xfId="3" applyNumberFormat="1" applyBorder="1" applyAlignment="1">
      <alignment horizontal="right"/>
    </xf>
    <xf numFmtId="2" fontId="3" fillId="3" borderId="4" xfId="3" applyNumberFormat="1" applyBorder="1"/>
    <xf numFmtId="164" fontId="6" fillId="8" borderId="4" xfId="7" applyNumberFormat="1" applyBorder="1" applyAlignment="1">
      <alignment horizontal="right"/>
    </xf>
    <xf numFmtId="164" fontId="6" fillId="8" borderId="4" xfId="7" applyNumberFormat="1" applyBorder="1"/>
    <xf numFmtId="164" fontId="3" fillId="3" borderId="4" xfId="3" applyNumberFormat="1" applyBorder="1" applyAlignment="1">
      <alignment horizontal="right"/>
    </xf>
    <xf numFmtId="164" fontId="3" fillId="3" borderId="4" xfId="3" applyNumberFormat="1" applyBorder="1"/>
    <xf numFmtId="0" fontId="0" fillId="9" borderId="0" xfId="0" applyFill="1"/>
    <xf numFmtId="0" fontId="7" fillId="10" borderId="0" xfId="0" applyFont="1" applyFill="1"/>
    <xf numFmtId="0" fontId="8" fillId="11" borderId="0" xfId="0" applyFont="1" applyFill="1"/>
    <xf numFmtId="2" fontId="0" fillId="0" borderId="6" xfId="0" applyNumberFormat="1" applyBorder="1" applyAlignment="1">
      <alignment horizontal="right"/>
    </xf>
    <xf numFmtId="0" fontId="0" fillId="0" borderId="6" xfId="0" applyBorder="1"/>
    <xf numFmtId="0" fontId="7" fillId="0" borderId="5" xfId="0" applyFont="1" applyBorder="1"/>
    <xf numFmtId="0" fontId="9" fillId="0" borderId="5" xfId="0" applyFont="1" applyFill="1" applyBorder="1" applyAlignment="1" applyProtection="1"/>
    <xf numFmtId="0" fontId="7" fillId="0" borderId="7" xfId="0" applyFont="1" applyBorder="1"/>
    <xf numFmtId="0" fontId="0" fillId="0" borderId="8" xfId="0" applyBorder="1"/>
    <xf numFmtId="0" fontId="0" fillId="0" borderId="9" xfId="0" applyBorder="1"/>
    <xf numFmtId="0" fontId="13" fillId="0" borderId="11" xfId="0" applyFont="1" applyBorder="1"/>
    <xf numFmtId="2" fontId="13" fillId="0" borderId="4" xfId="0" applyNumberFormat="1" applyFont="1" applyBorder="1" applyAlignment="1">
      <alignment horizontal="right"/>
    </xf>
    <xf numFmtId="0" fontId="13" fillId="0" borderId="4" xfId="0" applyFont="1" applyBorder="1"/>
    <xf numFmtId="1" fontId="13" fillId="0" borderId="4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2" fontId="13" fillId="2" borderId="4" xfId="2" applyNumberFormat="1" applyFont="1" applyBorder="1" applyAlignment="1">
      <alignment horizontal="right"/>
    </xf>
    <xf numFmtId="0" fontId="13" fillId="0" borderId="13" xfId="0" applyFont="1" applyBorder="1"/>
    <xf numFmtId="2" fontId="13" fillId="0" borderId="14" xfId="0" applyNumberFormat="1" applyFont="1" applyBorder="1" applyAlignment="1">
      <alignment horizontal="right"/>
    </xf>
    <xf numFmtId="0" fontId="13" fillId="0" borderId="14" xfId="0" applyFont="1" applyBorder="1"/>
    <xf numFmtId="2" fontId="13" fillId="0" borderId="15" xfId="0" applyNumberFormat="1" applyFont="1" applyBorder="1" applyAlignment="1">
      <alignment horizontal="right"/>
    </xf>
    <xf numFmtId="0" fontId="12" fillId="0" borderId="17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2" fontId="12" fillId="0" borderId="18" xfId="0" applyNumberFormat="1" applyFont="1" applyBorder="1" applyAlignment="1">
      <alignment horizontal="left"/>
    </xf>
    <xf numFmtId="2" fontId="12" fillId="0" borderId="16" xfId="0" applyNumberFormat="1" applyFont="1" applyBorder="1" applyAlignment="1">
      <alignment horizontal="left"/>
    </xf>
    <xf numFmtId="0" fontId="13" fillId="0" borderId="12" xfId="0" applyFont="1" applyBorder="1"/>
    <xf numFmtId="2" fontId="13" fillId="0" borderId="6" xfId="0" applyNumberFormat="1" applyFont="1" applyBorder="1" applyAlignment="1">
      <alignment horizontal="right"/>
    </xf>
    <xf numFmtId="0" fontId="13" fillId="0" borderId="6" xfId="0" applyFont="1" applyBorder="1"/>
    <xf numFmtId="1" fontId="13" fillId="0" borderId="6" xfId="0" applyNumberFormat="1" applyFont="1" applyBorder="1" applyAlignment="1">
      <alignment horizontal="right"/>
    </xf>
    <xf numFmtId="2" fontId="13" fillId="0" borderId="8" xfId="0" applyNumberFormat="1" applyFont="1" applyBorder="1" applyAlignment="1">
      <alignment horizontal="right"/>
    </xf>
    <xf numFmtId="1" fontId="6" fillId="8" borderId="0" xfId="7" applyNumberFormat="1" applyBorder="1"/>
    <xf numFmtId="1" fontId="10" fillId="14" borderId="0" xfId="11" applyNumberFormat="1" applyBorder="1"/>
    <xf numFmtId="0" fontId="1" fillId="13" borderId="0" xfId="10" applyBorder="1"/>
    <xf numFmtId="2" fontId="1" fillId="13" borderId="0" xfId="10" applyNumberFormat="1" applyBorder="1" applyAlignment="1">
      <alignment horizontal="right"/>
    </xf>
    <xf numFmtId="1" fontId="1" fillId="13" borderId="0" xfId="10" applyNumberFormat="1" applyBorder="1" applyAlignment="1">
      <alignment horizontal="right"/>
    </xf>
    <xf numFmtId="1" fontId="1" fillId="13" borderId="0" xfId="10" applyNumberFormat="1" applyBorder="1"/>
    <xf numFmtId="0" fontId="11" fillId="13" borderId="0" xfId="10" applyFont="1" applyFill="1" applyBorder="1"/>
    <xf numFmtId="2" fontId="11" fillId="13" borderId="0" xfId="10" applyNumberFormat="1" applyFont="1" applyFill="1" applyBorder="1" applyAlignment="1">
      <alignment horizontal="right"/>
    </xf>
    <xf numFmtId="1" fontId="11" fillId="13" borderId="0" xfId="10" applyNumberFormat="1" applyFont="1" applyFill="1" applyBorder="1" applyAlignment="1">
      <alignment horizontal="right"/>
    </xf>
    <xf numFmtId="0" fontId="1" fillId="15" borderId="0" xfId="12" applyBorder="1"/>
    <xf numFmtId="2" fontId="1" fillId="15" borderId="0" xfId="12" applyNumberFormat="1" applyBorder="1" applyAlignment="1">
      <alignment horizontal="right"/>
    </xf>
    <xf numFmtId="1" fontId="1" fillId="15" borderId="0" xfId="12" applyNumberFormat="1" applyBorder="1" applyAlignment="1">
      <alignment horizontal="right"/>
    </xf>
    <xf numFmtId="1" fontId="1" fillId="15" borderId="0" xfId="12" applyNumberFormat="1" applyBorder="1"/>
    <xf numFmtId="0" fontId="11" fillId="15" borderId="0" xfId="12" applyFont="1" applyFill="1" applyBorder="1"/>
    <xf numFmtId="2" fontId="11" fillId="15" borderId="0" xfId="12" applyNumberFormat="1" applyFont="1" applyFill="1" applyBorder="1" applyAlignment="1">
      <alignment horizontal="right"/>
    </xf>
    <xf numFmtId="1" fontId="11" fillId="15" borderId="0" xfId="12" applyNumberFormat="1" applyFont="1" applyFill="1" applyBorder="1" applyAlignment="1">
      <alignment horizontal="right"/>
    </xf>
    <xf numFmtId="2" fontId="11" fillId="15" borderId="19" xfId="12" applyNumberFormat="1" applyFont="1" applyFill="1" applyBorder="1" applyAlignment="1">
      <alignment horizontal="right"/>
    </xf>
    <xf numFmtId="0" fontId="11" fillId="15" borderId="19" xfId="12" applyFont="1" applyFill="1" applyBorder="1"/>
    <xf numFmtId="1" fontId="11" fillId="15" borderId="19" xfId="12" applyNumberFormat="1" applyFont="1" applyFill="1" applyBorder="1" applyAlignment="1">
      <alignment horizontal="right"/>
    </xf>
    <xf numFmtId="2" fontId="11" fillId="15" borderId="20" xfId="12" applyNumberFormat="1" applyFont="1" applyFill="1" applyBorder="1" applyAlignment="1">
      <alignment horizontal="right"/>
    </xf>
    <xf numFmtId="0" fontId="11" fillId="15" borderId="20" xfId="12" applyFont="1" applyFill="1" applyBorder="1"/>
    <xf numFmtId="1" fontId="11" fillId="15" borderId="20" xfId="12" applyNumberFormat="1" applyFont="1" applyFill="1" applyBorder="1" applyAlignment="1">
      <alignment horizontal="right"/>
    </xf>
    <xf numFmtId="2" fontId="11" fillId="13" borderId="19" xfId="10" applyNumberFormat="1" applyFont="1" applyFill="1" applyBorder="1" applyAlignment="1">
      <alignment horizontal="right"/>
    </xf>
    <xf numFmtId="0" fontId="11" fillId="13" borderId="19" xfId="10" applyFont="1" applyFill="1" applyBorder="1"/>
    <xf numFmtId="1" fontId="11" fillId="13" borderId="19" xfId="10" applyNumberFormat="1" applyFont="1" applyFill="1" applyBorder="1" applyAlignment="1">
      <alignment horizontal="right"/>
    </xf>
    <xf numFmtId="2" fontId="11" fillId="13" borderId="20" xfId="10" applyNumberFormat="1" applyFont="1" applyFill="1" applyBorder="1" applyAlignment="1">
      <alignment horizontal="right"/>
    </xf>
    <xf numFmtId="0" fontId="11" fillId="13" borderId="20" xfId="10" applyFont="1" applyFill="1" applyBorder="1"/>
    <xf numFmtId="1" fontId="11" fillId="13" borderId="20" xfId="10" applyNumberFormat="1" applyFont="1" applyFill="1" applyBorder="1" applyAlignment="1">
      <alignment horizontal="right"/>
    </xf>
    <xf numFmtId="2" fontId="1" fillId="15" borderId="19" xfId="12" applyNumberFormat="1" applyBorder="1" applyAlignment="1">
      <alignment horizontal="right"/>
    </xf>
    <xf numFmtId="0" fontId="1" fillId="15" borderId="19" xfId="12" applyBorder="1"/>
    <xf numFmtId="1" fontId="1" fillId="15" borderId="19" xfId="12" applyNumberFormat="1" applyBorder="1" applyAlignment="1">
      <alignment horizontal="right"/>
    </xf>
    <xf numFmtId="2" fontId="1" fillId="15" borderId="20" xfId="12" applyNumberFormat="1" applyBorder="1" applyAlignment="1">
      <alignment horizontal="right"/>
    </xf>
    <xf numFmtId="0" fontId="1" fillId="15" borderId="20" xfId="12" applyBorder="1"/>
    <xf numFmtId="1" fontId="1" fillId="15" borderId="20" xfId="12" applyNumberFormat="1" applyBorder="1" applyAlignment="1">
      <alignment horizontal="right"/>
    </xf>
    <xf numFmtId="0" fontId="12" fillId="0" borderId="2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2" fontId="12" fillId="0" borderId="22" xfId="0" applyNumberFormat="1" applyFont="1" applyBorder="1" applyAlignment="1">
      <alignment horizontal="left"/>
    </xf>
    <xf numFmtId="2" fontId="12" fillId="0" borderId="23" xfId="0" applyNumberFormat="1" applyFont="1" applyBorder="1" applyAlignment="1">
      <alignment horizontal="left"/>
    </xf>
    <xf numFmtId="0" fontId="11" fillId="15" borderId="24" xfId="12" applyFont="1" applyFill="1" applyBorder="1"/>
    <xf numFmtId="1" fontId="11" fillId="15" borderId="25" xfId="12" applyNumberFormat="1" applyFont="1" applyFill="1" applyBorder="1"/>
    <xf numFmtId="0" fontId="11" fillId="15" borderId="26" xfId="12" applyFont="1" applyFill="1" applyBorder="1"/>
    <xf numFmtId="1" fontId="6" fillId="8" borderId="27" xfId="7" applyNumberFormat="1" applyFont="1" applyFill="1" applyBorder="1"/>
    <xf numFmtId="0" fontId="11" fillId="15" borderId="28" xfId="12" applyFont="1" applyFill="1" applyBorder="1"/>
    <xf numFmtId="1" fontId="11" fillId="15" borderId="29" xfId="12" applyNumberFormat="1" applyFont="1" applyFill="1" applyBorder="1"/>
    <xf numFmtId="0" fontId="11" fillId="13" borderId="24" xfId="10" applyFont="1" applyFill="1" applyBorder="1"/>
    <xf numFmtId="1" fontId="11" fillId="13" borderId="25" xfId="10" applyNumberFormat="1" applyFont="1" applyFill="1" applyBorder="1"/>
    <xf numFmtId="0" fontId="11" fillId="13" borderId="26" xfId="10" applyFont="1" applyFill="1" applyBorder="1"/>
    <xf numFmtId="1" fontId="10" fillId="14" borderId="27" xfId="11" applyNumberFormat="1" applyFont="1" applyFill="1" applyBorder="1"/>
    <xf numFmtId="0" fontId="11" fillId="13" borderId="28" xfId="10" applyFont="1" applyFill="1" applyBorder="1"/>
    <xf numFmtId="1" fontId="11" fillId="13" borderId="29" xfId="10" applyNumberFormat="1" applyFont="1" applyFill="1" applyBorder="1"/>
    <xf numFmtId="1" fontId="10" fillId="14" borderId="25" xfId="11" applyNumberFormat="1" applyFont="1" applyFill="1" applyBorder="1"/>
    <xf numFmtId="1" fontId="6" fillId="8" borderId="25" xfId="7" applyNumberFormat="1" applyBorder="1"/>
    <xf numFmtId="1" fontId="11" fillId="13" borderId="27" xfId="10" applyNumberFormat="1" applyFont="1" applyFill="1" applyBorder="1"/>
    <xf numFmtId="0" fontId="1" fillId="15" borderId="24" xfId="12" applyBorder="1"/>
    <xf numFmtId="0" fontId="1" fillId="15" borderId="28" xfId="12" applyBorder="1"/>
    <xf numFmtId="1" fontId="1" fillId="15" borderId="29" xfId="12" applyNumberFormat="1" applyBorder="1"/>
    <xf numFmtId="0" fontId="1" fillId="15" borderId="30" xfId="12" applyBorder="1"/>
    <xf numFmtId="2" fontId="1" fillId="15" borderId="31" xfId="12" applyNumberFormat="1" applyBorder="1" applyAlignment="1">
      <alignment horizontal="right"/>
    </xf>
    <xf numFmtId="0" fontId="1" fillId="15" borderId="31" xfId="12" applyBorder="1"/>
    <xf numFmtId="1" fontId="1" fillId="15" borderId="31" xfId="12" applyNumberFormat="1" applyBorder="1" applyAlignment="1">
      <alignment horizontal="right"/>
    </xf>
    <xf numFmtId="1" fontId="1" fillId="15" borderId="32" xfId="12" applyNumberFormat="1" applyBorder="1"/>
    <xf numFmtId="1" fontId="8" fillId="12" borderId="10" xfId="9" applyNumberFormat="1" applyAlignment="1">
      <alignment horizontal="right"/>
    </xf>
    <xf numFmtId="0" fontId="5" fillId="0" borderId="0" xfId="8" applyAlignment="1">
      <alignment horizontal="center"/>
    </xf>
    <xf numFmtId="0" fontId="0" fillId="0" borderId="0" xfId="0" applyAlignment="1">
      <alignment horizontal="center"/>
    </xf>
    <xf numFmtId="0" fontId="5" fillId="0" borderId="3" xfId="6" applyAlignment="1">
      <alignment horizontal="center"/>
    </xf>
    <xf numFmtId="0" fontId="8" fillId="11" borderId="0" xfId="0" applyFont="1" applyFill="1" applyAlignment="1">
      <alignment horizontal="left"/>
    </xf>
  </cellXfs>
  <cellStyles count="13">
    <cellStyle name="20% - Accent1" xfId="10" builtinId="30"/>
    <cellStyle name="20% - Accent6" xfId="12" builtinId="50"/>
    <cellStyle name="Accent2" xfId="11" builtinId="33"/>
    <cellStyle name="Bad" xfId="2" builtinId="27"/>
    <cellStyle name="Check Cell" xfId="9" builtinId="23"/>
    <cellStyle name="Good" xfId="7" builtinId="26"/>
    <cellStyle name="Heading 3" xfId="6" builtinId="18"/>
    <cellStyle name="Heading 4" xfId="8" builtinId="19"/>
    <cellStyle name="Input" xfId="4" builtinId="20"/>
    <cellStyle name="Neutral" xfId="3" builtinId="28"/>
    <cellStyle name="Normal" xfId="0" builtinId="0"/>
    <cellStyle name="Note" xfId="5" builtinId="10"/>
    <cellStyle name="Percent" xfId="1" builtinId="5"/>
  </cellStyles>
  <dxfs count="64"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BrTree" displayName="BrTree" ref="G2:L62" totalsRowShown="0" headerRowDxfId="63" dataDxfId="61" headerRowBorderDxfId="62" tableBorderDxfId="60" totalsRowBorderDxfId="59">
  <autoFilter ref="G2:L62"/>
  <tableColumns count="6">
    <tableColumn id="1" name="Type" dataDxfId="58"/>
    <tableColumn id="2" name="Data Source" dataDxfId="57"/>
    <tableColumn id="3" name="Item" dataDxfId="56"/>
    <tableColumn id="4" name="Reference" dataDxfId="55"/>
    <tableColumn id="5" name="Test" dataDxfId="54"/>
    <tableColumn id="6" name="Difference" dataDxfId="53" dataCellStyle="Bad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BrTree3" displayName="BrTree3" ref="A2:F62" totalsRowShown="0" headerRowDxfId="52" dataDxfId="51" headerRowBorderDxfId="49" tableBorderDxfId="50" totalsRowBorderDxfId="48">
  <autoFilter ref="A2:F62"/>
  <tableColumns count="6">
    <tableColumn id="1" name="Type" dataDxfId="47"/>
    <tableColumn id="2" name="Data Source" dataDxfId="46"/>
    <tableColumn id="3" name="Item" dataDxfId="45"/>
    <tableColumn id="4" name="Reference" dataDxfId="44"/>
    <tableColumn id="5" name="Test" dataDxfId="43"/>
    <tableColumn id="6" name="Difference" dataDxfId="42" dataCellStyle="Ba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73"/>
  <sheetViews>
    <sheetView topLeftCell="A43" workbookViewId="0">
      <selection activeCell="N58" sqref="N58:AB58"/>
    </sheetView>
  </sheetViews>
  <sheetFormatPr defaultRowHeight="15" x14ac:dyDescent="0.25"/>
  <cols>
    <col min="1" max="1" width="23" bestFit="1" customWidth="1"/>
    <col min="2" max="2" width="11.28515625" style="2" customWidth="1"/>
    <col min="3" max="3" width="6.85546875" style="2" bestFit="1" customWidth="1"/>
    <col min="4" max="4" width="10.42578125" style="2" bestFit="1" customWidth="1"/>
    <col min="5" max="5" width="1.7109375" style="1" customWidth="1"/>
    <col min="6" max="6" width="11.85546875" style="2" bestFit="1" customWidth="1"/>
    <col min="7" max="7" width="6.85546875" style="2" bestFit="1" customWidth="1"/>
    <col min="8" max="8" width="10.42578125" style="2" bestFit="1" customWidth="1"/>
    <col min="9" max="9" width="1.7109375" style="1" customWidth="1"/>
    <col min="10" max="10" width="11.42578125" style="2" bestFit="1" customWidth="1"/>
    <col min="11" max="11" width="6.85546875" style="2" bestFit="1" customWidth="1"/>
    <col min="12" max="12" width="10.42578125" style="2" bestFit="1" customWidth="1"/>
    <col min="13" max="13" width="1.7109375" style="12" customWidth="1"/>
    <col min="14" max="14" width="23.42578125" customWidth="1"/>
    <col min="15" max="15" width="11.140625" style="2" bestFit="1" customWidth="1"/>
    <col min="16" max="16" width="6.85546875" style="2" bestFit="1" customWidth="1"/>
    <col min="17" max="17" width="10.42578125" style="2" bestFit="1" customWidth="1"/>
    <col min="18" max="18" width="1.7109375" style="1" customWidth="1"/>
    <col min="19" max="19" width="11.140625" style="2" bestFit="1" customWidth="1"/>
    <col min="20" max="20" width="6.85546875" style="2" bestFit="1" customWidth="1"/>
    <col min="21" max="21" width="10.42578125" style="2" bestFit="1" customWidth="1"/>
    <col min="22" max="22" width="1.7109375" style="1" customWidth="1"/>
    <col min="23" max="23" width="11.85546875" style="2" bestFit="1" customWidth="1"/>
    <col min="24" max="24" width="6.85546875" style="2" bestFit="1" customWidth="1"/>
    <col min="25" max="25" width="10.42578125" style="2" bestFit="1" customWidth="1"/>
    <col min="26" max="26" width="1.7109375" style="1" customWidth="1"/>
    <col min="27" max="27" width="11.42578125" style="2" bestFit="1" customWidth="1"/>
    <col min="28" max="28" width="7.5703125" style="2" bestFit="1" customWidth="1"/>
    <col min="29" max="29" width="10.5703125" style="2" bestFit="1" customWidth="1"/>
    <col min="30" max="30" width="1.7109375" style="12" customWidth="1"/>
    <col min="31" max="31" width="23" bestFit="1" customWidth="1"/>
    <col min="32" max="33" width="6.5703125" style="2" bestFit="1" customWidth="1"/>
    <col min="34" max="34" width="10.42578125" style="2" bestFit="1" customWidth="1"/>
    <col min="35" max="35" width="1.7109375" style="1" customWidth="1"/>
    <col min="36" max="37" width="6.5703125" style="2" bestFit="1" customWidth="1"/>
    <col min="38" max="38" width="10.42578125" style="2" bestFit="1" customWidth="1"/>
    <col min="39" max="39" width="1.7109375" style="1" customWidth="1"/>
    <col min="40" max="41" width="6.5703125" style="2" bestFit="1" customWidth="1"/>
    <col min="42" max="42" width="10.42578125" style="2" bestFit="1" customWidth="1"/>
    <col min="43" max="43" width="1.7109375" style="1" customWidth="1"/>
    <col min="44" max="45" width="6.5703125" style="2" bestFit="1" customWidth="1"/>
    <col min="46" max="46" width="10.42578125" style="2" bestFit="1" customWidth="1"/>
    <col min="47" max="47" width="1.7109375" style="1" customWidth="1"/>
    <col min="48" max="49" width="6.5703125" style="2" bestFit="1" customWidth="1"/>
    <col min="50" max="50" width="10.42578125" style="2" bestFit="1" customWidth="1"/>
    <col min="51" max="51" width="1.7109375" style="1" customWidth="1"/>
    <col min="52" max="53" width="6.5703125" style="2" bestFit="1" customWidth="1"/>
    <col min="54" max="54" width="10.42578125" style="2" bestFit="1" customWidth="1"/>
  </cols>
  <sheetData>
    <row r="1" spans="1:54" x14ac:dyDescent="0.25">
      <c r="A1" t="s">
        <v>110</v>
      </c>
      <c r="B1" s="3" t="s">
        <v>111</v>
      </c>
      <c r="C1" s="3" t="s">
        <v>112</v>
      </c>
      <c r="D1" s="3" t="s">
        <v>53</v>
      </c>
      <c r="F1" s="3" t="s">
        <v>113</v>
      </c>
      <c r="G1" s="3" t="s">
        <v>112</v>
      </c>
      <c r="H1" s="3" t="s">
        <v>53</v>
      </c>
      <c r="J1" s="3" t="s">
        <v>114</v>
      </c>
      <c r="K1" s="3" t="s">
        <v>112</v>
      </c>
      <c r="L1" s="3" t="s">
        <v>53</v>
      </c>
      <c r="N1" t="s">
        <v>115</v>
      </c>
      <c r="O1" s="3" t="s">
        <v>116</v>
      </c>
      <c r="P1" s="3" t="s">
        <v>112</v>
      </c>
      <c r="Q1" s="3" t="s">
        <v>53</v>
      </c>
      <c r="S1" s="3" t="s">
        <v>117</v>
      </c>
      <c r="T1" s="3" t="s">
        <v>112</v>
      </c>
      <c r="U1" s="3" t="s">
        <v>53</v>
      </c>
      <c r="W1" s="3" t="s">
        <v>118</v>
      </c>
      <c r="X1" s="3" t="s">
        <v>112</v>
      </c>
      <c r="Y1" s="3" t="s">
        <v>53</v>
      </c>
      <c r="AA1" s="3" t="s">
        <v>119</v>
      </c>
      <c r="AB1" s="3" t="s">
        <v>112</v>
      </c>
      <c r="AC1" s="3" t="s">
        <v>53</v>
      </c>
      <c r="AE1" t="s">
        <v>120</v>
      </c>
      <c r="AF1" s="3" t="s">
        <v>121</v>
      </c>
      <c r="AG1" s="3" t="s">
        <v>112</v>
      </c>
      <c r="AH1" s="3" t="s">
        <v>53</v>
      </c>
      <c r="AJ1" s="3" t="s">
        <v>122</v>
      </c>
      <c r="AK1" s="3" t="s">
        <v>112</v>
      </c>
      <c r="AL1" s="3" t="s">
        <v>53</v>
      </c>
      <c r="AN1" s="3" t="s">
        <v>123</v>
      </c>
      <c r="AO1" s="3" t="s">
        <v>112</v>
      </c>
      <c r="AP1" s="3" t="s">
        <v>53</v>
      </c>
      <c r="AR1" s="3" t="s">
        <v>124</v>
      </c>
      <c r="AS1" s="3" t="s">
        <v>112</v>
      </c>
      <c r="AT1" s="3" t="s">
        <v>53</v>
      </c>
      <c r="AV1" s="3" t="s">
        <v>125</v>
      </c>
      <c r="AW1" s="3" t="s">
        <v>112</v>
      </c>
      <c r="AX1" s="3" t="s">
        <v>53</v>
      </c>
      <c r="AZ1" s="3" t="s">
        <v>126</v>
      </c>
      <c r="BA1" s="3" t="s">
        <v>112</v>
      </c>
      <c r="BB1" s="3" t="s">
        <v>53</v>
      </c>
    </row>
    <row r="2" spans="1:54" x14ac:dyDescent="0.25">
      <c r="A2" t="s">
        <v>0</v>
      </c>
      <c r="B2" s="3">
        <v>0</v>
      </c>
      <c r="C2" s="3" t="s">
        <v>42</v>
      </c>
      <c r="D2" s="3" t="s">
        <v>108</v>
      </c>
      <c r="F2" s="3">
        <v>0</v>
      </c>
      <c r="G2" s="3" t="s">
        <v>42</v>
      </c>
      <c r="H2" s="3" t="s">
        <v>108</v>
      </c>
      <c r="J2" s="3">
        <v>0</v>
      </c>
      <c r="K2" s="3" t="s">
        <v>42</v>
      </c>
      <c r="L2" s="3" t="s">
        <v>108</v>
      </c>
      <c r="N2" t="s">
        <v>0</v>
      </c>
      <c r="O2" s="3">
        <v>0</v>
      </c>
      <c r="P2" s="3" t="s">
        <v>42</v>
      </c>
      <c r="Q2" s="3" t="s">
        <v>108</v>
      </c>
      <c r="S2" s="3">
        <v>0</v>
      </c>
      <c r="T2" s="3" t="s">
        <v>42</v>
      </c>
      <c r="U2" s="3">
        <v>0</v>
      </c>
      <c r="W2" s="3">
        <v>0</v>
      </c>
      <c r="X2" s="3" t="s">
        <v>42</v>
      </c>
      <c r="Y2" s="3" t="s">
        <v>108</v>
      </c>
      <c r="AA2" s="3">
        <v>0</v>
      </c>
      <c r="AB2" s="3" t="s">
        <v>42</v>
      </c>
      <c r="AC2" s="3" t="s">
        <v>108</v>
      </c>
      <c r="AE2" t="s">
        <v>0</v>
      </c>
      <c r="AF2" s="3" t="s">
        <v>85</v>
      </c>
      <c r="AG2" s="3" t="s">
        <v>85</v>
      </c>
      <c r="AH2" s="3" t="b">
        <f t="shared" ref="AH2:AH11" si="0">IFERROR(AF2-AG2,EXACT(AG2,AF2))</f>
        <v>1</v>
      </c>
      <c r="AJ2" s="3" t="s">
        <v>99</v>
      </c>
      <c r="AK2" s="3" t="s">
        <v>99</v>
      </c>
      <c r="AL2" s="3" t="b">
        <f t="shared" ref="AL2:AL11" si="1">IFERROR(AJ2-AK2,EXACT(AK2,AJ2))</f>
        <v>1</v>
      </c>
      <c r="AN2" s="3" t="s">
        <v>101</v>
      </c>
      <c r="AO2" s="3" t="s">
        <v>101</v>
      </c>
      <c r="AP2" s="3" t="b">
        <f t="shared" ref="AP2:AP11" si="2">IFERROR(AN2-AO2,EXACT(AO2,AN2))</f>
        <v>1</v>
      </c>
      <c r="AR2" s="3" t="s">
        <v>103</v>
      </c>
      <c r="AS2" s="3" t="s">
        <v>103</v>
      </c>
      <c r="AT2" s="3" t="b">
        <f t="shared" ref="AT2:AT11" si="3">IFERROR(AR2-AS2,EXACT(AS2,AR2))</f>
        <v>1</v>
      </c>
      <c r="AV2" s="3" t="s">
        <v>105</v>
      </c>
      <c r="AW2" s="3" t="s">
        <v>105</v>
      </c>
      <c r="AX2" s="3" t="b">
        <f t="shared" ref="AX2:AX11" si="4">IFERROR(AV2-AW2,EXACT(AW2,AV2))</f>
        <v>1</v>
      </c>
      <c r="AZ2" s="3" t="s">
        <v>107</v>
      </c>
      <c r="BA2" s="3" t="s">
        <v>107</v>
      </c>
      <c r="BB2" s="3" t="b">
        <f t="shared" ref="BB2:BB7" si="5">IFERROR(AZ2-BA2,EXACT(BA2,AZ2))</f>
        <v>1</v>
      </c>
    </row>
    <row r="3" spans="1:54" x14ac:dyDescent="0.25">
      <c r="A3" t="s">
        <v>1</v>
      </c>
      <c r="B3" s="5">
        <v>0</v>
      </c>
      <c r="C3" s="5">
        <v>11</v>
      </c>
      <c r="D3" s="5" t="s">
        <v>108</v>
      </c>
      <c r="F3" s="5">
        <v>0</v>
      </c>
      <c r="G3" s="5">
        <v>11</v>
      </c>
      <c r="H3" s="5" t="s">
        <v>108</v>
      </c>
      <c r="J3" s="5">
        <v>0</v>
      </c>
      <c r="K3" s="5">
        <v>11</v>
      </c>
      <c r="L3" s="5" t="s">
        <v>108</v>
      </c>
      <c r="N3" t="s">
        <v>1</v>
      </c>
      <c r="O3" s="5">
        <v>0</v>
      </c>
      <c r="P3" s="5">
        <v>11</v>
      </c>
      <c r="Q3" s="5" t="s">
        <v>108</v>
      </c>
      <c r="S3" s="5">
        <v>0</v>
      </c>
      <c r="T3" s="5">
        <v>11</v>
      </c>
      <c r="U3" s="5">
        <v>0</v>
      </c>
      <c r="W3" s="5">
        <v>0</v>
      </c>
      <c r="X3" s="5">
        <v>11</v>
      </c>
      <c r="Y3" s="5" t="s">
        <v>108</v>
      </c>
      <c r="AA3" s="5">
        <v>0</v>
      </c>
      <c r="AB3" s="5">
        <v>11</v>
      </c>
      <c r="AC3" s="5" t="s">
        <v>108</v>
      </c>
      <c r="AE3" t="s">
        <v>1</v>
      </c>
      <c r="AF3" s="5">
        <v>1</v>
      </c>
      <c r="AG3" s="5">
        <v>1</v>
      </c>
      <c r="AH3" s="5">
        <f t="shared" si="0"/>
        <v>0</v>
      </c>
      <c r="AJ3" s="5">
        <v>2</v>
      </c>
      <c r="AK3" s="5">
        <v>2</v>
      </c>
      <c r="AL3" s="5">
        <f t="shared" si="1"/>
        <v>0</v>
      </c>
      <c r="AN3" s="5">
        <v>3</v>
      </c>
      <c r="AO3" s="5">
        <v>3</v>
      </c>
      <c r="AP3" s="5">
        <f t="shared" si="2"/>
        <v>0</v>
      </c>
      <c r="AR3" s="5">
        <v>4</v>
      </c>
      <c r="AS3" s="5">
        <v>4</v>
      </c>
      <c r="AT3" s="5">
        <f t="shared" si="3"/>
        <v>0</v>
      </c>
      <c r="AV3" s="5">
        <v>5</v>
      </c>
      <c r="AW3" s="5">
        <v>5</v>
      </c>
      <c r="AX3" s="5">
        <f t="shared" si="4"/>
        <v>0</v>
      </c>
      <c r="AZ3" s="5">
        <v>6</v>
      </c>
      <c r="BA3" s="5">
        <v>6</v>
      </c>
      <c r="BB3" s="5">
        <f t="shared" si="5"/>
        <v>0</v>
      </c>
    </row>
    <row r="4" spans="1:54" x14ac:dyDescent="0.25">
      <c r="A4" t="s">
        <v>2</v>
      </c>
      <c r="B4" s="3">
        <v>0</v>
      </c>
      <c r="C4" s="3" t="s">
        <v>29</v>
      </c>
      <c r="D4" s="3" t="s">
        <v>108</v>
      </c>
      <c r="F4" s="3">
        <v>0</v>
      </c>
      <c r="G4" s="3" t="s">
        <v>29</v>
      </c>
      <c r="H4" s="3" t="s">
        <v>108</v>
      </c>
      <c r="J4" s="3">
        <v>0</v>
      </c>
      <c r="K4" s="3" t="s">
        <v>29</v>
      </c>
      <c r="L4" s="3" t="s">
        <v>108</v>
      </c>
      <c r="N4" t="s">
        <v>2</v>
      </c>
      <c r="O4" s="3">
        <v>0</v>
      </c>
      <c r="P4" s="3" t="s">
        <v>29</v>
      </c>
      <c r="Q4" s="3" t="s">
        <v>108</v>
      </c>
      <c r="S4" s="3">
        <v>0</v>
      </c>
      <c r="T4" s="3" t="s">
        <v>29</v>
      </c>
      <c r="U4" s="3">
        <v>0</v>
      </c>
      <c r="W4" s="3">
        <v>0</v>
      </c>
      <c r="X4" s="3" t="s">
        <v>29</v>
      </c>
      <c r="Y4" s="3" t="s">
        <v>108</v>
      </c>
      <c r="AA4" s="3">
        <v>0</v>
      </c>
      <c r="AB4" s="3" t="s">
        <v>29</v>
      </c>
      <c r="AC4" s="3" t="s">
        <v>108</v>
      </c>
      <c r="AE4" t="s">
        <v>2</v>
      </c>
      <c r="AF4" s="3" t="s">
        <v>86</v>
      </c>
      <c r="AG4" s="3" t="s">
        <v>86</v>
      </c>
      <c r="AH4" s="3" t="b">
        <f t="shared" si="0"/>
        <v>1</v>
      </c>
      <c r="AJ4" s="3" t="s">
        <v>86</v>
      </c>
      <c r="AK4" s="3" t="s">
        <v>86</v>
      </c>
      <c r="AL4" s="3" t="b">
        <f t="shared" si="1"/>
        <v>1</v>
      </c>
      <c r="AN4" s="3" t="s">
        <v>86</v>
      </c>
      <c r="AO4" s="3" t="s">
        <v>86</v>
      </c>
      <c r="AP4" s="3" t="b">
        <f t="shared" si="2"/>
        <v>1</v>
      </c>
      <c r="AR4" s="3" t="s">
        <v>86</v>
      </c>
      <c r="AS4" s="3" t="s">
        <v>86</v>
      </c>
      <c r="AT4" s="3" t="b">
        <f t="shared" si="3"/>
        <v>1</v>
      </c>
      <c r="AV4" s="3" t="s">
        <v>86</v>
      </c>
      <c r="AW4" s="3" t="s">
        <v>86</v>
      </c>
      <c r="AX4" s="3" t="b">
        <f t="shared" si="4"/>
        <v>1</v>
      </c>
      <c r="AZ4" s="3" t="s">
        <v>86</v>
      </c>
      <c r="BA4" s="3" t="s">
        <v>86</v>
      </c>
      <c r="BB4" s="3" t="b">
        <f t="shared" si="5"/>
        <v>1</v>
      </c>
    </row>
    <row r="5" spans="1:54" x14ac:dyDescent="0.25">
      <c r="A5" t="s">
        <v>3</v>
      </c>
      <c r="B5" s="3" t="s">
        <v>4</v>
      </c>
      <c r="C5" s="3" t="s">
        <v>4</v>
      </c>
      <c r="D5" s="3" t="b">
        <f>IFERROR(B5-C5,EXACT(C5,B5))</f>
        <v>1</v>
      </c>
      <c r="F5" s="3" t="s">
        <v>54</v>
      </c>
      <c r="G5" s="3" t="s">
        <v>54</v>
      </c>
      <c r="H5" s="3" t="b">
        <f>IFERROR(F5-G5,EXACT(G5,F5))</f>
        <v>1</v>
      </c>
      <c r="J5" s="3" t="s">
        <v>4</v>
      </c>
      <c r="K5" s="3" t="s">
        <v>4</v>
      </c>
      <c r="L5" s="3" t="b">
        <f>IFERROR(J5-K5,EXACT(K5,J5))</f>
        <v>1</v>
      </c>
      <c r="N5" t="s">
        <v>3</v>
      </c>
      <c r="O5" s="3" t="s">
        <v>54</v>
      </c>
      <c r="P5" s="3" t="s">
        <v>54</v>
      </c>
      <c r="Q5" s="3" t="b">
        <f>IFERROR(O5-P5,EXACT(P5,O5))</f>
        <v>1</v>
      </c>
      <c r="S5" s="3" t="s">
        <v>4</v>
      </c>
      <c r="T5" s="3" t="s">
        <v>4</v>
      </c>
      <c r="U5" s="3" t="b">
        <f>IFERROR(S5-T5,EXACT(T5,S5))</f>
        <v>1</v>
      </c>
      <c r="W5" s="3" t="s">
        <v>54</v>
      </c>
      <c r="X5" s="3" t="s">
        <v>54</v>
      </c>
      <c r="Y5" s="3" t="b">
        <f>IFERROR(W5-X5,EXACT(X5,W5))</f>
        <v>1</v>
      </c>
      <c r="AA5" s="3" t="s">
        <v>54</v>
      </c>
      <c r="AB5" s="3" t="s">
        <v>54</v>
      </c>
      <c r="AC5" s="3" t="b">
        <f>IFERROR(AA5-AB5,EXACT(AB5,AA5))</f>
        <v>1</v>
      </c>
      <c r="AE5" t="s">
        <v>3</v>
      </c>
      <c r="AF5" s="3" t="s">
        <v>54</v>
      </c>
      <c r="AG5" s="3" t="s">
        <v>54</v>
      </c>
      <c r="AH5" s="3" t="b">
        <f t="shared" si="0"/>
        <v>1</v>
      </c>
      <c r="AJ5" s="3" t="s">
        <v>4</v>
      </c>
      <c r="AK5" s="3" t="s">
        <v>4</v>
      </c>
      <c r="AL5" s="3" t="b">
        <f t="shared" si="1"/>
        <v>1</v>
      </c>
      <c r="AN5" s="3" t="s">
        <v>54</v>
      </c>
      <c r="AO5" s="3" t="s">
        <v>54</v>
      </c>
      <c r="AP5" s="3" t="b">
        <f t="shared" si="2"/>
        <v>1</v>
      </c>
      <c r="AR5" s="3" t="s">
        <v>4</v>
      </c>
      <c r="AS5" s="3" t="s">
        <v>4</v>
      </c>
      <c r="AT5" s="3" t="b">
        <f t="shared" si="3"/>
        <v>1</v>
      </c>
      <c r="AV5" s="3" t="s">
        <v>54</v>
      </c>
      <c r="AW5" s="3" t="s">
        <v>54</v>
      </c>
      <c r="AX5" s="3" t="b">
        <f t="shared" si="4"/>
        <v>1</v>
      </c>
      <c r="AZ5" s="3" t="s">
        <v>4</v>
      </c>
      <c r="BA5" s="3" t="s">
        <v>4</v>
      </c>
      <c r="BB5" s="3" t="b">
        <f t="shared" si="5"/>
        <v>1</v>
      </c>
    </row>
    <row r="6" spans="1:54" x14ac:dyDescent="0.25">
      <c r="A6" t="s">
        <v>5</v>
      </c>
      <c r="B6" s="5">
        <v>0</v>
      </c>
      <c r="C6" s="5">
        <v>6000</v>
      </c>
      <c r="D6" s="5" t="s">
        <v>108</v>
      </c>
      <c r="F6" s="5">
        <v>0</v>
      </c>
      <c r="G6" s="5">
        <v>6000</v>
      </c>
      <c r="H6" s="5" t="s">
        <v>108</v>
      </c>
      <c r="J6" s="5">
        <v>0</v>
      </c>
      <c r="K6" s="5">
        <v>6000</v>
      </c>
      <c r="L6" s="5" t="s">
        <v>108</v>
      </c>
      <c r="N6" t="s">
        <v>5</v>
      </c>
      <c r="O6" s="5">
        <v>4800</v>
      </c>
      <c r="P6" s="5">
        <v>4800</v>
      </c>
      <c r="Q6" s="5">
        <f>IFERROR(O6-P6,EXACT(P6,O6))</f>
        <v>0</v>
      </c>
      <c r="S6" s="5">
        <v>4800</v>
      </c>
      <c r="T6" s="5">
        <v>4800</v>
      </c>
      <c r="U6" s="5">
        <f>IFERROR(S6-T6,EXACT(T6,S6))</f>
        <v>0</v>
      </c>
      <c r="W6" s="5">
        <v>4800</v>
      </c>
      <c r="X6" s="5">
        <v>4800</v>
      </c>
      <c r="Y6" s="5">
        <f>IFERROR(W6-X6,EXACT(X6,W6))</f>
        <v>0</v>
      </c>
      <c r="AA6" s="5">
        <v>4800</v>
      </c>
      <c r="AB6" s="5">
        <v>4800</v>
      </c>
      <c r="AC6" s="5">
        <f>IFERROR(AA6-AB6,EXACT(AB6,AA6))</f>
        <v>0</v>
      </c>
      <c r="AE6" t="s">
        <v>5</v>
      </c>
      <c r="AF6" s="5">
        <v>5400</v>
      </c>
      <c r="AG6" s="5">
        <v>5400</v>
      </c>
      <c r="AH6" s="5">
        <f t="shared" si="0"/>
        <v>0</v>
      </c>
      <c r="AJ6" s="5">
        <v>5400</v>
      </c>
      <c r="AK6" s="5">
        <v>5400</v>
      </c>
      <c r="AL6" s="5">
        <f t="shared" si="1"/>
        <v>0</v>
      </c>
      <c r="AN6" s="5">
        <v>5400</v>
      </c>
      <c r="AO6" s="5">
        <v>5400</v>
      </c>
      <c r="AP6" s="5">
        <f t="shared" si="2"/>
        <v>0</v>
      </c>
      <c r="AR6" s="5">
        <v>5400</v>
      </c>
      <c r="AS6" s="5">
        <v>5400</v>
      </c>
      <c r="AT6" s="5">
        <f t="shared" si="3"/>
        <v>0</v>
      </c>
      <c r="AV6" s="5">
        <v>5400</v>
      </c>
      <c r="AW6" s="5">
        <v>5400</v>
      </c>
      <c r="AX6" s="5">
        <f t="shared" si="4"/>
        <v>0</v>
      </c>
      <c r="AZ6" s="5">
        <v>5400</v>
      </c>
      <c r="BA6" s="5">
        <v>5400</v>
      </c>
      <c r="BB6" s="5">
        <f t="shared" si="5"/>
        <v>0</v>
      </c>
    </row>
    <row r="7" spans="1:54" x14ac:dyDescent="0.25">
      <c r="A7" t="s">
        <v>6</v>
      </c>
      <c r="B7" s="5">
        <v>0</v>
      </c>
      <c r="C7" s="5">
        <v>8</v>
      </c>
      <c r="D7" s="5" t="s">
        <v>108</v>
      </c>
      <c r="F7" s="5">
        <v>0</v>
      </c>
      <c r="G7" s="5">
        <v>8</v>
      </c>
      <c r="H7" s="5" t="s">
        <v>108</v>
      </c>
      <c r="J7" s="5">
        <v>0</v>
      </c>
      <c r="K7" s="5">
        <v>8</v>
      </c>
      <c r="L7" s="5" t="s">
        <v>108</v>
      </c>
      <c r="N7" t="s">
        <v>6</v>
      </c>
      <c r="O7" s="5">
        <v>0</v>
      </c>
      <c r="P7" s="5" t="s">
        <v>29</v>
      </c>
      <c r="Q7" s="5" t="s">
        <v>108</v>
      </c>
      <c r="S7" s="5">
        <v>0</v>
      </c>
      <c r="T7" s="5" t="s">
        <v>29</v>
      </c>
      <c r="U7" s="5" t="s">
        <v>108</v>
      </c>
      <c r="W7" s="5">
        <v>0</v>
      </c>
      <c r="X7" s="5" t="s">
        <v>29</v>
      </c>
      <c r="Y7" s="5" t="s">
        <v>108</v>
      </c>
      <c r="AA7" s="5">
        <v>0</v>
      </c>
      <c r="AB7" s="5" t="s">
        <v>29</v>
      </c>
      <c r="AC7" s="5" t="s">
        <v>108</v>
      </c>
      <c r="AE7" t="s">
        <v>6</v>
      </c>
      <c r="AF7" s="5">
        <v>3</v>
      </c>
      <c r="AG7" s="5">
        <v>3</v>
      </c>
      <c r="AH7" s="5">
        <f t="shared" si="0"/>
        <v>0</v>
      </c>
      <c r="AJ7" s="5">
        <v>3</v>
      </c>
      <c r="AK7" s="5">
        <v>3</v>
      </c>
      <c r="AL7" s="5">
        <f t="shared" si="1"/>
        <v>0</v>
      </c>
      <c r="AN7" s="5">
        <v>3</v>
      </c>
      <c r="AO7" s="5">
        <v>3</v>
      </c>
      <c r="AP7" s="5">
        <f t="shared" si="2"/>
        <v>0</v>
      </c>
      <c r="AR7" s="5">
        <v>3</v>
      </c>
      <c r="AS7" s="5">
        <v>3</v>
      </c>
      <c r="AT7" s="5">
        <f t="shared" si="3"/>
        <v>0</v>
      </c>
      <c r="AV7" s="5">
        <v>3</v>
      </c>
      <c r="AW7" s="5">
        <v>3</v>
      </c>
      <c r="AX7" s="5">
        <f t="shared" si="4"/>
        <v>0</v>
      </c>
      <c r="AZ7" s="5">
        <v>3</v>
      </c>
      <c r="BA7" s="5">
        <v>3</v>
      </c>
      <c r="BB7" s="5">
        <f t="shared" si="5"/>
        <v>0</v>
      </c>
    </row>
    <row r="8" spans="1:54" x14ac:dyDescent="0.25">
      <c r="A8" t="s">
        <v>7</v>
      </c>
      <c r="B8" s="3">
        <v>5.0999999999999996</v>
      </c>
      <c r="C8" s="3">
        <v>5.0999999999999996</v>
      </c>
      <c r="D8" s="3">
        <f>IFERROR(B8-C8,EXACT(C8,B8))</f>
        <v>0</v>
      </c>
      <c r="F8" s="3">
        <v>3.9</v>
      </c>
      <c r="G8" s="3">
        <v>3.9</v>
      </c>
      <c r="H8" s="3">
        <f>IFERROR(F8-G8,EXACT(G8,F8))</f>
        <v>0</v>
      </c>
      <c r="J8" s="3">
        <v>12.2</v>
      </c>
      <c r="K8" s="3">
        <v>12.2</v>
      </c>
      <c r="L8" s="3">
        <f>IFERROR(J8-K8,EXACT(K8,J8))</f>
        <v>0</v>
      </c>
      <c r="N8" t="s">
        <v>7</v>
      </c>
      <c r="O8" s="3">
        <v>4.7</v>
      </c>
      <c r="P8" s="3">
        <v>4.7</v>
      </c>
      <c r="Q8" s="3">
        <f t="shared" ref="Q8:Q55" si="6">IFERROR(O8-P8,EXACT(P8,O8))</f>
        <v>0</v>
      </c>
      <c r="S8" s="3">
        <v>7.3</v>
      </c>
      <c r="T8" s="3">
        <v>7.3</v>
      </c>
      <c r="U8" s="3">
        <f>IFERROR(S8-T8,EXACT(T8,S8))</f>
        <v>0</v>
      </c>
      <c r="W8" s="3">
        <v>8</v>
      </c>
      <c r="X8" s="3">
        <v>8</v>
      </c>
      <c r="Y8" s="3">
        <f>IFERROR(W8-X8,EXACT(X8,W8))</f>
        <v>0</v>
      </c>
      <c r="AA8" s="3">
        <v>8.1</v>
      </c>
      <c r="AB8" s="3">
        <v>8.1</v>
      </c>
      <c r="AC8" s="3">
        <f>IFERROR(AA8-AB8,EXACT(AB8,AA8))</f>
        <v>0</v>
      </c>
      <c r="AE8" t="s">
        <v>7</v>
      </c>
      <c r="AF8" s="3">
        <v>1.33</v>
      </c>
      <c r="AG8" s="3">
        <v>1.3</v>
      </c>
      <c r="AH8" s="3">
        <f t="shared" si="0"/>
        <v>3.0000000000000027E-2</v>
      </c>
      <c r="AJ8" s="3">
        <v>3.5</v>
      </c>
      <c r="AK8" s="3">
        <v>3.5</v>
      </c>
      <c r="AL8" s="3">
        <f t="shared" si="1"/>
        <v>0</v>
      </c>
      <c r="AN8" s="3">
        <v>2.09</v>
      </c>
      <c r="AO8" s="3">
        <v>2.1</v>
      </c>
      <c r="AP8" s="3">
        <f t="shared" si="2"/>
        <v>-1.0000000000000231E-2</v>
      </c>
      <c r="AR8" s="3">
        <v>1.3</v>
      </c>
      <c r="AS8" s="3">
        <v>1.3</v>
      </c>
      <c r="AT8" s="3">
        <f t="shared" si="3"/>
        <v>0</v>
      </c>
      <c r="AV8" s="3">
        <v>1.84</v>
      </c>
      <c r="AW8" s="3">
        <v>2.5</v>
      </c>
      <c r="AX8" s="3">
        <f t="shared" si="4"/>
        <v>-0.65999999999999992</v>
      </c>
      <c r="AZ8" s="3" t="s">
        <v>108</v>
      </c>
      <c r="BA8" s="3" t="s">
        <v>29</v>
      </c>
      <c r="BB8" s="3" t="s">
        <v>108</v>
      </c>
    </row>
    <row r="9" spans="1:54" x14ac:dyDescent="0.25">
      <c r="A9" t="s">
        <v>8</v>
      </c>
      <c r="B9" s="3">
        <v>5.0999999999999996</v>
      </c>
      <c r="C9" s="3">
        <v>5.0999999999999996</v>
      </c>
      <c r="D9" s="3">
        <f>IFERROR(B9-C9,EXACT(C9,B9))</f>
        <v>0</v>
      </c>
      <c r="F9" s="3">
        <v>3.9</v>
      </c>
      <c r="G9" s="3">
        <v>3.9</v>
      </c>
      <c r="H9" s="3">
        <f>IFERROR(F9-G9,EXACT(G9,F9))</f>
        <v>0</v>
      </c>
      <c r="J9" s="3">
        <v>12.1</v>
      </c>
      <c r="K9" s="3">
        <v>12.1</v>
      </c>
      <c r="L9" s="3">
        <f>IFERROR(J9-K9,EXACT(K9,J9))</f>
        <v>0</v>
      </c>
      <c r="N9" t="s">
        <v>8</v>
      </c>
      <c r="O9" s="3">
        <v>4.7</v>
      </c>
      <c r="P9" s="3">
        <v>4.7</v>
      </c>
      <c r="Q9" s="3">
        <f t="shared" si="6"/>
        <v>0</v>
      </c>
      <c r="S9" s="3">
        <v>7.3</v>
      </c>
      <c r="T9" s="3">
        <v>7.3</v>
      </c>
      <c r="U9" s="3">
        <f>IFERROR(S9-T9,EXACT(T9,S9))</f>
        <v>0</v>
      </c>
      <c r="W9" s="3">
        <v>8</v>
      </c>
      <c r="X9" s="3">
        <v>8</v>
      </c>
      <c r="Y9" s="3">
        <f>IFERROR(W9-X9,EXACT(X9,W9))</f>
        <v>0</v>
      </c>
      <c r="AA9" s="3">
        <v>8.1</v>
      </c>
      <c r="AB9" s="3">
        <v>8.1</v>
      </c>
      <c r="AC9" s="3">
        <f>IFERROR(AA9-AB9,EXACT(AB9,AA9))</f>
        <v>0</v>
      </c>
      <c r="AE9" t="s">
        <v>8</v>
      </c>
      <c r="AF9" s="3">
        <v>1.35</v>
      </c>
      <c r="AG9" s="3">
        <v>1.3</v>
      </c>
      <c r="AH9" s="3">
        <f t="shared" si="0"/>
        <v>5.0000000000000044E-2</v>
      </c>
      <c r="AJ9" s="3">
        <v>3.5</v>
      </c>
      <c r="AK9" s="3">
        <v>3.5</v>
      </c>
      <c r="AL9" s="3">
        <f t="shared" si="1"/>
        <v>0</v>
      </c>
      <c r="AN9" s="3">
        <v>2.08</v>
      </c>
      <c r="AO9" s="3">
        <v>2.1</v>
      </c>
      <c r="AP9" s="3">
        <f t="shared" si="2"/>
        <v>-2.0000000000000018E-2</v>
      </c>
      <c r="AR9" s="3">
        <v>1.3</v>
      </c>
      <c r="AS9" s="3">
        <v>1.3</v>
      </c>
      <c r="AT9" s="3">
        <f t="shared" si="3"/>
        <v>0</v>
      </c>
      <c r="AV9" s="3">
        <v>2.4700000000000002</v>
      </c>
      <c r="AW9" s="3">
        <v>2.5</v>
      </c>
      <c r="AX9" s="3">
        <f t="shared" si="4"/>
        <v>-2.9999999999999805E-2</v>
      </c>
      <c r="AZ9" s="3">
        <v>11.94</v>
      </c>
      <c r="BA9" s="3">
        <v>11.9</v>
      </c>
      <c r="BB9" s="3">
        <f>IFERROR(AZ9-BA9,EXACT(BA9,AZ9))</f>
        <v>3.9999999999999147E-2</v>
      </c>
    </row>
    <row r="10" spans="1:54" x14ac:dyDescent="0.25">
      <c r="A10" t="s">
        <v>9</v>
      </c>
      <c r="B10" s="3">
        <v>20.3</v>
      </c>
      <c r="C10" s="3">
        <v>20.3</v>
      </c>
      <c r="D10" s="3">
        <f>IFERROR(B10-C10,EXACT(C10,B10))</f>
        <v>0</v>
      </c>
      <c r="F10" s="3">
        <v>17.2</v>
      </c>
      <c r="G10" s="3">
        <v>17.2</v>
      </c>
      <c r="H10" s="3">
        <f>IFERROR(F10-G10,EXACT(G10,F10))</f>
        <v>0</v>
      </c>
      <c r="J10" s="3">
        <v>36.799999999999997</v>
      </c>
      <c r="K10" s="3">
        <v>36.799999999999997</v>
      </c>
      <c r="L10" s="3">
        <f>IFERROR(J10-K10,EXACT(K10,J10))</f>
        <v>0</v>
      </c>
      <c r="N10" t="s">
        <v>9</v>
      </c>
      <c r="O10" s="3">
        <v>17.399999999999999</v>
      </c>
      <c r="P10" s="3">
        <v>17.399999999999999</v>
      </c>
      <c r="Q10" s="3">
        <f t="shared" si="6"/>
        <v>0</v>
      </c>
      <c r="S10" s="3">
        <v>23.8</v>
      </c>
      <c r="T10" s="3">
        <v>23.8</v>
      </c>
      <c r="U10" s="3">
        <f>IFERROR(S10-T10,EXACT(T10,S10))</f>
        <v>0</v>
      </c>
      <c r="W10" s="3">
        <v>26.1</v>
      </c>
      <c r="X10" s="3">
        <v>26.1</v>
      </c>
      <c r="Y10" s="3">
        <f>IFERROR(W10-X10,EXACT(X10,W10))</f>
        <v>0</v>
      </c>
      <c r="AA10" s="3">
        <v>24.2</v>
      </c>
      <c r="AB10" s="3">
        <v>24.2</v>
      </c>
      <c r="AC10" s="3">
        <f>IFERROR(AA10-AB10,EXACT(AB10,AA10))</f>
        <v>0</v>
      </c>
      <c r="AE10" s="13" t="s">
        <v>9</v>
      </c>
      <c r="AF10" s="3">
        <v>7.35</v>
      </c>
      <c r="AG10" s="3">
        <v>7.3</v>
      </c>
      <c r="AH10" s="3">
        <f t="shared" si="0"/>
        <v>4.9999999999999822E-2</v>
      </c>
      <c r="AJ10" s="3">
        <v>14.7</v>
      </c>
      <c r="AK10" s="3">
        <v>14.7</v>
      </c>
      <c r="AL10" s="3">
        <f t="shared" si="1"/>
        <v>0</v>
      </c>
      <c r="AN10" s="3">
        <v>10.08</v>
      </c>
      <c r="AO10" s="3">
        <v>10.1</v>
      </c>
      <c r="AP10" s="3">
        <f t="shared" si="2"/>
        <v>-1.9999999999999574E-2</v>
      </c>
      <c r="AR10" s="14">
        <v>14.69</v>
      </c>
      <c r="AS10" s="14">
        <v>8.1999999999999993</v>
      </c>
      <c r="AT10" s="14">
        <f t="shared" si="3"/>
        <v>6.49</v>
      </c>
      <c r="AV10" s="3">
        <v>10.94</v>
      </c>
      <c r="AW10" s="3">
        <v>10.9</v>
      </c>
      <c r="AX10" s="3">
        <f t="shared" si="4"/>
        <v>3.9999999999999147E-2</v>
      </c>
      <c r="AZ10" s="3">
        <v>34.520000000000003</v>
      </c>
      <c r="BA10" s="3">
        <v>34.5</v>
      </c>
      <c r="BB10" s="3">
        <f>IFERROR(AZ10-BA10,EXACT(BA10,AZ10))</f>
        <v>2.0000000000003126E-2</v>
      </c>
    </row>
    <row r="11" spans="1:54" x14ac:dyDescent="0.25">
      <c r="A11" t="s">
        <v>10</v>
      </c>
      <c r="B11" s="5">
        <v>2229.1</v>
      </c>
      <c r="C11" s="5">
        <v>2229.1</v>
      </c>
      <c r="D11" s="5">
        <f>IFERROR(B11-C11,EXACT(C11,B11))</f>
        <v>0</v>
      </c>
      <c r="F11" s="5">
        <v>3687.7</v>
      </c>
      <c r="G11" s="5">
        <v>3687.7</v>
      </c>
      <c r="H11" s="5">
        <f>IFERROR(F11-G11,EXACT(G11,F11))</f>
        <v>0</v>
      </c>
      <c r="J11" s="5">
        <v>3431.8</v>
      </c>
      <c r="K11" s="5">
        <v>3431.8</v>
      </c>
      <c r="L11" s="5">
        <f>IFERROR(J11-K11,EXACT(K11,J11))</f>
        <v>0</v>
      </c>
      <c r="N11" t="s">
        <v>10</v>
      </c>
      <c r="O11" s="5">
        <v>3365.2</v>
      </c>
      <c r="P11" s="5">
        <v>3365.2</v>
      </c>
      <c r="Q11" s="5">
        <f t="shared" si="6"/>
        <v>0</v>
      </c>
      <c r="S11" s="5">
        <v>4403.6000000000004</v>
      </c>
      <c r="T11" s="5">
        <v>4403.6000000000004</v>
      </c>
      <c r="U11" s="5">
        <f>IFERROR(S11-T11,EXACT(T11,S11))</f>
        <v>0</v>
      </c>
      <c r="W11" s="5">
        <v>4489.8</v>
      </c>
      <c r="X11" s="5">
        <v>4489.8</v>
      </c>
      <c r="Y11" s="5">
        <f>IFERROR(W11-X11,EXACT(X11,W11))</f>
        <v>0</v>
      </c>
      <c r="AA11" s="5">
        <v>2030</v>
      </c>
      <c r="AB11" s="5">
        <v>2030</v>
      </c>
      <c r="AC11" s="5">
        <f>IFERROR(AA11-AB11,EXACT(AB11,AA11))</f>
        <v>0</v>
      </c>
      <c r="AE11" t="s">
        <v>10</v>
      </c>
      <c r="AF11" s="5">
        <v>4689.47</v>
      </c>
      <c r="AG11" s="5">
        <v>4689.5</v>
      </c>
      <c r="AH11" s="5">
        <f t="shared" si="0"/>
        <v>-2.9999999999745341E-2</v>
      </c>
      <c r="AJ11" s="5">
        <v>6102.7</v>
      </c>
      <c r="AK11" s="5">
        <v>6102.7</v>
      </c>
      <c r="AL11" s="5">
        <f t="shared" si="1"/>
        <v>0</v>
      </c>
      <c r="AN11" s="5">
        <v>3151.03</v>
      </c>
      <c r="AO11" s="5">
        <v>3151</v>
      </c>
      <c r="AP11" s="5">
        <f t="shared" si="2"/>
        <v>3.0000000000200089E-2</v>
      </c>
      <c r="AR11" s="5">
        <v>2926.04</v>
      </c>
      <c r="AS11" s="5">
        <v>2926</v>
      </c>
      <c r="AT11" s="5">
        <f t="shared" si="3"/>
        <v>3.999999999996362E-2</v>
      </c>
      <c r="AV11" s="5">
        <v>5232</v>
      </c>
      <c r="AW11" s="5">
        <v>5232.3</v>
      </c>
      <c r="AX11" s="5">
        <f t="shared" si="4"/>
        <v>-0.3000000000001819</v>
      </c>
      <c r="AZ11" s="5">
        <v>7331</v>
      </c>
      <c r="BA11" s="5">
        <v>7331</v>
      </c>
      <c r="BB11" s="5">
        <f>IFERROR(AZ11-BA11,EXACT(BA11,AZ11))</f>
        <v>0</v>
      </c>
    </row>
    <row r="12" spans="1:54" x14ac:dyDescent="0.25">
      <c r="A12" t="s">
        <v>11</v>
      </c>
      <c r="B12" s="3">
        <v>0.89100000000000001</v>
      </c>
      <c r="C12" s="3" t="s">
        <v>29</v>
      </c>
      <c r="D12" s="3" t="s">
        <v>108</v>
      </c>
      <c r="F12" s="3">
        <v>0.90900000000000003</v>
      </c>
      <c r="G12" s="3" t="s">
        <v>29</v>
      </c>
      <c r="H12" s="3" t="s">
        <v>108</v>
      </c>
      <c r="J12" s="3">
        <v>0.86</v>
      </c>
      <c r="K12" s="3" t="s">
        <v>29</v>
      </c>
      <c r="L12" s="3" t="s">
        <v>108</v>
      </c>
      <c r="N12" t="s">
        <v>11</v>
      </c>
      <c r="O12" s="3" t="s">
        <v>29</v>
      </c>
      <c r="P12" s="3" t="s">
        <v>29</v>
      </c>
      <c r="Q12" s="3" t="b">
        <f t="shared" si="6"/>
        <v>1</v>
      </c>
      <c r="S12" s="3">
        <v>0.85</v>
      </c>
      <c r="T12" s="3" t="s">
        <v>29</v>
      </c>
      <c r="U12" s="3" t="s">
        <v>108</v>
      </c>
      <c r="W12" s="3">
        <v>0.89400000000000002</v>
      </c>
      <c r="X12" s="3" t="s">
        <v>29</v>
      </c>
      <c r="Y12" s="3" t="s">
        <v>108</v>
      </c>
      <c r="AA12" s="3">
        <v>0.82199999999999995</v>
      </c>
      <c r="AB12" s="3" t="s">
        <v>29</v>
      </c>
      <c r="AC12" s="3" t="s">
        <v>108</v>
      </c>
      <c r="AE12" t="s">
        <v>11</v>
      </c>
      <c r="AF12" s="6">
        <v>0.66300000000000003</v>
      </c>
      <c r="AG12" s="6" t="s">
        <v>29</v>
      </c>
      <c r="AH12" s="3" t="s">
        <v>108</v>
      </c>
      <c r="AJ12" s="6">
        <v>0.877</v>
      </c>
      <c r="AK12" s="6" t="s">
        <v>29</v>
      </c>
      <c r="AL12" s="3" t="s">
        <v>108</v>
      </c>
      <c r="AN12" s="6">
        <v>0.72399999999999998</v>
      </c>
      <c r="AO12" s="6" t="s">
        <v>29</v>
      </c>
      <c r="AP12" s="3" t="s">
        <v>108</v>
      </c>
      <c r="AR12" s="6">
        <v>0.82299999999999995</v>
      </c>
      <c r="AS12" s="6" t="s">
        <v>29</v>
      </c>
      <c r="AT12" s="3" t="s">
        <v>108</v>
      </c>
      <c r="AV12" s="6">
        <v>0.86699999999999999</v>
      </c>
      <c r="AW12" s="6" t="s">
        <v>29</v>
      </c>
      <c r="AX12" s="3" t="s">
        <v>108</v>
      </c>
      <c r="AZ12" s="6">
        <v>0.71899999999999997</v>
      </c>
      <c r="BA12" s="6" t="s">
        <v>29</v>
      </c>
      <c r="BB12" s="3" t="s">
        <v>108</v>
      </c>
    </row>
    <row r="13" spans="1:54" x14ac:dyDescent="0.25">
      <c r="A13" t="s">
        <v>12</v>
      </c>
      <c r="B13" s="3">
        <v>1.117</v>
      </c>
      <c r="C13" s="3" t="s">
        <v>29</v>
      </c>
      <c r="D13" s="3" t="s">
        <v>108</v>
      </c>
      <c r="F13" s="3">
        <v>1.147</v>
      </c>
      <c r="G13" s="3" t="s">
        <v>29</v>
      </c>
      <c r="H13" s="3" t="s">
        <v>108</v>
      </c>
      <c r="J13" s="3">
        <v>1.222</v>
      </c>
      <c r="K13" s="3" t="s">
        <v>29</v>
      </c>
      <c r="L13" s="3" t="s">
        <v>108</v>
      </c>
      <c r="N13" t="s">
        <v>57</v>
      </c>
      <c r="O13" s="3" t="s">
        <v>29</v>
      </c>
      <c r="P13" s="3" t="s">
        <v>29</v>
      </c>
      <c r="Q13" s="3" t="b">
        <f t="shared" si="6"/>
        <v>1</v>
      </c>
      <c r="S13" s="3">
        <v>1.2609999999999999</v>
      </c>
      <c r="T13" s="3" t="s">
        <v>29</v>
      </c>
      <c r="U13" s="3" t="s">
        <v>108</v>
      </c>
      <c r="W13" s="3">
        <v>1.194</v>
      </c>
      <c r="X13" s="3" t="s">
        <v>29</v>
      </c>
      <c r="Y13" s="3" t="s">
        <v>108</v>
      </c>
      <c r="AA13" s="3">
        <v>1.2230000000000001</v>
      </c>
      <c r="AB13" s="3" t="s">
        <v>29</v>
      </c>
      <c r="AC13" s="3" t="s">
        <v>108</v>
      </c>
      <c r="AE13" t="s">
        <v>12</v>
      </c>
      <c r="AF13" s="5">
        <v>6385.6</v>
      </c>
      <c r="AG13" s="5" t="s">
        <v>29</v>
      </c>
      <c r="AH13" s="3" t="s">
        <v>108</v>
      </c>
      <c r="AJ13" s="5">
        <v>6520.1</v>
      </c>
      <c r="AK13" s="5" t="s">
        <v>29</v>
      </c>
      <c r="AL13" s="3" t="b">
        <f t="shared" ref="AL13:AL29" si="7">IFERROR(AJ13-AK13,EXACT(AK13,AJ13))</f>
        <v>0</v>
      </c>
      <c r="AN13" s="5">
        <v>6547.2</v>
      </c>
      <c r="AO13" s="5" t="s">
        <v>29</v>
      </c>
      <c r="AP13" s="3" t="s">
        <v>108</v>
      </c>
      <c r="AR13" s="5">
        <v>6389</v>
      </c>
      <c r="AS13" s="5" t="s">
        <v>29</v>
      </c>
      <c r="AT13" s="3" t="s">
        <v>108</v>
      </c>
      <c r="AV13" s="5">
        <v>7203.6</v>
      </c>
      <c r="AW13" s="5" t="s">
        <v>29</v>
      </c>
      <c r="AX13" s="3" t="s">
        <v>108</v>
      </c>
      <c r="AZ13" s="5">
        <v>6711.3</v>
      </c>
      <c r="BA13" s="5" t="s">
        <v>29</v>
      </c>
      <c r="BB13" s="3" t="s">
        <v>108</v>
      </c>
    </row>
    <row r="14" spans="1:54" x14ac:dyDescent="0.25">
      <c r="A14" t="s">
        <v>13</v>
      </c>
      <c r="B14" s="6">
        <v>0.84699999999999998</v>
      </c>
      <c r="C14" s="6">
        <v>0.84699999999999998</v>
      </c>
      <c r="D14" s="6">
        <f t="shared" ref="D14:D28" si="8">IFERROR(B14-C14,EXACT(C14,B14))</f>
        <v>0</v>
      </c>
      <c r="F14" s="6">
        <v>0.90300000000000002</v>
      </c>
      <c r="G14" s="6">
        <v>0.90300000000000002</v>
      </c>
      <c r="H14" s="6">
        <f t="shared" ref="H14:H40" si="9">IFERROR(F14-G14,EXACT(G14,F14))</f>
        <v>0</v>
      </c>
      <c r="J14" s="6">
        <v>0.8590000000000001</v>
      </c>
      <c r="K14" s="6">
        <v>0.8590000000000001</v>
      </c>
      <c r="L14" s="6">
        <f t="shared" ref="L14:L40" si="10">IFERROR(J14-K14,EXACT(K14,J14))</f>
        <v>0</v>
      </c>
      <c r="N14" t="s">
        <v>58</v>
      </c>
      <c r="O14" s="6">
        <v>0.90400000000000003</v>
      </c>
      <c r="P14" s="6">
        <v>0.90400000000000003</v>
      </c>
      <c r="Q14" s="6">
        <f t="shared" si="6"/>
        <v>0</v>
      </c>
      <c r="S14" s="6">
        <v>0.91</v>
      </c>
      <c r="T14" s="6">
        <v>0.91</v>
      </c>
      <c r="U14" s="6">
        <f t="shared" ref="U14:U48" si="11">IFERROR(S14-T14,EXACT(T14,S14))</f>
        <v>0</v>
      </c>
      <c r="W14" s="6">
        <v>0.89500000000000002</v>
      </c>
      <c r="X14" s="6">
        <v>0.89500000000000002</v>
      </c>
      <c r="Y14" s="6">
        <f t="shared" ref="Y14:Y48" si="12">IFERROR(W14-X14,EXACT(X14,W14))</f>
        <v>0</v>
      </c>
      <c r="AA14" s="6">
        <v>0.87</v>
      </c>
      <c r="AB14" s="6">
        <v>0.87</v>
      </c>
      <c r="AC14" s="6">
        <f t="shared" ref="AC14:AC48" si="13">IFERROR(AA14-AB14,EXACT(AB14,AA14))</f>
        <v>0</v>
      </c>
      <c r="AE14" s="13" t="s">
        <v>13</v>
      </c>
      <c r="AF14" s="16">
        <v>4908.6000000000004</v>
      </c>
      <c r="AG14" s="14">
        <v>0.90918518518518521</v>
      </c>
      <c r="AH14" s="19">
        <f t="shared" ref="AH14:AH34" si="14">IFERROR(AF14-AG14,EXACT(AG14,AF14))</f>
        <v>4907.690814814815</v>
      </c>
      <c r="AJ14" s="16">
        <v>4797.3</v>
      </c>
      <c r="AK14" s="14">
        <v>0.88838888888888889</v>
      </c>
      <c r="AL14" s="19">
        <f t="shared" si="7"/>
        <v>4796.4116111111116</v>
      </c>
      <c r="AN14" s="16">
        <v>4895.3</v>
      </c>
      <c r="AO14" s="14">
        <v>0.90653703703703703</v>
      </c>
      <c r="AP14" s="19">
        <f t="shared" ref="AP14:AP29" si="15">IFERROR(AN14-AO14,EXACT(AO14,AN14))</f>
        <v>4894.393462962963</v>
      </c>
      <c r="AR14" s="16">
        <v>4915</v>
      </c>
      <c r="AS14" s="14">
        <v>0.99124074074074064</v>
      </c>
      <c r="AT14" s="19">
        <f>IFERROR(AR14-AS14,EXACT(AS14,AR14))</f>
        <v>4914.008759259259</v>
      </c>
      <c r="AV14" s="16">
        <v>4879.8</v>
      </c>
      <c r="AW14" s="14">
        <v>0.90655555555555534</v>
      </c>
      <c r="AX14" s="19">
        <f t="shared" ref="AX14:AX43" si="16">IFERROR(AV14-AW14,EXACT(AW14,AV14))</f>
        <v>4878.8934444444449</v>
      </c>
      <c r="AZ14" s="16">
        <v>4562</v>
      </c>
      <c r="BA14" s="14">
        <v>0.84477777777777774</v>
      </c>
      <c r="BB14" s="19">
        <f t="shared" ref="BB14:BB29" si="17">IFERROR(AZ14-BA14,EXACT(BA14,AZ14))</f>
        <v>4561.1552222222226</v>
      </c>
    </row>
    <row r="15" spans="1:54" x14ac:dyDescent="0.25">
      <c r="A15" t="s">
        <v>14</v>
      </c>
      <c r="B15" s="6">
        <v>0.95</v>
      </c>
      <c r="C15" s="6">
        <v>0.95</v>
      </c>
      <c r="D15" s="6">
        <f t="shared" si="8"/>
        <v>0</v>
      </c>
      <c r="F15" s="6">
        <v>0.95</v>
      </c>
      <c r="G15" s="6">
        <v>0.95</v>
      </c>
      <c r="H15" s="6">
        <f t="shared" si="9"/>
        <v>0</v>
      </c>
      <c r="J15" s="6">
        <v>0.95</v>
      </c>
      <c r="K15" s="6">
        <v>0.95</v>
      </c>
      <c r="L15" s="6">
        <f t="shared" si="10"/>
        <v>0</v>
      </c>
      <c r="N15" t="s">
        <v>14</v>
      </c>
      <c r="O15" s="6">
        <v>0.95</v>
      </c>
      <c r="P15" s="6">
        <v>0.95</v>
      </c>
      <c r="Q15" s="6">
        <f t="shared" si="6"/>
        <v>0</v>
      </c>
      <c r="S15" s="6">
        <v>0.95</v>
      </c>
      <c r="T15" s="6">
        <v>0.95</v>
      </c>
      <c r="U15" s="6">
        <f t="shared" si="11"/>
        <v>0</v>
      </c>
      <c r="W15" s="6">
        <v>0.95</v>
      </c>
      <c r="X15" s="6">
        <v>0.95</v>
      </c>
      <c r="Y15" s="6">
        <f t="shared" si="12"/>
        <v>0</v>
      </c>
      <c r="AA15" s="6">
        <v>0.95</v>
      </c>
      <c r="AB15" s="6">
        <v>0.95</v>
      </c>
      <c r="AC15" s="6">
        <f t="shared" si="13"/>
        <v>0</v>
      </c>
      <c r="AE15" t="s">
        <v>14</v>
      </c>
      <c r="AF15" s="6">
        <v>0.95</v>
      </c>
      <c r="AG15" s="6">
        <v>0.95586712328767121</v>
      </c>
      <c r="AH15" s="6">
        <f t="shared" si="14"/>
        <v>-5.8671232876712498E-3</v>
      </c>
      <c r="AJ15" s="6">
        <v>0.95</v>
      </c>
      <c r="AK15" s="6">
        <v>0.95045578231292527</v>
      </c>
      <c r="AL15" s="6">
        <f t="shared" si="7"/>
        <v>-4.5578231292531246E-4</v>
      </c>
      <c r="AN15" s="6">
        <v>0.95</v>
      </c>
      <c r="AO15" s="6">
        <v>0.94820693069306938</v>
      </c>
      <c r="AP15" s="6">
        <f t="shared" si="15"/>
        <v>1.7930693069305725E-3</v>
      </c>
      <c r="AR15" s="6">
        <v>0.95</v>
      </c>
      <c r="AS15" s="6">
        <v>1.0058280487804878</v>
      </c>
      <c r="AT15" s="6">
        <f>IFERROR(AR15-AS15,EXACT(AS15,AR15))</f>
        <v>-5.582804878048786E-2</v>
      </c>
      <c r="AV15" s="6">
        <v>0.95</v>
      </c>
      <c r="AW15" s="6">
        <v>0.95364220183486237</v>
      </c>
      <c r="AX15" s="6">
        <f t="shared" si="16"/>
        <v>-3.642201834862413E-3</v>
      </c>
      <c r="AZ15" s="6">
        <v>0.95</v>
      </c>
      <c r="BA15" s="6">
        <v>0.95055942028985507</v>
      </c>
      <c r="BB15" s="6">
        <f t="shared" si="17"/>
        <v>-5.5942028985511705E-4</v>
      </c>
    </row>
    <row r="16" spans="1:54" x14ac:dyDescent="0.25">
      <c r="A16" t="s">
        <v>15</v>
      </c>
      <c r="B16" s="6">
        <v>0.99830200000000002</v>
      </c>
      <c r="C16" s="6">
        <v>0.99830200000000002</v>
      </c>
      <c r="D16" s="6">
        <f t="shared" si="8"/>
        <v>0</v>
      </c>
      <c r="F16" s="6">
        <v>1</v>
      </c>
      <c r="G16" s="6">
        <v>1</v>
      </c>
      <c r="H16" s="6">
        <f t="shared" si="9"/>
        <v>0</v>
      </c>
      <c r="J16" s="6">
        <v>0.99915200000000004</v>
      </c>
      <c r="K16" s="6">
        <v>0.99915200000000004</v>
      </c>
      <c r="L16" s="6">
        <f t="shared" si="10"/>
        <v>0</v>
      </c>
      <c r="N16" t="s">
        <v>15</v>
      </c>
      <c r="O16" s="6">
        <v>1</v>
      </c>
      <c r="P16" s="6">
        <v>1</v>
      </c>
      <c r="Q16" s="6">
        <f t="shared" si="6"/>
        <v>0</v>
      </c>
      <c r="S16" s="6">
        <v>1</v>
      </c>
      <c r="T16" s="6">
        <v>1</v>
      </c>
      <c r="U16" s="6">
        <f t="shared" si="11"/>
        <v>0</v>
      </c>
      <c r="W16" s="6">
        <v>0.99999799999999994</v>
      </c>
      <c r="X16" s="6">
        <v>0.99999799999999994</v>
      </c>
      <c r="Y16" s="6">
        <f t="shared" si="12"/>
        <v>0</v>
      </c>
      <c r="AA16" s="6">
        <v>0.99943599999999999</v>
      </c>
      <c r="AB16" s="6">
        <v>0.99943599999999999</v>
      </c>
      <c r="AC16" s="6">
        <f t="shared" si="13"/>
        <v>0</v>
      </c>
      <c r="AE16" t="s">
        <v>15</v>
      </c>
      <c r="AF16" s="6">
        <v>1</v>
      </c>
      <c r="AG16" s="6">
        <v>1.006176712328767</v>
      </c>
      <c r="AH16" s="6">
        <f t="shared" si="14"/>
        <v>-6.1767123287670422E-3</v>
      </c>
      <c r="AJ16" s="6">
        <v>1</v>
      </c>
      <c r="AK16" s="6">
        <v>1.0004489795918368</v>
      </c>
      <c r="AL16" s="6">
        <f t="shared" si="7"/>
        <v>-4.4897959183676228E-4</v>
      </c>
      <c r="AN16" s="6">
        <v>0.999</v>
      </c>
      <c r="AO16" s="6">
        <v>0.99810891089108911</v>
      </c>
      <c r="AP16" s="6">
        <f t="shared" si="15"/>
        <v>8.9108910891089188E-4</v>
      </c>
      <c r="AR16" s="6">
        <v>1</v>
      </c>
      <c r="AS16" s="6">
        <v>1.0058841463414634</v>
      </c>
      <c r="AT16" s="6">
        <f>IFERROR(AR16-AS16,EXACT(AS16,AR16))</f>
        <v>-5.8841463414633921E-3</v>
      </c>
      <c r="AV16" s="6">
        <v>1</v>
      </c>
      <c r="AW16" s="6">
        <v>1.003834862385321</v>
      </c>
      <c r="AX16" s="6">
        <f t="shared" si="16"/>
        <v>-3.8348623853210473E-3</v>
      </c>
      <c r="AZ16" s="6">
        <v>0.99</v>
      </c>
      <c r="BA16" s="6">
        <v>0.99728985507246382</v>
      </c>
      <c r="BB16" s="6">
        <f t="shared" si="17"/>
        <v>-7.2898550724638245E-3</v>
      </c>
    </row>
    <row r="17" spans="1:54" x14ac:dyDescent="0.25">
      <c r="A17" t="s">
        <v>16</v>
      </c>
      <c r="B17" s="7">
        <v>0.1</v>
      </c>
      <c r="C17" s="7">
        <v>0.1</v>
      </c>
      <c r="D17" s="7">
        <f t="shared" si="8"/>
        <v>0</v>
      </c>
      <c r="F17" s="7">
        <v>0</v>
      </c>
      <c r="G17" s="7">
        <v>0</v>
      </c>
      <c r="H17" s="7">
        <f t="shared" si="9"/>
        <v>0</v>
      </c>
      <c r="J17" s="7">
        <v>0</v>
      </c>
      <c r="K17" s="7">
        <v>0</v>
      </c>
      <c r="L17" s="7">
        <f t="shared" si="10"/>
        <v>0</v>
      </c>
      <c r="N17" t="s">
        <v>16</v>
      </c>
      <c r="O17" s="7">
        <v>0</v>
      </c>
      <c r="P17" s="7">
        <v>0</v>
      </c>
      <c r="Q17" s="7">
        <f t="shared" si="6"/>
        <v>0</v>
      </c>
      <c r="S17" s="7">
        <v>0.1</v>
      </c>
      <c r="T17" s="7">
        <v>0.1</v>
      </c>
      <c r="U17" s="7">
        <f t="shared" si="11"/>
        <v>0</v>
      </c>
      <c r="W17" s="7">
        <v>0</v>
      </c>
      <c r="X17" s="7">
        <v>0</v>
      </c>
      <c r="Y17" s="7">
        <f t="shared" si="12"/>
        <v>0</v>
      </c>
      <c r="AA17" s="7">
        <v>0.1</v>
      </c>
      <c r="AB17" s="7">
        <v>0.1</v>
      </c>
      <c r="AC17" s="7">
        <f t="shared" si="13"/>
        <v>0</v>
      </c>
      <c r="AE17" t="s">
        <v>16</v>
      </c>
      <c r="AF17" s="10">
        <v>0.05</v>
      </c>
      <c r="AG17" s="10">
        <v>0</v>
      </c>
      <c r="AH17" s="7">
        <f t="shared" si="14"/>
        <v>0.05</v>
      </c>
      <c r="AJ17" s="10">
        <v>0.1</v>
      </c>
      <c r="AK17" s="10">
        <v>0</v>
      </c>
      <c r="AL17" s="7">
        <f t="shared" si="7"/>
        <v>0.1</v>
      </c>
      <c r="AN17" s="10">
        <v>0.05</v>
      </c>
      <c r="AO17" s="10">
        <v>0</v>
      </c>
      <c r="AP17" s="7">
        <f t="shared" si="15"/>
        <v>0.05</v>
      </c>
      <c r="AR17" s="10">
        <v>0</v>
      </c>
      <c r="AS17" s="10" t="s">
        <v>29</v>
      </c>
      <c r="AT17" s="7" t="s">
        <v>108</v>
      </c>
      <c r="AV17" s="10">
        <v>0.03</v>
      </c>
      <c r="AW17" s="10">
        <v>0</v>
      </c>
      <c r="AX17" s="7">
        <f t="shared" si="16"/>
        <v>0.03</v>
      </c>
      <c r="AZ17" s="10">
        <v>2.35</v>
      </c>
      <c r="BA17" s="10">
        <v>2.4</v>
      </c>
      <c r="BB17" s="7">
        <f t="shared" si="17"/>
        <v>-4.9999999999999822E-2</v>
      </c>
    </row>
    <row r="18" spans="1:54" x14ac:dyDescent="0.25">
      <c r="A18" t="s">
        <v>17</v>
      </c>
      <c r="B18" s="3">
        <v>21.7</v>
      </c>
      <c r="C18" s="3">
        <v>21.7</v>
      </c>
      <c r="D18" s="3">
        <f t="shared" si="8"/>
        <v>0</v>
      </c>
      <c r="F18" s="3">
        <v>17.600000000000001</v>
      </c>
      <c r="G18" s="3">
        <v>17.600000000000001</v>
      </c>
      <c r="H18" s="3">
        <f t="shared" si="9"/>
        <v>0</v>
      </c>
      <c r="J18" s="3">
        <v>38.9</v>
      </c>
      <c r="K18" s="3">
        <v>38.9</v>
      </c>
      <c r="L18" s="3">
        <f t="shared" si="10"/>
        <v>0</v>
      </c>
      <c r="N18" t="s">
        <v>17</v>
      </c>
      <c r="O18" s="3">
        <v>17.2</v>
      </c>
      <c r="P18" s="3">
        <v>17.2</v>
      </c>
      <c r="Q18" s="3">
        <f t="shared" si="6"/>
        <v>0</v>
      </c>
      <c r="S18" s="3">
        <v>25.4</v>
      </c>
      <c r="T18" s="3">
        <v>25.4</v>
      </c>
      <c r="U18" s="3">
        <f t="shared" si="11"/>
        <v>0</v>
      </c>
      <c r="W18" s="3">
        <v>26</v>
      </c>
      <c r="X18" s="3">
        <v>26</v>
      </c>
      <c r="Y18" s="3">
        <f t="shared" si="12"/>
        <v>0</v>
      </c>
      <c r="AA18" s="3">
        <v>25</v>
      </c>
      <c r="AB18" s="3">
        <v>25</v>
      </c>
      <c r="AC18" s="3">
        <f t="shared" si="13"/>
        <v>0</v>
      </c>
      <c r="AE18" t="s">
        <v>17</v>
      </c>
      <c r="AF18" s="3">
        <v>7.86</v>
      </c>
      <c r="AG18" s="3">
        <v>7.9</v>
      </c>
      <c r="AH18" s="3">
        <f t="shared" si="14"/>
        <v>-4.0000000000000036E-2</v>
      </c>
      <c r="AJ18" s="3">
        <v>15.4</v>
      </c>
      <c r="AK18" s="3">
        <v>15.4</v>
      </c>
      <c r="AL18" s="3">
        <f t="shared" si="7"/>
        <v>0</v>
      </c>
      <c r="AN18" s="3">
        <v>11.61</v>
      </c>
      <c r="AO18" s="3">
        <v>11.6</v>
      </c>
      <c r="AP18" s="3">
        <f t="shared" si="15"/>
        <v>9.9999999999997868E-3</v>
      </c>
      <c r="AR18" s="3">
        <v>14.88</v>
      </c>
      <c r="AS18" s="3">
        <v>14.9</v>
      </c>
      <c r="AT18" s="3">
        <f t="shared" ref="AT18:AT43" si="18">IFERROR(AR18-AS18,EXACT(AS18,AR18))</f>
        <v>-1.9999999999999574E-2</v>
      </c>
      <c r="AV18" s="3">
        <v>11.6</v>
      </c>
      <c r="AW18" s="3">
        <v>11.6</v>
      </c>
      <c r="AX18" s="3">
        <f t="shared" si="16"/>
        <v>0</v>
      </c>
      <c r="AZ18" s="3">
        <v>40.340000000000003</v>
      </c>
      <c r="BA18" s="3">
        <v>40.299999999999997</v>
      </c>
      <c r="BB18" s="3">
        <f t="shared" si="17"/>
        <v>4.0000000000006253E-2</v>
      </c>
    </row>
    <row r="19" spans="1:54" x14ac:dyDescent="0.25">
      <c r="A19" s="13" t="s">
        <v>18</v>
      </c>
      <c r="B19" s="14">
        <v>55.2</v>
      </c>
      <c r="C19" s="14">
        <v>0.55200000000000005</v>
      </c>
      <c r="D19" s="14">
        <f t="shared" si="8"/>
        <v>54.648000000000003</v>
      </c>
      <c r="F19" s="14">
        <v>49.7</v>
      </c>
      <c r="G19" s="14">
        <v>0.49700000000000005</v>
      </c>
      <c r="H19" s="14">
        <f t="shared" si="9"/>
        <v>49.203000000000003</v>
      </c>
      <c r="J19" s="14">
        <v>54</v>
      </c>
      <c r="K19" s="14">
        <v>0.54</v>
      </c>
      <c r="L19" s="14">
        <f t="shared" si="10"/>
        <v>53.46</v>
      </c>
      <c r="N19" s="13" t="s">
        <v>18</v>
      </c>
      <c r="O19" s="14">
        <v>46.1</v>
      </c>
      <c r="P19" s="14">
        <v>0.46100000000000002</v>
      </c>
      <c r="Q19" s="14">
        <f t="shared" si="6"/>
        <v>45.639000000000003</v>
      </c>
      <c r="S19" s="14">
        <v>61.5</v>
      </c>
      <c r="T19" s="14">
        <v>0.61499999999999999</v>
      </c>
      <c r="U19" s="14">
        <f t="shared" si="11"/>
        <v>60.884999999999998</v>
      </c>
      <c r="W19" s="14">
        <v>51.1</v>
      </c>
      <c r="X19" s="14">
        <v>0.51100000000000001</v>
      </c>
      <c r="Y19" s="14">
        <f t="shared" si="12"/>
        <v>50.588999999999999</v>
      </c>
      <c r="AA19" s="14">
        <v>58.6</v>
      </c>
      <c r="AB19" s="14">
        <v>0.58599999999999997</v>
      </c>
      <c r="AC19" s="14">
        <f t="shared" si="13"/>
        <v>58.014000000000003</v>
      </c>
      <c r="AE19" s="13" t="s">
        <v>87</v>
      </c>
      <c r="AF19" s="14">
        <v>48.6</v>
      </c>
      <c r="AG19" s="14">
        <v>0.48612962962962958</v>
      </c>
      <c r="AH19" s="14">
        <f t="shared" si="14"/>
        <v>48.113870370370371</v>
      </c>
      <c r="AJ19" s="14">
        <v>53.8</v>
      </c>
      <c r="AK19" s="14">
        <v>0.53837037037037028</v>
      </c>
      <c r="AL19" s="14">
        <f t="shared" si="7"/>
        <v>53.261629629629624</v>
      </c>
      <c r="AN19" s="8">
        <v>0.52870370370370368</v>
      </c>
      <c r="AO19" s="8">
        <v>0.52870370370370368</v>
      </c>
      <c r="AP19" s="8">
        <f t="shared" si="15"/>
        <v>0</v>
      </c>
      <c r="AR19" s="8">
        <v>0.50220370370370371</v>
      </c>
      <c r="AS19" s="8">
        <v>0.50220370370370371</v>
      </c>
      <c r="AT19" s="8">
        <f t="shared" si="18"/>
        <v>0</v>
      </c>
      <c r="AV19" s="8">
        <v>0.51314814814814813</v>
      </c>
      <c r="AW19" s="8">
        <v>0.5131296296296296</v>
      </c>
      <c r="AX19" s="8">
        <f t="shared" si="16"/>
        <v>1.8518518518528815E-5</v>
      </c>
      <c r="AZ19" s="8">
        <v>0.67129629629629628</v>
      </c>
      <c r="BA19" s="8">
        <v>0.67120370370370364</v>
      </c>
      <c r="BB19" s="8">
        <f t="shared" si="17"/>
        <v>9.2592592592644074E-5</v>
      </c>
    </row>
    <row r="20" spans="1:54" x14ac:dyDescent="0.25">
      <c r="A20" t="s">
        <v>19</v>
      </c>
      <c r="B20" s="4">
        <v>89.3</v>
      </c>
      <c r="C20" s="4">
        <v>89.3</v>
      </c>
      <c r="D20" s="4">
        <f t="shared" si="8"/>
        <v>0</v>
      </c>
      <c r="F20" s="4">
        <v>79.099999999999994</v>
      </c>
      <c r="G20" s="4">
        <v>79.099999999999994</v>
      </c>
      <c r="H20" s="4">
        <f t="shared" si="9"/>
        <v>0</v>
      </c>
      <c r="J20" s="4">
        <v>161.5</v>
      </c>
      <c r="K20" s="4">
        <v>161.5</v>
      </c>
      <c r="L20" s="4">
        <f t="shared" si="10"/>
        <v>0</v>
      </c>
      <c r="N20" t="s">
        <v>19</v>
      </c>
      <c r="O20" s="4">
        <v>71.099999999999994</v>
      </c>
      <c r="P20" s="4">
        <v>71.099999999999994</v>
      </c>
      <c r="Q20" s="4">
        <f t="shared" si="6"/>
        <v>0</v>
      </c>
      <c r="S20" s="4">
        <v>105.5</v>
      </c>
      <c r="T20" s="4">
        <v>105.5</v>
      </c>
      <c r="U20" s="4">
        <f t="shared" si="11"/>
        <v>0</v>
      </c>
      <c r="W20" s="4">
        <v>112.2</v>
      </c>
      <c r="X20" s="4">
        <v>112.2</v>
      </c>
      <c r="Y20" s="4">
        <f t="shared" si="12"/>
        <v>0</v>
      </c>
      <c r="AA20" s="4">
        <v>98.4</v>
      </c>
      <c r="AB20" s="4">
        <v>98.4</v>
      </c>
      <c r="AC20" s="4">
        <f t="shared" si="13"/>
        <v>0</v>
      </c>
      <c r="AE20" t="s">
        <v>88</v>
      </c>
      <c r="AF20" s="4">
        <v>38.89</v>
      </c>
      <c r="AG20" s="4">
        <v>38.9</v>
      </c>
      <c r="AH20" s="4">
        <f t="shared" si="14"/>
        <v>-9.9999999999980105E-3</v>
      </c>
      <c r="AJ20" s="4">
        <v>70.61</v>
      </c>
      <c r="AK20" s="4">
        <v>70.599999999999994</v>
      </c>
      <c r="AL20" s="4">
        <f t="shared" si="7"/>
        <v>1.0000000000005116E-2</v>
      </c>
      <c r="AN20" s="4">
        <v>57.78</v>
      </c>
      <c r="AO20" s="4">
        <v>57.8</v>
      </c>
      <c r="AP20" s="4">
        <f t="shared" si="15"/>
        <v>-1.9999999999996021E-2</v>
      </c>
      <c r="AR20" s="4">
        <v>69.86</v>
      </c>
      <c r="AS20" s="4">
        <v>69.900000000000006</v>
      </c>
      <c r="AT20" s="4">
        <f t="shared" si="18"/>
        <v>-4.0000000000006253E-2</v>
      </c>
      <c r="AV20" s="4">
        <v>52.9</v>
      </c>
      <c r="AW20" s="4">
        <v>52.9</v>
      </c>
      <c r="AX20" s="4">
        <f t="shared" si="16"/>
        <v>0</v>
      </c>
      <c r="AZ20" s="4">
        <v>152.4</v>
      </c>
      <c r="BA20" s="4">
        <v>152.4</v>
      </c>
      <c r="BB20" s="4">
        <f t="shared" si="17"/>
        <v>0</v>
      </c>
    </row>
    <row r="21" spans="1:54" x14ac:dyDescent="0.25">
      <c r="A21" t="s">
        <v>20</v>
      </c>
      <c r="B21" s="4">
        <v>102.00000000000001</v>
      </c>
      <c r="C21" s="4">
        <v>102</v>
      </c>
      <c r="D21" s="4">
        <f t="shared" si="8"/>
        <v>1.4210854715202004E-14</v>
      </c>
      <c r="F21" s="4">
        <v>72</v>
      </c>
      <c r="G21" s="4">
        <v>72</v>
      </c>
      <c r="H21" s="4">
        <f t="shared" si="9"/>
        <v>0</v>
      </c>
      <c r="J21" s="4">
        <v>120</v>
      </c>
      <c r="K21" s="4">
        <v>120</v>
      </c>
      <c r="L21" s="4">
        <f t="shared" si="10"/>
        <v>0</v>
      </c>
      <c r="N21" t="s">
        <v>20</v>
      </c>
      <c r="O21" s="4">
        <v>67.199999999999989</v>
      </c>
      <c r="P21" s="4">
        <v>67.199999999999989</v>
      </c>
      <c r="Q21" s="4">
        <f t="shared" si="6"/>
        <v>0</v>
      </c>
      <c r="S21" s="4">
        <v>62.400000000000006</v>
      </c>
      <c r="T21" s="4">
        <v>62.400000000000006</v>
      </c>
      <c r="U21" s="4">
        <f t="shared" si="11"/>
        <v>0</v>
      </c>
      <c r="W21" s="4">
        <v>72</v>
      </c>
      <c r="X21" s="4">
        <v>72</v>
      </c>
      <c r="Y21" s="4">
        <f t="shared" si="12"/>
        <v>0</v>
      </c>
      <c r="AA21" s="4">
        <v>120</v>
      </c>
      <c r="AB21" s="4">
        <v>120</v>
      </c>
      <c r="AC21" s="4">
        <f t="shared" si="13"/>
        <v>0</v>
      </c>
      <c r="AE21" s="13" t="s">
        <v>20</v>
      </c>
      <c r="AF21" s="4">
        <v>52.8</v>
      </c>
      <c r="AG21" s="4">
        <v>52.8</v>
      </c>
      <c r="AH21" s="4">
        <f t="shared" si="14"/>
        <v>0</v>
      </c>
      <c r="AJ21" s="4">
        <v>50.1</v>
      </c>
      <c r="AK21" s="4">
        <v>50.7</v>
      </c>
      <c r="AL21" s="4">
        <f t="shared" si="7"/>
        <v>-0.60000000000000142</v>
      </c>
      <c r="AN21" s="20">
        <v>71.8</v>
      </c>
      <c r="AO21" s="20" t="s">
        <v>29</v>
      </c>
      <c r="AP21" s="20" t="b">
        <f t="shared" si="15"/>
        <v>0</v>
      </c>
      <c r="AR21" s="4">
        <v>92</v>
      </c>
      <c r="AS21" s="4">
        <v>92</v>
      </c>
      <c r="AT21" s="4">
        <f t="shared" si="18"/>
        <v>0</v>
      </c>
      <c r="AV21" s="20">
        <v>79.099999999999994</v>
      </c>
      <c r="AW21" s="20" t="s">
        <v>29</v>
      </c>
      <c r="AX21" s="20" t="b">
        <f t="shared" si="16"/>
        <v>0</v>
      </c>
      <c r="AZ21" s="4">
        <v>84.7</v>
      </c>
      <c r="BA21" s="4">
        <v>84.7</v>
      </c>
      <c r="BB21" s="4">
        <f t="shared" si="17"/>
        <v>0</v>
      </c>
    </row>
    <row r="22" spans="1:54" x14ac:dyDescent="0.25">
      <c r="A22" t="s">
        <v>21</v>
      </c>
      <c r="B22" s="4">
        <v>300</v>
      </c>
      <c r="C22" s="4">
        <v>300</v>
      </c>
      <c r="D22" s="4">
        <f t="shared" si="8"/>
        <v>0</v>
      </c>
      <c r="F22" s="4">
        <v>162.00000000000003</v>
      </c>
      <c r="G22" s="4">
        <v>162</v>
      </c>
      <c r="H22" s="4">
        <f t="shared" si="9"/>
        <v>2.8421709430404007E-14</v>
      </c>
      <c r="J22" s="4">
        <v>468</v>
      </c>
      <c r="K22" s="4">
        <v>468</v>
      </c>
      <c r="L22" s="4">
        <f t="shared" si="10"/>
        <v>0</v>
      </c>
      <c r="N22" t="s">
        <v>21</v>
      </c>
      <c r="O22" s="4">
        <v>288</v>
      </c>
      <c r="P22" s="4">
        <v>288</v>
      </c>
      <c r="Q22" s="4">
        <f t="shared" si="6"/>
        <v>0</v>
      </c>
      <c r="S22" s="4">
        <v>201.60000000000002</v>
      </c>
      <c r="T22" s="4">
        <v>201.60000000000002</v>
      </c>
      <c r="U22" s="4">
        <f t="shared" si="11"/>
        <v>0</v>
      </c>
      <c r="W22" s="4">
        <v>259.20000000000005</v>
      </c>
      <c r="X22" s="4">
        <v>259.20000000000005</v>
      </c>
      <c r="Y22" s="4">
        <f t="shared" si="12"/>
        <v>0</v>
      </c>
      <c r="AA22" s="4">
        <v>321.60000000000002</v>
      </c>
      <c r="AB22" s="4">
        <v>321.60000000000002</v>
      </c>
      <c r="AC22" s="4">
        <f t="shared" si="13"/>
        <v>0</v>
      </c>
      <c r="AE22" t="s">
        <v>21</v>
      </c>
      <c r="AF22" s="4">
        <v>173.7</v>
      </c>
      <c r="AG22" s="4">
        <v>173.7</v>
      </c>
      <c r="AH22" s="4">
        <f t="shared" si="14"/>
        <v>0</v>
      </c>
      <c r="AJ22" s="4">
        <v>185.9</v>
      </c>
      <c r="AK22" s="4">
        <v>185.9</v>
      </c>
      <c r="AL22" s="4">
        <f t="shared" si="7"/>
        <v>0</v>
      </c>
      <c r="AN22" s="4">
        <v>262.60000000000002</v>
      </c>
      <c r="AO22" s="4">
        <v>262.60000000000002</v>
      </c>
      <c r="AP22" s="4">
        <f t="shared" si="15"/>
        <v>0</v>
      </c>
      <c r="AR22" s="4">
        <v>286.60000000000002</v>
      </c>
      <c r="AS22" s="4">
        <v>286.60000000000002</v>
      </c>
      <c r="AT22" s="4">
        <f t="shared" si="18"/>
        <v>0</v>
      </c>
      <c r="AV22" s="4">
        <v>205.4</v>
      </c>
      <c r="AW22" s="4">
        <v>205.4</v>
      </c>
      <c r="AX22" s="4">
        <f t="shared" si="16"/>
        <v>0</v>
      </c>
      <c r="AZ22" s="4">
        <v>233.7</v>
      </c>
      <c r="BA22" s="4">
        <v>233.7</v>
      </c>
      <c r="BB22" s="4">
        <f t="shared" si="17"/>
        <v>0</v>
      </c>
    </row>
    <row r="23" spans="1:54" x14ac:dyDescent="0.25">
      <c r="A23" t="s">
        <v>22</v>
      </c>
      <c r="B23" s="9">
        <v>3.7159399999999995E-2</v>
      </c>
      <c r="C23" s="9">
        <v>3.7095333333333334E-2</v>
      </c>
      <c r="D23" s="9">
        <f t="shared" si="8"/>
        <v>6.4066666666660887E-5</v>
      </c>
      <c r="F23" s="9">
        <v>2.19449E-2</v>
      </c>
      <c r="G23" s="9">
        <v>2.1915766666666666E-2</v>
      </c>
      <c r="H23" s="9">
        <f t="shared" si="9"/>
        <v>2.9133333333333788E-5</v>
      </c>
      <c r="J23" s="9">
        <v>5.5225900000000001E-2</v>
      </c>
      <c r="K23" s="9">
        <v>5.5139066666666674E-2</v>
      </c>
      <c r="L23" s="9">
        <f t="shared" si="10"/>
        <v>8.6833333333327656E-5</v>
      </c>
      <c r="N23" t="s">
        <v>59</v>
      </c>
      <c r="O23" s="9">
        <v>2.8167600000000001E-2</v>
      </c>
      <c r="P23" s="9">
        <v>2.8086133333333332E-2</v>
      </c>
      <c r="Q23" s="9">
        <f t="shared" si="6"/>
        <v>8.1466666666668575E-5</v>
      </c>
      <c r="S23" s="9">
        <v>1.5965800000000002E-2</v>
      </c>
      <c r="T23" s="9">
        <v>1.5924199999999999E-2</v>
      </c>
      <c r="U23" s="9">
        <f t="shared" si="11"/>
        <v>4.1600000000002746E-5</v>
      </c>
      <c r="W23" s="9">
        <v>2.56323E-2</v>
      </c>
      <c r="X23" s="9">
        <v>2.556563333333333E-2</v>
      </c>
      <c r="Y23" s="9">
        <f t="shared" si="12"/>
        <v>6.6666666666669733E-5</v>
      </c>
      <c r="AA23" s="9">
        <v>3.5633200000000004E-2</v>
      </c>
      <c r="AB23" s="9">
        <v>3.5542066666666663E-2</v>
      </c>
      <c r="AC23" s="9">
        <f t="shared" si="13"/>
        <v>9.1133333333340283E-5</v>
      </c>
      <c r="AE23" t="s">
        <v>59</v>
      </c>
      <c r="AF23" s="9">
        <v>1.4999999999999999E-2</v>
      </c>
      <c r="AG23" s="9">
        <v>1.4668301524682802E-2</v>
      </c>
      <c r="AH23" s="9">
        <f t="shared" si="14"/>
        <v>3.3169847531719712E-4</v>
      </c>
      <c r="AJ23" s="9">
        <v>2.1000000000000001E-2</v>
      </c>
      <c r="AK23" s="9">
        <v>2.0837825880348042E-2</v>
      </c>
      <c r="AL23" s="9">
        <f t="shared" si="7"/>
        <v>1.6217411965195952E-4</v>
      </c>
      <c r="AN23" s="9">
        <v>2.5399999999999999E-2</v>
      </c>
      <c r="AO23" s="9">
        <v>2.5313487781656617E-2</v>
      </c>
      <c r="AP23" s="9">
        <f t="shared" si="15"/>
        <v>8.6512218343381964E-5</v>
      </c>
      <c r="AR23" s="9">
        <v>3.5000000000000003E-2</v>
      </c>
      <c r="AS23" s="9">
        <v>3.4963431305536564E-2</v>
      </c>
      <c r="AT23" s="9">
        <f t="shared" si="18"/>
        <v>3.6568694463438856E-5</v>
      </c>
      <c r="AV23" s="9">
        <v>1.7999999999999999E-2</v>
      </c>
      <c r="AW23" s="9">
        <v>1.8387458670183279E-2</v>
      </c>
      <c r="AX23" s="9">
        <f t="shared" si="16"/>
        <v>-3.8745867018328065E-4</v>
      </c>
      <c r="AZ23" s="9">
        <v>2.1999999999999999E-2</v>
      </c>
      <c r="BA23" s="9">
        <v>2.2650252353021417E-2</v>
      </c>
      <c r="BB23" s="9">
        <f t="shared" si="17"/>
        <v>-6.5025235302141812E-4</v>
      </c>
    </row>
    <row r="24" spans="1:54" x14ac:dyDescent="0.25">
      <c r="A24" t="s">
        <v>23</v>
      </c>
      <c r="B24" s="5">
        <v>1572</v>
      </c>
      <c r="C24" s="5">
        <v>1572</v>
      </c>
      <c r="D24" s="5">
        <f t="shared" si="8"/>
        <v>0</v>
      </c>
      <c r="F24" s="5">
        <v>558.00000000000011</v>
      </c>
      <c r="G24" s="5">
        <v>558</v>
      </c>
      <c r="H24" s="5">
        <f t="shared" si="9"/>
        <v>1.1368683772161603E-13</v>
      </c>
      <c r="J24" s="5">
        <v>1812</v>
      </c>
      <c r="K24" s="5">
        <v>1812</v>
      </c>
      <c r="L24" s="5">
        <f t="shared" si="10"/>
        <v>0</v>
      </c>
      <c r="N24" t="s">
        <v>60</v>
      </c>
      <c r="O24" s="5">
        <v>213.63568376000001</v>
      </c>
      <c r="P24" s="5">
        <v>212.83162530666667</v>
      </c>
      <c r="Q24" s="5">
        <f t="shared" si="6"/>
        <v>0.80405845333334014</v>
      </c>
      <c r="S24" s="5">
        <v>174.16105891999999</v>
      </c>
      <c r="T24" s="5">
        <v>173.46558369333331</v>
      </c>
      <c r="U24" s="5">
        <f t="shared" si="11"/>
        <v>0.69547522666667305</v>
      </c>
      <c r="W24" s="5">
        <v>252.74610732000002</v>
      </c>
      <c r="X24" s="5">
        <v>251.89334464000001</v>
      </c>
      <c r="Y24" s="5">
        <f t="shared" si="12"/>
        <v>0.8527626800000121</v>
      </c>
      <c r="AA24" s="5">
        <v>151.15928100000002</v>
      </c>
      <c r="AB24" s="5">
        <v>150.73934166666666</v>
      </c>
      <c r="AC24" s="5">
        <f t="shared" si="13"/>
        <v>0.41993933333336031</v>
      </c>
      <c r="AE24" t="s">
        <v>89</v>
      </c>
      <c r="AF24" s="5">
        <v>161</v>
      </c>
      <c r="AG24" s="5">
        <v>161.52199999999999</v>
      </c>
      <c r="AH24" s="5">
        <f t="shared" si="14"/>
        <v>-0.52199999999999136</v>
      </c>
      <c r="AJ24" s="5">
        <v>247.68</v>
      </c>
      <c r="AK24" s="5">
        <v>247.678</v>
      </c>
      <c r="AL24" s="5">
        <f t="shared" si="7"/>
        <v>2.0000000000095497E-3</v>
      </c>
      <c r="AN24" s="5">
        <v>160.4</v>
      </c>
      <c r="AO24" s="5">
        <v>160.899</v>
      </c>
      <c r="AP24" s="5">
        <f t="shared" si="15"/>
        <v>-0.49899999999999523</v>
      </c>
      <c r="AR24" s="5">
        <v>199</v>
      </c>
      <c r="AS24" s="5">
        <v>198.41300000000001</v>
      </c>
      <c r="AT24" s="5">
        <f t="shared" si="18"/>
        <v>0.58699999999998909</v>
      </c>
      <c r="AV24" s="5">
        <v>245</v>
      </c>
      <c r="AW24" s="5">
        <v>245.35900000000001</v>
      </c>
      <c r="AX24" s="5">
        <f t="shared" si="16"/>
        <v>-0.35900000000000887</v>
      </c>
      <c r="AZ24" s="5">
        <v>355</v>
      </c>
      <c r="BA24" s="5">
        <v>354.18700000000001</v>
      </c>
      <c r="BB24" s="5">
        <f t="shared" si="17"/>
        <v>0.81299999999998818</v>
      </c>
    </row>
    <row r="25" spans="1:54" x14ac:dyDescent="0.25">
      <c r="A25" t="s">
        <v>24</v>
      </c>
      <c r="B25" s="3">
        <v>0</v>
      </c>
      <c r="C25" s="3">
        <v>0</v>
      </c>
      <c r="D25" s="3">
        <f t="shared" si="8"/>
        <v>0</v>
      </c>
      <c r="F25" s="3">
        <v>0</v>
      </c>
      <c r="G25" s="3">
        <v>0</v>
      </c>
      <c r="H25" s="3">
        <f t="shared" si="9"/>
        <v>0</v>
      </c>
      <c r="J25" s="3">
        <v>0</v>
      </c>
      <c r="K25" s="3">
        <v>0</v>
      </c>
      <c r="L25" s="3">
        <f t="shared" si="10"/>
        <v>0</v>
      </c>
      <c r="N25" t="s">
        <v>61</v>
      </c>
      <c r="O25" s="4">
        <v>194.47019671999999</v>
      </c>
      <c r="P25" s="4">
        <v>194.12268373333336</v>
      </c>
      <c r="Q25" s="3">
        <f t="shared" si="6"/>
        <v>0.34751298666662933</v>
      </c>
      <c r="S25" s="4">
        <v>157.24595060000001</v>
      </c>
      <c r="T25" s="4">
        <v>156.93564358666669</v>
      </c>
      <c r="U25" s="3">
        <f t="shared" si="11"/>
        <v>0.310307013333329</v>
      </c>
      <c r="W25" s="4">
        <v>231.94082309999999</v>
      </c>
      <c r="X25" s="4">
        <v>231.56367990000001</v>
      </c>
      <c r="Y25" s="3">
        <f t="shared" si="12"/>
        <v>0.3771431999999777</v>
      </c>
      <c r="AA25" s="4">
        <v>141.159704</v>
      </c>
      <c r="AB25" s="4">
        <v>140.97646266666669</v>
      </c>
      <c r="AC25" s="3">
        <f t="shared" si="13"/>
        <v>0.18324133333331361</v>
      </c>
      <c r="AE25" t="s">
        <v>90</v>
      </c>
      <c r="AF25" s="4">
        <v>146</v>
      </c>
      <c r="AG25" s="4">
        <v>146.46199999999999</v>
      </c>
      <c r="AH25" s="3">
        <f t="shared" si="14"/>
        <v>-0.46199999999998909</v>
      </c>
      <c r="AJ25" s="4">
        <v>232.3</v>
      </c>
      <c r="AK25" s="4">
        <v>232.3</v>
      </c>
      <c r="AL25" s="3">
        <f t="shared" si="7"/>
        <v>0</v>
      </c>
      <c r="AN25" s="4">
        <v>149</v>
      </c>
      <c r="AO25" s="4">
        <v>149.05199999999999</v>
      </c>
      <c r="AP25" s="3">
        <f t="shared" si="15"/>
        <v>-5.1999999999992497E-2</v>
      </c>
      <c r="AR25" s="4">
        <v>187</v>
      </c>
      <c r="AS25" s="4">
        <v>186.755</v>
      </c>
      <c r="AT25" s="3">
        <f t="shared" si="18"/>
        <v>0.24500000000000455</v>
      </c>
      <c r="AV25" s="4">
        <v>222</v>
      </c>
      <c r="AW25" s="4">
        <v>221.77799999999999</v>
      </c>
      <c r="AX25" s="3">
        <f t="shared" si="16"/>
        <v>0.22200000000000841</v>
      </c>
      <c r="AZ25" s="21">
        <v>326</v>
      </c>
      <c r="BA25" s="21">
        <v>327.50900000000001</v>
      </c>
      <c r="BB25" s="22">
        <f t="shared" si="17"/>
        <v>-1.5090000000000146</v>
      </c>
    </row>
    <row r="26" spans="1:54" x14ac:dyDescent="0.25">
      <c r="A26" t="s">
        <v>25</v>
      </c>
      <c r="B26" s="5">
        <v>36</v>
      </c>
      <c r="C26" s="5">
        <v>36</v>
      </c>
      <c r="D26" s="5">
        <f t="shared" si="8"/>
        <v>0</v>
      </c>
      <c r="F26" s="5">
        <v>36</v>
      </c>
      <c r="G26" s="5">
        <v>36</v>
      </c>
      <c r="H26" s="5">
        <f t="shared" si="9"/>
        <v>0</v>
      </c>
      <c r="J26" s="5">
        <v>1133.9999999999998</v>
      </c>
      <c r="K26" s="5">
        <v>1134</v>
      </c>
      <c r="L26" s="5">
        <f t="shared" si="10"/>
        <v>-2.2737367544323206E-13</v>
      </c>
      <c r="N26" t="s">
        <v>23</v>
      </c>
      <c r="O26" s="5">
        <v>547.20000000000005</v>
      </c>
      <c r="P26" s="5">
        <v>547.20000000000005</v>
      </c>
      <c r="Q26" s="5">
        <f t="shared" si="6"/>
        <v>0</v>
      </c>
      <c r="S26" s="5">
        <v>979.19999999999993</v>
      </c>
      <c r="T26" s="5">
        <v>979.19999999999993</v>
      </c>
      <c r="U26" s="5">
        <f t="shared" si="11"/>
        <v>0</v>
      </c>
      <c r="W26" s="5">
        <v>734.4</v>
      </c>
      <c r="X26" s="5">
        <v>734.40000000000009</v>
      </c>
      <c r="Y26" s="5">
        <f t="shared" si="12"/>
        <v>-1.1368683772161603E-13</v>
      </c>
      <c r="AA26" s="5">
        <v>1104</v>
      </c>
      <c r="AB26" s="5">
        <v>1104</v>
      </c>
      <c r="AC26" s="5">
        <f t="shared" si="13"/>
        <v>0</v>
      </c>
      <c r="AE26" t="s">
        <v>23</v>
      </c>
      <c r="AF26" s="5">
        <v>675.6</v>
      </c>
      <c r="AG26" s="5">
        <v>675.6</v>
      </c>
      <c r="AH26" s="5">
        <f t="shared" si="14"/>
        <v>0</v>
      </c>
      <c r="AJ26" s="5">
        <v>1340.7</v>
      </c>
      <c r="AK26" s="5">
        <v>1340.7</v>
      </c>
      <c r="AL26" s="5">
        <f t="shared" si="7"/>
        <v>0</v>
      </c>
      <c r="AN26" s="5">
        <v>959.6</v>
      </c>
      <c r="AO26" s="5">
        <v>959.6</v>
      </c>
      <c r="AP26" s="5">
        <f t="shared" si="15"/>
        <v>0</v>
      </c>
      <c r="AR26" s="5">
        <v>1518.1</v>
      </c>
      <c r="AS26" s="5">
        <v>1518.1</v>
      </c>
      <c r="AT26" s="5">
        <f t="shared" si="18"/>
        <v>0</v>
      </c>
      <c r="AV26" s="5">
        <v>1154</v>
      </c>
      <c r="AW26" s="5">
        <v>1154.0999999999999</v>
      </c>
      <c r="AX26" s="5">
        <f t="shared" si="16"/>
        <v>-9.9999999999909051E-2</v>
      </c>
      <c r="AZ26" s="5">
        <v>1560</v>
      </c>
      <c r="BA26" s="5">
        <v>1559.5</v>
      </c>
      <c r="BB26" s="5">
        <f t="shared" si="17"/>
        <v>0.5</v>
      </c>
    </row>
    <row r="27" spans="1:54" x14ac:dyDescent="0.25">
      <c r="A27" t="s">
        <v>26</v>
      </c>
      <c r="B27" s="3">
        <v>0</v>
      </c>
      <c r="C27" s="3">
        <v>0</v>
      </c>
      <c r="D27" s="3">
        <f t="shared" si="8"/>
        <v>0</v>
      </c>
      <c r="F27" s="3">
        <v>0</v>
      </c>
      <c r="G27" s="3">
        <v>0</v>
      </c>
      <c r="H27" s="3">
        <f t="shared" si="9"/>
        <v>0</v>
      </c>
      <c r="J27" s="3">
        <v>0</v>
      </c>
      <c r="K27" s="3">
        <v>0</v>
      </c>
      <c r="L27" s="3">
        <f t="shared" si="10"/>
        <v>0</v>
      </c>
      <c r="N27" t="s">
        <v>62</v>
      </c>
      <c r="O27" s="3">
        <v>0</v>
      </c>
      <c r="P27" s="3">
        <v>0</v>
      </c>
      <c r="Q27" s="3">
        <f t="shared" si="6"/>
        <v>0</v>
      </c>
      <c r="S27" s="3">
        <v>0</v>
      </c>
      <c r="T27" s="3">
        <v>0</v>
      </c>
      <c r="U27" s="3">
        <f t="shared" si="11"/>
        <v>0</v>
      </c>
      <c r="W27" s="3">
        <v>0</v>
      </c>
      <c r="X27" s="3">
        <v>0</v>
      </c>
      <c r="Y27" s="3">
        <f t="shared" si="12"/>
        <v>0</v>
      </c>
      <c r="AA27" s="3">
        <v>0</v>
      </c>
      <c r="AB27" s="3">
        <v>0</v>
      </c>
      <c r="AC27" s="3">
        <f t="shared" si="13"/>
        <v>0</v>
      </c>
      <c r="AE27" t="s">
        <v>91</v>
      </c>
      <c r="AF27" s="4">
        <v>606.79999999999995</v>
      </c>
      <c r="AG27" s="4">
        <v>606.79999999999995</v>
      </c>
      <c r="AH27" s="3">
        <f t="shared" si="14"/>
        <v>0</v>
      </c>
      <c r="AJ27" s="4">
        <v>220.9</v>
      </c>
      <c r="AK27" s="4">
        <v>220.9</v>
      </c>
      <c r="AL27" s="3">
        <f t="shared" si="7"/>
        <v>0</v>
      </c>
      <c r="AN27" s="4">
        <v>887.1</v>
      </c>
      <c r="AO27" s="4">
        <v>887.1</v>
      </c>
      <c r="AP27" s="3">
        <f t="shared" si="15"/>
        <v>0</v>
      </c>
      <c r="AR27" s="4">
        <v>33.200000000000003</v>
      </c>
      <c r="AS27" s="4">
        <v>33.200000000000003</v>
      </c>
      <c r="AT27" s="3">
        <f t="shared" si="18"/>
        <v>0</v>
      </c>
      <c r="AV27" s="4">
        <v>867</v>
      </c>
      <c r="AW27" s="4">
        <v>867.1</v>
      </c>
      <c r="AX27" s="3">
        <f t="shared" si="16"/>
        <v>-0.10000000000002274</v>
      </c>
      <c r="AZ27" s="4">
        <v>1529</v>
      </c>
      <c r="BA27" s="4">
        <v>1529.1</v>
      </c>
      <c r="BB27" s="3">
        <f t="shared" si="17"/>
        <v>-9.9999999999909051E-2</v>
      </c>
    </row>
    <row r="28" spans="1:54" x14ac:dyDescent="0.25">
      <c r="A28" t="s">
        <v>27</v>
      </c>
      <c r="B28" s="5">
        <v>1086.0000000000002</v>
      </c>
      <c r="C28" s="5">
        <v>1086</v>
      </c>
      <c r="D28" s="5">
        <f t="shared" si="8"/>
        <v>2.2737367544323206E-13</v>
      </c>
      <c r="F28" s="5">
        <v>1643.9999999999998</v>
      </c>
      <c r="G28" s="5">
        <v>1644</v>
      </c>
      <c r="H28" s="5">
        <f t="shared" si="9"/>
        <v>-2.2737367544323206E-13</v>
      </c>
      <c r="J28" s="5">
        <v>906</v>
      </c>
      <c r="K28" s="5">
        <v>906</v>
      </c>
      <c r="L28" s="5">
        <f t="shared" si="10"/>
        <v>0</v>
      </c>
      <c r="N28" t="s">
        <v>25</v>
      </c>
      <c r="O28" s="5">
        <v>96</v>
      </c>
      <c r="P28" s="5">
        <v>96</v>
      </c>
      <c r="Q28" s="5">
        <f t="shared" si="6"/>
        <v>0</v>
      </c>
      <c r="S28" s="5">
        <v>1046.4000000000001</v>
      </c>
      <c r="T28" s="5">
        <v>1046.4000000000001</v>
      </c>
      <c r="U28" s="5">
        <f t="shared" si="11"/>
        <v>0</v>
      </c>
      <c r="W28" s="5">
        <v>619.20000000000005</v>
      </c>
      <c r="X28" s="5">
        <v>619.20000000000005</v>
      </c>
      <c r="Y28" s="5">
        <f t="shared" si="12"/>
        <v>0</v>
      </c>
      <c r="AA28" s="5">
        <v>806.40000000000009</v>
      </c>
      <c r="AB28" s="5">
        <v>806.40000000000009</v>
      </c>
      <c r="AC28" s="5">
        <f t="shared" si="13"/>
        <v>0</v>
      </c>
      <c r="AE28" t="s">
        <v>27</v>
      </c>
      <c r="AF28" s="5">
        <v>681.8</v>
      </c>
      <c r="AG28" s="5">
        <v>681.8</v>
      </c>
      <c r="AH28" s="5">
        <f t="shared" si="14"/>
        <v>0</v>
      </c>
      <c r="AJ28" s="5">
        <v>842.6</v>
      </c>
      <c r="AK28" s="5">
        <v>842.6</v>
      </c>
      <c r="AL28" s="5">
        <f t="shared" si="7"/>
        <v>0</v>
      </c>
      <c r="AN28" s="5">
        <v>570.4</v>
      </c>
      <c r="AO28" s="5">
        <v>570.4</v>
      </c>
      <c r="AP28" s="5">
        <f t="shared" si="15"/>
        <v>0</v>
      </c>
      <c r="AR28" s="5">
        <v>907</v>
      </c>
      <c r="AS28" s="5">
        <v>907</v>
      </c>
      <c r="AT28" s="5">
        <f t="shared" si="18"/>
        <v>0</v>
      </c>
      <c r="AV28" s="5">
        <v>1723</v>
      </c>
      <c r="AW28" s="5">
        <v>1722.9</v>
      </c>
      <c r="AX28" s="5">
        <f t="shared" si="16"/>
        <v>9.9999999999909051E-2</v>
      </c>
      <c r="AZ28" s="5">
        <v>473</v>
      </c>
      <c r="BA28" s="5">
        <v>473.3</v>
      </c>
      <c r="BB28" s="5">
        <f t="shared" si="17"/>
        <v>-0.30000000000001137</v>
      </c>
    </row>
    <row r="29" spans="1:54" x14ac:dyDescent="0.25">
      <c r="A29" t="s">
        <v>28</v>
      </c>
      <c r="B29" s="5" t="s">
        <v>29</v>
      </c>
      <c r="C29" s="5" t="s">
        <v>29</v>
      </c>
      <c r="D29" s="5">
        <v>0</v>
      </c>
      <c r="F29" s="5">
        <v>2304</v>
      </c>
      <c r="G29" s="5">
        <v>2304</v>
      </c>
      <c r="H29" s="5">
        <f t="shared" si="9"/>
        <v>0</v>
      </c>
      <c r="J29" s="5" t="s">
        <v>29</v>
      </c>
      <c r="K29" s="5" t="s">
        <v>29</v>
      </c>
      <c r="L29" s="5" t="b">
        <f t="shared" si="10"/>
        <v>1</v>
      </c>
      <c r="N29" t="s">
        <v>63</v>
      </c>
      <c r="O29" s="5">
        <v>0</v>
      </c>
      <c r="P29" s="5">
        <v>0</v>
      </c>
      <c r="Q29" s="5">
        <f t="shared" si="6"/>
        <v>0</v>
      </c>
      <c r="S29" s="5">
        <v>0</v>
      </c>
      <c r="T29" s="5">
        <v>0</v>
      </c>
      <c r="U29" s="5">
        <f t="shared" si="11"/>
        <v>0</v>
      </c>
      <c r="W29" s="5">
        <v>0</v>
      </c>
      <c r="X29" s="5">
        <v>0</v>
      </c>
      <c r="Y29" s="5">
        <f t="shared" si="12"/>
        <v>0</v>
      </c>
      <c r="AA29" s="5">
        <v>0</v>
      </c>
      <c r="AB29" s="5">
        <v>0</v>
      </c>
      <c r="AC29" s="5">
        <f t="shared" si="13"/>
        <v>0</v>
      </c>
      <c r="AE29" t="s">
        <v>66</v>
      </c>
      <c r="AF29" s="5">
        <v>722</v>
      </c>
      <c r="AG29" s="5">
        <v>722</v>
      </c>
      <c r="AH29" s="5">
        <f t="shared" si="14"/>
        <v>0</v>
      </c>
      <c r="AJ29" s="5">
        <v>924</v>
      </c>
      <c r="AK29" s="5">
        <v>924</v>
      </c>
      <c r="AL29" s="5">
        <f t="shared" si="7"/>
        <v>0</v>
      </c>
      <c r="AN29" s="5">
        <v>607.29999999999995</v>
      </c>
      <c r="AO29" s="5">
        <v>607.29999999999995</v>
      </c>
      <c r="AP29" s="5">
        <f t="shared" si="15"/>
        <v>0</v>
      </c>
      <c r="AR29" s="5">
        <v>1013.3</v>
      </c>
      <c r="AS29" s="5">
        <v>1013.3</v>
      </c>
      <c r="AT29" s="5">
        <f t="shared" si="18"/>
        <v>0</v>
      </c>
      <c r="AV29" s="5">
        <v>1843</v>
      </c>
      <c r="AW29" s="5">
        <v>1843.4</v>
      </c>
      <c r="AX29" s="5">
        <f t="shared" si="16"/>
        <v>-0.40000000000009095</v>
      </c>
      <c r="AZ29" s="5">
        <v>501</v>
      </c>
      <c r="BA29" s="5">
        <v>500.8</v>
      </c>
      <c r="BB29" s="5">
        <f t="shared" si="17"/>
        <v>0.19999999999998863</v>
      </c>
    </row>
    <row r="30" spans="1:54" x14ac:dyDescent="0.25">
      <c r="A30" t="s">
        <v>30</v>
      </c>
      <c r="B30" s="3" t="s">
        <v>29</v>
      </c>
      <c r="C30" s="3" t="s">
        <v>29</v>
      </c>
      <c r="D30" s="3">
        <v>0</v>
      </c>
      <c r="F30" s="14">
        <v>0</v>
      </c>
      <c r="G30" s="14">
        <v>4.4160000000000004</v>
      </c>
      <c r="H30" s="14">
        <f t="shared" si="9"/>
        <v>-4.4160000000000004</v>
      </c>
      <c r="J30" s="3" t="s">
        <v>29</v>
      </c>
      <c r="K30" s="3" t="s">
        <v>29</v>
      </c>
      <c r="L30" s="3" t="b">
        <f t="shared" si="10"/>
        <v>1</v>
      </c>
      <c r="N30" t="s">
        <v>27</v>
      </c>
      <c r="O30" s="5">
        <v>1012.8000000000001</v>
      </c>
      <c r="P30" s="5">
        <v>1012.8000000000001</v>
      </c>
      <c r="Q30" s="3">
        <f t="shared" si="6"/>
        <v>0</v>
      </c>
      <c r="S30" s="5">
        <v>600</v>
      </c>
      <c r="T30" s="5">
        <v>600</v>
      </c>
      <c r="U30" s="3">
        <f t="shared" si="11"/>
        <v>0</v>
      </c>
      <c r="W30" s="5">
        <v>518.40000000000009</v>
      </c>
      <c r="X30" s="5">
        <v>518.40000000000009</v>
      </c>
      <c r="Y30" s="3">
        <f t="shared" si="12"/>
        <v>0</v>
      </c>
      <c r="AA30" s="5">
        <v>1123.1999999999998</v>
      </c>
      <c r="AB30" s="5">
        <v>1123.1999999999998</v>
      </c>
      <c r="AC30" s="3">
        <f t="shared" si="13"/>
        <v>0</v>
      </c>
      <c r="AE30" t="s">
        <v>92</v>
      </c>
      <c r="AF30" s="5" t="s">
        <v>29</v>
      </c>
      <c r="AG30" s="5" t="s">
        <v>29</v>
      </c>
      <c r="AH30" s="3" t="b">
        <f t="shared" si="14"/>
        <v>1</v>
      </c>
      <c r="AJ30" s="5">
        <v>0</v>
      </c>
      <c r="AK30" s="5" t="s">
        <v>29</v>
      </c>
      <c r="AL30" s="3" t="s">
        <v>108</v>
      </c>
      <c r="AN30" s="5">
        <v>0</v>
      </c>
      <c r="AO30" s="5" t="s">
        <v>29</v>
      </c>
      <c r="AP30" s="3" t="s">
        <v>108</v>
      </c>
      <c r="AR30" s="5" t="s">
        <v>29</v>
      </c>
      <c r="AS30" s="5" t="s">
        <v>29</v>
      </c>
      <c r="AT30" s="3" t="b">
        <f t="shared" si="18"/>
        <v>1</v>
      </c>
      <c r="AV30" s="5" t="s">
        <v>29</v>
      </c>
      <c r="AW30" s="5" t="s">
        <v>29</v>
      </c>
      <c r="AX30" s="3" t="b">
        <f t="shared" si="16"/>
        <v>1</v>
      </c>
      <c r="AZ30" s="5">
        <v>0</v>
      </c>
      <c r="BA30" s="5" t="s">
        <v>29</v>
      </c>
      <c r="BB30" s="3" t="s">
        <v>108</v>
      </c>
    </row>
    <row r="31" spans="1:54" x14ac:dyDescent="0.25">
      <c r="A31" t="s">
        <v>31</v>
      </c>
      <c r="B31" s="5">
        <v>1932</v>
      </c>
      <c r="C31" s="5">
        <v>1932.0000000000002</v>
      </c>
      <c r="D31" s="5">
        <f t="shared" ref="D31:D40" si="19">IFERROR(B31-C31,EXACT(C31,B31))</f>
        <v>-2.2737367544323206E-13</v>
      </c>
      <c r="F31" s="5">
        <v>18</v>
      </c>
      <c r="G31" s="5">
        <v>18</v>
      </c>
      <c r="H31" s="5">
        <f t="shared" si="9"/>
        <v>0</v>
      </c>
      <c r="J31" s="5">
        <v>1038</v>
      </c>
      <c r="K31" s="5">
        <v>1038</v>
      </c>
      <c r="L31" s="5">
        <f t="shared" si="10"/>
        <v>0</v>
      </c>
      <c r="N31" t="s">
        <v>64</v>
      </c>
      <c r="O31" s="5">
        <v>0</v>
      </c>
      <c r="P31" s="5">
        <v>0</v>
      </c>
      <c r="Q31" s="5">
        <f t="shared" si="6"/>
        <v>0</v>
      </c>
      <c r="S31" s="5">
        <v>0</v>
      </c>
      <c r="T31" s="5">
        <v>0</v>
      </c>
      <c r="U31" s="5">
        <f t="shared" si="11"/>
        <v>0</v>
      </c>
      <c r="W31" s="5">
        <v>0</v>
      </c>
      <c r="X31" s="5">
        <v>0</v>
      </c>
      <c r="Y31" s="5">
        <f t="shared" si="12"/>
        <v>0</v>
      </c>
      <c r="AA31" s="5">
        <v>0</v>
      </c>
      <c r="AB31" s="5">
        <v>0</v>
      </c>
      <c r="AC31" s="5">
        <f t="shared" si="13"/>
        <v>0</v>
      </c>
      <c r="AE31" t="s">
        <v>68</v>
      </c>
      <c r="AF31" s="5">
        <v>0</v>
      </c>
      <c r="AG31" s="5">
        <v>0</v>
      </c>
      <c r="AH31" s="5">
        <f t="shared" si="14"/>
        <v>0</v>
      </c>
      <c r="AJ31" s="5">
        <v>0</v>
      </c>
      <c r="AK31" s="5">
        <v>0</v>
      </c>
      <c r="AL31" s="5">
        <f>IFERROR(AJ31-AK31,EXACT(AK31,AJ31))</f>
        <v>0</v>
      </c>
      <c r="AN31" s="5">
        <v>0</v>
      </c>
      <c r="AO31" s="5">
        <v>0</v>
      </c>
      <c r="AP31" s="5">
        <f t="shared" ref="AP31:AP43" si="20">IFERROR(AN31-AO31,EXACT(AO31,AN31))</f>
        <v>0</v>
      </c>
      <c r="AR31" s="5">
        <v>0</v>
      </c>
      <c r="AS31" s="5">
        <v>0</v>
      </c>
      <c r="AT31" s="5">
        <f t="shared" si="18"/>
        <v>0</v>
      </c>
      <c r="AV31" s="5">
        <v>0</v>
      </c>
      <c r="AW31" s="5">
        <v>0</v>
      </c>
      <c r="AX31" s="5">
        <f t="shared" si="16"/>
        <v>0</v>
      </c>
      <c r="AZ31" s="5">
        <v>0</v>
      </c>
      <c r="BA31" s="5">
        <v>0</v>
      </c>
      <c r="BB31" s="5">
        <f t="shared" ref="BB31:BB43" si="21">IFERROR(AZ31-BA31,EXACT(BA31,AZ31))</f>
        <v>0</v>
      </c>
    </row>
    <row r="32" spans="1:54" x14ac:dyDescent="0.25">
      <c r="A32" t="s">
        <v>32</v>
      </c>
      <c r="B32" s="3">
        <v>0</v>
      </c>
      <c r="C32" s="3">
        <v>0</v>
      </c>
      <c r="D32" s="3">
        <f t="shared" si="19"/>
        <v>0</v>
      </c>
      <c r="F32" s="3">
        <v>0</v>
      </c>
      <c r="G32" s="3">
        <v>0</v>
      </c>
      <c r="H32" s="3">
        <f t="shared" si="9"/>
        <v>0</v>
      </c>
      <c r="J32" s="3">
        <v>0</v>
      </c>
      <c r="K32" s="3">
        <v>0</v>
      </c>
      <c r="L32" s="3">
        <f t="shared" si="10"/>
        <v>0</v>
      </c>
      <c r="N32" t="s">
        <v>65</v>
      </c>
      <c r="O32" s="3">
        <v>0</v>
      </c>
      <c r="P32" s="3">
        <v>0</v>
      </c>
      <c r="Q32" s="3">
        <f t="shared" si="6"/>
        <v>0</v>
      </c>
      <c r="S32" s="3">
        <v>0</v>
      </c>
      <c r="T32" s="3">
        <v>0</v>
      </c>
      <c r="U32" s="3">
        <f t="shared" si="11"/>
        <v>0</v>
      </c>
      <c r="W32" s="3">
        <v>0</v>
      </c>
      <c r="X32" s="3">
        <v>0</v>
      </c>
      <c r="Y32" s="3">
        <f t="shared" si="12"/>
        <v>0</v>
      </c>
      <c r="AA32" s="3">
        <v>0</v>
      </c>
      <c r="AB32" s="3">
        <v>0</v>
      </c>
      <c r="AC32" s="3">
        <f t="shared" si="13"/>
        <v>0</v>
      </c>
      <c r="AE32" t="s">
        <v>31</v>
      </c>
      <c r="AF32" s="4">
        <v>851.5</v>
      </c>
      <c r="AG32" s="4">
        <v>851.5</v>
      </c>
      <c r="AH32" s="3">
        <f t="shared" si="14"/>
        <v>0</v>
      </c>
      <c r="AJ32" s="4">
        <v>67.3</v>
      </c>
      <c r="AK32" s="4">
        <v>67.3</v>
      </c>
      <c r="AL32" s="3">
        <f>IFERROR(AJ32-AK32,EXACT(AK32,AJ32))</f>
        <v>0</v>
      </c>
      <c r="AN32" s="4">
        <v>969.1</v>
      </c>
      <c r="AO32" s="4">
        <v>969.1</v>
      </c>
      <c r="AP32" s="3">
        <f t="shared" si="20"/>
        <v>0</v>
      </c>
      <c r="AR32" s="4">
        <v>1799.9</v>
      </c>
      <c r="AS32" s="4">
        <v>1799.9</v>
      </c>
      <c r="AT32" s="3">
        <f t="shared" si="18"/>
        <v>0</v>
      </c>
      <c r="AV32" s="4">
        <v>175</v>
      </c>
      <c r="AW32" s="4">
        <v>174.9</v>
      </c>
      <c r="AX32" s="3">
        <f t="shared" si="16"/>
        <v>9.9999999999994316E-2</v>
      </c>
      <c r="AZ32" s="4">
        <v>173</v>
      </c>
      <c r="BA32" s="4">
        <v>173.2</v>
      </c>
      <c r="BB32" s="3">
        <f t="shared" si="21"/>
        <v>-0.19999999999998863</v>
      </c>
    </row>
    <row r="33" spans="1:54" x14ac:dyDescent="0.25">
      <c r="A33" t="s">
        <v>33</v>
      </c>
      <c r="B33" s="5">
        <v>1032</v>
      </c>
      <c r="C33" s="5">
        <v>1032</v>
      </c>
      <c r="D33" s="5">
        <f t="shared" si="19"/>
        <v>0</v>
      </c>
      <c r="F33" s="5">
        <v>1278</v>
      </c>
      <c r="G33" s="5">
        <v>1278</v>
      </c>
      <c r="H33" s="5">
        <f t="shared" si="9"/>
        <v>0</v>
      </c>
      <c r="J33" s="5">
        <v>942</v>
      </c>
      <c r="K33" s="5">
        <v>942</v>
      </c>
      <c r="L33" s="5">
        <f t="shared" si="10"/>
        <v>0</v>
      </c>
      <c r="N33" t="s">
        <v>66</v>
      </c>
      <c r="O33" s="5">
        <v>1166.3999999999999</v>
      </c>
      <c r="P33" s="5">
        <v>1166.4000000000001</v>
      </c>
      <c r="Q33" s="5">
        <f t="shared" si="6"/>
        <v>-2.2737367544323206E-13</v>
      </c>
      <c r="S33" s="5">
        <v>648</v>
      </c>
      <c r="T33" s="5">
        <v>648</v>
      </c>
      <c r="U33" s="5">
        <f t="shared" si="11"/>
        <v>0</v>
      </c>
      <c r="W33" s="5">
        <v>556.79999999999995</v>
      </c>
      <c r="X33" s="5">
        <v>556.79999999999995</v>
      </c>
      <c r="Y33" s="5">
        <f t="shared" si="12"/>
        <v>0</v>
      </c>
      <c r="AA33" s="5">
        <v>1291.1999999999998</v>
      </c>
      <c r="AB33" s="5">
        <v>1291.1999999999998</v>
      </c>
      <c r="AC33" s="5">
        <f t="shared" si="13"/>
        <v>0</v>
      </c>
      <c r="AE33" t="s">
        <v>33</v>
      </c>
      <c r="AF33" s="5">
        <v>691.2</v>
      </c>
      <c r="AG33" s="5">
        <v>691.2</v>
      </c>
      <c r="AH33" s="5">
        <f t="shared" si="14"/>
        <v>0</v>
      </c>
      <c r="AJ33" s="5">
        <v>800</v>
      </c>
      <c r="AK33" s="5">
        <v>800</v>
      </c>
      <c r="AL33" s="5">
        <f>IFERROR(AJ33-AK33,EXACT(AK33,AJ33))</f>
        <v>0</v>
      </c>
      <c r="AN33" s="5">
        <v>602.4</v>
      </c>
      <c r="AO33" s="5">
        <v>602.4</v>
      </c>
      <c r="AP33" s="5">
        <f t="shared" si="20"/>
        <v>0</v>
      </c>
      <c r="AR33" s="5">
        <v>761.6</v>
      </c>
      <c r="AS33" s="5">
        <v>761.6</v>
      </c>
      <c r="AT33" s="5">
        <f t="shared" si="18"/>
        <v>0</v>
      </c>
      <c r="AV33" s="5">
        <v>1000</v>
      </c>
      <c r="AW33" s="5">
        <v>999.7</v>
      </c>
      <c r="AX33" s="5">
        <f t="shared" si="16"/>
        <v>0.29999999999995453</v>
      </c>
      <c r="AZ33" s="5">
        <v>878</v>
      </c>
      <c r="BA33" s="5">
        <v>878.1</v>
      </c>
      <c r="BB33" s="5">
        <f t="shared" si="21"/>
        <v>-0.10000000000002274</v>
      </c>
    </row>
    <row r="34" spans="1:54" x14ac:dyDescent="0.25">
      <c r="A34" t="s">
        <v>34</v>
      </c>
      <c r="B34" s="5">
        <v>7260</v>
      </c>
      <c r="C34" s="5">
        <v>7260</v>
      </c>
      <c r="D34" s="5">
        <f t="shared" si="19"/>
        <v>0</v>
      </c>
      <c r="F34" s="5">
        <v>7044.0000000000009</v>
      </c>
      <c r="G34" s="5">
        <v>7044</v>
      </c>
      <c r="H34" s="5">
        <f t="shared" si="9"/>
        <v>9.0949470177292824E-13</v>
      </c>
      <c r="J34" s="5">
        <v>7320</v>
      </c>
      <c r="K34" s="5">
        <v>7320</v>
      </c>
      <c r="L34" s="5">
        <f t="shared" si="10"/>
        <v>0</v>
      </c>
      <c r="N34" t="s">
        <v>28</v>
      </c>
      <c r="O34" s="5" t="s">
        <v>29</v>
      </c>
      <c r="P34" s="5" t="s">
        <v>29</v>
      </c>
      <c r="Q34" s="5" t="b">
        <f t="shared" si="6"/>
        <v>1</v>
      </c>
      <c r="S34" s="5" t="s">
        <v>29</v>
      </c>
      <c r="T34" s="5" t="s">
        <v>29</v>
      </c>
      <c r="U34" s="5" t="b">
        <f t="shared" si="11"/>
        <v>1</v>
      </c>
      <c r="W34" s="5" t="s">
        <v>29</v>
      </c>
      <c r="X34" s="5" t="s">
        <v>29</v>
      </c>
      <c r="Y34" s="5" t="b">
        <f t="shared" si="12"/>
        <v>1</v>
      </c>
      <c r="AA34" s="5" t="s">
        <v>29</v>
      </c>
      <c r="AB34" s="5" t="s">
        <v>29</v>
      </c>
      <c r="AC34" s="5" t="b">
        <f t="shared" si="13"/>
        <v>1</v>
      </c>
      <c r="AE34" t="s">
        <v>71</v>
      </c>
      <c r="AF34" s="5">
        <v>2605.1</v>
      </c>
      <c r="AG34" s="5">
        <v>2605.1</v>
      </c>
      <c r="AH34" s="5">
        <f t="shared" si="14"/>
        <v>0</v>
      </c>
      <c r="AJ34" s="5">
        <v>2472.1999999999998</v>
      </c>
      <c r="AK34" s="5">
        <v>2472.1999999999998</v>
      </c>
      <c r="AL34" s="5">
        <f>IFERROR(AJ34-AK34,EXACT(AK34,AJ34))</f>
        <v>0</v>
      </c>
      <c r="AN34" s="5">
        <v>4716.8999999999996</v>
      </c>
      <c r="AO34" s="5">
        <v>4716.8999999999996</v>
      </c>
      <c r="AP34" s="5">
        <f t="shared" si="20"/>
        <v>0</v>
      </c>
      <c r="AR34" s="5">
        <v>3488.3</v>
      </c>
      <c r="AS34" s="5">
        <v>3488.3</v>
      </c>
      <c r="AT34" s="5">
        <f t="shared" si="18"/>
        <v>0</v>
      </c>
      <c r="AV34" s="5">
        <v>2450</v>
      </c>
      <c r="AW34" s="5">
        <v>2449.5</v>
      </c>
      <c r="AX34" s="5">
        <f t="shared" si="16"/>
        <v>0.5</v>
      </c>
      <c r="AZ34" s="5">
        <v>6296</v>
      </c>
      <c r="BA34" s="5">
        <v>6296.4</v>
      </c>
      <c r="BB34" s="5">
        <f t="shared" si="21"/>
        <v>-0.3999999999996362</v>
      </c>
    </row>
    <row r="35" spans="1:54" x14ac:dyDescent="0.25">
      <c r="A35" t="s">
        <v>35</v>
      </c>
      <c r="B35" s="3">
        <v>13.1624745</v>
      </c>
      <c r="C35" s="3">
        <v>13.148998800000001</v>
      </c>
      <c r="D35" s="3">
        <f t="shared" si="19"/>
        <v>1.347569999999898E-2</v>
      </c>
      <c r="F35" s="3">
        <v>7.4308114999999999</v>
      </c>
      <c r="G35" s="3">
        <v>7.4222444333333337</v>
      </c>
      <c r="H35" s="3">
        <f t="shared" si="9"/>
        <v>8.5670666666661788E-3</v>
      </c>
      <c r="J35" s="3">
        <v>8.6740390499999993</v>
      </c>
      <c r="K35" s="3">
        <v>8.6618669399999995</v>
      </c>
      <c r="L35" s="3">
        <f t="shared" si="10"/>
        <v>1.2172109999999847E-2</v>
      </c>
      <c r="N35" t="s">
        <v>67</v>
      </c>
      <c r="O35" s="3" t="s">
        <v>29</v>
      </c>
      <c r="P35" s="3" t="s">
        <v>29</v>
      </c>
      <c r="Q35" s="3" t="b">
        <f t="shared" si="6"/>
        <v>1</v>
      </c>
      <c r="S35" s="3" t="s">
        <v>29</v>
      </c>
      <c r="T35" s="3" t="s">
        <v>29</v>
      </c>
      <c r="U35" s="3" t="b">
        <f t="shared" si="11"/>
        <v>1</v>
      </c>
      <c r="W35" s="3" t="s">
        <v>29</v>
      </c>
      <c r="X35" s="3" t="s">
        <v>29</v>
      </c>
      <c r="Y35" s="3" t="b">
        <f t="shared" si="12"/>
        <v>1</v>
      </c>
      <c r="AA35" s="3" t="s">
        <v>29</v>
      </c>
      <c r="AB35" s="3" t="s">
        <v>29</v>
      </c>
      <c r="AC35" s="3" t="b">
        <f t="shared" si="13"/>
        <v>1</v>
      </c>
      <c r="AE35" s="13" t="s">
        <v>93</v>
      </c>
      <c r="AF35" s="3" t="s">
        <v>94</v>
      </c>
      <c r="AG35" s="3">
        <v>0</v>
      </c>
      <c r="AH35" s="3" t="s">
        <v>108</v>
      </c>
      <c r="AJ35" s="3" t="s">
        <v>94</v>
      </c>
      <c r="AK35" s="3">
        <v>0</v>
      </c>
      <c r="AL35" s="3" t="s">
        <v>108</v>
      </c>
      <c r="AN35" s="14">
        <v>0.8</v>
      </c>
      <c r="AO35" s="14">
        <v>6.8456400000000004</v>
      </c>
      <c r="AP35" s="14">
        <f t="shared" si="20"/>
        <v>-6.0456400000000006</v>
      </c>
      <c r="AR35" s="3">
        <v>2.5</v>
      </c>
      <c r="AS35" s="3">
        <v>2.5490499999999998</v>
      </c>
      <c r="AT35" s="3">
        <f t="shared" si="18"/>
        <v>-4.9049999999999816E-2</v>
      </c>
      <c r="AV35" s="3">
        <v>0</v>
      </c>
      <c r="AW35" s="3">
        <v>0</v>
      </c>
      <c r="AX35" s="3">
        <f t="shared" si="16"/>
        <v>0</v>
      </c>
      <c r="AZ35" s="3">
        <v>30</v>
      </c>
      <c r="BA35" s="3">
        <v>29.716799999999999</v>
      </c>
      <c r="BB35" s="3">
        <f t="shared" si="21"/>
        <v>0.28320000000000078</v>
      </c>
    </row>
    <row r="36" spans="1:54" x14ac:dyDescent="0.25">
      <c r="A36" t="s">
        <v>43</v>
      </c>
      <c r="B36" s="17">
        <v>0</v>
      </c>
      <c r="C36" s="17">
        <v>18</v>
      </c>
      <c r="D36" s="17">
        <f t="shared" si="19"/>
        <v>-18</v>
      </c>
      <c r="F36" s="17">
        <v>0</v>
      </c>
      <c r="G36" s="17">
        <v>1452</v>
      </c>
      <c r="H36" s="17">
        <f t="shared" si="9"/>
        <v>-1452</v>
      </c>
      <c r="J36" s="17">
        <v>0</v>
      </c>
      <c r="K36" s="17">
        <v>54</v>
      </c>
      <c r="L36" s="17">
        <f t="shared" si="10"/>
        <v>-54</v>
      </c>
      <c r="N36" t="s">
        <v>68</v>
      </c>
      <c r="O36" s="5">
        <v>0</v>
      </c>
      <c r="P36" s="5">
        <v>0</v>
      </c>
      <c r="Q36" s="5">
        <f t="shared" si="6"/>
        <v>0</v>
      </c>
      <c r="S36" s="5">
        <v>0</v>
      </c>
      <c r="T36" s="5">
        <v>0</v>
      </c>
      <c r="U36" s="5">
        <f t="shared" si="11"/>
        <v>0</v>
      </c>
      <c r="W36" s="5">
        <v>0</v>
      </c>
      <c r="X36" s="5">
        <v>0</v>
      </c>
      <c r="Y36" s="5">
        <f t="shared" si="12"/>
        <v>0</v>
      </c>
      <c r="AA36" s="5">
        <v>0</v>
      </c>
      <c r="AB36" s="5">
        <v>0</v>
      </c>
      <c r="AC36" s="5">
        <f t="shared" si="13"/>
        <v>0</v>
      </c>
      <c r="AE36" t="s">
        <v>73</v>
      </c>
      <c r="AF36" s="5" t="s">
        <v>94</v>
      </c>
      <c r="AG36" s="5">
        <v>0</v>
      </c>
      <c r="AH36" s="5" t="s">
        <v>108</v>
      </c>
      <c r="AJ36" s="5" t="s">
        <v>94</v>
      </c>
      <c r="AK36" s="5">
        <v>0</v>
      </c>
      <c r="AL36" s="5" t="s">
        <v>108</v>
      </c>
      <c r="AN36" s="5">
        <v>4.8</v>
      </c>
      <c r="AO36" s="5">
        <v>4.8319000000000001</v>
      </c>
      <c r="AP36" s="5">
        <f t="shared" si="20"/>
        <v>-3.1900000000000261E-2</v>
      </c>
      <c r="AR36" s="5">
        <v>1.2</v>
      </c>
      <c r="AS36" s="5">
        <v>1.2178599999999999</v>
      </c>
      <c r="AT36" s="5">
        <f t="shared" si="18"/>
        <v>-1.7859999999999987E-2</v>
      </c>
      <c r="AV36" s="5">
        <v>0</v>
      </c>
      <c r="AW36" s="5">
        <v>0</v>
      </c>
      <c r="AX36" s="5">
        <f t="shared" si="16"/>
        <v>0</v>
      </c>
      <c r="AZ36" s="5">
        <v>24</v>
      </c>
      <c r="BA36" s="5">
        <v>24.553599999999999</v>
      </c>
      <c r="BB36" s="5">
        <f t="shared" si="21"/>
        <v>-0.55359999999999943</v>
      </c>
    </row>
    <row r="37" spans="1:54" x14ac:dyDescent="0.25">
      <c r="A37" t="s">
        <v>44</v>
      </c>
      <c r="B37" s="3">
        <v>0</v>
      </c>
      <c r="C37" s="3">
        <v>0</v>
      </c>
      <c r="D37" s="3">
        <f t="shared" si="19"/>
        <v>0</v>
      </c>
      <c r="F37" s="3">
        <v>0</v>
      </c>
      <c r="G37" s="3">
        <v>0</v>
      </c>
      <c r="H37" s="3">
        <f t="shared" si="9"/>
        <v>0</v>
      </c>
      <c r="J37" s="3">
        <v>0</v>
      </c>
      <c r="K37" s="3">
        <v>0</v>
      </c>
      <c r="L37" s="3">
        <f t="shared" si="10"/>
        <v>0</v>
      </c>
      <c r="N37" t="s">
        <v>31</v>
      </c>
      <c r="O37" s="5">
        <v>1243.2</v>
      </c>
      <c r="P37" s="5">
        <v>1243.1999999999998</v>
      </c>
      <c r="Q37" s="3">
        <f t="shared" si="6"/>
        <v>2.2737367544323206E-13</v>
      </c>
      <c r="S37" s="5">
        <v>1425.6</v>
      </c>
      <c r="T37" s="5">
        <v>1425.6</v>
      </c>
      <c r="U37" s="3">
        <f t="shared" si="11"/>
        <v>0</v>
      </c>
      <c r="W37" s="5">
        <v>96</v>
      </c>
      <c r="X37" s="5">
        <v>96</v>
      </c>
      <c r="Y37" s="3">
        <f t="shared" si="12"/>
        <v>0</v>
      </c>
      <c r="AA37" s="5">
        <v>129.60000000000002</v>
      </c>
      <c r="AB37" s="5">
        <v>129.60000000000002</v>
      </c>
      <c r="AC37" s="3">
        <f t="shared" si="13"/>
        <v>0</v>
      </c>
      <c r="AE37" s="13" t="s">
        <v>95</v>
      </c>
      <c r="AF37" s="16">
        <v>0</v>
      </c>
      <c r="AG37" s="16">
        <v>10.4</v>
      </c>
      <c r="AH37" s="14">
        <f t="shared" ref="AH37:AH43" si="22">IFERROR(AF37-AG37,EXACT(AG37,AF37))</f>
        <v>-10.4</v>
      </c>
      <c r="AJ37" s="16">
        <v>0</v>
      </c>
      <c r="AK37" s="16">
        <v>692.2</v>
      </c>
      <c r="AL37" s="14">
        <f t="shared" ref="AL37:AL43" si="23">IFERROR(AJ37-AK37,EXACT(AK37,AJ37))</f>
        <v>-692.2</v>
      </c>
      <c r="AN37" s="16">
        <v>0</v>
      </c>
      <c r="AO37" s="16">
        <v>29.7</v>
      </c>
      <c r="AP37" s="14">
        <f t="shared" si="20"/>
        <v>-29.7</v>
      </c>
      <c r="AR37" s="16">
        <v>0</v>
      </c>
      <c r="AS37" s="16">
        <v>19</v>
      </c>
      <c r="AT37" s="14">
        <f t="shared" si="18"/>
        <v>-19</v>
      </c>
      <c r="AV37" s="16">
        <v>0</v>
      </c>
      <c r="AW37" s="16">
        <v>684.7</v>
      </c>
      <c r="AX37" s="14">
        <f t="shared" si="16"/>
        <v>-684.7</v>
      </c>
      <c r="AZ37" s="16">
        <v>0</v>
      </c>
      <c r="BA37" s="16">
        <v>166.5</v>
      </c>
      <c r="BB37" s="14">
        <f t="shared" si="21"/>
        <v>-166.5</v>
      </c>
    </row>
    <row r="38" spans="1:54" x14ac:dyDescent="0.25">
      <c r="A38" t="s">
        <v>45</v>
      </c>
      <c r="B38" s="3">
        <v>0</v>
      </c>
      <c r="C38" s="3">
        <v>0</v>
      </c>
      <c r="D38" s="3">
        <f t="shared" si="19"/>
        <v>0</v>
      </c>
      <c r="F38" s="3">
        <v>0</v>
      </c>
      <c r="G38" s="3">
        <v>0</v>
      </c>
      <c r="H38" s="3">
        <f t="shared" si="9"/>
        <v>0</v>
      </c>
      <c r="J38" s="3">
        <v>0</v>
      </c>
      <c r="K38" s="3">
        <v>0</v>
      </c>
      <c r="L38" s="3">
        <f t="shared" si="10"/>
        <v>0</v>
      </c>
      <c r="N38" t="s">
        <v>69</v>
      </c>
      <c r="O38" s="3">
        <v>0</v>
      </c>
      <c r="P38" s="3">
        <v>0</v>
      </c>
      <c r="Q38" s="3">
        <f t="shared" si="6"/>
        <v>0</v>
      </c>
      <c r="S38" s="3">
        <v>0</v>
      </c>
      <c r="T38" s="3">
        <v>0</v>
      </c>
      <c r="U38" s="3">
        <f t="shared" si="11"/>
        <v>0</v>
      </c>
      <c r="W38" s="3">
        <v>0</v>
      </c>
      <c r="X38" s="3">
        <v>0</v>
      </c>
      <c r="Y38" s="3">
        <f t="shared" si="12"/>
        <v>0</v>
      </c>
      <c r="AA38" s="3">
        <v>0</v>
      </c>
      <c r="AB38" s="3">
        <v>0</v>
      </c>
      <c r="AC38" s="3">
        <f t="shared" si="13"/>
        <v>0</v>
      </c>
      <c r="AE38" t="s">
        <v>96</v>
      </c>
      <c r="AF38" s="3">
        <v>0</v>
      </c>
      <c r="AG38" s="3">
        <v>0</v>
      </c>
      <c r="AH38" s="3">
        <f t="shared" si="22"/>
        <v>0</v>
      </c>
      <c r="AJ38" s="3">
        <v>0</v>
      </c>
      <c r="AK38" s="3">
        <v>0</v>
      </c>
      <c r="AL38" s="3">
        <f t="shared" si="23"/>
        <v>0</v>
      </c>
      <c r="AN38" s="3">
        <v>0</v>
      </c>
      <c r="AO38" s="3">
        <v>0</v>
      </c>
      <c r="AP38" s="3">
        <f t="shared" si="20"/>
        <v>0</v>
      </c>
      <c r="AR38" s="3">
        <v>0</v>
      </c>
      <c r="AS38" s="3">
        <v>0</v>
      </c>
      <c r="AT38" s="3">
        <f t="shared" si="18"/>
        <v>0</v>
      </c>
      <c r="AV38" s="3">
        <v>0</v>
      </c>
      <c r="AW38" s="3">
        <v>0</v>
      </c>
      <c r="AX38" s="3">
        <f t="shared" si="16"/>
        <v>0</v>
      </c>
      <c r="AZ38" s="3">
        <v>0</v>
      </c>
      <c r="BA38" s="3">
        <v>0</v>
      </c>
      <c r="BB38" s="3">
        <f t="shared" si="21"/>
        <v>0</v>
      </c>
    </row>
    <row r="39" spans="1:54" x14ac:dyDescent="0.25">
      <c r="A39" t="s">
        <v>46</v>
      </c>
      <c r="B39" s="3">
        <v>0</v>
      </c>
      <c r="C39" s="3">
        <v>0</v>
      </c>
      <c r="D39" s="3">
        <f t="shared" si="19"/>
        <v>0</v>
      </c>
      <c r="F39" s="3">
        <v>0</v>
      </c>
      <c r="G39" s="3">
        <v>0</v>
      </c>
      <c r="H39" s="3">
        <f t="shared" si="9"/>
        <v>0</v>
      </c>
      <c r="J39" s="3">
        <v>0</v>
      </c>
      <c r="K39" s="3">
        <v>0</v>
      </c>
      <c r="L39" s="3">
        <f t="shared" si="10"/>
        <v>0</v>
      </c>
      <c r="N39" t="s">
        <v>33</v>
      </c>
      <c r="O39" s="5">
        <v>763.2</v>
      </c>
      <c r="P39" s="5">
        <v>763.2</v>
      </c>
      <c r="Q39" s="3">
        <f t="shared" si="6"/>
        <v>0</v>
      </c>
      <c r="S39" s="5">
        <v>1425.6</v>
      </c>
      <c r="T39" s="5">
        <v>1425.6</v>
      </c>
      <c r="U39" s="3">
        <f t="shared" si="11"/>
        <v>0</v>
      </c>
      <c r="W39" s="5">
        <v>566.40000000000009</v>
      </c>
      <c r="X39" s="5">
        <v>566.40000000000009</v>
      </c>
      <c r="Y39" s="3">
        <f t="shared" si="12"/>
        <v>0</v>
      </c>
      <c r="AA39" s="5">
        <v>1406.3999999999999</v>
      </c>
      <c r="AB39" s="5">
        <v>1406.4</v>
      </c>
      <c r="AC39" s="3">
        <f t="shared" si="13"/>
        <v>-2.2737367544323206E-13</v>
      </c>
      <c r="AE39" s="13" t="s">
        <v>74</v>
      </c>
      <c r="AF39" s="16">
        <v>1194</v>
      </c>
      <c r="AG39" s="16">
        <v>10.4</v>
      </c>
      <c r="AH39" s="16">
        <f t="shared" si="22"/>
        <v>1183.5999999999999</v>
      </c>
      <c r="AJ39" s="5">
        <v>692.2</v>
      </c>
      <c r="AK39" s="5">
        <v>692.2</v>
      </c>
      <c r="AL39" s="3">
        <f t="shared" si="23"/>
        <v>0</v>
      </c>
      <c r="AN39" s="16">
        <v>1124.7</v>
      </c>
      <c r="AO39" s="16">
        <v>29.7</v>
      </c>
      <c r="AP39" s="14">
        <f t="shared" si="20"/>
        <v>1095</v>
      </c>
      <c r="AR39" s="16">
        <v>65</v>
      </c>
      <c r="AS39" s="16">
        <v>19</v>
      </c>
      <c r="AT39" s="14">
        <f t="shared" si="18"/>
        <v>46</v>
      </c>
      <c r="AV39" s="16">
        <v>1853</v>
      </c>
      <c r="AW39" s="16">
        <v>684.7</v>
      </c>
      <c r="AX39" s="14">
        <f t="shared" si="16"/>
        <v>1168.3</v>
      </c>
      <c r="AZ39" s="5">
        <v>167</v>
      </c>
      <c r="BA39" s="5">
        <v>166.5</v>
      </c>
      <c r="BB39" s="3">
        <f t="shared" si="21"/>
        <v>0.5</v>
      </c>
    </row>
    <row r="40" spans="1:54" x14ac:dyDescent="0.25">
      <c r="A40" t="s">
        <v>47</v>
      </c>
      <c r="B40" s="16">
        <v>240</v>
      </c>
      <c r="C40" s="16">
        <v>18</v>
      </c>
      <c r="D40" s="16">
        <f t="shared" si="19"/>
        <v>222</v>
      </c>
      <c r="F40" s="5">
        <v>1452</v>
      </c>
      <c r="G40" s="5">
        <v>1452</v>
      </c>
      <c r="H40" s="5">
        <f t="shared" si="9"/>
        <v>0</v>
      </c>
      <c r="J40" s="16">
        <v>5724</v>
      </c>
      <c r="K40" s="16">
        <v>54</v>
      </c>
      <c r="L40" s="16">
        <f t="shared" si="10"/>
        <v>5670</v>
      </c>
      <c r="N40" t="s">
        <v>70</v>
      </c>
      <c r="O40" s="5">
        <v>0</v>
      </c>
      <c r="P40" s="5">
        <v>0</v>
      </c>
      <c r="Q40" s="5">
        <f t="shared" si="6"/>
        <v>0</v>
      </c>
      <c r="S40" s="5">
        <v>0</v>
      </c>
      <c r="T40" s="5">
        <v>0</v>
      </c>
      <c r="U40" s="5">
        <f t="shared" si="11"/>
        <v>0</v>
      </c>
      <c r="W40" s="5">
        <v>0</v>
      </c>
      <c r="X40" s="5">
        <v>0</v>
      </c>
      <c r="Y40" s="5">
        <f t="shared" si="12"/>
        <v>0</v>
      </c>
      <c r="AA40" s="5">
        <v>0</v>
      </c>
      <c r="AB40" s="5">
        <v>0</v>
      </c>
      <c r="AC40" s="5">
        <f t="shared" si="13"/>
        <v>0</v>
      </c>
      <c r="AE40" t="s">
        <v>38</v>
      </c>
      <c r="AF40" s="5" t="s">
        <v>29</v>
      </c>
      <c r="AG40" s="5" t="s">
        <v>29</v>
      </c>
      <c r="AH40" s="5" t="b">
        <f t="shared" si="22"/>
        <v>1</v>
      </c>
      <c r="AJ40" s="5" t="s">
        <v>29</v>
      </c>
      <c r="AK40" s="5" t="s">
        <v>29</v>
      </c>
      <c r="AL40" s="5" t="b">
        <f t="shared" si="23"/>
        <v>1</v>
      </c>
      <c r="AN40" s="5" t="s">
        <v>29</v>
      </c>
      <c r="AO40" s="5" t="s">
        <v>29</v>
      </c>
      <c r="AP40" s="5" t="b">
        <f t="shared" si="20"/>
        <v>1</v>
      </c>
      <c r="AR40" s="5" t="s">
        <v>29</v>
      </c>
      <c r="AS40" s="5" t="s">
        <v>29</v>
      </c>
      <c r="AT40" s="5" t="b">
        <f t="shared" si="18"/>
        <v>1</v>
      </c>
      <c r="AV40" s="5" t="s">
        <v>29</v>
      </c>
      <c r="AW40" s="5" t="s">
        <v>29</v>
      </c>
      <c r="AX40" s="5" t="b">
        <f t="shared" si="16"/>
        <v>1</v>
      </c>
      <c r="AZ40" s="5" t="s">
        <v>29</v>
      </c>
      <c r="BA40" s="5" t="s">
        <v>29</v>
      </c>
      <c r="BB40" s="5" t="b">
        <f t="shared" si="21"/>
        <v>1</v>
      </c>
    </row>
    <row r="41" spans="1:54" x14ac:dyDescent="0.25">
      <c r="A41" t="s">
        <v>48</v>
      </c>
      <c r="B41" s="3">
        <v>0</v>
      </c>
      <c r="C41" s="3" t="s">
        <v>29</v>
      </c>
      <c r="D41" s="3" t="s">
        <v>108</v>
      </c>
      <c r="F41" s="3">
        <v>0</v>
      </c>
      <c r="G41" s="3" t="s">
        <v>29</v>
      </c>
      <c r="H41" s="3" t="s">
        <v>108</v>
      </c>
      <c r="J41" s="3">
        <v>0</v>
      </c>
      <c r="K41" s="3" t="s">
        <v>29</v>
      </c>
      <c r="L41" s="3" t="s">
        <v>108</v>
      </c>
      <c r="N41" t="s">
        <v>71</v>
      </c>
      <c r="O41" s="5">
        <v>2342.4</v>
      </c>
      <c r="P41" s="5">
        <v>2342.3999999999996</v>
      </c>
      <c r="Q41" s="3">
        <f t="shared" si="6"/>
        <v>4.5474735088646412E-13</v>
      </c>
      <c r="S41" s="5">
        <v>5947.2000000000007</v>
      </c>
      <c r="T41" s="5">
        <v>5947.2000000000007</v>
      </c>
      <c r="U41" s="3">
        <f t="shared" si="11"/>
        <v>0</v>
      </c>
      <c r="W41" s="5">
        <v>4838.3999999999996</v>
      </c>
      <c r="X41" s="5">
        <v>4838.3999999999996</v>
      </c>
      <c r="Y41" s="3">
        <f t="shared" si="12"/>
        <v>0</v>
      </c>
      <c r="AA41" s="5">
        <v>5995.2000000000007</v>
      </c>
      <c r="AB41" s="5">
        <v>5995.2000000000007</v>
      </c>
      <c r="AC41" s="3">
        <f t="shared" si="13"/>
        <v>0</v>
      </c>
      <c r="AE41" t="s">
        <v>39</v>
      </c>
      <c r="AF41" s="5" t="s">
        <v>29</v>
      </c>
      <c r="AG41" s="5" t="s">
        <v>29</v>
      </c>
      <c r="AH41" s="3" t="b">
        <f t="shared" si="22"/>
        <v>1</v>
      </c>
      <c r="AJ41" s="5" t="s">
        <v>29</v>
      </c>
      <c r="AK41" s="5" t="s">
        <v>29</v>
      </c>
      <c r="AL41" s="3" t="b">
        <f t="shared" si="23"/>
        <v>1</v>
      </c>
      <c r="AN41" s="5" t="s">
        <v>29</v>
      </c>
      <c r="AO41" s="5" t="s">
        <v>29</v>
      </c>
      <c r="AP41" s="3" t="b">
        <f t="shared" si="20"/>
        <v>1</v>
      </c>
      <c r="AR41" s="5" t="s">
        <v>29</v>
      </c>
      <c r="AS41" s="5" t="s">
        <v>29</v>
      </c>
      <c r="AT41" s="3" t="b">
        <f t="shared" si="18"/>
        <v>1</v>
      </c>
      <c r="AV41" s="5" t="s">
        <v>29</v>
      </c>
      <c r="AW41" s="5" t="s">
        <v>29</v>
      </c>
      <c r="AX41" s="3" t="b">
        <f t="shared" si="16"/>
        <v>1</v>
      </c>
      <c r="AZ41" s="5" t="s">
        <v>29</v>
      </c>
      <c r="BA41" s="5" t="s">
        <v>29</v>
      </c>
      <c r="BB41" s="3" t="b">
        <f t="shared" si="21"/>
        <v>1</v>
      </c>
    </row>
    <row r="42" spans="1:54" x14ac:dyDescent="0.25">
      <c r="A42" t="s">
        <v>36</v>
      </c>
      <c r="B42" s="3" t="s">
        <v>29</v>
      </c>
      <c r="C42" s="3" t="s">
        <v>29</v>
      </c>
      <c r="D42" s="3" t="b">
        <f>IFERROR(B42-C42,EXACT(C42,B42))</f>
        <v>1</v>
      </c>
      <c r="F42" s="3">
        <v>0</v>
      </c>
      <c r="G42" s="3" t="s">
        <v>29</v>
      </c>
      <c r="H42" s="3" t="s">
        <v>108</v>
      </c>
      <c r="J42" s="3" t="s">
        <v>29</v>
      </c>
      <c r="K42" s="3" t="s">
        <v>29</v>
      </c>
      <c r="L42" s="3" t="b">
        <f t="shared" ref="L42:L47" si="24">IFERROR(J42-K42,EXACT(K42,J42))</f>
        <v>1</v>
      </c>
      <c r="N42" t="s">
        <v>72</v>
      </c>
      <c r="O42" s="3">
        <v>0</v>
      </c>
      <c r="P42" s="3">
        <v>0</v>
      </c>
      <c r="Q42" s="3">
        <f t="shared" si="6"/>
        <v>0</v>
      </c>
      <c r="S42" s="3">
        <v>10.80669625</v>
      </c>
      <c r="T42" s="3">
        <v>10.793384583333333</v>
      </c>
      <c r="U42" s="3">
        <f t="shared" si="11"/>
        <v>1.3311666666666611E-2</v>
      </c>
      <c r="W42" s="3">
        <v>0.77111832540000003</v>
      </c>
      <c r="X42" s="3">
        <v>0.76777016166666667</v>
      </c>
      <c r="Y42" s="3">
        <f t="shared" si="12"/>
        <v>3.3481637333333536E-3</v>
      </c>
      <c r="AA42" s="3">
        <v>8.9172044499999998</v>
      </c>
      <c r="AB42" s="3">
        <v>8.9063995166666654</v>
      </c>
      <c r="AC42" s="3">
        <f t="shared" si="13"/>
        <v>1.0804933333334432E-2</v>
      </c>
      <c r="AE42" t="s">
        <v>49</v>
      </c>
      <c r="AF42" s="3" t="s">
        <v>29</v>
      </c>
      <c r="AG42" s="3" t="s">
        <v>29</v>
      </c>
      <c r="AH42" s="3" t="b">
        <f t="shared" si="22"/>
        <v>1</v>
      </c>
      <c r="AJ42" s="3" t="s">
        <v>29</v>
      </c>
      <c r="AK42" s="3" t="s">
        <v>29</v>
      </c>
      <c r="AL42" s="3" t="b">
        <f t="shared" si="23"/>
        <v>1</v>
      </c>
      <c r="AN42" s="3" t="s">
        <v>29</v>
      </c>
      <c r="AO42" s="3" t="s">
        <v>29</v>
      </c>
      <c r="AP42" s="3" t="b">
        <f t="shared" si="20"/>
        <v>1</v>
      </c>
      <c r="AR42" s="3" t="s">
        <v>29</v>
      </c>
      <c r="AS42" s="3" t="s">
        <v>29</v>
      </c>
      <c r="AT42" s="3" t="b">
        <f t="shared" si="18"/>
        <v>1</v>
      </c>
      <c r="AV42" s="3" t="s">
        <v>29</v>
      </c>
      <c r="AW42" s="3" t="s">
        <v>29</v>
      </c>
      <c r="AX42" s="3" t="b">
        <f t="shared" si="16"/>
        <v>1</v>
      </c>
      <c r="AZ42" s="3" t="s">
        <v>29</v>
      </c>
      <c r="BA42" s="3" t="s">
        <v>29</v>
      </c>
      <c r="BB42" s="3" t="b">
        <f t="shared" si="21"/>
        <v>1</v>
      </c>
    </row>
    <row r="43" spans="1:54" x14ac:dyDescent="0.25">
      <c r="A43" t="s">
        <v>37</v>
      </c>
      <c r="B43" s="3" t="s">
        <v>29</v>
      </c>
      <c r="C43" s="3" t="s">
        <v>29</v>
      </c>
      <c r="D43" s="3" t="b">
        <f>IFERROR(B43-C43,EXACT(C43,B43))</f>
        <v>1</v>
      </c>
      <c r="F43" s="3">
        <v>0</v>
      </c>
      <c r="G43" s="3" t="s">
        <v>29</v>
      </c>
      <c r="H43" s="3" t="s">
        <v>108</v>
      </c>
      <c r="J43" s="3" t="s">
        <v>29</v>
      </c>
      <c r="K43" s="3" t="s">
        <v>29</v>
      </c>
      <c r="L43" s="3" t="b">
        <f t="shared" si="24"/>
        <v>1</v>
      </c>
      <c r="N43" t="s">
        <v>73</v>
      </c>
      <c r="O43" s="3">
        <v>0</v>
      </c>
      <c r="P43" s="3">
        <v>0</v>
      </c>
      <c r="Q43" s="3">
        <f t="shared" si="6"/>
        <v>0</v>
      </c>
      <c r="S43" s="3">
        <v>23.716027300000004</v>
      </c>
      <c r="T43" s="3">
        <v>23.716027300000004</v>
      </c>
      <c r="U43" s="3">
        <f t="shared" si="11"/>
        <v>0</v>
      </c>
      <c r="W43" s="3">
        <v>6.5726319999999996</v>
      </c>
      <c r="X43" s="3">
        <v>6.5726319999999996</v>
      </c>
      <c r="Y43" s="3">
        <f t="shared" si="12"/>
        <v>0</v>
      </c>
      <c r="AA43" s="3">
        <v>20.386309900000001</v>
      </c>
      <c r="AB43" s="3">
        <v>20.386309900000001</v>
      </c>
      <c r="AC43" s="3">
        <f t="shared" si="13"/>
        <v>0</v>
      </c>
      <c r="AE43" t="s">
        <v>40</v>
      </c>
      <c r="AF43" s="3">
        <v>0</v>
      </c>
      <c r="AG43" s="3">
        <v>0</v>
      </c>
      <c r="AH43" s="3">
        <f t="shared" si="22"/>
        <v>0</v>
      </c>
      <c r="AJ43" s="3">
        <v>0</v>
      </c>
      <c r="AK43" s="3">
        <v>0</v>
      </c>
      <c r="AL43" s="3">
        <f t="shared" si="23"/>
        <v>0</v>
      </c>
      <c r="AN43" s="3">
        <v>0</v>
      </c>
      <c r="AO43" s="3">
        <v>0</v>
      </c>
      <c r="AP43" s="3">
        <f t="shared" si="20"/>
        <v>0</v>
      </c>
      <c r="AR43" s="3">
        <v>0</v>
      </c>
      <c r="AS43" s="3">
        <v>0</v>
      </c>
      <c r="AT43" s="3">
        <f t="shared" si="18"/>
        <v>0</v>
      </c>
      <c r="AV43" s="3">
        <v>0</v>
      </c>
      <c r="AW43" s="3">
        <v>0</v>
      </c>
      <c r="AX43" s="3">
        <f t="shared" si="16"/>
        <v>0</v>
      </c>
      <c r="AZ43" s="3">
        <v>0</v>
      </c>
      <c r="BA43" s="3">
        <v>0</v>
      </c>
      <c r="BB43" s="3">
        <f t="shared" si="21"/>
        <v>0</v>
      </c>
    </row>
    <row r="44" spans="1:54" x14ac:dyDescent="0.25">
      <c r="A44" t="s">
        <v>38</v>
      </c>
      <c r="B44" s="3" t="s">
        <v>29</v>
      </c>
      <c r="C44" s="3" t="s">
        <v>29</v>
      </c>
      <c r="D44" s="3" t="b">
        <f>IFERROR(B44-C44,EXACT(C44,B44))</f>
        <v>1</v>
      </c>
      <c r="F44" s="15" t="s">
        <v>38</v>
      </c>
      <c r="G44" s="15" t="s">
        <v>29</v>
      </c>
      <c r="H44" s="15" t="b">
        <f>IFERROR(F44-G44,EXACT(G44,F44))</f>
        <v>0</v>
      </c>
      <c r="J44" s="3" t="s">
        <v>29</v>
      </c>
      <c r="K44" s="3" t="s">
        <v>29</v>
      </c>
      <c r="L44" s="3" t="b">
        <f t="shared" si="24"/>
        <v>1</v>
      </c>
      <c r="N44" s="13" t="s">
        <v>43</v>
      </c>
      <c r="O44" s="16">
        <v>0</v>
      </c>
      <c r="P44" s="16">
        <v>19.200000000000003</v>
      </c>
      <c r="Q44" s="14">
        <f t="shared" si="6"/>
        <v>-19.200000000000003</v>
      </c>
      <c r="S44" s="16">
        <v>0</v>
      </c>
      <c r="T44" s="16">
        <v>19.200000000000003</v>
      </c>
      <c r="U44" s="14">
        <f t="shared" si="11"/>
        <v>-19.200000000000003</v>
      </c>
      <c r="W44" s="16">
        <v>0</v>
      </c>
      <c r="X44" s="16">
        <v>628.79999999999995</v>
      </c>
      <c r="Y44" s="14">
        <f t="shared" si="12"/>
        <v>-628.79999999999995</v>
      </c>
      <c r="AA44" s="16">
        <v>0</v>
      </c>
      <c r="AB44" s="16">
        <v>1444.8000000000002</v>
      </c>
      <c r="AC44" s="14">
        <f t="shared" si="13"/>
        <v>-1444.8000000000002</v>
      </c>
      <c r="AF44" s="5"/>
      <c r="AG44" s="5"/>
      <c r="AH44" s="3"/>
      <c r="AJ44" s="5"/>
      <c r="AK44" s="5"/>
      <c r="AL44" s="3"/>
      <c r="AN44" s="5"/>
      <c r="AO44" s="5"/>
      <c r="AP44" s="3"/>
      <c r="AR44" s="5"/>
      <c r="AS44" s="5"/>
      <c r="AT44" s="3"/>
      <c r="AV44" s="5"/>
      <c r="AW44" s="5"/>
      <c r="AX44" s="3"/>
      <c r="AZ44" s="5"/>
      <c r="BA44" s="5"/>
      <c r="BB44" s="3"/>
    </row>
    <row r="45" spans="1:54" x14ac:dyDescent="0.25">
      <c r="A45" t="s">
        <v>39</v>
      </c>
      <c r="B45" s="3" t="s">
        <v>29</v>
      </c>
      <c r="C45" s="3" t="s">
        <v>29</v>
      </c>
      <c r="D45" s="3" t="b">
        <f>IFERROR(B45-C45,EXACT(C45,B45))</f>
        <v>1</v>
      </c>
      <c r="F45" s="15" t="s">
        <v>39</v>
      </c>
      <c r="G45" s="15" t="s">
        <v>29</v>
      </c>
      <c r="H45" s="15" t="b">
        <f>IFERROR(F45-G45,EXACT(G45,F45))</f>
        <v>0</v>
      </c>
      <c r="J45" s="3" t="s">
        <v>29</v>
      </c>
      <c r="K45" s="3" t="s">
        <v>29</v>
      </c>
      <c r="L45" s="3" t="b">
        <f t="shared" si="24"/>
        <v>1</v>
      </c>
      <c r="N45" t="s">
        <v>78</v>
      </c>
      <c r="O45" s="3">
        <v>0</v>
      </c>
      <c r="P45" s="3">
        <v>0</v>
      </c>
      <c r="Q45" s="3">
        <f t="shared" si="6"/>
        <v>0</v>
      </c>
      <c r="S45" s="3">
        <v>0</v>
      </c>
      <c r="T45" s="3">
        <v>0</v>
      </c>
      <c r="U45" s="3">
        <f t="shared" si="11"/>
        <v>0</v>
      </c>
      <c r="W45" s="3">
        <v>0</v>
      </c>
      <c r="X45" s="3">
        <v>0</v>
      </c>
      <c r="Y45" s="3">
        <f t="shared" si="12"/>
        <v>0</v>
      </c>
      <c r="AA45" s="3">
        <v>0</v>
      </c>
      <c r="AB45" s="3">
        <v>0</v>
      </c>
      <c r="AC45" s="3">
        <f t="shared" si="13"/>
        <v>0</v>
      </c>
      <c r="AF45" s="3"/>
      <c r="AG45" s="3"/>
      <c r="AH45" s="3"/>
      <c r="AJ45" s="3"/>
      <c r="AK45" s="3"/>
      <c r="AL45" s="3"/>
      <c r="AN45" s="3"/>
      <c r="AO45" s="3"/>
      <c r="AP45" s="3"/>
      <c r="AR45" s="3"/>
      <c r="AS45" s="3"/>
      <c r="AT45" s="3"/>
      <c r="AV45" s="3"/>
      <c r="AW45" s="3"/>
      <c r="AX45" s="3"/>
      <c r="AZ45" s="3"/>
      <c r="BA45" s="3"/>
      <c r="BB45" s="3"/>
    </row>
    <row r="46" spans="1:54" x14ac:dyDescent="0.25">
      <c r="A46" t="s">
        <v>49</v>
      </c>
      <c r="B46" s="3" t="s">
        <v>29</v>
      </c>
      <c r="C46" s="3" t="s">
        <v>29</v>
      </c>
      <c r="D46" s="3" t="b">
        <f>IFERROR(B46-C46,EXACT(C46,B46))</f>
        <v>1</v>
      </c>
      <c r="F46" s="3">
        <v>0</v>
      </c>
      <c r="G46" s="3" t="s">
        <v>29</v>
      </c>
      <c r="H46" s="3" t="s">
        <v>108</v>
      </c>
      <c r="J46" s="3" t="s">
        <v>29</v>
      </c>
      <c r="K46" s="3" t="s">
        <v>29</v>
      </c>
      <c r="L46" s="3" t="b">
        <f t="shared" si="24"/>
        <v>1</v>
      </c>
      <c r="N46" s="13" t="s">
        <v>45</v>
      </c>
      <c r="O46" s="16">
        <v>0</v>
      </c>
      <c r="P46" s="16">
        <v>936</v>
      </c>
      <c r="Q46" s="14">
        <f t="shared" si="6"/>
        <v>-936</v>
      </c>
      <c r="S46" s="16">
        <v>0</v>
      </c>
      <c r="T46" s="16">
        <v>585.59999999999991</v>
      </c>
      <c r="U46" s="14">
        <f t="shared" si="11"/>
        <v>-585.59999999999991</v>
      </c>
      <c r="W46" s="16">
        <v>0</v>
      </c>
      <c r="X46" s="16">
        <v>849.59999999999991</v>
      </c>
      <c r="Y46" s="14">
        <f t="shared" si="12"/>
        <v>-849.59999999999991</v>
      </c>
      <c r="AA46" s="16">
        <v>0</v>
      </c>
      <c r="AB46" s="16">
        <v>1444.8000000000002</v>
      </c>
      <c r="AC46" s="14">
        <f t="shared" si="13"/>
        <v>-1444.8000000000002</v>
      </c>
      <c r="AF46" s="5"/>
      <c r="AG46" s="5"/>
      <c r="AH46" s="3"/>
      <c r="AJ46" s="5"/>
      <c r="AK46" s="5"/>
      <c r="AL46" s="3"/>
      <c r="AN46" s="5"/>
      <c r="AO46" s="5"/>
      <c r="AP46" s="3"/>
      <c r="AR46" s="5"/>
      <c r="AS46" s="5"/>
      <c r="AT46" s="3"/>
      <c r="AV46" s="5"/>
      <c r="AW46" s="5"/>
      <c r="AX46" s="3"/>
      <c r="AZ46" s="5"/>
      <c r="BA46" s="5"/>
      <c r="BB46" s="3"/>
    </row>
    <row r="47" spans="1:54" x14ac:dyDescent="0.25">
      <c r="A47" t="s">
        <v>40</v>
      </c>
      <c r="B47" s="3" t="s">
        <v>41</v>
      </c>
      <c r="C47" s="3">
        <v>0</v>
      </c>
      <c r="D47" s="3" t="s">
        <v>108</v>
      </c>
      <c r="F47" s="3">
        <v>0</v>
      </c>
      <c r="G47" s="3">
        <v>0</v>
      </c>
      <c r="H47" s="3">
        <f>IFERROR(F47-G47,EXACT(G47,F47))</f>
        <v>0</v>
      </c>
      <c r="J47" s="3">
        <v>0</v>
      </c>
      <c r="K47" s="3">
        <v>0</v>
      </c>
      <c r="L47" s="3">
        <f t="shared" si="24"/>
        <v>0</v>
      </c>
      <c r="N47" t="s">
        <v>79</v>
      </c>
      <c r="O47" s="3">
        <v>0</v>
      </c>
      <c r="P47" s="3">
        <v>0</v>
      </c>
      <c r="Q47" s="3">
        <f t="shared" si="6"/>
        <v>0</v>
      </c>
      <c r="S47" s="3">
        <v>0</v>
      </c>
      <c r="T47" s="3">
        <v>0</v>
      </c>
      <c r="U47" s="3">
        <f t="shared" si="11"/>
        <v>0</v>
      </c>
      <c r="W47" s="3">
        <v>0</v>
      </c>
      <c r="X47" s="3">
        <v>0</v>
      </c>
      <c r="Y47" s="3">
        <f t="shared" si="12"/>
        <v>0</v>
      </c>
      <c r="AA47" s="3">
        <v>0</v>
      </c>
      <c r="AB47" s="3">
        <v>0</v>
      </c>
      <c r="AC47" s="3">
        <f t="shared" si="13"/>
        <v>0</v>
      </c>
      <c r="AF47" s="3"/>
      <c r="AG47" s="3"/>
      <c r="AH47" s="3"/>
      <c r="AJ47" s="3"/>
      <c r="AK47" s="3"/>
      <c r="AL47" s="3"/>
      <c r="AN47" s="3"/>
      <c r="AO47" s="3"/>
      <c r="AP47" s="3"/>
      <c r="AR47" s="3"/>
      <c r="AS47" s="3"/>
      <c r="AT47" s="3"/>
      <c r="AV47" s="3"/>
      <c r="AW47" s="3"/>
      <c r="AX47" s="3"/>
      <c r="AZ47" s="3"/>
      <c r="BA47" s="3"/>
      <c r="BB47" s="3"/>
    </row>
    <row r="48" spans="1:54" x14ac:dyDescent="0.25">
      <c r="N48" s="13" t="s">
        <v>74</v>
      </c>
      <c r="O48" s="16">
        <v>5208</v>
      </c>
      <c r="P48" s="16">
        <v>936</v>
      </c>
      <c r="Q48" s="18">
        <f t="shared" si="6"/>
        <v>4272</v>
      </c>
      <c r="S48" s="16">
        <v>1281.6000000000001</v>
      </c>
      <c r="T48" s="16">
        <v>585.59999999999991</v>
      </c>
      <c r="U48" s="18">
        <f t="shared" si="11"/>
        <v>696.00000000000023</v>
      </c>
      <c r="W48" s="16">
        <v>1526.4</v>
      </c>
      <c r="X48" s="16">
        <v>849.59999999999991</v>
      </c>
      <c r="Y48" s="18">
        <f t="shared" si="12"/>
        <v>676.80000000000018</v>
      </c>
      <c r="AA48" s="5">
        <v>1444.8</v>
      </c>
      <c r="AB48" s="5">
        <v>1444.8000000000002</v>
      </c>
      <c r="AC48" s="5">
        <f t="shared" si="13"/>
        <v>-2.2737367544323206E-13</v>
      </c>
      <c r="AF48" s="5"/>
      <c r="AG48" s="5"/>
      <c r="AJ48" s="5"/>
      <c r="AK48" s="5"/>
      <c r="AN48" s="5"/>
      <c r="AO48" s="5"/>
      <c r="AR48" s="5"/>
      <c r="AS48" s="5"/>
      <c r="AV48" s="5"/>
      <c r="AW48" s="5"/>
      <c r="AZ48" s="5"/>
      <c r="BA48" s="5"/>
    </row>
    <row r="49" spans="1:54" x14ac:dyDescent="0.25">
      <c r="N49" s="13" t="s">
        <v>75</v>
      </c>
      <c r="O49" s="14">
        <v>11.187922200000001</v>
      </c>
      <c r="P49" s="14" t="s">
        <v>29</v>
      </c>
      <c r="Q49" s="18" t="b">
        <f t="shared" si="6"/>
        <v>0</v>
      </c>
      <c r="S49" s="3">
        <v>0</v>
      </c>
      <c r="T49" s="3" t="s">
        <v>29</v>
      </c>
      <c r="U49" s="2" t="s">
        <v>108</v>
      </c>
      <c r="W49" s="3">
        <v>0</v>
      </c>
      <c r="X49" s="3" t="s">
        <v>29</v>
      </c>
      <c r="Y49" s="2" t="s">
        <v>108</v>
      </c>
      <c r="AA49" s="3">
        <v>0</v>
      </c>
      <c r="AB49" s="3" t="s">
        <v>29</v>
      </c>
      <c r="AC49" s="2" t="s">
        <v>108</v>
      </c>
      <c r="AF49" s="3"/>
      <c r="AG49" s="3"/>
      <c r="AJ49" s="3"/>
      <c r="AK49" s="3"/>
      <c r="AN49" s="3"/>
      <c r="AO49" s="3"/>
      <c r="AR49" s="3"/>
      <c r="AS49" s="3"/>
      <c r="AV49" s="3"/>
      <c r="AW49" s="3"/>
      <c r="AZ49" s="3"/>
      <c r="BA49" s="3"/>
    </row>
    <row r="50" spans="1:54" x14ac:dyDescent="0.25">
      <c r="N50" t="s">
        <v>76</v>
      </c>
      <c r="O50" s="3" t="s">
        <v>29</v>
      </c>
      <c r="P50" s="3" t="s">
        <v>29</v>
      </c>
      <c r="Q50" s="2" t="b">
        <f t="shared" si="6"/>
        <v>1</v>
      </c>
      <c r="S50" s="3" t="s">
        <v>29</v>
      </c>
      <c r="T50" s="3" t="s">
        <v>29</v>
      </c>
      <c r="U50" s="2" t="b">
        <f t="shared" ref="U50:U55" si="25">IFERROR(S50-T50,EXACT(T50,S50))</f>
        <v>1</v>
      </c>
      <c r="W50" s="3" t="s">
        <v>29</v>
      </c>
      <c r="X50" s="3" t="s">
        <v>29</v>
      </c>
      <c r="Y50" s="2" t="b">
        <f t="shared" ref="Y50:Y55" si="26">IFERROR(W50-X50,EXACT(X50,W50))</f>
        <v>1</v>
      </c>
      <c r="AA50" s="3" t="s">
        <v>29</v>
      </c>
      <c r="AB50" s="3" t="s">
        <v>29</v>
      </c>
      <c r="AC50" s="2" t="b">
        <f t="shared" ref="AC50:AC55" si="27">IFERROR(AA50-AB50,EXACT(AB50,AA50))</f>
        <v>1</v>
      </c>
      <c r="AF50" s="3"/>
      <c r="AG50" s="3"/>
      <c r="AJ50" s="3"/>
      <c r="AK50" s="3"/>
      <c r="AN50" s="3"/>
      <c r="AO50" s="3"/>
      <c r="AR50" s="3"/>
      <c r="AS50" s="3"/>
      <c r="AV50" s="3"/>
      <c r="AW50" s="3"/>
      <c r="AZ50" s="3"/>
      <c r="BA50" s="3"/>
    </row>
    <row r="51" spans="1:54" x14ac:dyDescent="0.25">
      <c r="N51" t="s">
        <v>77</v>
      </c>
      <c r="O51" s="3" t="s">
        <v>29</v>
      </c>
      <c r="P51" s="3" t="s">
        <v>29</v>
      </c>
      <c r="Q51" s="2" t="b">
        <f t="shared" si="6"/>
        <v>1</v>
      </c>
      <c r="S51" s="3" t="s">
        <v>29</v>
      </c>
      <c r="T51" s="3" t="s">
        <v>29</v>
      </c>
      <c r="U51" s="2" t="b">
        <f t="shared" si="25"/>
        <v>1</v>
      </c>
      <c r="W51" s="3" t="s">
        <v>29</v>
      </c>
      <c r="X51" s="3" t="s">
        <v>29</v>
      </c>
      <c r="Y51" s="2" t="b">
        <f t="shared" si="26"/>
        <v>1</v>
      </c>
      <c r="AA51" s="3" t="s">
        <v>29</v>
      </c>
      <c r="AB51" s="3" t="s">
        <v>29</v>
      </c>
      <c r="AC51" s="2" t="b">
        <f t="shared" si="27"/>
        <v>1</v>
      </c>
      <c r="AF51" s="3"/>
      <c r="AG51" s="3"/>
      <c r="AJ51" s="3"/>
      <c r="AK51" s="3"/>
      <c r="AN51" s="3"/>
      <c r="AO51" s="3"/>
      <c r="AR51" s="3"/>
      <c r="AS51" s="3"/>
      <c r="AV51" s="3"/>
      <c r="AW51" s="3"/>
      <c r="AZ51" s="3"/>
      <c r="BA51" s="3"/>
    </row>
    <row r="52" spans="1:54" x14ac:dyDescent="0.25">
      <c r="N52" t="s">
        <v>38</v>
      </c>
      <c r="O52" s="3" t="s">
        <v>29</v>
      </c>
      <c r="P52" s="3" t="s">
        <v>29</v>
      </c>
      <c r="Q52" s="2" t="b">
        <f t="shared" si="6"/>
        <v>1</v>
      </c>
      <c r="S52" s="3" t="s">
        <v>29</v>
      </c>
      <c r="T52" s="3" t="s">
        <v>29</v>
      </c>
      <c r="U52" s="2" t="b">
        <f t="shared" si="25"/>
        <v>1</v>
      </c>
      <c r="W52" s="3" t="s">
        <v>29</v>
      </c>
      <c r="X52" s="3" t="s">
        <v>29</v>
      </c>
      <c r="Y52" s="2" t="b">
        <f t="shared" si="26"/>
        <v>1</v>
      </c>
      <c r="AA52" s="3" t="s">
        <v>29</v>
      </c>
      <c r="AB52" s="3" t="s">
        <v>29</v>
      </c>
      <c r="AC52" s="2" t="b">
        <f t="shared" si="27"/>
        <v>1</v>
      </c>
      <c r="AF52" s="3"/>
      <c r="AG52" s="3"/>
      <c r="AJ52" s="3"/>
      <c r="AK52" s="3"/>
      <c r="AN52" s="3"/>
      <c r="AO52" s="3"/>
      <c r="AR52" s="3"/>
      <c r="AS52" s="3"/>
      <c r="AV52" s="3"/>
      <c r="AW52" s="3"/>
      <c r="AZ52" s="3"/>
      <c r="BA52" s="3"/>
    </row>
    <row r="53" spans="1:54" x14ac:dyDescent="0.25">
      <c r="N53" t="s">
        <v>39</v>
      </c>
      <c r="O53" s="3" t="s">
        <v>29</v>
      </c>
      <c r="P53" s="3" t="s">
        <v>29</v>
      </c>
      <c r="Q53" s="2" t="b">
        <f t="shared" si="6"/>
        <v>1</v>
      </c>
      <c r="S53" s="3" t="s">
        <v>29</v>
      </c>
      <c r="T53" s="3" t="s">
        <v>29</v>
      </c>
      <c r="U53" s="2" t="b">
        <f t="shared" si="25"/>
        <v>1</v>
      </c>
      <c r="W53" s="3" t="s">
        <v>29</v>
      </c>
      <c r="X53" s="3" t="s">
        <v>29</v>
      </c>
      <c r="Y53" s="2" t="b">
        <f t="shared" si="26"/>
        <v>1</v>
      </c>
      <c r="AA53" s="3" t="s">
        <v>29</v>
      </c>
      <c r="AB53" s="3" t="s">
        <v>29</v>
      </c>
      <c r="AC53" s="2" t="b">
        <f t="shared" si="27"/>
        <v>1</v>
      </c>
      <c r="AF53" s="3"/>
      <c r="AG53" s="3"/>
      <c r="AJ53" s="3"/>
      <c r="AK53" s="3"/>
      <c r="AN53" s="3"/>
      <c r="AO53" s="3"/>
      <c r="AR53" s="3"/>
      <c r="AS53" s="3"/>
      <c r="AV53" s="3"/>
      <c r="AW53" s="3"/>
      <c r="AZ53" s="3"/>
      <c r="BA53" s="3"/>
    </row>
    <row r="54" spans="1:54" x14ac:dyDescent="0.25">
      <c r="N54" t="s">
        <v>49</v>
      </c>
      <c r="O54" s="3" t="s">
        <v>29</v>
      </c>
      <c r="P54" s="3" t="s">
        <v>29</v>
      </c>
      <c r="Q54" s="2" t="b">
        <f t="shared" si="6"/>
        <v>1</v>
      </c>
      <c r="S54" s="3" t="s">
        <v>29</v>
      </c>
      <c r="T54" s="3" t="s">
        <v>29</v>
      </c>
      <c r="U54" s="2" t="b">
        <f t="shared" si="25"/>
        <v>1</v>
      </c>
      <c r="W54" s="3" t="s">
        <v>29</v>
      </c>
      <c r="X54" s="3" t="s">
        <v>29</v>
      </c>
      <c r="Y54" s="2" t="b">
        <f t="shared" si="26"/>
        <v>1</v>
      </c>
      <c r="AA54" s="3" t="s">
        <v>29</v>
      </c>
      <c r="AB54" s="3" t="s">
        <v>29</v>
      </c>
      <c r="AC54" s="2" t="b">
        <f t="shared" si="27"/>
        <v>1</v>
      </c>
      <c r="AF54" s="3"/>
      <c r="AG54" s="3"/>
      <c r="AJ54" s="3"/>
      <c r="AK54" s="3"/>
      <c r="AN54" s="3"/>
      <c r="AO54" s="3"/>
      <c r="AR54" s="3"/>
      <c r="AS54" s="3"/>
      <c r="AV54" s="3"/>
      <c r="AW54" s="3"/>
      <c r="AZ54" s="3"/>
      <c r="BA54" s="3"/>
    </row>
    <row r="55" spans="1:54" x14ac:dyDescent="0.25">
      <c r="N55" t="s">
        <v>40</v>
      </c>
      <c r="O55" s="3">
        <v>0</v>
      </c>
      <c r="P55" s="3">
        <v>0</v>
      </c>
      <c r="Q55" s="2">
        <f t="shared" si="6"/>
        <v>0</v>
      </c>
      <c r="S55" s="3">
        <v>0</v>
      </c>
      <c r="T55" s="3">
        <v>0</v>
      </c>
      <c r="U55" s="2">
        <f t="shared" si="25"/>
        <v>0</v>
      </c>
      <c r="W55" s="3">
        <v>0</v>
      </c>
      <c r="X55" s="3">
        <v>0</v>
      </c>
      <c r="Y55" s="2">
        <f t="shared" si="26"/>
        <v>0</v>
      </c>
      <c r="AA55" s="3">
        <v>0</v>
      </c>
      <c r="AB55" s="3">
        <v>0</v>
      </c>
      <c r="AC55" s="2">
        <f t="shared" si="27"/>
        <v>0</v>
      </c>
      <c r="AF55" s="3"/>
      <c r="AG55" s="3"/>
      <c r="AJ55" s="3"/>
      <c r="AK55" s="3"/>
      <c r="AN55" s="3"/>
      <c r="AO55" s="3"/>
      <c r="AR55" s="3"/>
      <c r="AS55" s="3"/>
      <c r="AV55" s="3"/>
      <c r="AW55" s="3"/>
      <c r="AZ55" s="3"/>
      <c r="BA55" s="3"/>
    </row>
    <row r="58" spans="1:54" x14ac:dyDescent="0.25">
      <c r="B58" s="142" t="s">
        <v>110</v>
      </c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N58" s="142" t="s">
        <v>115</v>
      </c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E58" s="143" t="s">
        <v>120</v>
      </c>
      <c r="AF58" s="143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/>
    </row>
    <row r="59" spans="1:54" x14ac:dyDescent="0.25">
      <c r="A59" t="s">
        <v>110</v>
      </c>
      <c r="B59" s="3" t="s">
        <v>111</v>
      </c>
      <c r="C59" s="3" t="s">
        <v>112</v>
      </c>
      <c r="D59" s="3" t="s">
        <v>53</v>
      </c>
      <c r="F59" s="3" t="s">
        <v>113</v>
      </c>
      <c r="G59" s="3" t="s">
        <v>112</v>
      </c>
      <c r="H59" s="3" t="s">
        <v>53</v>
      </c>
      <c r="J59" s="3" t="s">
        <v>114</v>
      </c>
      <c r="K59" s="3" t="s">
        <v>112</v>
      </c>
      <c r="L59" s="3" t="s">
        <v>53</v>
      </c>
      <c r="N59" s="2"/>
      <c r="O59" s="3" t="s">
        <v>116</v>
      </c>
      <c r="P59" s="3" t="s">
        <v>112</v>
      </c>
      <c r="Q59" s="3" t="s">
        <v>53</v>
      </c>
      <c r="S59" s="3" t="s">
        <v>117</v>
      </c>
      <c r="T59" s="3" t="s">
        <v>112</v>
      </c>
      <c r="U59" s="3" t="s">
        <v>53</v>
      </c>
      <c r="W59" s="3" t="s">
        <v>118</v>
      </c>
      <c r="X59" s="3" t="s">
        <v>112</v>
      </c>
      <c r="Y59" s="3" t="s">
        <v>53</v>
      </c>
      <c r="AA59" s="3" t="s">
        <v>119</v>
      </c>
      <c r="AB59" s="3" t="s">
        <v>112</v>
      </c>
      <c r="AC59" s="3" t="s">
        <v>53</v>
      </c>
      <c r="AE59" s="2"/>
      <c r="AF59" s="3" t="s">
        <v>121</v>
      </c>
      <c r="AG59" s="3" t="s">
        <v>112</v>
      </c>
      <c r="AH59" s="3" t="s">
        <v>53</v>
      </c>
      <c r="AJ59" s="3" t="s">
        <v>122</v>
      </c>
      <c r="AK59" s="3" t="s">
        <v>112</v>
      </c>
      <c r="AL59" s="3" t="s">
        <v>53</v>
      </c>
      <c r="AN59" s="3" t="s">
        <v>123</v>
      </c>
      <c r="AO59" s="3" t="s">
        <v>112</v>
      </c>
      <c r="AP59" s="3" t="s">
        <v>53</v>
      </c>
      <c r="AR59" s="3" t="s">
        <v>124</v>
      </c>
      <c r="AS59" s="3" t="s">
        <v>112</v>
      </c>
      <c r="AT59" s="3" t="s">
        <v>53</v>
      </c>
      <c r="AV59" s="3" t="s">
        <v>125</v>
      </c>
      <c r="AW59" s="3" t="s">
        <v>112</v>
      </c>
      <c r="AX59" s="3" t="s">
        <v>53</v>
      </c>
      <c r="AZ59" s="3" t="s">
        <v>126</v>
      </c>
      <c r="BA59" s="3" t="s">
        <v>112</v>
      </c>
      <c r="BB59" s="3" t="s">
        <v>53</v>
      </c>
    </row>
    <row r="60" spans="1:54" x14ac:dyDescent="0.25">
      <c r="A60" s="13" t="s">
        <v>127</v>
      </c>
      <c r="B60" s="14">
        <v>55.2</v>
      </c>
      <c r="C60" s="14">
        <v>0.55200000000000005</v>
      </c>
      <c r="D60" s="14">
        <f>IFERROR(B60-C60,EXACT(C60,B60))</f>
        <v>54.648000000000003</v>
      </c>
      <c r="F60" s="14">
        <v>49.7</v>
      </c>
      <c r="G60" s="14">
        <v>0.49700000000000005</v>
      </c>
      <c r="H60" s="14">
        <f>IFERROR(F60-G60,EXACT(G60,F60))</f>
        <v>49.203000000000003</v>
      </c>
      <c r="J60" s="14">
        <v>54</v>
      </c>
      <c r="K60" s="14">
        <v>0.54</v>
      </c>
      <c r="L60" s="14">
        <f>IFERROR(J60-K60,EXACT(K60,J60))</f>
        <v>53.46</v>
      </c>
      <c r="N60" s="13" t="s">
        <v>127</v>
      </c>
      <c r="O60" s="14">
        <v>46.1</v>
      </c>
      <c r="P60" s="14">
        <v>0.46100000000000002</v>
      </c>
      <c r="Q60" s="14">
        <f>IFERROR(O60-P60,EXACT(P60,O60))</f>
        <v>45.639000000000003</v>
      </c>
      <c r="S60" s="14">
        <v>61.5</v>
      </c>
      <c r="T60" s="14">
        <v>0.61499999999999999</v>
      </c>
      <c r="U60" s="14">
        <f>IFERROR(S60-T60,EXACT(T60,S60))</f>
        <v>60.884999999999998</v>
      </c>
      <c r="W60" s="14">
        <v>51.1</v>
      </c>
      <c r="X60" s="14">
        <v>0.51100000000000001</v>
      </c>
      <c r="Y60" s="14">
        <f>IFERROR(W60-X60,EXACT(X60,W60))</f>
        <v>50.588999999999999</v>
      </c>
      <c r="AA60" s="14">
        <v>58.6</v>
      </c>
      <c r="AB60" s="14">
        <v>0.58599999999999997</v>
      </c>
      <c r="AC60" s="14">
        <f>IFERROR(AA60-AB60,EXACT(AB60,AA60))</f>
        <v>58.014000000000003</v>
      </c>
      <c r="AE60" s="13" t="s">
        <v>127</v>
      </c>
      <c r="AF60" s="14">
        <v>48.6</v>
      </c>
      <c r="AG60" s="14">
        <v>0.48612962962962958</v>
      </c>
      <c r="AH60" s="14">
        <f>IFERROR(AF60-AG60,EXACT(AG60,AF60))</f>
        <v>48.113870370370371</v>
      </c>
      <c r="AJ60" s="14">
        <v>53.8</v>
      </c>
      <c r="AK60" s="14">
        <v>0.53837037037037028</v>
      </c>
      <c r="AL60" s="14">
        <f>IFERROR(AJ60-AK60,EXACT(AK60,AJ60))</f>
        <v>53.261629629629624</v>
      </c>
      <c r="AN60" s="3"/>
      <c r="AO60" s="3"/>
      <c r="AP60" s="3"/>
      <c r="AR60" s="3"/>
      <c r="AS60" s="3"/>
      <c r="AT60" s="3"/>
      <c r="AV60" s="3"/>
      <c r="AW60" s="3"/>
      <c r="AX60" s="3"/>
      <c r="AZ60" s="3"/>
      <c r="BA60" s="3"/>
      <c r="BB60" s="3"/>
    </row>
    <row r="61" spans="1:54" x14ac:dyDescent="0.25">
      <c r="A61" s="13" t="s">
        <v>43</v>
      </c>
      <c r="B61" s="17">
        <v>0</v>
      </c>
      <c r="C61" s="17">
        <v>18</v>
      </c>
      <c r="D61" s="17">
        <f>IFERROR(B61-C61,EXACT(C61,B61))</f>
        <v>-18</v>
      </c>
      <c r="F61" s="17">
        <v>0</v>
      </c>
      <c r="G61" s="17">
        <v>1452</v>
      </c>
      <c r="H61" s="17">
        <f>IFERROR(F61-G61,EXACT(G61,F61))</f>
        <v>-1452</v>
      </c>
      <c r="J61" s="17">
        <v>0</v>
      </c>
      <c r="K61" s="17">
        <v>54</v>
      </c>
      <c r="L61" s="17">
        <f>IFERROR(J61-K61,EXACT(K61,J61))</f>
        <v>-54</v>
      </c>
      <c r="N61" s="13" t="s">
        <v>43</v>
      </c>
      <c r="O61" s="16">
        <v>0</v>
      </c>
      <c r="P61" s="16">
        <v>19.200000000000003</v>
      </c>
      <c r="Q61" s="14">
        <f>IFERROR(O61-P61,EXACT(P61,O61))</f>
        <v>-19.200000000000003</v>
      </c>
      <c r="S61" s="16">
        <v>0</v>
      </c>
      <c r="T61" s="16">
        <v>19.200000000000003</v>
      </c>
      <c r="U61" s="14">
        <f>IFERROR(S61-T61,EXACT(T61,S61))</f>
        <v>-19.200000000000003</v>
      </c>
      <c r="W61" s="16">
        <v>0</v>
      </c>
      <c r="X61" s="16">
        <v>628.79999999999995</v>
      </c>
      <c r="Y61" s="14">
        <f>IFERROR(W61-X61,EXACT(X61,W61))</f>
        <v>-628.79999999999995</v>
      </c>
      <c r="AA61" s="16">
        <v>0</v>
      </c>
      <c r="AB61" s="16">
        <v>1444.8000000000002</v>
      </c>
      <c r="AC61" s="14">
        <f>IFERROR(AA61-AB61,EXACT(AB61,AA61))</f>
        <v>-1444.8000000000002</v>
      </c>
      <c r="AE61" s="13" t="s">
        <v>43</v>
      </c>
      <c r="AF61" s="16">
        <v>0</v>
      </c>
      <c r="AG61" s="16">
        <v>10.4</v>
      </c>
      <c r="AH61" s="14">
        <f>IFERROR(AF61-AG61,EXACT(AG61,AF61))</f>
        <v>-10.4</v>
      </c>
      <c r="AJ61" s="16">
        <v>0</v>
      </c>
      <c r="AK61" s="16">
        <v>692.2</v>
      </c>
      <c r="AL61" s="14">
        <f>IFERROR(AJ61-AK61,EXACT(AK61,AJ61))</f>
        <v>-692.2</v>
      </c>
      <c r="AN61" s="16">
        <v>0</v>
      </c>
      <c r="AO61" s="16">
        <v>29.7</v>
      </c>
      <c r="AP61" s="14">
        <f>IFERROR(AN61-AO61,EXACT(AO61,AN61))</f>
        <v>-29.7</v>
      </c>
      <c r="AR61" s="16">
        <v>0</v>
      </c>
      <c r="AS61" s="16">
        <v>19</v>
      </c>
      <c r="AT61" s="14">
        <f>IFERROR(AR61-AS61,EXACT(AS61,AR61))</f>
        <v>-19</v>
      </c>
      <c r="AV61" s="16">
        <v>0</v>
      </c>
      <c r="AW61" s="16">
        <v>684.7</v>
      </c>
      <c r="AX61" s="14">
        <f>IFERROR(AV61-AW61,EXACT(AW61,AV61))</f>
        <v>-684.7</v>
      </c>
      <c r="AZ61" s="16">
        <v>0</v>
      </c>
      <c r="BA61" s="16">
        <v>166.5</v>
      </c>
      <c r="BB61" s="14">
        <f>IFERROR(AZ61-BA61,EXACT(BA61,AZ61))</f>
        <v>-166.5</v>
      </c>
    </row>
    <row r="62" spans="1:54" x14ac:dyDescent="0.25">
      <c r="A62" s="13" t="s">
        <v>45</v>
      </c>
      <c r="B62" s="16">
        <v>240</v>
      </c>
      <c r="C62" s="16">
        <v>18</v>
      </c>
      <c r="D62" s="16">
        <f>IFERROR(B62-C62,EXACT(C62,B62))</f>
        <v>222</v>
      </c>
      <c r="F62" s="5">
        <v>1452</v>
      </c>
      <c r="G62" s="5">
        <v>1452</v>
      </c>
      <c r="H62" s="5">
        <f>IFERROR(F62-G62,EXACT(G62,F62))</f>
        <v>0</v>
      </c>
      <c r="J62" s="16">
        <v>5724</v>
      </c>
      <c r="K62" s="16">
        <v>54</v>
      </c>
      <c r="L62" s="16">
        <f>IFERROR(J62-K62,EXACT(K62,J62))</f>
        <v>5670</v>
      </c>
      <c r="N62" s="13" t="s">
        <v>45</v>
      </c>
      <c r="O62" s="16">
        <v>0</v>
      </c>
      <c r="P62" s="16">
        <v>936</v>
      </c>
      <c r="Q62" s="14">
        <f>IFERROR(O62-P62,EXACT(P62,O62))</f>
        <v>-936</v>
      </c>
      <c r="S62" s="16">
        <v>0</v>
      </c>
      <c r="T62" s="16">
        <v>585.59999999999991</v>
      </c>
      <c r="U62" s="14">
        <f>IFERROR(S62-T62,EXACT(T62,S62))</f>
        <v>-585.59999999999991</v>
      </c>
      <c r="W62" s="16">
        <v>0</v>
      </c>
      <c r="X62" s="16">
        <v>849.59999999999991</v>
      </c>
      <c r="Y62" s="14">
        <f>IFERROR(W62-X62,EXACT(X62,W62))</f>
        <v>-849.59999999999991</v>
      </c>
      <c r="AA62" s="16">
        <v>0</v>
      </c>
      <c r="AB62" s="16">
        <v>1444.8000000000002</v>
      </c>
      <c r="AC62" s="14">
        <f>IFERROR(AA62-AB62,EXACT(AB62,AA62))</f>
        <v>-1444.8000000000002</v>
      </c>
      <c r="AF62" s="3"/>
      <c r="AG62" s="3"/>
      <c r="AJ62" s="3"/>
      <c r="AK62" s="3"/>
      <c r="AN62" s="3"/>
      <c r="AO62" s="3"/>
      <c r="AR62" s="3"/>
      <c r="AS62" s="3"/>
      <c r="AV62" s="3"/>
      <c r="AW62" s="3"/>
      <c r="AZ62" s="3"/>
      <c r="BA62" s="3"/>
    </row>
    <row r="63" spans="1:54" x14ac:dyDescent="0.25">
      <c r="A63" s="13" t="s">
        <v>74</v>
      </c>
      <c r="N63" s="13" t="s">
        <v>74</v>
      </c>
      <c r="O63" s="16">
        <v>5208</v>
      </c>
      <c r="P63" s="16">
        <v>936</v>
      </c>
      <c r="Q63" s="18">
        <f>IFERROR(O63-P63,EXACT(P63,O63))</f>
        <v>4272</v>
      </c>
      <c r="S63" s="16">
        <v>1281.6000000000001</v>
      </c>
      <c r="T63" s="16">
        <v>585.59999999999991</v>
      </c>
      <c r="U63" s="18">
        <f>IFERROR(S63-T63,EXACT(T63,S63))</f>
        <v>696.00000000000023</v>
      </c>
      <c r="W63" s="16">
        <v>1526.4</v>
      </c>
      <c r="X63" s="16">
        <v>849.59999999999991</v>
      </c>
      <c r="Y63" s="18">
        <f>IFERROR(W63-X63,EXACT(X63,W63))</f>
        <v>676.80000000000018</v>
      </c>
      <c r="AA63" s="5"/>
      <c r="AB63" s="5"/>
      <c r="AC63" s="5" t="s">
        <v>108</v>
      </c>
      <c r="AE63" s="13" t="s">
        <v>74</v>
      </c>
      <c r="AF63" s="16">
        <v>1194</v>
      </c>
      <c r="AG63" s="16">
        <v>10.4</v>
      </c>
      <c r="AH63" s="16">
        <f>IFERROR(AF63-AG63,EXACT(AG63,AF63))</f>
        <v>1183.5999999999999</v>
      </c>
      <c r="AJ63" s="5"/>
      <c r="AK63" s="5"/>
      <c r="AL63" s="3" t="s">
        <v>108</v>
      </c>
      <c r="AN63" s="16">
        <v>1124.7</v>
      </c>
      <c r="AO63" s="16">
        <v>29.7</v>
      </c>
      <c r="AP63" s="14">
        <f>IFERROR(AN63-AO63,EXACT(AO63,AN63))</f>
        <v>1095</v>
      </c>
      <c r="AR63" s="16">
        <v>65</v>
      </c>
      <c r="AS63" s="16">
        <v>19</v>
      </c>
      <c r="AT63" s="14">
        <f>IFERROR(AR63-AS63,EXACT(AS63,AR63))</f>
        <v>46</v>
      </c>
      <c r="AV63" s="16">
        <v>1853</v>
      </c>
      <c r="AW63" s="16">
        <v>684.7</v>
      </c>
      <c r="AX63" s="14">
        <f>IFERROR(AV63-AW63,EXACT(AW63,AV63))</f>
        <v>1168.3</v>
      </c>
      <c r="AZ63" s="5"/>
      <c r="BA63" s="5"/>
      <c r="BB63" s="3" t="s">
        <v>108</v>
      </c>
    </row>
    <row r="64" spans="1:54" x14ac:dyDescent="0.25">
      <c r="A64" s="13" t="s">
        <v>75</v>
      </c>
      <c r="N64" s="13" t="s">
        <v>75</v>
      </c>
      <c r="O64" s="14">
        <v>11.187922200000001</v>
      </c>
      <c r="P64" s="14" t="s">
        <v>29</v>
      </c>
      <c r="Q64" s="18" t="b">
        <f>IFERROR(O64-P64,EXACT(P64,O64))</f>
        <v>0</v>
      </c>
      <c r="S64" s="3"/>
      <c r="T64" s="3"/>
      <c r="U64" s="2" t="s">
        <v>108</v>
      </c>
      <c r="W64" s="3"/>
      <c r="X64" s="3"/>
      <c r="Y64" s="2" t="s">
        <v>108</v>
      </c>
      <c r="AA64" s="3"/>
      <c r="AB64" s="3"/>
      <c r="AC64" s="2" t="s">
        <v>108</v>
      </c>
      <c r="AF64" s="5"/>
      <c r="AG64" s="5"/>
      <c r="AJ64" s="5"/>
      <c r="AK64" s="5"/>
      <c r="AN64" s="5"/>
      <c r="AO64" s="5"/>
      <c r="AR64" s="5"/>
      <c r="AS64" s="5"/>
      <c r="AV64" s="5"/>
      <c r="AW64" s="5"/>
      <c r="AZ64" s="5"/>
      <c r="BA64" s="5"/>
    </row>
    <row r="65" spans="1:54" x14ac:dyDescent="0.25">
      <c r="A65" s="13" t="s">
        <v>30</v>
      </c>
      <c r="B65" s="3"/>
      <c r="C65" s="3"/>
      <c r="D65" s="3" t="s">
        <v>108</v>
      </c>
      <c r="F65" s="14">
        <v>0</v>
      </c>
      <c r="G65" s="14">
        <v>4.4160000000000004</v>
      </c>
      <c r="H65" s="14">
        <f>IFERROR(F65-G65,EXACT(G65,F65))</f>
        <v>-4.4160000000000004</v>
      </c>
      <c r="J65" s="3"/>
      <c r="K65" s="3"/>
      <c r="L65" s="3" t="s">
        <v>108</v>
      </c>
      <c r="AF65" s="5"/>
      <c r="AG65" s="5"/>
      <c r="AJ65" s="5"/>
      <c r="AK65" s="5"/>
      <c r="AN65" s="5"/>
      <c r="AO65" s="5"/>
      <c r="AR65" s="5"/>
      <c r="AS65" s="5"/>
      <c r="AV65" s="5"/>
      <c r="AW65" s="5"/>
      <c r="AZ65" s="5"/>
      <c r="BA65" s="5"/>
    </row>
    <row r="66" spans="1:54" x14ac:dyDescent="0.25">
      <c r="A66" s="13" t="s">
        <v>9</v>
      </c>
      <c r="AE66" s="13" t="s">
        <v>9</v>
      </c>
      <c r="AF66" s="3"/>
      <c r="AG66" s="3"/>
      <c r="AH66" s="3"/>
      <c r="AJ66" s="3"/>
      <c r="AK66" s="3"/>
      <c r="AL66" s="3"/>
      <c r="AN66" s="3"/>
      <c r="AO66" s="3"/>
      <c r="AP66" s="3"/>
      <c r="AR66" s="14">
        <v>14.69</v>
      </c>
      <c r="AS66" s="14">
        <v>8.1999999999999993</v>
      </c>
      <c r="AT66" s="14">
        <f>IFERROR(AR66-AS66,EXACT(AS66,AR66))</f>
        <v>6.49</v>
      </c>
      <c r="AV66" s="3"/>
      <c r="AW66" s="3"/>
      <c r="AX66" s="3"/>
      <c r="AZ66" s="3"/>
      <c r="BA66" s="3"/>
      <c r="BB66" s="3"/>
    </row>
    <row r="67" spans="1:54" x14ac:dyDescent="0.25">
      <c r="A67" s="13" t="s">
        <v>13</v>
      </c>
      <c r="AE67" s="13" t="s">
        <v>13</v>
      </c>
      <c r="AF67" s="16">
        <v>4908.6000000000004</v>
      </c>
      <c r="AG67" s="14">
        <v>0.90918518518518521</v>
      </c>
      <c r="AH67" s="19">
        <f>IFERROR(AF67-AG67,EXACT(AG67,AF67))</f>
        <v>4907.690814814815</v>
      </c>
      <c r="AJ67" s="16">
        <v>4797.3</v>
      </c>
      <c r="AK67" s="14">
        <v>0.88838888888888889</v>
      </c>
      <c r="AL67" s="19">
        <f>IFERROR(AJ67-AK67,EXACT(AK67,AJ67))</f>
        <v>4796.4116111111116</v>
      </c>
      <c r="AN67" s="16">
        <v>4895.3</v>
      </c>
      <c r="AO67" s="14">
        <v>0.90653703703703703</v>
      </c>
      <c r="AP67" s="19">
        <f>IFERROR(AN67-AO67,EXACT(AO67,AN67))</f>
        <v>4894.393462962963</v>
      </c>
      <c r="AR67" s="16">
        <v>4915</v>
      </c>
      <c r="AS67" s="14">
        <v>0.99124074074074064</v>
      </c>
      <c r="AT67" s="19">
        <f>IFERROR(AR67-AS67,EXACT(AS67,AR67))</f>
        <v>4914.008759259259</v>
      </c>
      <c r="AV67" s="16">
        <v>4879.8</v>
      </c>
      <c r="AW67" s="14">
        <v>0.90655555555555534</v>
      </c>
      <c r="AX67" s="19">
        <f>IFERROR(AV67-AW67,EXACT(AW67,AV67))</f>
        <v>4878.8934444444449</v>
      </c>
      <c r="AZ67" s="16">
        <v>4562</v>
      </c>
      <c r="BA67" s="14">
        <v>0.84477777777777774</v>
      </c>
      <c r="BB67" s="19">
        <f>IFERROR(AZ67-BA67,EXACT(BA67,AZ67))</f>
        <v>4561.1552222222226</v>
      </c>
    </row>
    <row r="68" spans="1:54" x14ac:dyDescent="0.25">
      <c r="A68" s="13" t="s">
        <v>20</v>
      </c>
      <c r="AE68" s="13" t="s">
        <v>20</v>
      </c>
      <c r="AF68" s="3"/>
      <c r="AG68" s="3"/>
      <c r="AH68" s="3"/>
      <c r="AJ68" s="3"/>
      <c r="AK68" s="3"/>
      <c r="AL68" s="3"/>
      <c r="AN68" s="20">
        <v>71.8</v>
      </c>
      <c r="AO68" s="20" t="s">
        <v>29</v>
      </c>
      <c r="AP68" s="20" t="b">
        <f>IFERROR(AN68-AO68,EXACT(AO68,AN68))</f>
        <v>0</v>
      </c>
      <c r="AR68" s="3"/>
      <c r="AS68" s="3"/>
      <c r="AT68" s="3"/>
      <c r="AV68" s="20">
        <v>79.099999999999994</v>
      </c>
      <c r="AW68" s="20" t="s">
        <v>29</v>
      </c>
      <c r="AX68" s="20" t="b">
        <f>IFERROR(AV68-AW68,EXACT(AW68,AV68))</f>
        <v>0</v>
      </c>
      <c r="AZ68" s="3"/>
      <c r="BA68" s="3"/>
      <c r="BB68" s="3"/>
    </row>
    <row r="69" spans="1:54" x14ac:dyDescent="0.25">
      <c r="A69" s="13" t="s">
        <v>93</v>
      </c>
      <c r="AE69" s="13" t="s">
        <v>93</v>
      </c>
      <c r="AF69" s="3"/>
      <c r="AG69" s="3"/>
      <c r="AH69" s="3"/>
      <c r="AJ69" s="3"/>
      <c r="AK69" s="3"/>
      <c r="AL69" s="3"/>
      <c r="AN69" s="14">
        <v>0.8</v>
      </c>
      <c r="AO69" s="14">
        <v>6.8456400000000004</v>
      </c>
      <c r="AP69" s="14">
        <f>IFERROR(AN69-AO69,EXACT(AO69,AN69))</f>
        <v>-6.0456400000000006</v>
      </c>
      <c r="AR69" s="3"/>
      <c r="AS69" s="3"/>
      <c r="AT69" s="3"/>
      <c r="AV69" s="3"/>
      <c r="AW69" s="3"/>
      <c r="AX69" s="3"/>
      <c r="AZ69" s="3"/>
      <c r="BA69" s="3"/>
      <c r="BB69" s="3"/>
    </row>
    <row r="70" spans="1:54" x14ac:dyDescent="0.25">
      <c r="A70" s="23" t="s">
        <v>90</v>
      </c>
      <c r="AE70" s="23" t="s">
        <v>90</v>
      </c>
      <c r="AF70" s="3"/>
      <c r="AG70" s="3"/>
      <c r="AH70" s="3"/>
      <c r="AJ70" s="3"/>
      <c r="AK70" s="3"/>
      <c r="AL70" s="3"/>
      <c r="AN70" s="3"/>
      <c r="AO70" s="3"/>
      <c r="AP70" s="3"/>
      <c r="AR70" s="3"/>
      <c r="AS70" s="3"/>
      <c r="AT70" s="3"/>
      <c r="AV70" s="3"/>
      <c r="AW70" s="3"/>
      <c r="AX70" s="3"/>
      <c r="AZ70" s="21">
        <v>326</v>
      </c>
      <c r="BA70" s="21">
        <v>327.50900000000001</v>
      </c>
      <c r="BB70" s="22">
        <f>IFERROR(AZ70-BA70,EXACT(BA70,AZ70))</f>
        <v>-1.5090000000000146</v>
      </c>
    </row>
    <row r="71" spans="1:54" x14ac:dyDescent="0.25">
      <c r="A71" s="24" t="s">
        <v>38</v>
      </c>
      <c r="B71" s="3"/>
      <c r="C71" s="3"/>
      <c r="D71" s="3" t="s">
        <v>108</v>
      </c>
      <c r="F71" s="15" t="s">
        <v>38</v>
      </c>
      <c r="G71" s="15" t="s">
        <v>29</v>
      </c>
      <c r="H71" s="15" t="b">
        <f>IFERROR(F71-G71,EXACT(G71,F71))</f>
        <v>0</v>
      </c>
      <c r="J71" s="3"/>
      <c r="K71" s="3"/>
      <c r="L71" s="3" t="s">
        <v>108</v>
      </c>
      <c r="AF71" s="5"/>
      <c r="AG71" s="5"/>
      <c r="AJ71" s="3"/>
      <c r="AK71" s="3"/>
      <c r="AL71" s="3"/>
      <c r="AN71" s="5"/>
      <c r="AO71" s="5"/>
      <c r="AR71" s="5"/>
      <c r="AS71" s="5"/>
      <c r="AV71" s="5"/>
      <c r="AW71" s="5"/>
      <c r="AZ71" s="5"/>
      <c r="BA71" s="5"/>
    </row>
    <row r="72" spans="1:54" x14ac:dyDescent="0.25">
      <c r="AE72" s="2"/>
      <c r="AF72" s="5"/>
      <c r="AG72" s="5"/>
      <c r="AH72" s="3"/>
      <c r="AJ72" s="5"/>
      <c r="AK72" s="5"/>
      <c r="AL72" s="3"/>
      <c r="AN72" s="5"/>
      <c r="AO72" s="5"/>
      <c r="AP72" s="3"/>
      <c r="AR72" s="5"/>
      <c r="AS72" s="5"/>
      <c r="AT72" s="3"/>
      <c r="AV72" s="5"/>
      <c r="AW72" s="5"/>
      <c r="AX72" s="3"/>
      <c r="AZ72" s="5"/>
      <c r="BA72" s="5"/>
      <c r="BB72" s="3"/>
    </row>
    <row r="73" spans="1:54" x14ac:dyDescent="0.25">
      <c r="AE73" s="2"/>
      <c r="AF73" s="3"/>
      <c r="AG73" s="3"/>
      <c r="AH73" s="3"/>
      <c r="AJ73" s="3"/>
      <c r="AK73" s="3"/>
      <c r="AL73" s="3"/>
      <c r="AN73" s="3"/>
      <c r="AO73" s="3"/>
      <c r="AP73" s="3"/>
      <c r="AR73" s="3"/>
      <c r="AS73" s="3"/>
      <c r="AT73" s="3"/>
      <c r="AV73" s="3"/>
      <c r="AW73" s="3"/>
      <c r="AX73" s="3"/>
      <c r="AZ73" s="3"/>
      <c r="BA73" s="3"/>
      <c r="BB73" s="3"/>
    </row>
  </sheetData>
  <mergeCells count="3">
    <mergeCell ref="B58:L58"/>
    <mergeCell ref="N58:AB58"/>
    <mergeCell ref="AE58:BA58"/>
  </mergeCells>
  <conditionalFormatting sqref="D2:D47 H2:H47 L2:L47 Q2:Q55 U2:U55 Y2:Y55 AC2:AC55 AH3:AH43 AL2:AL43 AP2:AP43 AT2:AT43 AX2:AX43 BB2:BB43">
    <cfRule type="cellIs" dxfId="41" priority="5" stopIfTrue="1" operator="equal">
      <formula>" "</formula>
    </cfRule>
    <cfRule type="cellIs" dxfId="40" priority="6" stopIfTrue="1" operator="equal">
      <formula>TRUE</formula>
    </cfRule>
    <cfRule type="cellIs" dxfId="39" priority="7" stopIfTrue="1" operator="equal">
      <formula>FALSE</formula>
    </cfRule>
    <cfRule type="cellIs" dxfId="38" priority="8" operator="notBetween">
      <formula>-1</formula>
      <formula>1</formula>
    </cfRule>
  </conditionalFormatting>
  <conditionalFormatting sqref="Q60:Q64 U60:U64 Y60:Y64 AC60:AC64 AH60:AH61 AL60:AL61 AP61 AT61 AX61 BB61 L60:L62 H60:H62 D60:D62 BB63 AX63 AT63 AP63 AL63 AH63 BB67 AX67:AX68 AT66:AT67 AP67:AP69 AL67 AH67 D65 D71 H65 H71 L65 L71 BB70">
    <cfRule type="cellIs" dxfId="37" priority="1" stopIfTrue="1" operator="equal">
      <formula>" "</formula>
    </cfRule>
    <cfRule type="cellIs" dxfId="36" priority="2" stopIfTrue="1" operator="equal">
      <formula>TRUE</formula>
    </cfRule>
    <cfRule type="cellIs" dxfId="35" priority="3" stopIfTrue="1" operator="equal">
      <formula>FALSE</formula>
    </cfRule>
    <cfRule type="cellIs" dxfId="34" priority="4" operator="notBetween">
      <formula>-1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56"/>
  <sheetViews>
    <sheetView workbookViewId="0">
      <selection activeCell="AH1" sqref="AH1:AH1048576"/>
    </sheetView>
  </sheetViews>
  <sheetFormatPr defaultRowHeight="15" x14ac:dyDescent="0.25"/>
  <cols>
    <col min="1" max="1" width="23" bestFit="1" customWidth="1"/>
    <col min="2" max="2" width="24.28515625" style="2" bestFit="1" customWidth="1"/>
    <col min="3" max="3" width="11.7109375" style="2" bestFit="1" customWidth="1"/>
    <col min="4" max="4" width="10.42578125" style="2" bestFit="1" customWidth="1"/>
    <col min="5" max="5" width="1.7109375" style="1" customWidth="1"/>
    <col min="6" max="6" width="24.28515625" style="2" bestFit="1" customWidth="1"/>
    <col min="7" max="7" width="11.7109375" style="2" bestFit="1" customWidth="1"/>
    <col min="8" max="8" width="10.42578125" style="2" bestFit="1" customWidth="1"/>
    <col min="9" max="9" width="1.7109375" style="1" customWidth="1"/>
    <col min="10" max="10" width="24.28515625" style="2" bestFit="1" customWidth="1"/>
    <col min="11" max="11" width="11.7109375" style="2" bestFit="1" customWidth="1"/>
    <col min="12" max="12" width="10.42578125" style="2" bestFit="1" customWidth="1"/>
    <col min="13" max="13" width="1.7109375" style="12" customWidth="1"/>
    <col min="14" max="14" width="29.42578125" bestFit="1" customWidth="1"/>
    <col min="15" max="15" width="24.28515625" style="2" bestFit="1" customWidth="1"/>
    <col min="16" max="16" width="11.7109375" style="2" bestFit="1" customWidth="1"/>
    <col min="17" max="17" width="10.42578125" style="2" bestFit="1" customWidth="1"/>
    <col min="18" max="18" width="1.7109375" style="1" customWidth="1"/>
    <col min="19" max="19" width="24.28515625" style="2" bestFit="1" customWidth="1"/>
    <col min="20" max="20" width="11.7109375" style="2" bestFit="1" customWidth="1"/>
    <col min="21" max="21" width="10.42578125" style="2" bestFit="1" customWidth="1"/>
    <col min="22" max="22" width="1.7109375" style="1" customWidth="1"/>
    <col min="23" max="23" width="24.28515625" style="2" bestFit="1" customWidth="1"/>
    <col min="24" max="24" width="11.7109375" style="2" bestFit="1" customWidth="1"/>
    <col min="25" max="25" width="10.42578125" style="2" bestFit="1" customWidth="1"/>
    <col min="26" max="26" width="1.7109375" style="1" customWidth="1"/>
    <col min="27" max="27" width="24.28515625" style="2" bestFit="1" customWidth="1"/>
    <col min="28" max="28" width="11.7109375" style="2" bestFit="1" customWidth="1"/>
    <col min="29" max="29" width="10.42578125" style="2" bestFit="1" customWidth="1"/>
    <col min="30" max="30" width="1.7109375" style="12" customWidth="1"/>
    <col min="31" max="31" width="23" bestFit="1" customWidth="1"/>
    <col min="32" max="32" width="24.28515625" style="2" bestFit="1" customWidth="1"/>
    <col min="33" max="33" width="11.7109375" style="2" bestFit="1" customWidth="1"/>
    <col min="34" max="34" width="10.42578125" style="2" bestFit="1" customWidth="1"/>
    <col min="35" max="35" width="1.7109375" style="1" customWidth="1"/>
    <col min="36" max="36" width="24.28515625" style="2" bestFit="1" customWidth="1"/>
    <col min="37" max="37" width="11.7109375" style="2" bestFit="1" customWidth="1"/>
    <col min="38" max="38" width="10.42578125" style="2" bestFit="1" customWidth="1"/>
    <col min="39" max="39" width="1.7109375" style="1" customWidth="1"/>
    <col min="40" max="40" width="24.28515625" style="2" bestFit="1" customWidth="1"/>
    <col min="41" max="41" width="11.7109375" style="2" bestFit="1" customWidth="1"/>
    <col min="42" max="42" width="10.42578125" style="2" bestFit="1" customWidth="1"/>
    <col min="43" max="43" width="1.7109375" style="1" customWidth="1"/>
    <col min="44" max="44" width="24.28515625" style="2" bestFit="1" customWidth="1"/>
    <col min="45" max="45" width="11.7109375" style="2" bestFit="1" customWidth="1"/>
    <col min="46" max="46" width="10.42578125" style="2" bestFit="1" customWidth="1"/>
    <col min="47" max="47" width="1.7109375" style="1" customWidth="1"/>
    <col min="48" max="48" width="24.28515625" style="2" bestFit="1" customWidth="1"/>
    <col min="49" max="49" width="11.7109375" style="2" bestFit="1" customWidth="1"/>
    <col min="50" max="50" width="10.42578125" style="2" bestFit="1" customWidth="1"/>
    <col min="51" max="51" width="1.7109375" style="1" customWidth="1"/>
    <col min="52" max="52" width="24.28515625" style="2" bestFit="1" customWidth="1"/>
    <col min="53" max="53" width="11.7109375" style="2" bestFit="1" customWidth="1"/>
    <col min="54" max="54" width="10.42578125" style="2" bestFit="1" customWidth="1"/>
  </cols>
  <sheetData>
    <row r="1" spans="1:54" x14ac:dyDescent="0.25">
      <c r="A1" t="str">
        <f>SUBSTITUTE(A2,"EvaluationSheet ","")</f>
        <v>60Gy 8F</v>
      </c>
      <c r="B1" s="3" t="str">
        <f>SUBSTITUTE(SUBSTITUTE(SUBSTITUTE(B2,"_"," "),".dvh",""),"DVH Data ","")</f>
        <v>Mar 05 2018</v>
      </c>
      <c r="C1" s="3" t="str">
        <f>SUBSTITUTE(C2,"_results","")</f>
        <v>Test</v>
      </c>
      <c r="D1" s="3" t="str">
        <f>SUBSTITUTE(D2,"_results","")</f>
        <v>Difference</v>
      </c>
      <c r="F1" s="3" t="str">
        <f>SUBSTITUTE(SUBSTITUTE(SUBSTITUTE(F2,"_"," "),".dvh",""),"DVH Data ","")</f>
        <v>Nov 22 2017</v>
      </c>
      <c r="G1" s="3" t="str">
        <f>SUBSTITUTE(G2,"_results","")</f>
        <v>Test</v>
      </c>
      <c r="H1" s="3" t="str">
        <f>SUBSTITUTE(H2,"_results","")</f>
        <v>Difference</v>
      </c>
      <c r="J1" s="3" t="str">
        <f>SUBSTITUTE(SUBSTITUTE(SUBSTITUTE(J2,"_"," "),".dvh",""),"DVH Data ","")</f>
        <v>Nov 17 2017</v>
      </c>
      <c r="K1" s="3" t="str">
        <f>SUBSTITUTE(K2,"_results","")</f>
        <v>Test</v>
      </c>
      <c r="L1" s="3" t="str">
        <f>SUBSTITUTE(L2,"_results","")</f>
        <v>Difference</v>
      </c>
      <c r="N1" t="str">
        <f>SUBSTITUTE(N2,"EvaluationSheet ","")</f>
        <v>48Gy4F 60Gy5F</v>
      </c>
      <c r="O1" s="3" t="str">
        <f>SUBSTITUTE(SUBSTITUTE(SUBSTITUTE(O2,"_"," "),".dvh",""),"DVH Data ","")</f>
        <v>Feb 14 2018</v>
      </c>
      <c r="P1" s="3" t="str">
        <f>SUBSTITUTE(P2,"_results","")</f>
        <v>Test</v>
      </c>
      <c r="Q1" s="3" t="str">
        <f>SUBSTITUTE(Q2,"_results","")</f>
        <v>Difference</v>
      </c>
      <c r="S1" s="3" t="str">
        <f>SUBSTITUTE(SUBSTITUTE(SUBSTITUTE(S2,"_"," "),".dvh",""),"DVH Data ","")</f>
        <v>Feb 27 2018</v>
      </c>
      <c r="T1" s="3" t="str">
        <f>SUBSTITUTE(T2,"_results","")</f>
        <v>Test</v>
      </c>
      <c r="U1" s="3" t="str">
        <f>SUBSTITUTE(U2,"_results","")</f>
        <v>Difference</v>
      </c>
      <c r="W1" s="3" t="str">
        <f>SUBSTITUTE(SUBSTITUTE(SUBSTITUTE(W2,"_"," "),".dvh",""),"DVH Data ","")</f>
        <v>Sept 29 2017</v>
      </c>
      <c r="X1" s="3" t="str">
        <f>SUBSTITUTE(X2,"_results","")</f>
        <v>Test</v>
      </c>
      <c r="Y1" s="3" t="str">
        <f>SUBSTITUTE(Y2,"_results","")</f>
        <v>Difference</v>
      </c>
      <c r="AA1" s="3" t="str">
        <f>SUBSTITUTE(SUBSTITUTE(SUBSTITUTE(AA2,"_"," "),".dvh",""),"DVH Data ","")</f>
        <v>Aug 29 2017</v>
      </c>
      <c r="AB1" s="3" t="str">
        <f>SUBSTITUTE(AB2,"_results","")</f>
        <v>Test</v>
      </c>
      <c r="AC1" s="3" t="str">
        <f>SUBSTITUTE(AC2,"_results","")</f>
        <v>Difference</v>
      </c>
      <c r="AE1" t="str">
        <f>SUBSTITUTE(AE2,"EvaluationSheet ","")</f>
        <v>54Gy 3F</v>
      </c>
      <c r="AF1" s="3" t="str">
        <f>SUBSTITUTE(SUBSTITUTE(SUBSTITUTE(AF2,"_"," "),".dvh",""),"DVH Data ","")</f>
        <v>SABR1</v>
      </c>
      <c r="AG1" s="3" t="str">
        <f>SUBSTITUTE(AG2,"_results","")</f>
        <v>Test</v>
      </c>
      <c r="AH1" s="3" t="str">
        <f>SUBSTITUTE(AH2,"_results","")</f>
        <v>Difference</v>
      </c>
      <c r="AJ1" s="3" t="str">
        <f>SUBSTITUTE(SUBSTITUTE(SUBSTITUTE(AJ2,"_"," "),".dvh",""),"DVH Data ","")</f>
        <v>SABR2</v>
      </c>
      <c r="AK1" s="3" t="str">
        <f>SUBSTITUTE(AK2,"_results","")</f>
        <v>Test</v>
      </c>
      <c r="AL1" s="3" t="str">
        <f>SUBSTITUTE(AL2,"_results","")</f>
        <v>Difference</v>
      </c>
      <c r="AN1" s="3" t="str">
        <f>SUBSTITUTE(SUBSTITUTE(SUBSTITUTE(AN2,"_"," "),".dvh",""),"DVH Data ","")</f>
        <v>SABR3</v>
      </c>
      <c r="AO1" s="3" t="str">
        <f>SUBSTITUTE(AO2,"_results","")</f>
        <v>Test</v>
      </c>
      <c r="AP1" s="3" t="str">
        <f>SUBSTITUTE(AP2,"_results","")</f>
        <v>Difference</v>
      </c>
      <c r="AR1" s="3" t="str">
        <f>SUBSTITUTE(SUBSTITUTE(SUBSTITUTE(AR2,"_"," "),".dvh",""),"DVH Data ","")</f>
        <v>SABR4</v>
      </c>
      <c r="AS1" s="3" t="str">
        <f>SUBSTITUTE(AS2,"_results","")</f>
        <v>Test</v>
      </c>
      <c r="AT1" s="3" t="str">
        <f>SUBSTITUTE(AT2,"_results","")</f>
        <v>Difference</v>
      </c>
      <c r="AV1" s="3" t="str">
        <f>SUBSTITUTE(SUBSTITUTE(SUBSTITUTE(AV2,"_"," "),".dvh",""),"DVH Data ","")</f>
        <v>SABR5</v>
      </c>
      <c r="AW1" s="3" t="str">
        <f>SUBSTITUTE(AW2,"_results","")</f>
        <v>Test</v>
      </c>
      <c r="AX1" s="3" t="str">
        <f>SUBSTITUTE(AX2,"_results","")</f>
        <v>Difference</v>
      </c>
      <c r="AZ1" s="3" t="str">
        <f>SUBSTITUTE(SUBSTITUTE(SUBSTITUTE(AZ2,"_"," "),".dvh",""),"DVH Data ","")</f>
        <v>SABR6</v>
      </c>
      <c r="BA1" s="3" t="str">
        <f>SUBSTITUTE(BA2,"_results","")</f>
        <v>Test</v>
      </c>
      <c r="BB1" s="3" t="str">
        <f>SUBSTITUTE(BB2,"_results","")</f>
        <v>Difference</v>
      </c>
    </row>
    <row r="2" spans="1:54" x14ac:dyDescent="0.25">
      <c r="A2" t="s">
        <v>50</v>
      </c>
      <c r="B2" s="3" t="s">
        <v>51</v>
      </c>
      <c r="C2" s="3" t="s">
        <v>52</v>
      </c>
      <c r="D2" s="3" t="s">
        <v>53</v>
      </c>
      <c r="F2" s="3" t="s">
        <v>55</v>
      </c>
      <c r="G2" s="3" t="s">
        <v>52</v>
      </c>
      <c r="H2" s="3" t="s">
        <v>53</v>
      </c>
      <c r="J2" s="3" t="s">
        <v>56</v>
      </c>
      <c r="K2" s="3" t="s">
        <v>52</v>
      </c>
      <c r="L2" s="3" t="s">
        <v>53</v>
      </c>
      <c r="N2" t="s">
        <v>80</v>
      </c>
      <c r="O2" s="3" t="s">
        <v>81</v>
      </c>
      <c r="P2" s="3" t="s">
        <v>52</v>
      </c>
      <c r="Q2" s="3" t="s">
        <v>53</v>
      </c>
      <c r="S2" s="3" t="s">
        <v>82</v>
      </c>
      <c r="T2" s="3" t="s">
        <v>52</v>
      </c>
      <c r="U2" s="3" t="s">
        <v>53</v>
      </c>
      <c r="W2" s="3" t="s">
        <v>83</v>
      </c>
      <c r="X2" s="3" t="s">
        <v>52</v>
      </c>
      <c r="Y2" s="3" t="s">
        <v>53</v>
      </c>
      <c r="AA2" s="3" t="s">
        <v>84</v>
      </c>
      <c r="AB2" s="3" t="s">
        <v>52</v>
      </c>
      <c r="AC2" s="3" t="s">
        <v>53</v>
      </c>
      <c r="AE2" t="s">
        <v>97</v>
      </c>
      <c r="AF2" s="3" t="s">
        <v>98</v>
      </c>
      <c r="AG2" s="3" t="s">
        <v>52</v>
      </c>
      <c r="AH2" s="3" t="s">
        <v>53</v>
      </c>
      <c r="AJ2" s="3" t="s">
        <v>100</v>
      </c>
      <c r="AK2" s="3" t="s">
        <v>52</v>
      </c>
      <c r="AL2" s="3" t="s">
        <v>53</v>
      </c>
      <c r="AN2" s="3" t="s">
        <v>102</v>
      </c>
      <c r="AO2" s="3" t="s">
        <v>52</v>
      </c>
      <c r="AP2" s="3" t="s">
        <v>53</v>
      </c>
      <c r="AR2" s="3" t="s">
        <v>104</v>
      </c>
      <c r="AS2" s="3" t="s">
        <v>52</v>
      </c>
      <c r="AT2" s="3" t="s">
        <v>53</v>
      </c>
      <c r="AV2" s="3" t="s">
        <v>106</v>
      </c>
      <c r="AW2" s="3" t="s">
        <v>52</v>
      </c>
      <c r="AX2" s="3" t="s">
        <v>53</v>
      </c>
      <c r="AZ2" s="3" t="s">
        <v>109</v>
      </c>
      <c r="BA2" s="3" t="s">
        <v>52</v>
      </c>
      <c r="BB2" s="3" t="s">
        <v>53</v>
      </c>
    </row>
    <row r="3" spans="1:54" x14ac:dyDescent="0.25">
      <c r="A3" t="s">
        <v>0</v>
      </c>
      <c r="B3" s="3">
        <v>0</v>
      </c>
      <c r="C3" s="3" t="s">
        <v>42</v>
      </c>
      <c r="D3" s="5" t="b">
        <f t="shared" ref="D3:D48" si="0">IFERROR(B3-C3,EXACT(C3,B3))</f>
        <v>0</v>
      </c>
      <c r="F3" s="3">
        <v>0</v>
      </c>
      <c r="G3" s="3" t="s">
        <v>42</v>
      </c>
      <c r="H3" s="5" t="b">
        <f t="shared" ref="H3:H48" si="1">IFERROR(F3-G3,EXACT(G3,F3))</f>
        <v>0</v>
      </c>
      <c r="J3" s="3">
        <v>0</v>
      </c>
      <c r="K3" s="3" t="s">
        <v>42</v>
      </c>
      <c r="L3" s="5" t="b">
        <f t="shared" ref="L3:L48" si="2">IFERROR(J3-K3,EXACT(K3,J3))</f>
        <v>0</v>
      </c>
      <c r="N3" t="s">
        <v>0</v>
      </c>
      <c r="O3" s="3">
        <v>0</v>
      </c>
      <c r="P3" s="3" t="s">
        <v>42</v>
      </c>
      <c r="Q3" s="5" t="b">
        <f t="shared" ref="Q3:Q34" si="3">IFERROR(O3-P3,EXACT(P3,O3))</f>
        <v>0</v>
      </c>
      <c r="S3" s="3">
        <v>0</v>
      </c>
      <c r="T3" s="3" t="s">
        <v>42</v>
      </c>
      <c r="U3" s="5" t="b">
        <f t="shared" ref="U3:U34" si="4">IFERROR(S3-T3,EXACT(T3,S3))</f>
        <v>0</v>
      </c>
      <c r="W3" s="3">
        <v>0</v>
      </c>
      <c r="X3" s="3" t="s">
        <v>42</v>
      </c>
      <c r="Y3" s="5" t="b">
        <f t="shared" ref="Y3:Y34" si="5">IFERROR(W3-X3,EXACT(X3,W3))</f>
        <v>0</v>
      </c>
      <c r="AA3" s="3">
        <v>0</v>
      </c>
      <c r="AB3" s="3" t="s">
        <v>42</v>
      </c>
      <c r="AC3" s="5" t="b">
        <f t="shared" ref="AC3:AC34" si="6">IFERROR(AA3-AB3,EXACT(AB3,AA3))</f>
        <v>0</v>
      </c>
      <c r="AE3" t="s">
        <v>0</v>
      </c>
      <c r="AF3" s="3" t="s">
        <v>85</v>
      </c>
      <c r="AG3" s="3" t="s">
        <v>85</v>
      </c>
      <c r="AH3" s="5" t="b">
        <f t="shared" ref="AH3:AH44" si="7">IFERROR(AF3-AG3,EXACT(AG3,AF3))</f>
        <v>1</v>
      </c>
      <c r="AJ3" s="3" t="s">
        <v>99</v>
      </c>
      <c r="AK3" s="3" t="s">
        <v>99</v>
      </c>
      <c r="AL3" s="5" t="b">
        <f t="shared" ref="AL3:AL44" si="8">IFERROR(AJ3-AK3,EXACT(AK3,AJ3))</f>
        <v>1</v>
      </c>
      <c r="AN3" s="3" t="s">
        <v>101</v>
      </c>
      <c r="AO3" s="3" t="s">
        <v>101</v>
      </c>
      <c r="AP3" s="5" t="b">
        <f t="shared" ref="AP3:AP44" si="9">IFERROR(AN3-AO3,EXACT(AO3,AN3))</f>
        <v>1</v>
      </c>
      <c r="AR3" s="3" t="s">
        <v>103</v>
      </c>
      <c r="AS3" s="3" t="s">
        <v>103</v>
      </c>
      <c r="AT3" s="5" t="b">
        <f t="shared" ref="AT3:AT44" si="10">IFERROR(AR3-AS3,EXACT(AS3,AR3))</f>
        <v>1</v>
      </c>
      <c r="AV3" s="3" t="s">
        <v>105</v>
      </c>
      <c r="AW3" s="3" t="s">
        <v>105</v>
      </c>
      <c r="AX3" s="5" t="b">
        <f t="shared" ref="AX3:AX44" si="11">IFERROR(AV3-AW3,EXACT(AW3,AV3))</f>
        <v>1</v>
      </c>
      <c r="AZ3" s="3" t="s">
        <v>107</v>
      </c>
      <c r="BA3" s="3" t="s">
        <v>107</v>
      </c>
      <c r="BB3" s="5" t="b">
        <f t="shared" ref="BB3:BB44" si="12">IFERROR(AZ3-BA3,EXACT(BA3,AZ3))</f>
        <v>1</v>
      </c>
    </row>
    <row r="4" spans="1:54" x14ac:dyDescent="0.25">
      <c r="A4" t="s">
        <v>1</v>
      </c>
      <c r="B4" s="5">
        <v>0</v>
      </c>
      <c r="C4" s="5">
        <v>11</v>
      </c>
      <c r="D4" s="3">
        <f t="shared" si="0"/>
        <v>-11</v>
      </c>
      <c r="F4" s="5">
        <v>0</v>
      </c>
      <c r="G4" s="5">
        <v>11</v>
      </c>
      <c r="H4" s="3">
        <f t="shared" si="1"/>
        <v>-11</v>
      </c>
      <c r="J4" s="5">
        <v>0</v>
      </c>
      <c r="K4" s="5">
        <v>11</v>
      </c>
      <c r="L4" s="3">
        <f t="shared" si="2"/>
        <v>-11</v>
      </c>
      <c r="N4" t="s">
        <v>1</v>
      </c>
      <c r="O4" s="5">
        <v>0</v>
      </c>
      <c r="P4" s="5">
        <v>11</v>
      </c>
      <c r="Q4" s="3">
        <f t="shared" si="3"/>
        <v>-11</v>
      </c>
      <c r="S4" s="5">
        <v>0</v>
      </c>
      <c r="T4" s="5">
        <v>11</v>
      </c>
      <c r="U4" s="3">
        <f t="shared" si="4"/>
        <v>-11</v>
      </c>
      <c r="W4" s="5">
        <v>0</v>
      </c>
      <c r="X4" s="5">
        <v>11</v>
      </c>
      <c r="Y4" s="3">
        <f t="shared" si="5"/>
        <v>-11</v>
      </c>
      <c r="AA4" s="5">
        <v>0</v>
      </c>
      <c r="AB4" s="5">
        <v>11</v>
      </c>
      <c r="AC4" s="3">
        <f t="shared" si="6"/>
        <v>-11</v>
      </c>
      <c r="AE4" t="s">
        <v>1</v>
      </c>
      <c r="AF4" s="5">
        <v>1</v>
      </c>
      <c r="AG4" s="5">
        <v>1</v>
      </c>
      <c r="AH4" s="3">
        <f t="shared" si="7"/>
        <v>0</v>
      </c>
      <c r="AJ4" s="5">
        <v>2</v>
      </c>
      <c r="AK4" s="5">
        <v>2</v>
      </c>
      <c r="AL4" s="3">
        <f t="shared" si="8"/>
        <v>0</v>
      </c>
      <c r="AN4" s="5">
        <v>3</v>
      </c>
      <c r="AO4" s="5">
        <v>3</v>
      </c>
      <c r="AP4" s="3">
        <f t="shared" si="9"/>
        <v>0</v>
      </c>
      <c r="AR4" s="5">
        <v>4</v>
      </c>
      <c r="AS4" s="5">
        <v>4</v>
      </c>
      <c r="AT4" s="3">
        <f t="shared" si="10"/>
        <v>0</v>
      </c>
      <c r="AV4" s="5">
        <v>5</v>
      </c>
      <c r="AW4" s="5">
        <v>5</v>
      </c>
      <c r="AX4" s="3">
        <f t="shared" si="11"/>
        <v>0</v>
      </c>
      <c r="AZ4" s="5">
        <v>6</v>
      </c>
      <c r="BA4" s="5">
        <v>6</v>
      </c>
      <c r="BB4" s="3">
        <f t="shared" si="12"/>
        <v>0</v>
      </c>
    </row>
    <row r="5" spans="1:54" x14ac:dyDescent="0.25">
      <c r="A5" t="s">
        <v>2</v>
      </c>
      <c r="B5" s="3">
        <v>0</v>
      </c>
      <c r="C5" s="3" t="s">
        <v>29</v>
      </c>
      <c r="D5" s="3" t="b">
        <f t="shared" si="0"/>
        <v>0</v>
      </c>
      <c r="F5" s="3">
        <v>0</v>
      </c>
      <c r="G5" s="3" t="s">
        <v>29</v>
      </c>
      <c r="H5" s="3" t="b">
        <f t="shared" si="1"/>
        <v>0</v>
      </c>
      <c r="J5" s="3">
        <v>0</v>
      </c>
      <c r="K5" s="3" t="s">
        <v>29</v>
      </c>
      <c r="L5" s="3" t="b">
        <f t="shared" si="2"/>
        <v>0</v>
      </c>
      <c r="N5" t="s">
        <v>2</v>
      </c>
      <c r="O5" s="3">
        <v>0</v>
      </c>
      <c r="P5" s="3" t="s">
        <v>29</v>
      </c>
      <c r="Q5" s="3" t="b">
        <f t="shared" si="3"/>
        <v>0</v>
      </c>
      <c r="S5" s="3">
        <v>0</v>
      </c>
      <c r="T5" s="3" t="s">
        <v>29</v>
      </c>
      <c r="U5" s="3" t="b">
        <f t="shared" si="4"/>
        <v>0</v>
      </c>
      <c r="W5" s="3">
        <v>0</v>
      </c>
      <c r="X5" s="3" t="s">
        <v>29</v>
      </c>
      <c r="Y5" s="3" t="b">
        <f t="shared" si="5"/>
        <v>0</v>
      </c>
      <c r="AA5" s="3">
        <v>0</v>
      </c>
      <c r="AB5" s="3" t="s">
        <v>29</v>
      </c>
      <c r="AC5" s="3" t="b">
        <f t="shared" si="6"/>
        <v>0</v>
      </c>
      <c r="AE5" t="s">
        <v>2</v>
      </c>
      <c r="AF5" s="3" t="s">
        <v>86</v>
      </c>
      <c r="AG5" s="3" t="s">
        <v>86</v>
      </c>
      <c r="AH5" s="3" t="b">
        <f t="shared" si="7"/>
        <v>1</v>
      </c>
      <c r="AJ5" s="3" t="s">
        <v>86</v>
      </c>
      <c r="AK5" s="3" t="s">
        <v>86</v>
      </c>
      <c r="AL5" s="3" t="b">
        <f t="shared" si="8"/>
        <v>1</v>
      </c>
      <c r="AN5" s="3" t="s">
        <v>86</v>
      </c>
      <c r="AO5" s="3" t="s">
        <v>86</v>
      </c>
      <c r="AP5" s="3" t="b">
        <f t="shared" si="9"/>
        <v>1</v>
      </c>
      <c r="AR5" s="3" t="s">
        <v>86</v>
      </c>
      <c r="AS5" s="3" t="s">
        <v>86</v>
      </c>
      <c r="AT5" s="3" t="b">
        <f t="shared" si="10"/>
        <v>1</v>
      </c>
      <c r="AV5" s="3" t="s">
        <v>86</v>
      </c>
      <c r="AW5" s="3" t="s">
        <v>86</v>
      </c>
      <c r="AX5" s="3" t="b">
        <f t="shared" si="11"/>
        <v>1</v>
      </c>
      <c r="AZ5" s="3" t="s">
        <v>86</v>
      </c>
      <c r="BA5" s="3" t="s">
        <v>86</v>
      </c>
      <c r="BB5" s="3" t="b">
        <f t="shared" si="12"/>
        <v>1</v>
      </c>
    </row>
    <row r="6" spans="1:54" x14ac:dyDescent="0.25">
      <c r="A6" t="s">
        <v>3</v>
      </c>
      <c r="B6" s="3" t="s">
        <v>4</v>
      </c>
      <c r="C6" s="3" t="s">
        <v>4</v>
      </c>
      <c r="D6" s="5" t="b">
        <f t="shared" si="0"/>
        <v>1</v>
      </c>
      <c r="F6" s="3" t="s">
        <v>54</v>
      </c>
      <c r="G6" s="3" t="s">
        <v>54</v>
      </c>
      <c r="H6" s="5" t="b">
        <f t="shared" si="1"/>
        <v>1</v>
      </c>
      <c r="J6" s="3" t="s">
        <v>4</v>
      </c>
      <c r="K6" s="3" t="s">
        <v>4</v>
      </c>
      <c r="L6" s="5" t="b">
        <f t="shared" si="2"/>
        <v>1</v>
      </c>
      <c r="N6" t="s">
        <v>3</v>
      </c>
      <c r="O6" s="3" t="s">
        <v>54</v>
      </c>
      <c r="P6" s="3" t="s">
        <v>54</v>
      </c>
      <c r="Q6" s="5" t="b">
        <f t="shared" si="3"/>
        <v>1</v>
      </c>
      <c r="S6" s="3" t="s">
        <v>4</v>
      </c>
      <c r="T6" s="3" t="s">
        <v>4</v>
      </c>
      <c r="U6" s="5" t="b">
        <f t="shared" si="4"/>
        <v>1</v>
      </c>
      <c r="W6" s="3" t="s">
        <v>54</v>
      </c>
      <c r="X6" s="3" t="s">
        <v>54</v>
      </c>
      <c r="Y6" s="5" t="b">
        <f t="shared" si="5"/>
        <v>1</v>
      </c>
      <c r="AA6" s="3" t="s">
        <v>54</v>
      </c>
      <c r="AB6" s="3" t="s">
        <v>54</v>
      </c>
      <c r="AC6" s="5" t="b">
        <f t="shared" si="6"/>
        <v>1</v>
      </c>
      <c r="AE6" t="s">
        <v>3</v>
      </c>
      <c r="AF6" s="3" t="s">
        <v>54</v>
      </c>
      <c r="AG6" s="3" t="s">
        <v>54</v>
      </c>
      <c r="AH6" s="5" t="b">
        <f t="shared" si="7"/>
        <v>1</v>
      </c>
      <c r="AJ6" s="3" t="s">
        <v>4</v>
      </c>
      <c r="AK6" s="3" t="s">
        <v>4</v>
      </c>
      <c r="AL6" s="5" t="b">
        <f t="shared" si="8"/>
        <v>1</v>
      </c>
      <c r="AN6" s="3" t="s">
        <v>54</v>
      </c>
      <c r="AO6" s="3" t="s">
        <v>54</v>
      </c>
      <c r="AP6" s="5" t="b">
        <f t="shared" si="9"/>
        <v>1</v>
      </c>
      <c r="AR6" s="3" t="s">
        <v>4</v>
      </c>
      <c r="AS6" s="3" t="s">
        <v>4</v>
      </c>
      <c r="AT6" s="5" t="b">
        <f t="shared" si="10"/>
        <v>1</v>
      </c>
      <c r="AV6" s="3" t="s">
        <v>54</v>
      </c>
      <c r="AW6" s="3" t="s">
        <v>54</v>
      </c>
      <c r="AX6" s="5" t="b">
        <f t="shared" si="11"/>
        <v>1</v>
      </c>
      <c r="AZ6" s="3" t="s">
        <v>4</v>
      </c>
      <c r="BA6" s="3" t="s">
        <v>4</v>
      </c>
      <c r="BB6" s="5" t="b">
        <f t="shared" si="12"/>
        <v>1</v>
      </c>
    </row>
    <row r="7" spans="1:54" x14ac:dyDescent="0.25">
      <c r="A7" t="s">
        <v>5</v>
      </c>
      <c r="B7" s="5">
        <v>0</v>
      </c>
      <c r="C7" s="5">
        <v>6000</v>
      </c>
      <c r="D7" s="5">
        <f t="shared" si="0"/>
        <v>-6000</v>
      </c>
      <c r="F7" s="5">
        <v>0</v>
      </c>
      <c r="G7" s="5">
        <v>6000</v>
      </c>
      <c r="H7" s="5">
        <f t="shared" si="1"/>
        <v>-6000</v>
      </c>
      <c r="J7" s="5">
        <v>0</v>
      </c>
      <c r="K7" s="5">
        <v>6000</v>
      </c>
      <c r="L7" s="5">
        <f t="shared" si="2"/>
        <v>-6000</v>
      </c>
      <c r="N7" t="s">
        <v>5</v>
      </c>
      <c r="O7" s="5">
        <v>4800</v>
      </c>
      <c r="P7" s="5">
        <v>4800</v>
      </c>
      <c r="Q7" s="5">
        <f t="shared" si="3"/>
        <v>0</v>
      </c>
      <c r="S7" s="5">
        <v>4800</v>
      </c>
      <c r="T7" s="5">
        <v>4800</v>
      </c>
      <c r="U7" s="5">
        <f t="shared" si="4"/>
        <v>0</v>
      </c>
      <c r="W7" s="5">
        <v>4800</v>
      </c>
      <c r="X7" s="5">
        <v>4800</v>
      </c>
      <c r="Y7" s="5">
        <f t="shared" si="5"/>
        <v>0</v>
      </c>
      <c r="AA7" s="5">
        <v>4800</v>
      </c>
      <c r="AB7" s="5">
        <v>4800</v>
      </c>
      <c r="AC7" s="5">
        <f t="shared" si="6"/>
        <v>0</v>
      </c>
      <c r="AE7" t="s">
        <v>5</v>
      </c>
      <c r="AF7" s="5">
        <v>5400</v>
      </c>
      <c r="AG7" s="5">
        <v>5400</v>
      </c>
      <c r="AH7" s="5">
        <f t="shared" si="7"/>
        <v>0</v>
      </c>
      <c r="AJ7" s="5">
        <v>5400</v>
      </c>
      <c r="AK7" s="5">
        <v>5400</v>
      </c>
      <c r="AL7" s="5">
        <f t="shared" si="8"/>
        <v>0</v>
      </c>
      <c r="AN7" s="5">
        <v>5400</v>
      </c>
      <c r="AO7" s="5">
        <v>5400</v>
      </c>
      <c r="AP7" s="5">
        <f t="shared" si="9"/>
        <v>0</v>
      </c>
      <c r="AR7" s="5">
        <v>5400</v>
      </c>
      <c r="AS7" s="5">
        <v>5400</v>
      </c>
      <c r="AT7" s="5">
        <f t="shared" si="10"/>
        <v>0</v>
      </c>
      <c r="AV7" s="5">
        <v>5400</v>
      </c>
      <c r="AW7" s="5">
        <v>5400</v>
      </c>
      <c r="AX7" s="5">
        <f t="shared" si="11"/>
        <v>0</v>
      </c>
      <c r="AZ7" s="5">
        <v>5400</v>
      </c>
      <c r="BA7" s="5">
        <v>5400</v>
      </c>
      <c r="BB7" s="5">
        <f t="shared" si="12"/>
        <v>0</v>
      </c>
    </row>
    <row r="8" spans="1:54" x14ac:dyDescent="0.25">
      <c r="A8" t="s">
        <v>6</v>
      </c>
      <c r="B8" s="5">
        <v>0</v>
      </c>
      <c r="C8" s="5">
        <v>8</v>
      </c>
      <c r="D8" s="3">
        <f t="shared" si="0"/>
        <v>-8</v>
      </c>
      <c r="F8" s="5">
        <v>0</v>
      </c>
      <c r="G8" s="5">
        <v>8</v>
      </c>
      <c r="H8" s="3">
        <f t="shared" si="1"/>
        <v>-8</v>
      </c>
      <c r="J8" s="5">
        <v>0</v>
      </c>
      <c r="K8" s="5">
        <v>8</v>
      </c>
      <c r="L8" s="3">
        <f t="shared" si="2"/>
        <v>-8</v>
      </c>
      <c r="N8" t="s">
        <v>6</v>
      </c>
      <c r="O8" s="5">
        <v>0</v>
      </c>
      <c r="P8" s="5" t="s">
        <v>29</v>
      </c>
      <c r="Q8" s="3" t="b">
        <f t="shared" si="3"/>
        <v>0</v>
      </c>
      <c r="S8" s="5">
        <v>0</v>
      </c>
      <c r="T8" s="5" t="s">
        <v>29</v>
      </c>
      <c r="U8" s="3" t="b">
        <f t="shared" si="4"/>
        <v>0</v>
      </c>
      <c r="W8" s="5">
        <v>0</v>
      </c>
      <c r="X8" s="5" t="s">
        <v>29</v>
      </c>
      <c r="Y8" s="3" t="b">
        <f t="shared" si="5"/>
        <v>0</v>
      </c>
      <c r="AA8" s="5">
        <v>0</v>
      </c>
      <c r="AB8" s="5" t="s">
        <v>29</v>
      </c>
      <c r="AC8" s="3" t="b">
        <f t="shared" si="6"/>
        <v>0</v>
      </c>
      <c r="AE8" t="s">
        <v>6</v>
      </c>
      <c r="AF8" s="5">
        <v>3</v>
      </c>
      <c r="AG8" s="5">
        <v>3</v>
      </c>
      <c r="AH8" s="3">
        <f t="shared" si="7"/>
        <v>0</v>
      </c>
      <c r="AJ8" s="5">
        <v>3</v>
      </c>
      <c r="AK8" s="5">
        <v>3</v>
      </c>
      <c r="AL8" s="3">
        <f t="shared" si="8"/>
        <v>0</v>
      </c>
      <c r="AN8" s="5">
        <v>3</v>
      </c>
      <c r="AO8" s="5">
        <v>3</v>
      </c>
      <c r="AP8" s="3">
        <f t="shared" si="9"/>
        <v>0</v>
      </c>
      <c r="AR8" s="5">
        <v>3</v>
      </c>
      <c r="AS8" s="5">
        <v>3</v>
      </c>
      <c r="AT8" s="3">
        <f t="shared" si="10"/>
        <v>0</v>
      </c>
      <c r="AV8" s="5">
        <v>3</v>
      </c>
      <c r="AW8" s="5">
        <v>3</v>
      </c>
      <c r="AX8" s="3">
        <f t="shared" si="11"/>
        <v>0</v>
      </c>
      <c r="AZ8" s="5">
        <v>3</v>
      </c>
      <c r="BA8" s="5">
        <v>3</v>
      </c>
      <c r="BB8" s="3">
        <f t="shared" si="12"/>
        <v>0</v>
      </c>
    </row>
    <row r="9" spans="1:54" x14ac:dyDescent="0.25">
      <c r="A9" t="s">
        <v>7</v>
      </c>
      <c r="B9" s="3">
        <v>5.0999999999999996</v>
      </c>
      <c r="C9" s="3">
        <v>5.0999999999999996</v>
      </c>
      <c r="D9" s="3">
        <f t="shared" si="0"/>
        <v>0</v>
      </c>
      <c r="F9" s="3">
        <v>3.9</v>
      </c>
      <c r="G9" s="3">
        <v>3.9</v>
      </c>
      <c r="H9" s="3">
        <f t="shared" si="1"/>
        <v>0</v>
      </c>
      <c r="J9" s="3">
        <v>12.2</v>
      </c>
      <c r="K9" s="3">
        <v>12.2</v>
      </c>
      <c r="L9" s="3">
        <f t="shared" si="2"/>
        <v>0</v>
      </c>
      <c r="N9" t="s">
        <v>7</v>
      </c>
      <c r="O9" s="3">
        <v>4.7</v>
      </c>
      <c r="P9" s="3">
        <v>4.7</v>
      </c>
      <c r="Q9" s="3">
        <f t="shared" si="3"/>
        <v>0</v>
      </c>
      <c r="S9" s="3">
        <v>7.3</v>
      </c>
      <c r="T9" s="3">
        <v>7.3</v>
      </c>
      <c r="U9" s="3">
        <f t="shared" si="4"/>
        <v>0</v>
      </c>
      <c r="W9" s="3">
        <v>8</v>
      </c>
      <c r="X9" s="3">
        <v>8</v>
      </c>
      <c r="Y9" s="3">
        <f t="shared" si="5"/>
        <v>0</v>
      </c>
      <c r="AA9" s="3">
        <v>8.1</v>
      </c>
      <c r="AB9" s="3">
        <v>8.1</v>
      </c>
      <c r="AC9" s="3">
        <f t="shared" si="6"/>
        <v>0</v>
      </c>
      <c r="AE9" t="s">
        <v>7</v>
      </c>
      <c r="AF9" s="3">
        <v>1.33</v>
      </c>
      <c r="AG9" s="3">
        <v>1.3</v>
      </c>
      <c r="AH9" s="3">
        <f t="shared" si="7"/>
        <v>3.0000000000000027E-2</v>
      </c>
      <c r="AJ9" s="3">
        <v>3.5</v>
      </c>
      <c r="AK9" s="3">
        <v>3.5</v>
      </c>
      <c r="AL9" s="3">
        <f t="shared" si="8"/>
        <v>0</v>
      </c>
      <c r="AN9" s="3">
        <v>2.09</v>
      </c>
      <c r="AO9" s="3">
        <v>2.1</v>
      </c>
      <c r="AP9" s="3">
        <f t="shared" si="9"/>
        <v>-1.0000000000000231E-2</v>
      </c>
      <c r="AR9" s="3">
        <v>1.3</v>
      </c>
      <c r="AS9" s="3">
        <v>1.3</v>
      </c>
      <c r="AT9" s="3">
        <f t="shared" si="10"/>
        <v>0</v>
      </c>
      <c r="AV9" s="3">
        <v>1.84</v>
      </c>
      <c r="AW9" s="3">
        <v>2.5</v>
      </c>
      <c r="AX9" s="3">
        <f t="shared" si="11"/>
        <v>-0.65999999999999992</v>
      </c>
      <c r="AZ9" s="3" t="s">
        <v>108</v>
      </c>
      <c r="BA9" s="3" t="s">
        <v>29</v>
      </c>
      <c r="BB9" s="3" t="b">
        <f t="shared" si="12"/>
        <v>0</v>
      </c>
    </row>
    <row r="10" spans="1:54" x14ac:dyDescent="0.25">
      <c r="A10" t="s">
        <v>8</v>
      </c>
      <c r="B10" s="3">
        <v>5.0999999999999996</v>
      </c>
      <c r="C10" s="3">
        <v>5.0999999999999996</v>
      </c>
      <c r="D10" s="3">
        <f t="shared" si="0"/>
        <v>0</v>
      </c>
      <c r="F10" s="3">
        <v>3.9</v>
      </c>
      <c r="G10" s="3">
        <v>3.9</v>
      </c>
      <c r="H10" s="3">
        <f t="shared" si="1"/>
        <v>0</v>
      </c>
      <c r="J10" s="3">
        <v>12.1</v>
      </c>
      <c r="K10" s="3">
        <v>12.1</v>
      </c>
      <c r="L10" s="3">
        <f t="shared" si="2"/>
        <v>0</v>
      </c>
      <c r="N10" t="s">
        <v>8</v>
      </c>
      <c r="O10" s="3">
        <v>4.7</v>
      </c>
      <c r="P10" s="3">
        <v>4.7</v>
      </c>
      <c r="Q10" s="3">
        <f t="shared" si="3"/>
        <v>0</v>
      </c>
      <c r="S10" s="3">
        <v>7.3</v>
      </c>
      <c r="T10" s="3">
        <v>7.3</v>
      </c>
      <c r="U10" s="3">
        <f t="shared" si="4"/>
        <v>0</v>
      </c>
      <c r="W10" s="3">
        <v>8</v>
      </c>
      <c r="X10" s="3">
        <v>8</v>
      </c>
      <c r="Y10" s="3">
        <f t="shared" si="5"/>
        <v>0</v>
      </c>
      <c r="AA10" s="3">
        <v>8.1</v>
      </c>
      <c r="AB10" s="3">
        <v>8.1</v>
      </c>
      <c r="AC10" s="3">
        <f t="shared" si="6"/>
        <v>0</v>
      </c>
      <c r="AE10" t="s">
        <v>8</v>
      </c>
      <c r="AF10" s="3">
        <v>1.35</v>
      </c>
      <c r="AG10" s="3">
        <v>1.3</v>
      </c>
      <c r="AH10" s="3">
        <f t="shared" si="7"/>
        <v>5.0000000000000044E-2</v>
      </c>
      <c r="AJ10" s="3">
        <v>3.5</v>
      </c>
      <c r="AK10" s="3">
        <v>3.5</v>
      </c>
      <c r="AL10" s="3">
        <f t="shared" si="8"/>
        <v>0</v>
      </c>
      <c r="AN10" s="3">
        <v>2.08</v>
      </c>
      <c r="AO10" s="3">
        <v>2.1</v>
      </c>
      <c r="AP10" s="3">
        <f t="shared" si="9"/>
        <v>-2.0000000000000018E-2</v>
      </c>
      <c r="AR10" s="3">
        <v>1.3</v>
      </c>
      <c r="AS10" s="3">
        <v>1.3</v>
      </c>
      <c r="AT10" s="3">
        <f t="shared" si="10"/>
        <v>0</v>
      </c>
      <c r="AV10" s="3">
        <v>2.4700000000000002</v>
      </c>
      <c r="AW10" s="3">
        <v>2.5</v>
      </c>
      <c r="AX10" s="3">
        <f t="shared" si="11"/>
        <v>-2.9999999999999805E-2</v>
      </c>
      <c r="AZ10" s="3">
        <v>11.94</v>
      </c>
      <c r="BA10" s="3">
        <v>11.9</v>
      </c>
      <c r="BB10" s="3">
        <f t="shared" si="12"/>
        <v>3.9999999999999147E-2</v>
      </c>
    </row>
    <row r="11" spans="1:54" x14ac:dyDescent="0.25">
      <c r="A11" t="s">
        <v>9</v>
      </c>
      <c r="B11" s="3">
        <v>20.3</v>
      </c>
      <c r="C11" s="3">
        <v>20.3</v>
      </c>
      <c r="D11" s="5">
        <f t="shared" si="0"/>
        <v>0</v>
      </c>
      <c r="F11" s="3">
        <v>17.2</v>
      </c>
      <c r="G11" s="3">
        <v>17.2</v>
      </c>
      <c r="H11" s="5">
        <f t="shared" si="1"/>
        <v>0</v>
      </c>
      <c r="J11" s="3">
        <v>36.799999999999997</v>
      </c>
      <c r="K11" s="3">
        <v>36.799999999999997</v>
      </c>
      <c r="L11" s="5">
        <f t="shared" si="2"/>
        <v>0</v>
      </c>
      <c r="N11" t="s">
        <v>9</v>
      </c>
      <c r="O11" s="3">
        <v>17.399999999999999</v>
      </c>
      <c r="P11" s="3">
        <v>17.399999999999999</v>
      </c>
      <c r="Q11" s="5">
        <f t="shared" si="3"/>
        <v>0</v>
      </c>
      <c r="S11" s="3">
        <v>23.8</v>
      </c>
      <c r="T11" s="3">
        <v>23.8</v>
      </c>
      <c r="U11" s="5">
        <f t="shared" si="4"/>
        <v>0</v>
      </c>
      <c r="W11" s="3">
        <v>26.1</v>
      </c>
      <c r="X11" s="3">
        <v>26.1</v>
      </c>
      <c r="Y11" s="5">
        <f t="shared" si="5"/>
        <v>0</v>
      </c>
      <c r="AA11" s="3">
        <v>24.2</v>
      </c>
      <c r="AB11" s="3">
        <v>24.2</v>
      </c>
      <c r="AC11" s="5">
        <f t="shared" si="6"/>
        <v>0</v>
      </c>
      <c r="AE11" t="s">
        <v>9</v>
      </c>
      <c r="AF11" s="3">
        <v>7.35</v>
      </c>
      <c r="AG11" s="3">
        <v>7.3</v>
      </c>
      <c r="AH11" s="5">
        <f t="shared" si="7"/>
        <v>4.9999999999999822E-2</v>
      </c>
      <c r="AJ11" s="3">
        <v>14.7</v>
      </c>
      <c r="AK11" s="3">
        <v>14.7</v>
      </c>
      <c r="AL11" s="5">
        <f t="shared" si="8"/>
        <v>0</v>
      </c>
      <c r="AN11" s="3">
        <v>10.08</v>
      </c>
      <c r="AO11" s="3">
        <v>10.1</v>
      </c>
      <c r="AP11" s="5">
        <f t="shared" si="9"/>
        <v>-1.9999999999999574E-2</v>
      </c>
      <c r="AR11" s="3">
        <v>14.69</v>
      </c>
      <c r="AS11" s="3">
        <v>8.1999999999999993</v>
      </c>
      <c r="AT11" s="5">
        <f t="shared" si="10"/>
        <v>6.49</v>
      </c>
      <c r="AV11" s="3">
        <v>10.94</v>
      </c>
      <c r="AW11" s="3">
        <v>10.9</v>
      </c>
      <c r="AX11" s="5">
        <f t="shared" si="11"/>
        <v>3.9999999999999147E-2</v>
      </c>
      <c r="AZ11" s="3">
        <v>34.520000000000003</v>
      </c>
      <c r="BA11" s="3">
        <v>34.5</v>
      </c>
      <c r="BB11" s="5">
        <f t="shared" si="12"/>
        <v>2.0000000000003126E-2</v>
      </c>
    </row>
    <row r="12" spans="1:54" x14ac:dyDescent="0.25">
      <c r="A12" t="s">
        <v>10</v>
      </c>
      <c r="B12" s="5">
        <v>2229.1</v>
      </c>
      <c r="C12" s="5">
        <v>2229.1</v>
      </c>
      <c r="D12" s="3">
        <f t="shared" si="0"/>
        <v>0</v>
      </c>
      <c r="F12" s="5">
        <v>3687.7</v>
      </c>
      <c r="G12" s="5">
        <v>3687.7</v>
      </c>
      <c r="H12" s="3">
        <f t="shared" si="1"/>
        <v>0</v>
      </c>
      <c r="J12" s="5">
        <v>3431.8</v>
      </c>
      <c r="K12" s="5">
        <v>3431.8</v>
      </c>
      <c r="L12" s="3">
        <f t="shared" si="2"/>
        <v>0</v>
      </c>
      <c r="N12" t="s">
        <v>10</v>
      </c>
      <c r="O12" s="5">
        <v>3365.2</v>
      </c>
      <c r="P12" s="5">
        <v>3365.2</v>
      </c>
      <c r="Q12" s="3">
        <f t="shared" si="3"/>
        <v>0</v>
      </c>
      <c r="S12" s="5">
        <v>4403.6000000000004</v>
      </c>
      <c r="T12" s="5">
        <v>4403.6000000000004</v>
      </c>
      <c r="U12" s="3">
        <f t="shared" si="4"/>
        <v>0</v>
      </c>
      <c r="W12" s="5">
        <v>4489.8</v>
      </c>
      <c r="X12" s="5">
        <v>4489.8</v>
      </c>
      <c r="Y12" s="3">
        <f t="shared" si="5"/>
        <v>0</v>
      </c>
      <c r="AA12" s="5">
        <v>2030</v>
      </c>
      <c r="AB12" s="5">
        <v>2030</v>
      </c>
      <c r="AC12" s="3">
        <f t="shared" si="6"/>
        <v>0</v>
      </c>
      <c r="AE12" t="s">
        <v>10</v>
      </c>
      <c r="AF12" s="5">
        <v>4689.47</v>
      </c>
      <c r="AG12" s="5">
        <v>4689.5</v>
      </c>
      <c r="AH12" s="3">
        <f t="shared" si="7"/>
        <v>-2.9999999999745341E-2</v>
      </c>
      <c r="AJ12" s="5">
        <v>6102.7</v>
      </c>
      <c r="AK12" s="5">
        <v>6102.7</v>
      </c>
      <c r="AL12" s="3">
        <f t="shared" si="8"/>
        <v>0</v>
      </c>
      <c r="AN12" s="5">
        <v>3151.03</v>
      </c>
      <c r="AO12" s="5">
        <v>3151</v>
      </c>
      <c r="AP12" s="3">
        <f t="shared" si="9"/>
        <v>3.0000000000200089E-2</v>
      </c>
      <c r="AR12" s="5">
        <v>2926.04</v>
      </c>
      <c r="AS12" s="5">
        <v>2926</v>
      </c>
      <c r="AT12" s="3">
        <f t="shared" si="10"/>
        <v>3.999999999996362E-2</v>
      </c>
      <c r="AV12" s="5">
        <v>5232</v>
      </c>
      <c r="AW12" s="5">
        <v>5232.3</v>
      </c>
      <c r="AX12" s="3">
        <f t="shared" si="11"/>
        <v>-0.3000000000001819</v>
      </c>
      <c r="AZ12" s="5">
        <v>7331</v>
      </c>
      <c r="BA12" s="5">
        <v>7331</v>
      </c>
      <c r="BB12" s="3">
        <f t="shared" si="12"/>
        <v>0</v>
      </c>
    </row>
    <row r="13" spans="1:54" x14ac:dyDescent="0.25">
      <c r="A13" t="s">
        <v>11</v>
      </c>
      <c r="B13" s="3">
        <v>0.89100000000000001</v>
      </c>
      <c r="C13" s="3" t="s">
        <v>29</v>
      </c>
      <c r="D13" s="3" t="b">
        <f t="shared" si="0"/>
        <v>0</v>
      </c>
      <c r="F13" s="3">
        <v>0.90900000000000003</v>
      </c>
      <c r="G13" s="3" t="s">
        <v>29</v>
      </c>
      <c r="H13" s="3" t="b">
        <f t="shared" si="1"/>
        <v>0</v>
      </c>
      <c r="J13" s="3">
        <v>0.86</v>
      </c>
      <c r="K13" s="3" t="s">
        <v>29</v>
      </c>
      <c r="L13" s="3" t="b">
        <f t="shared" si="2"/>
        <v>0</v>
      </c>
      <c r="N13" t="s">
        <v>11</v>
      </c>
      <c r="O13" s="3" t="s">
        <v>29</v>
      </c>
      <c r="P13" s="3" t="s">
        <v>29</v>
      </c>
      <c r="Q13" s="3" t="b">
        <f t="shared" si="3"/>
        <v>1</v>
      </c>
      <c r="S13" s="3">
        <v>0.85</v>
      </c>
      <c r="T13" s="3" t="s">
        <v>29</v>
      </c>
      <c r="U13" s="3" t="b">
        <f t="shared" si="4"/>
        <v>0</v>
      </c>
      <c r="W13" s="3">
        <v>0.89400000000000002</v>
      </c>
      <c r="X13" s="3" t="s">
        <v>29</v>
      </c>
      <c r="Y13" s="3" t="b">
        <f t="shared" si="5"/>
        <v>0</v>
      </c>
      <c r="AA13" s="3">
        <v>0.82199999999999995</v>
      </c>
      <c r="AB13" s="3" t="s">
        <v>29</v>
      </c>
      <c r="AC13" s="3" t="b">
        <f t="shared" si="6"/>
        <v>0</v>
      </c>
      <c r="AE13" t="s">
        <v>11</v>
      </c>
      <c r="AF13" s="6">
        <v>0.66300000000000003</v>
      </c>
      <c r="AG13" s="6" t="s">
        <v>29</v>
      </c>
      <c r="AH13" s="3" t="b">
        <f t="shared" si="7"/>
        <v>0</v>
      </c>
      <c r="AJ13" s="6">
        <v>0.877</v>
      </c>
      <c r="AK13" s="6" t="s">
        <v>29</v>
      </c>
      <c r="AL13" s="3" t="b">
        <f t="shared" si="8"/>
        <v>0</v>
      </c>
      <c r="AN13" s="6">
        <v>0.72399999999999998</v>
      </c>
      <c r="AO13" s="6" t="s">
        <v>29</v>
      </c>
      <c r="AP13" s="3" t="b">
        <f t="shared" si="9"/>
        <v>0</v>
      </c>
      <c r="AR13" s="6">
        <v>0.82299999999999995</v>
      </c>
      <c r="AS13" s="6" t="s">
        <v>29</v>
      </c>
      <c r="AT13" s="3" t="b">
        <f t="shared" si="10"/>
        <v>0</v>
      </c>
      <c r="AV13" s="6">
        <v>0.86699999999999999</v>
      </c>
      <c r="AW13" s="6" t="s">
        <v>29</v>
      </c>
      <c r="AX13" s="3" t="b">
        <f t="shared" si="11"/>
        <v>0</v>
      </c>
      <c r="AZ13" s="6">
        <v>0.71899999999999997</v>
      </c>
      <c r="BA13" s="6" t="s">
        <v>29</v>
      </c>
      <c r="BB13" s="3" t="b">
        <f t="shared" si="12"/>
        <v>0</v>
      </c>
    </row>
    <row r="14" spans="1:54" x14ac:dyDescent="0.25">
      <c r="A14" t="s">
        <v>12</v>
      </c>
      <c r="B14" s="3">
        <v>1.117</v>
      </c>
      <c r="C14" s="3" t="s">
        <v>29</v>
      </c>
      <c r="D14" s="6" t="b">
        <f t="shared" si="0"/>
        <v>0</v>
      </c>
      <c r="F14" s="3">
        <v>1.147</v>
      </c>
      <c r="G14" s="3" t="s">
        <v>29</v>
      </c>
      <c r="H14" s="6" t="b">
        <f t="shared" si="1"/>
        <v>0</v>
      </c>
      <c r="J14" s="3">
        <v>1.222</v>
      </c>
      <c r="K14" s="3" t="s">
        <v>29</v>
      </c>
      <c r="L14" s="6" t="b">
        <f t="shared" si="2"/>
        <v>0</v>
      </c>
      <c r="N14" t="s">
        <v>57</v>
      </c>
      <c r="O14" s="3" t="s">
        <v>29</v>
      </c>
      <c r="P14" s="3" t="s">
        <v>29</v>
      </c>
      <c r="Q14" s="6" t="b">
        <f t="shared" si="3"/>
        <v>1</v>
      </c>
      <c r="S14" s="3">
        <v>1.2609999999999999</v>
      </c>
      <c r="T14" s="3" t="s">
        <v>29</v>
      </c>
      <c r="U14" s="6" t="b">
        <f t="shared" si="4"/>
        <v>0</v>
      </c>
      <c r="W14" s="3">
        <v>1.194</v>
      </c>
      <c r="X14" s="3" t="s">
        <v>29</v>
      </c>
      <c r="Y14" s="6" t="b">
        <f t="shared" si="5"/>
        <v>0</v>
      </c>
      <c r="AA14" s="3">
        <v>1.2230000000000001</v>
      </c>
      <c r="AB14" s="3" t="s">
        <v>29</v>
      </c>
      <c r="AC14" s="6" t="b">
        <f t="shared" si="6"/>
        <v>0</v>
      </c>
      <c r="AE14" t="s">
        <v>12</v>
      </c>
      <c r="AF14" s="5">
        <v>6385.6</v>
      </c>
      <c r="AG14" s="5" t="s">
        <v>29</v>
      </c>
      <c r="AH14" s="6" t="b">
        <f t="shared" si="7"/>
        <v>0</v>
      </c>
      <c r="AJ14" s="5">
        <v>6520.1</v>
      </c>
      <c r="AK14" s="5" t="s">
        <v>29</v>
      </c>
      <c r="AL14" s="6" t="b">
        <f t="shared" si="8"/>
        <v>0</v>
      </c>
      <c r="AN14" s="5">
        <v>6547.2</v>
      </c>
      <c r="AO14" s="5" t="s">
        <v>29</v>
      </c>
      <c r="AP14" s="6" t="b">
        <f t="shared" si="9"/>
        <v>0</v>
      </c>
      <c r="AR14" s="5">
        <v>6389</v>
      </c>
      <c r="AS14" s="5" t="s">
        <v>29</v>
      </c>
      <c r="AT14" s="6" t="b">
        <f t="shared" si="10"/>
        <v>0</v>
      </c>
      <c r="AV14" s="5">
        <v>7203.6</v>
      </c>
      <c r="AW14" s="5" t="s">
        <v>29</v>
      </c>
      <c r="AX14" s="6" t="b">
        <f t="shared" si="11"/>
        <v>0</v>
      </c>
      <c r="AZ14" s="5">
        <v>6711.3</v>
      </c>
      <c r="BA14" s="5" t="s">
        <v>29</v>
      </c>
      <c r="BB14" s="6" t="b">
        <f t="shared" si="12"/>
        <v>0</v>
      </c>
    </row>
    <row r="15" spans="1:54" x14ac:dyDescent="0.25">
      <c r="A15" t="s">
        <v>13</v>
      </c>
      <c r="B15" s="6">
        <v>0.84699999999999998</v>
      </c>
      <c r="C15" s="6">
        <v>0.84699999999999998</v>
      </c>
      <c r="D15" s="6">
        <f t="shared" si="0"/>
        <v>0</v>
      </c>
      <c r="F15" s="6">
        <v>0.90300000000000002</v>
      </c>
      <c r="G15" s="6">
        <v>0.90300000000000002</v>
      </c>
      <c r="H15" s="6">
        <f t="shared" si="1"/>
        <v>0</v>
      </c>
      <c r="J15" s="6">
        <v>0.8590000000000001</v>
      </c>
      <c r="K15" s="6">
        <v>0.8590000000000001</v>
      </c>
      <c r="L15" s="6">
        <f t="shared" si="2"/>
        <v>0</v>
      </c>
      <c r="N15" t="s">
        <v>58</v>
      </c>
      <c r="O15" s="6">
        <v>0.90400000000000003</v>
      </c>
      <c r="P15" s="6">
        <v>0.90400000000000003</v>
      </c>
      <c r="Q15" s="6">
        <f t="shared" si="3"/>
        <v>0</v>
      </c>
      <c r="S15" s="6">
        <v>0.91</v>
      </c>
      <c r="T15" s="6">
        <v>0.91</v>
      </c>
      <c r="U15" s="6">
        <f t="shared" si="4"/>
        <v>0</v>
      </c>
      <c r="W15" s="6">
        <v>0.89500000000000002</v>
      </c>
      <c r="X15" s="6">
        <v>0.89500000000000002</v>
      </c>
      <c r="Y15" s="6">
        <f t="shared" si="5"/>
        <v>0</v>
      </c>
      <c r="AA15" s="6">
        <v>0.87</v>
      </c>
      <c r="AB15" s="6">
        <v>0.87</v>
      </c>
      <c r="AC15" s="6">
        <f t="shared" si="6"/>
        <v>0</v>
      </c>
      <c r="AE15" t="s">
        <v>13</v>
      </c>
      <c r="AF15" s="11">
        <v>4908.6000000000004</v>
      </c>
      <c r="AG15" s="8">
        <v>0.90918518518518521</v>
      </c>
      <c r="AH15" s="6">
        <f t="shared" si="7"/>
        <v>4907.690814814815</v>
      </c>
      <c r="AJ15" s="11">
        <v>4797.3</v>
      </c>
      <c r="AK15" s="8">
        <v>0.88838888888888889</v>
      </c>
      <c r="AL15" s="6">
        <f t="shared" si="8"/>
        <v>4796.4116111111116</v>
      </c>
      <c r="AN15" s="11">
        <v>4895.3</v>
      </c>
      <c r="AO15" s="8">
        <v>0.90653703703703703</v>
      </c>
      <c r="AP15" s="6">
        <f t="shared" si="9"/>
        <v>4894.393462962963</v>
      </c>
      <c r="AR15" s="11">
        <v>4915</v>
      </c>
      <c r="AS15" s="8">
        <v>0.99124074074074064</v>
      </c>
      <c r="AT15" s="6">
        <f t="shared" si="10"/>
        <v>4914.008759259259</v>
      </c>
      <c r="AV15" s="11">
        <v>4879.8</v>
      </c>
      <c r="AW15" s="8">
        <v>0.90655555555555534</v>
      </c>
      <c r="AX15" s="6">
        <f t="shared" si="11"/>
        <v>4878.8934444444449</v>
      </c>
      <c r="AZ15" s="11">
        <v>4562</v>
      </c>
      <c r="BA15" s="8">
        <v>0.84477777777777774</v>
      </c>
      <c r="BB15" s="6">
        <f t="shared" si="12"/>
        <v>4561.1552222222226</v>
      </c>
    </row>
    <row r="16" spans="1:54" x14ac:dyDescent="0.25">
      <c r="A16" t="s">
        <v>14</v>
      </c>
      <c r="B16" s="6">
        <v>0.95</v>
      </c>
      <c r="C16" s="6">
        <v>0.95</v>
      </c>
      <c r="D16" s="6">
        <f t="shared" si="0"/>
        <v>0</v>
      </c>
      <c r="F16" s="6">
        <v>0.95</v>
      </c>
      <c r="G16" s="6">
        <v>0.95</v>
      </c>
      <c r="H16" s="6">
        <f t="shared" si="1"/>
        <v>0</v>
      </c>
      <c r="J16" s="6">
        <v>0.95</v>
      </c>
      <c r="K16" s="6">
        <v>0.95</v>
      </c>
      <c r="L16" s="6">
        <f t="shared" si="2"/>
        <v>0</v>
      </c>
      <c r="N16" t="s">
        <v>14</v>
      </c>
      <c r="O16" s="6">
        <v>0.95</v>
      </c>
      <c r="P16" s="6">
        <v>0.95</v>
      </c>
      <c r="Q16" s="6">
        <f t="shared" si="3"/>
        <v>0</v>
      </c>
      <c r="S16" s="6">
        <v>0.95</v>
      </c>
      <c r="T16" s="6">
        <v>0.95</v>
      </c>
      <c r="U16" s="6">
        <f t="shared" si="4"/>
        <v>0</v>
      </c>
      <c r="W16" s="6">
        <v>0.95</v>
      </c>
      <c r="X16" s="6">
        <v>0.95</v>
      </c>
      <c r="Y16" s="6">
        <f t="shared" si="5"/>
        <v>0</v>
      </c>
      <c r="AA16" s="6">
        <v>0.95</v>
      </c>
      <c r="AB16" s="6">
        <v>0.95</v>
      </c>
      <c r="AC16" s="6">
        <f t="shared" si="6"/>
        <v>0</v>
      </c>
      <c r="AE16" t="s">
        <v>14</v>
      </c>
      <c r="AF16" s="6">
        <v>0.95</v>
      </c>
      <c r="AG16" s="6">
        <v>0.95586712328767121</v>
      </c>
      <c r="AH16" s="6">
        <f t="shared" si="7"/>
        <v>-5.8671232876712498E-3</v>
      </c>
      <c r="AJ16" s="6">
        <v>0.95</v>
      </c>
      <c r="AK16" s="6">
        <v>0.95045578231292527</v>
      </c>
      <c r="AL16" s="6">
        <f t="shared" si="8"/>
        <v>-4.5578231292531246E-4</v>
      </c>
      <c r="AN16" s="6">
        <v>0.95</v>
      </c>
      <c r="AO16" s="6">
        <v>0.94820693069306938</v>
      </c>
      <c r="AP16" s="6">
        <f t="shared" si="9"/>
        <v>1.7930693069305725E-3</v>
      </c>
      <c r="AR16" s="6">
        <v>0.95</v>
      </c>
      <c r="AS16" s="6">
        <v>1.0058280487804878</v>
      </c>
      <c r="AT16" s="6">
        <f t="shared" si="10"/>
        <v>-5.582804878048786E-2</v>
      </c>
      <c r="AV16" s="6">
        <v>0.95</v>
      </c>
      <c r="AW16" s="6">
        <v>0.95364220183486237</v>
      </c>
      <c r="AX16" s="6">
        <f t="shared" si="11"/>
        <v>-3.642201834862413E-3</v>
      </c>
      <c r="AZ16" s="6">
        <v>0.95</v>
      </c>
      <c r="BA16" s="6">
        <v>0.95055942028985507</v>
      </c>
      <c r="BB16" s="6">
        <f t="shared" si="12"/>
        <v>-5.5942028985511705E-4</v>
      </c>
    </row>
    <row r="17" spans="1:54" x14ac:dyDescent="0.25">
      <c r="A17" t="s">
        <v>15</v>
      </c>
      <c r="B17" s="6">
        <v>0.99830200000000002</v>
      </c>
      <c r="C17" s="6">
        <v>0.99830200000000002</v>
      </c>
      <c r="D17" s="7">
        <f t="shared" si="0"/>
        <v>0</v>
      </c>
      <c r="F17" s="6">
        <v>1</v>
      </c>
      <c r="G17" s="6">
        <v>1</v>
      </c>
      <c r="H17" s="7">
        <f t="shared" si="1"/>
        <v>0</v>
      </c>
      <c r="J17" s="6">
        <v>0.99915200000000004</v>
      </c>
      <c r="K17" s="6">
        <v>0.99915200000000004</v>
      </c>
      <c r="L17" s="7">
        <f t="shared" si="2"/>
        <v>0</v>
      </c>
      <c r="N17" t="s">
        <v>15</v>
      </c>
      <c r="O17" s="6">
        <v>1</v>
      </c>
      <c r="P17" s="6">
        <v>1</v>
      </c>
      <c r="Q17" s="7">
        <f t="shared" si="3"/>
        <v>0</v>
      </c>
      <c r="S17" s="6">
        <v>1</v>
      </c>
      <c r="T17" s="6">
        <v>1</v>
      </c>
      <c r="U17" s="7">
        <f t="shared" si="4"/>
        <v>0</v>
      </c>
      <c r="W17" s="6">
        <v>0.99999799999999994</v>
      </c>
      <c r="X17" s="6">
        <v>0.99999799999999994</v>
      </c>
      <c r="Y17" s="7">
        <f t="shared" si="5"/>
        <v>0</v>
      </c>
      <c r="AA17" s="6">
        <v>0.99943599999999999</v>
      </c>
      <c r="AB17" s="6">
        <v>0.99943599999999999</v>
      </c>
      <c r="AC17" s="7">
        <f t="shared" si="6"/>
        <v>0</v>
      </c>
      <c r="AE17" t="s">
        <v>15</v>
      </c>
      <c r="AF17" s="6">
        <v>1</v>
      </c>
      <c r="AG17" s="6">
        <v>1.006176712328767</v>
      </c>
      <c r="AH17" s="7">
        <f t="shared" si="7"/>
        <v>-6.1767123287670422E-3</v>
      </c>
      <c r="AJ17" s="6">
        <v>1</v>
      </c>
      <c r="AK17" s="6">
        <v>1.0004489795918368</v>
      </c>
      <c r="AL17" s="7">
        <f t="shared" si="8"/>
        <v>-4.4897959183676228E-4</v>
      </c>
      <c r="AN17" s="6">
        <v>0.999</v>
      </c>
      <c r="AO17" s="6">
        <v>0.99810891089108911</v>
      </c>
      <c r="AP17" s="7">
        <f t="shared" si="9"/>
        <v>8.9108910891089188E-4</v>
      </c>
      <c r="AR17" s="6">
        <v>1</v>
      </c>
      <c r="AS17" s="6">
        <v>1.0058841463414634</v>
      </c>
      <c r="AT17" s="7">
        <f t="shared" si="10"/>
        <v>-5.8841463414633921E-3</v>
      </c>
      <c r="AV17" s="6">
        <v>1</v>
      </c>
      <c r="AW17" s="6">
        <v>1.003834862385321</v>
      </c>
      <c r="AX17" s="7">
        <f t="shared" si="11"/>
        <v>-3.8348623853210473E-3</v>
      </c>
      <c r="AZ17" s="6">
        <v>0.99</v>
      </c>
      <c r="BA17" s="6">
        <v>0.99728985507246382</v>
      </c>
      <c r="BB17" s="7">
        <f t="shared" si="12"/>
        <v>-7.2898550724638245E-3</v>
      </c>
    </row>
    <row r="18" spans="1:54" x14ac:dyDescent="0.25">
      <c r="A18" t="s">
        <v>16</v>
      </c>
      <c r="B18" s="7">
        <v>0.1</v>
      </c>
      <c r="C18" s="7">
        <v>0.1</v>
      </c>
      <c r="D18" s="3">
        <f t="shared" si="0"/>
        <v>0</v>
      </c>
      <c r="F18" s="7">
        <v>0</v>
      </c>
      <c r="G18" s="7">
        <v>0</v>
      </c>
      <c r="H18" s="3">
        <f t="shared" si="1"/>
        <v>0</v>
      </c>
      <c r="J18" s="7">
        <v>0</v>
      </c>
      <c r="K18" s="7">
        <v>0</v>
      </c>
      <c r="L18" s="3">
        <f t="shared" si="2"/>
        <v>0</v>
      </c>
      <c r="N18" t="s">
        <v>16</v>
      </c>
      <c r="O18" s="7">
        <v>0</v>
      </c>
      <c r="P18" s="7">
        <v>0</v>
      </c>
      <c r="Q18" s="3">
        <f t="shared" si="3"/>
        <v>0</v>
      </c>
      <c r="S18" s="7">
        <v>0.1</v>
      </c>
      <c r="T18" s="7">
        <v>0.1</v>
      </c>
      <c r="U18" s="3">
        <f t="shared" si="4"/>
        <v>0</v>
      </c>
      <c r="W18" s="7">
        <v>0</v>
      </c>
      <c r="X18" s="7">
        <v>0</v>
      </c>
      <c r="Y18" s="3">
        <f t="shared" si="5"/>
        <v>0</v>
      </c>
      <c r="AA18" s="7">
        <v>0.1</v>
      </c>
      <c r="AB18" s="7">
        <v>0.1</v>
      </c>
      <c r="AC18" s="3">
        <f t="shared" si="6"/>
        <v>0</v>
      </c>
      <c r="AE18" t="s">
        <v>16</v>
      </c>
      <c r="AF18" s="10">
        <v>0.05</v>
      </c>
      <c r="AG18" s="10">
        <v>0</v>
      </c>
      <c r="AH18" s="3">
        <f t="shared" si="7"/>
        <v>0.05</v>
      </c>
      <c r="AJ18" s="10">
        <v>0.1</v>
      </c>
      <c r="AK18" s="10">
        <v>0</v>
      </c>
      <c r="AL18" s="3">
        <f t="shared" si="8"/>
        <v>0.1</v>
      </c>
      <c r="AN18" s="10">
        <v>0.05</v>
      </c>
      <c r="AO18" s="10">
        <v>0</v>
      </c>
      <c r="AP18" s="3">
        <f t="shared" si="9"/>
        <v>0.05</v>
      </c>
      <c r="AR18" s="10">
        <v>0</v>
      </c>
      <c r="AS18" s="10" t="s">
        <v>29</v>
      </c>
      <c r="AT18" s="3" t="b">
        <f t="shared" si="10"/>
        <v>0</v>
      </c>
      <c r="AV18" s="10">
        <v>0.03</v>
      </c>
      <c r="AW18" s="10">
        <v>0</v>
      </c>
      <c r="AX18" s="3">
        <f t="shared" si="11"/>
        <v>0.03</v>
      </c>
      <c r="AZ18" s="10">
        <v>2.35</v>
      </c>
      <c r="BA18" s="10">
        <v>2.4</v>
      </c>
      <c r="BB18" s="3">
        <f t="shared" si="12"/>
        <v>-4.9999999999999822E-2</v>
      </c>
    </row>
    <row r="19" spans="1:54" x14ac:dyDescent="0.25">
      <c r="A19" t="s">
        <v>17</v>
      </c>
      <c r="B19" s="3">
        <v>21.7</v>
      </c>
      <c r="C19" s="3">
        <v>21.7</v>
      </c>
      <c r="D19" s="8">
        <f t="shared" si="0"/>
        <v>0</v>
      </c>
      <c r="F19" s="3">
        <v>17.600000000000001</v>
      </c>
      <c r="G19" s="3">
        <v>17.600000000000001</v>
      </c>
      <c r="H19" s="8">
        <f t="shared" si="1"/>
        <v>0</v>
      </c>
      <c r="J19" s="3">
        <v>38.9</v>
      </c>
      <c r="K19" s="3">
        <v>38.9</v>
      </c>
      <c r="L19" s="8">
        <f t="shared" si="2"/>
        <v>0</v>
      </c>
      <c r="N19" t="s">
        <v>17</v>
      </c>
      <c r="O19" s="3">
        <v>17.2</v>
      </c>
      <c r="P19" s="3">
        <v>17.2</v>
      </c>
      <c r="Q19" s="8">
        <f t="shared" si="3"/>
        <v>0</v>
      </c>
      <c r="S19" s="3">
        <v>25.4</v>
      </c>
      <c r="T19" s="3">
        <v>25.4</v>
      </c>
      <c r="U19" s="8">
        <f t="shared" si="4"/>
        <v>0</v>
      </c>
      <c r="W19" s="3">
        <v>26</v>
      </c>
      <c r="X19" s="3">
        <v>26</v>
      </c>
      <c r="Y19" s="8">
        <f t="shared" si="5"/>
        <v>0</v>
      </c>
      <c r="AA19" s="3">
        <v>25</v>
      </c>
      <c r="AB19" s="3">
        <v>25</v>
      </c>
      <c r="AC19" s="8">
        <f t="shared" si="6"/>
        <v>0</v>
      </c>
      <c r="AE19" t="s">
        <v>17</v>
      </c>
      <c r="AF19" s="3">
        <v>7.86</v>
      </c>
      <c r="AG19" s="3">
        <v>7.9</v>
      </c>
      <c r="AH19" s="8">
        <f t="shared" si="7"/>
        <v>-4.0000000000000036E-2</v>
      </c>
      <c r="AJ19" s="3">
        <v>15.4</v>
      </c>
      <c r="AK19" s="3">
        <v>15.4</v>
      </c>
      <c r="AL19" s="8">
        <f t="shared" si="8"/>
        <v>0</v>
      </c>
      <c r="AN19" s="3">
        <v>11.61</v>
      </c>
      <c r="AO19" s="3">
        <v>11.6</v>
      </c>
      <c r="AP19" s="8">
        <f t="shared" si="9"/>
        <v>9.9999999999997868E-3</v>
      </c>
      <c r="AR19" s="3">
        <v>14.88</v>
      </c>
      <c r="AS19" s="3">
        <v>14.9</v>
      </c>
      <c r="AT19" s="8">
        <f t="shared" si="10"/>
        <v>-1.9999999999999574E-2</v>
      </c>
      <c r="AV19" s="3">
        <v>11.6</v>
      </c>
      <c r="AW19" s="3">
        <v>11.6</v>
      </c>
      <c r="AX19" s="8">
        <f t="shared" si="11"/>
        <v>0</v>
      </c>
      <c r="AZ19" s="3">
        <v>40.340000000000003</v>
      </c>
      <c r="BA19" s="3">
        <v>40.299999999999997</v>
      </c>
      <c r="BB19" s="8">
        <f t="shared" si="12"/>
        <v>4.0000000000006253E-2</v>
      </c>
    </row>
    <row r="20" spans="1:54" x14ac:dyDescent="0.25">
      <c r="A20" t="s">
        <v>18</v>
      </c>
      <c r="B20" s="8">
        <v>55.2</v>
      </c>
      <c r="C20" s="8">
        <v>0.55200000000000005</v>
      </c>
      <c r="D20" s="4">
        <f t="shared" si="0"/>
        <v>54.648000000000003</v>
      </c>
      <c r="F20" s="8">
        <v>49.7</v>
      </c>
      <c r="G20" s="8">
        <v>0.49700000000000005</v>
      </c>
      <c r="H20" s="4">
        <f t="shared" si="1"/>
        <v>49.203000000000003</v>
      </c>
      <c r="J20" s="8">
        <v>54</v>
      </c>
      <c r="K20" s="8">
        <v>0.54</v>
      </c>
      <c r="L20" s="4">
        <f t="shared" si="2"/>
        <v>53.46</v>
      </c>
      <c r="N20" t="s">
        <v>18</v>
      </c>
      <c r="O20" s="8">
        <v>46.1</v>
      </c>
      <c r="P20" s="8">
        <v>0.46100000000000002</v>
      </c>
      <c r="Q20" s="4">
        <f t="shared" si="3"/>
        <v>45.639000000000003</v>
      </c>
      <c r="S20" s="8">
        <v>61.5</v>
      </c>
      <c r="T20" s="8">
        <v>0.61499999999999999</v>
      </c>
      <c r="U20" s="4">
        <f t="shared" si="4"/>
        <v>60.884999999999998</v>
      </c>
      <c r="W20" s="8">
        <v>51.1</v>
      </c>
      <c r="X20" s="8">
        <v>0.51100000000000001</v>
      </c>
      <c r="Y20" s="4">
        <f t="shared" si="5"/>
        <v>50.588999999999999</v>
      </c>
      <c r="AA20" s="8">
        <v>58.6</v>
      </c>
      <c r="AB20" s="8">
        <v>0.58599999999999997</v>
      </c>
      <c r="AC20" s="4">
        <f t="shared" si="6"/>
        <v>58.014000000000003</v>
      </c>
      <c r="AE20" t="s">
        <v>87</v>
      </c>
      <c r="AF20" s="8">
        <v>48.6</v>
      </c>
      <c r="AG20" s="8">
        <v>0.48612962962962958</v>
      </c>
      <c r="AH20" s="4">
        <f t="shared" si="7"/>
        <v>48.113870370370371</v>
      </c>
      <c r="AJ20" s="8">
        <v>53.8</v>
      </c>
      <c r="AK20" s="8">
        <v>0.53837037037037028</v>
      </c>
      <c r="AL20" s="4">
        <f t="shared" si="8"/>
        <v>53.261629629629624</v>
      </c>
      <c r="AN20" s="8">
        <v>0.52870370370370368</v>
      </c>
      <c r="AO20" s="8">
        <v>0.52870370370370368</v>
      </c>
      <c r="AP20" s="4">
        <f t="shared" si="9"/>
        <v>0</v>
      </c>
      <c r="AR20" s="8">
        <v>0.50220370370370371</v>
      </c>
      <c r="AS20" s="8">
        <v>0.50220370370370371</v>
      </c>
      <c r="AT20" s="4">
        <f t="shared" si="10"/>
        <v>0</v>
      </c>
      <c r="AV20" s="8">
        <v>0.51314814814814813</v>
      </c>
      <c r="AW20" s="8">
        <v>0.5131296296296296</v>
      </c>
      <c r="AX20" s="4">
        <f t="shared" si="11"/>
        <v>1.8518518518528815E-5</v>
      </c>
      <c r="AZ20" s="8">
        <v>0.67129629629629628</v>
      </c>
      <c r="BA20" s="8">
        <v>0.67120370370370364</v>
      </c>
      <c r="BB20" s="4">
        <f t="shared" si="12"/>
        <v>9.2592592592644074E-5</v>
      </c>
    </row>
    <row r="21" spans="1:54" x14ac:dyDescent="0.25">
      <c r="A21" t="s">
        <v>19</v>
      </c>
      <c r="B21" s="4">
        <v>89.3</v>
      </c>
      <c r="C21" s="4">
        <v>89.3</v>
      </c>
      <c r="D21" s="4">
        <f t="shared" si="0"/>
        <v>0</v>
      </c>
      <c r="F21" s="4">
        <v>79.099999999999994</v>
      </c>
      <c r="G21" s="4">
        <v>79.099999999999994</v>
      </c>
      <c r="H21" s="4">
        <f t="shared" si="1"/>
        <v>0</v>
      </c>
      <c r="J21" s="4">
        <v>161.5</v>
      </c>
      <c r="K21" s="4">
        <v>161.5</v>
      </c>
      <c r="L21" s="4">
        <f t="shared" si="2"/>
        <v>0</v>
      </c>
      <c r="N21" t="s">
        <v>19</v>
      </c>
      <c r="O21" s="4">
        <v>71.099999999999994</v>
      </c>
      <c r="P21" s="4">
        <v>71.099999999999994</v>
      </c>
      <c r="Q21" s="4">
        <f t="shared" si="3"/>
        <v>0</v>
      </c>
      <c r="S21" s="4">
        <v>105.5</v>
      </c>
      <c r="T21" s="4">
        <v>105.5</v>
      </c>
      <c r="U21" s="4">
        <f t="shared" si="4"/>
        <v>0</v>
      </c>
      <c r="W21" s="4">
        <v>112.2</v>
      </c>
      <c r="X21" s="4">
        <v>112.2</v>
      </c>
      <c r="Y21" s="4">
        <f t="shared" si="5"/>
        <v>0</v>
      </c>
      <c r="AA21" s="4">
        <v>98.4</v>
      </c>
      <c r="AB21" s="4">
        <v>98.4</v>
      </c>
      <c r="AC21" s="4">
        <f t="shared" si="6"/>
        <v>0</v>
      </c>
      <c r="AE21" t="s">
        <v>88</v>
      </c>
      <c r="AF21" s="4">
        <v>38.89</v>
      </c>
      <c r="AG21" s="4">
        <v>38.9</v>
      </c>
      <c r="AH21" s="4">
        <f t="shared" si="7"/>
        <v>-9.9999999999980105E-3</v>
      </c>
      <c r="AJ21" s="4">
        <v>70.61</v>
      </c>
      <c r="AK21" s="4">
        <v>70.599999999999994</v>
      </c>
      <c r="AL21" s="4">
        <f t="shared" si="8"/>
        <v>1.0000000000005116E-2</v>
      </c>
      <c r="AN21" s="4">
        <v>57.78</v>
      </c>
      <c r="AO21" s="4">
        <v>57.8</v>
      </c>
      <c r="AP21" s="4">
        <f t="shared" si="9"/>
        <v>-1.9999999999996021E-2</v>
      </c>
      <c r="AR21" s="4">
        <v>69.86</v>
      </c>
      <c r="AS21" s="4">
        <v>69.900000000000006</v>
      </c>
      <c r="AT21" s="4">
        <f t="shared" si="10"/>
        <v>-4.0000000000006253E-2</v>
      </c>
      <c r="AV21" s="4">
        <v>52.9</v>
      </c>
      <c r="AW21" s="4">
        <v>52.9</v>
      </c>
      <c r="AX21" s="4">
        <f t="shared" si="11"/>
        <v>0</v>
      </c>
      <c r="AZ21" s="4">
        <v>152.4</v>
      </c>
      <c r="BA21" s="4">
        <v>152.4</v>
      </c>
      <c r="BB21" s="4">
        <f t="shared" si="12"/>
        <v>0</v>
      </c>
    </row>
    <row r="22" spans="1:54" x14ac:dyDescent="0.25">
      <c r="A22" t="s">
        <v>20</v>
      </c>
      <c r="B22" s="4">
        <v>102.00000000000001</v>
      </c>
      <c r="C22" s="4">
        <v>102</v>
      </c>
      <c r="D22" s="4">
        <f t="shared" si="0"/>
        <v>1.4210854715202004E-14</v>
      </c>
      <c r="F22" s="4">
        <v>72</v>
      </c>
      <c r="G22" s="4">
        <v>72</v>
      </c>
      <c r="H22" s="4">
        <f t="shared" si="1"/>
        <v>0</v>
      </c>
      <c r="J22" s="4">
        <v>120</v>
      </c>
      <c r="K22" s="4">
        <v>120</v>
      </c>
      <c r="L22" s="4">
        <f t="shared" si="2"/>
        <v>0</v>
      </c>
      <c r="N22" t="s">
        <v>20</v>
      </c>
      <c r="O22" s="4">
        <v>67.199999999999989</v>
      </c>
      <c r="P22" s="4">
        <v>67.199999999999989</v>
      </c>
      <c r="Q22" s="4">
        <f t="shared" si="3"/>
        <v>0</v>
      </c>
      <c r="S22" s="4">
        <v>62.400000000000006</v>
      </c>
      <c r="T22" s="4">
        <v>62.400000000000006</v>
      </c>
      <c r="U22" s="4">
        <f t="shared" si="4"/>
        <v>0</v>
      </c>
      <c r="W22" s="4">
        <v>72</v>
      </c>
      <c r="X22" s="4">
        <v>72</v>
      </c>
      <c r="Y22" s="4">
        <f t="shared" si="5"/>
        <v>0</v>
      </c>
      <c r="AA22" s="4">
        <v>120</v>
      </c>
      <c r="AB22" s="4">
        <v>120</v>
      </c>
      <c r="AC22" s="4">
        <f t="shared" si="6"/>
        <v>0</v>
      </c>
      <c r="AE22" t="s">
        <v>20</v>
      </c>
      <c r="AF22" s="4">
        <v>52.8</v>
      </c>
      <c r="AG22" s="4">
        <v>52.8</v>
      </c>
      <c r="AH22" s="4">
        <f t="shared" si="7"/>
        <v>0</v>
      </c>
      <c r="AJ22" s="4">
        <v>50.1</v>
      </c>
      <c r="AK22" s="4">
        <v>50.7</v>
      </c>
      <c r="AL22" s="4">
        <f t="shared" si="8"/>
        <v>-0.60000000000000142</v>
      </c>
      <c r="AN22" s="4">
        <v>71.8</v>
      </c>
      <c r="AO22" s="4" t="s">
        <v>29</v>
      </c>
      <c r="AP22" s="4" t="b">
        <f t="shared" si="9"/>
        <v>0</v>
      </c>
      <c r="AR22" s="4">
        <v>92</v>
      </c>
      <c r="AS22" s="4">
        <v>92</v>
      </c>
      <c r="AT22" s="4">
        <f t="shared" si="10"/>
        <v>0</v>
      </c>
      <c r="AV22" s="4">
        <v>79.099999999999994</v>
      </c>
      <c r="AW22" s="4" t="s">
        <v>29</v>
      </c>
      <c r="AX22" s="4" t="b">
        <f t="shared" si="11"/>
        <v>0</v>
      </c>
      <c r="AZ22" s="4">
        <v>84.7</v>
      </c>
      <c r="BA22" s="4">
        <v>84.7</v>
      </c>
      <c r="BB22" s="4">
        <f t="shared" si="12"/>
        <v>0</v>
      </c>
    </row>
    <row r="23" spans="1:54" x14ac:dyDescent="0.25">
      <c r="A23" t="s">
        <v>21</v>
      </c>
      <c r="B23" s="4">
        <v>300</v>
      </c>
      <c r="C23" s="4">
        <v>300</v>
      </c>
      <c r="D23" s="9">
        <f t="shared" si="0"/>
        <v>0</v>
      </c>
      <c r="F23" s="4">
        <v>162.00000000000003</v>
      </c>
      <c r="G23" s="4">
        <v>162</v>
      </c>
      <c r="H23" s="9">
        <f t="shared" si="1"/>
        <v>2.8421709430404007E-14</v>
      </c>
      <c r="J23" s="4">
        <v>468</v>
      </c>
      <c r="K23" s="4">
        <v>468</v>
      </c>
      <c r="L23" s="9">
        <f t="shared" si="2"/>
        <v>0</v>
      </c>
      <c r="N23" t="s">
        <v>21</v>
      </c>
      <c r="O23" s="4">
        <v>288</v>
      </c>
      <c r="P23" s="4">
        <v>288</v>
      </c>
      <c r="Q23" s="9">
        <f t="shared" si="3"/>
        <v>0</v>
      </c>
      <c r="S23" s="4">
        <v>201.60000000000002</v>
      </c>
      <c r="T23" s="4">
        <v>201.60000000000002</v>
      </c>
      <c r="U23" s="9">
        <f t="shared" si="4"/>
        <v>0</v>
      </c>
      <c r="W23" s="4">
        <v>259.20000000000005</v>
      </c>
      <c r="X23" s="4">
        <v>259.20000000000005</v>
      </c>
      <c r="Y23" s="9">
        <f t="shared" si="5"/>
        <v>0</v>
      </c>
      <c r="AA23" s="4">
        <v>321.60000000000002</v>
      </c>
      <c r="AB23" s="4">
        <v>321.60000000000002</v>
      </c>
      <c r="AC23" s="9">
        <f t="shared" si="6"/>
        <v>0</v>
      </c>
      <c r="AE23" t="s">
        <v>21</v>
      </c>
      <c r="AF23" s="4">
        <v>173.7</v>
      </c>
      <c r="AG23" s="4">
        <v>173.7</v>
      </c>
      <c r="AH23" s="9">
        <f t="shared" si="7"/>
        <v>0</v>
      </c>
      <c r="AJ23" s="4">
        <v>185.9</v>
      </c>
      <c r="AK23" s="4">
        <v>185.9</v>
      </c>
      <c r="AL23" s="9">
        <f t="shared" si="8"/>
        <v>0</v>
      </c>
      <c r="AN23" s="4">
        <v>262.60000000000002</v>
      </c>
      <c r="AO23" s="4">
        <v>262.60000000000002</v>
      </c>
      <c r="AP23" s="9">
        <f t="shared" si="9"/>
        <v>0</v>
      </c>
      <c r="AR23" s="4">
        <v>286.60000000000002</v>
      </c>
      <c r="AS23" s="4">
        <v>286.60000000000002</v>
      </c>
      <c r="AT23" s="9">
        <f t="shared" si="10"/>
        <v>0</v>
      </c>
      <c r="AV23" s="4">
        <v>205.4</v>
      </c>
      <c r="AW23" s="4">
        <v>205.4</v>
      </c>
      <c r="AX23" s="9">
        <f t="shared" si="11"/>
        <v>0</v>
      </c>
      <c r="AZ23" s="4">
        <v>233.7</v>
      </c>
      <c r="BA23" s="4">
        <v>233.7</v>
      </c>
      <c r="BB23" s="9">
        <f t="shared" si="12"/>
        <v>0</v>
      </c>
    </row>
    <row r="24" spans="1:54" x14ac:dyDescent="0.25">
      <c r="A24" t="s">
        <v>22</v>
      </c>
      <c r="B24" s="9">
        <v>3.7159399999999995E-2</v>
      </c>
      <c r="C24" s="9">
        <v>3.7095333333333334E-2</v>
      </c>
      <c r="D24" s="5">
        <f t="shared" si="0"/>
        <v>6.4066666666660887E-5</v>
      </c>
      <c r="F24" s="9">
        <v>2.19449E-2</v>
      </c>
      <c r="G24" s="9">
        <v>2.1915766666666666E-2</v>
      </c>
      <c r="H24" s="5">
        <f t="shared" si="1"/>
        <v>2.9133333333333788E-5</v>
      </c>
      <c r="J24" s="9">
        <v>5.5225900000000001E-2</v>
      </c>
      <c r="K24" s="9">
        <v>5.5139066666666674E-2</v>
      </c>
      <c r="L24" s="5">
        <f t="shared" si="2"/>
        <v>8.6833333333327656E-5</v>
      </c>
      <c r="N24" t="s">
        <v>59</v>
      </c>
      <c r="O24" s="9">
        <v>2.8167600000000001E-2</v>
      </c>
      <c r="P24" s="9">
        <v>2.8086133333333332E-2</v>
      </c>
      <c r="Q24" s="5">
        <f t="shared" si="3"/>
        <v>8.1466666666668575E-5</v>
      </c>
      <c r="S24" s="9">
        <v>1.5965800000000002E-2</v>
      </c>
      <c r="T24" s="9">
        <v>1.5924199999999999E-2</v>
      </c>
      <c r="U24" s="5">
        <f t="shared" si="4"/>
        <v>4.1600000000002746E-5</v>
      </c>
      <c r="W24" s="9">
        <v>2.56323E-2</v>
      </c>
      <c r="X24" s="9">
        <v>2.556563333333333E-2</v>
      </c>
      <c r="Y24" s="5">
        <f t="shared" si="5"/>
        <v>6.6666666666669733E-5</v>
      </c>
      <c r="AA24" s="9">
        <v>3.5633200000000004E-2</v>
      </c>
      <c r="AB24" s="9">
        <v>3.5542066666666663E-2</v>
      </c>
      <c r="AC24" s="5">
        <f t="shared" si="6"/>
        <v>9.1133333333340283E-5</v>
      </c>
      <c r="AE24" t="s">
        <v>59</v>
      </c>
      <c r="AF24" s="9">
        <v>1.4999999999999999E-2</v>
      </c>
      <c r="AG24" s="9">
        <v>1.4668301524682802E-2</v>
      </c>
      <c r="AH24" s="5">
        <f t="shared" si="7"/>
        <v>3.3169847531719712E-4</v>
      </c>
      <c r="AJ24" s="9">
        <v>2.1000000000000001E-2</v>
      </c>
      <c r="AK24" s="9">
        <v>2.0837825880348042E-2</v>
      </c>
      <c r="AL24" s="5">
        <f t="shared" si="8"/>
        <v>1.6217411965195952E-4</v>
      </c>
      <c r="AN24" s="9">
        <v>2.5399999999999999E-2</v>
      </c>
      <c r="AO24" s="9">
        <v>2.5313487781656617E-2</v>
      </c>
      <c r="AP24" s="5">
        <f t="shared" si="9"/>
        <v>8.6512218343381964E-5</v>
      </c>
      <c r="AR24" s="9">
        <v>3.5000000000000003E-2</v>
      </c>
      <c r="AS24" s="9">
        <v>3.4963431305536564E-2</v>
      </c>
      <c r="AT24" s="5">
        <f t="shared" si="10"/>
        <v>3.6568694463438856E-5</v>
      </c>
      <c r="AV24" s="9">
        <v>1.7999999999999999E-2</v>
      </c>
      <c r="AW24" s="9">
        <v>1.8387458670183279E-2</v>
      </c>
      <c r="AX24" s="5">
        <f t="shared" si="11"/>
        <v>-3.8745867018328065E-4</v>
      </c>
      <c r="AZ24" s="9">
        <v>2.1999999999999999E-2</v>
      </c>
      <c r="BA24" s="9">
        <v>2.2650252353021417E-2</v>
      </c>
      <c r="BB24" s="5">
        <f t="shared" si="12"/>
        <v>-6.5025235302141812E-4</v>
      </c>
    </row>
    <row r="25" spans="1:54" x14ac:dyDescent="0.25">
      <c r="A25" t="s">
        <v>23</v>
      </c>
      <c r="B25" s="5">
        <v>1572</v>
      </c>
      <c r="C25" s="5">
        <v>1572</v>
      </c>
      <c r="D25" s="3">
        <f t="shared" si="0"/>
        <v>0</v>
      </c>
      <c r="F25" s="5">
        <v>558.00000000000011</v>
      </c>
      <c r="G25" s="5">
        <v>558</v>
      </c>
      <c r="H25" s="3">
        <f t="shared" si="1"/>
        <v>1.1368683772161603E-13</v>
      </c>
      <c r="J25" s="5">
        <v>1812</v>
      </c>
      <c r="K25" s="5">
        <v>1812</v>
      </c>
      <c r="L25" s="3">
        <f t="shared" si="2"/>
        <v>0</v>
      </c>
      <c r="N25" t="s">
        <v>60</v>
      </c>
      <c r="O25" s="5">
        <v>213.63568376000001</v>
      </c>
      <c r="P25" s="5">
        <v>212.83162530666667</v>
      </c>
      <c r="Q25" s="3">
        <f t="shared" si="3"/>
        <v>0.80405845333334014</v>
      </c>
      <c r="S25" s="5">
        <v>174.16105891999999</v>
      </c>
      <c r="T25" s="5">
        <v>173.46558369333331</v>
      </c>
      <c r="U25" s="3">
        <f t="shared" si="4"/>
        <v>0.69547522666667305</v>
      </c>
      <c r="W25" s="5">
        <v>252.74610732000002</v>
      </c>
      <c r="X25" s="5">
        <v>251.89334464000001</v>
      </c>
      <c r="Y25" s="3">
        <f t="shared" si="5"/>
        <v>0.8527626800000121</v>
      </c>
      <c r="AA25" s="5">
        <v>151.15928100000002</v>
      </c>
      <c r="AB25" s="5">
        <v>150.73934166666666</v>
      </c>
      <c r="AC25" s="3">
        <f t="shared" si="6"/>
        <v>0.41993933333336031</v>
      </c>
      <c r="AE25" t="s">
        <v>89</v>
      </c>
      <c r="AF25" s="5">
        <v>161</v>
      </c>
      <c r="AG25" s="5">
        <v>161.52199999999999</v>
      </c>
      <c r="AH25" s="3">
        <f t="shared" si="7"/>
        <v>-0.52199999999999136</v>
      </c>
      <c r="AJ25" s="5">
        <v>247.68</v>
      </c>
      <c r="AK25" s="5">
        <v>247.678</v>
      </c>
      <c r="AL25" s="3">
        <f t="shared" si="8"/>
        <v>2.0000000000095497E-3</v>
      </c>
      <c r="AN25" s="5">
        <v>160.4</v>
      </c>
      <c r="AO25" s="5">
        <v>160.899</v>
      </c>
      <c r="AP25" s="3">
        <f t="shared" si="9"/>
        <v>-0.49899999999999523</v>
      </c>
      <c r="AR25" s="5">
        <v>199</v>
      </c>
      <c r="AS25" s="5">
        <v>198.41300000000001</v>
      </c>
      <c r="AT25" s="3">
        <f t="shared" si="10"/>
        <v>0.58699999999998909</v>
      </c>
      <c r="AV25" s="5">
        <v>245</v>
      </c>
      <c r="AW25" s="5">
        <v>245.35900000000001</v>
      </c>
      <c r="AX25" s="3">
        <f t="shared" si="11"/>
        <v>-0.35900000000000887</v>
      </c>
      <c r="AZ25" s="5">
        <v>355</v>
      </c>
      <c r="BA25" s="5">
        <v>354.18700000000001</v>
      </c>
      <c r="BB25" s="3">
        <f t="shared" si="12"/>
        <v>0.81299999999998818</v>
      </c>
    </row>
    <row r="26" spans="1:54" x14ac:dyDescent="0.25">
      <c r="A26" t="s">
        <v>24</v>
      </c>
      <c r="B26" s="3">
        <v>0</v>
      </c>
      <c r="C26" s="3">
        <v>0</v>
      </c>
      <c r="D26" s="5">
        <f t="shared" si="0"/>
        <v>0</v>
      </c>
      <c r="F26" s="3">
        <v>0</v>
      </c>
      <c r="G26" s="3">
        <v>0</v>
      </c>
      <c r="H26" s="5">
        <f t="shared" si="1"/>
        <v>0</v>
      </c>
      <c r="J26" s="3">
        <v>0</v>
      </c>
      <c r="K26" s="3">
        <v>0</v>
      </c>
      <c r="L26" s="5">
        <f t="shared" si="2"/>
        <v>0</v>
      </c>
      <c r="N26" t="s">
        <v>61</v>
      </c>
      <c r="O26" s="4">
        <v>194.47019671999999</v>
      </c>
      <c r="P26" s="4">
        <v>194.12268373333336</v>
      </c>
      <c r="Q26" s="5">
        <f t="shared" si="3"/>
        <v>0.34751298666662933</v>
      </c>
      <c r="S26" s="4">
        <v>157.24595060000001</v>
      </c>
      <c r="T26" s="4">
        <v>156.93564358666669</v>
      </c>
      <c r="U26" s="5">
        <f t="shared" si="4"/>
        <v>0.310307013333329</v>
      </c>
      <c r="W26" s="4">
        <v>231.94082309999999</v>
      </c>
      <c r="X26" s="4">
        <v>231.56367990000001</v>
      </c>
      <c r="Y26" s="5">
        <f t="shared" si="5"/>
        <v>0.3771431999999777</v>
      </c>
      <c r="AA26" s="4">
        <v>141.159704</v>
      </c>
      <c r="AB26" s="4">
        <v>140.97646266666669</v>
      </c>
      <c r="AC26" s="5">
        <f t="shared" si="6"/>
        <v>0.18324133333331361</v>
      </c>
      <c r="AE26" t="s">
        <v>90</v>
      </c>
      <c r="AF26" s="4">
        <v>146</v>
      </c>
      <c r="AG26" s="4">
        <v>146.46199999999999</v>
      </c>
      <c r="AH26" s="5">
        <f t="shared" si="7"/>
        <v>-0.46199999999998909</v>
      </c>
      <c r="AJ26" s="4">
        <v>232.3</v>
      </c>
      <c r="AK26" s="4">
        <v>232.3</v>
      </c>
      <c r="AL26" s="5">
        <f t="shared" si="8"/>
        <v>0</v>
      </c>
      <c r="AN26" s="4">
        <v>149</v>
      </c>
      <c r="AO26" s="4">
        <v>149.05199999999999</v>
      </c>
      <c r="AP26" s="5">
        <f t="shared" si="9"/>
        <v>-5.1999999999992497E-2</v>
      </c>
      <c r="AR26" s="4">
        <v>187</v>
      </c>
      <c r="AS26" s="4">
        <v>186.755</v>
      </c>
      <c r="AT26" s="5">
        <f t="shared" si="10"/>
        <v>0.24500000000000455</v>
      </c>
      <c r="AV26" s="4">
        <v>222</v>
      </c>
      <c r="AW26" s="4">
        <v>221.77799999999999</v>
      </c>
      <c r="AX26" s="5">
        <f t="shared" si="11"/>
        <v>0.22200000000000841</v>
      </c>
      <c r="AZ26" s="4">
        <v>326</v>
      </c>
      <c r="BA26" s="4">
        <v>327.50900000000001</v>
      </c>
      <c r="BB26" s="5">
        <f t="shared" si="12"/>
        <v>-1.5090000000000146</v>
      </c>
    </row>
    <row r="27" spans="1:54" x14ac:dyDescent="0.25">
      <c r="A27" t="s">
        <v>25</v>
      </c>
      <c r="B27" s="5">
        <v>36</v>
      </c>
      <c r="C27" s="5">
        <v>36</v>
      </c>
      <c r="D27" s="3">
        <f t="shared" si="0"/>
        <v>0</v>
      </c>
      <c r="F27" s="5">
        <v>36</v>
      </c>
      <c r="G27" s="5">
        <v>36</v>
      </c>
      <c r="H27" s="3">
        <f t="shared" si="1"/>
        <v>0</v>
      </c>
      <c r="J27" s="5">
        <v>1133.9999999999998</v>
      </c>
      <c r="K27" s="5">
        <v>1134</v>
      </c>
      <c r="L27" s="3">
        <f t="shared" si="2"/>
        <v>-2.2737367544323206E-13</v>
      </c>
      <c r="N27" t="s">
        <v>23</v>
      </c>
      <c r="O27" s="5">
        <v>547.20000000000005</v>
      </c>
      <c r="P27" s="5">
        <v>547.20000000000005</v>
      </c>
      <c r="Q27" s="3">
        <f t="shared" si="3"/>
        <v>0</v>
      </c>
      <c r="S27" s="5">
        <v>979.19999999999993</v>
      </c>
      <c r="T27" s="5">
        <v>979.19999999999993</v>
      </c>
      <c r="U27" s="3">
        <f t="shared" si="4"/>
        <v>0</v>
      </c>
      <c r="W27" s="5">
        <v>734.4</v>
      </c>
      <c r="X27" s="5">
        <v>734.40000000000009</v>
      </c>
      <c r="Y27" s="3">
        <f t="shared" si="5"/>
        <v>-1.1368683772161603E-13</v>
      </c>
      <c r="AA27" s="5">
        <v>1104</v>
      </c>
      <c r="AB27" s="5">
        <v>1104</v>
      </c>
      <c r="AC27" s="3">
        <f t="shared" si="6"/>
        <v>0</v>
      </c>
      <c r="AE27" t="s">
        <v>23</v>
      </c>
      <c r="AF27" s="5">
        <v>675.6</v>
      </c>
      <c r="AG27" s="5">
        <v>675.6</v>
      </c>
      <c r="AH27" s="3">
        <f t="shared" si="7"/>
        <v>0</v>
      </c>
      <c r="AJ27" s="5">
        <v>1340.7</v>
      </c>
      <c r="AK27" s="5">
        <v>1340.7</v>
      </c>
      <c r="AL27" s="3">
        <f t="shared" si="8"/>
        <v>0</v>
      </c>
      <c r="AN27" s="5">
        <v>959.6</v>
      </c>
      <c r="AO27" s="5">
        <v>959.6</v>
      </c>
      <c r="AP27" s="3">
        <f t="shared" si="9"/>
        <v>0</v>
      </c>
      <c r="AR27" s="5">
        <v>1518.1</v>
      </c>
      <c r="AS27" s="5">
        <v>1518.1</v>
      </c>
      <c r="AT27" s="3">
        <f t="shared" si="10"/>
        <v>0</v>
      </c>
      <c r="AV27" s="5">
        <v>1154</v>
      </c>
      <c r="AW27" s="5">
        <v>1154.0999999999999</v>
      </c>
      <c r="AX27" s="3">
        <f t="shared" si="11"/>
        <v>-9.9999999999909051E-2</v>
      </c>
      <c r="AZ27" s="5">
        <v>1560</v>
      </c>
      <c r="BA27" s="5">
        <v>1559.5</v>
      </c>
      <c r="BB27" s="3">
        <f t="shared" si="12"/>
        <v>0.5</v>
      </c>
    </row>
    <row r="28" spans="1:54" x14ac:dyDescent="0.25">
      <c r="A28" t="s">
        <v>26</v>
      </c>
      <c r="B28" s="3">
        <v>0</v>
      </c>
      <c r="C28" s="3">
        <v>0</v>
      </c>
      <c r="D28" s="5">
        <f t="shared" si="0"/>
        <v>0</v>
      </c>
      <c r="F28" s="3">
        <v>0</v>
      </c>
      <c r="G28" s="3">
        <v>0</v>
      </c>
      <c r="H28" s="5">
        <f t="shared" si="1"/>
        <v>0</v>
      </c>
      <c r="J28" s="3">
        <v>0</v>
      </c>
      <c r="K28" s="3">
        <v>0</v>
      </c>
      <c r="L28" s="5">
        <f t="shared" si="2"/>
        <v>0</v>
      </c>
      <c r="N28" t="s">
        <v>62</v>
      </c>
      <c r="O28" s="3">
        <v>0</v>
      </c>
      <c r="P28" s="3">
        <v>0</v>
      </c>
      <c r="Q28" s="5">
        <f t="shared" si="3"/>
        <v>0</v>
      </c>
      <c r="S28" s="3">
        <v>0</v>
      </c>
      <c r="T28" s="3">
        <v>0</v>
      </c>
      <c r="U28" s="5">
        <f t="shared" si="4"/>
        <v>0</v>
      </c>
      <c r="W28" s="3">
        <v>0</v>
      </c>
      <c r="X28" s="3">
        <v>0</v>
      </c>
      <c r="Y28" s="5">
        <f t="shared" si="5"/>
        <v>0</v>
      </c>
      <c r="AA28" s="3">
        <v>0</v>
      </c>
      <c r="AB28" s="3">
        <v>0</v>
      </c>
      <c r="AC28" s="5">
        <f t="shared" si="6"/>
        <v>0</v>
      </c>
      <c r="AE28" t="s">
        <v>91</v>
      </c>
      <c r="AF28" s="4">
        <v>606.79999999999995</v>
      </c>
      <c r="AG28" s="4">
        <v>606.79999999999995</v>
      </c>
      <c r="AH28" s="5">
        <f t="shared" si="7"/>
        <v>0</v>
      </c>
      <c r="AJ28" s="4">
        <v>220.9</v>
      </c>
      <c r="AK28" s="4">
        <v>220.9</v>
      </c>
      <c r="AL28" s="5">
        <f t="shared" si="8"/>
        <v>0</v>
      </c>
      <c r="AN28" s="4">
        <v>887.1</v>
      </c>
      <c r="AO28" s="4">
        <v>887.1</v>
      </c>
      <c r="AP28" s="5">
        <f t="shared" si="9"/>
        <v>0</v>
      </c>
      <c r="AR28" s="4">
        <v>33.200000000000003</v>
      </c>
      <c r="AS28" s="4">
        <v>33.200000000000003</v>
      </c>
      <c r="AT28" s="5">
        <f t="shared" si="10"/>
        <v>0</v>
      </c>
      <c r="AV28" s="4">
        <v>867</v>
      </c>
      <c r="AW28" s="4">
        <v>867.1</v>
      </c>
      <c r="AX28" s="5">
        <f t="shared" si="11"/>
        <v>-0.10000000000002274</v>
      </c>
      <c r="AZ28" s="4">
        <v>1529</v>
      </c>
      <c r="BA28" s="4">
        <v>1529.1</v>
      </c>
      <c r="BB28" s="5">
        <f t="shared" si="12"/>
        <v>-9.9999999999909051E-2</v>
      </c>
    </row>
    <row r="29" spans="1:54" x14ac:dyDescent="0.25">
      <c r="A29" t="s">
        <v>27</v>
      </c>
      <c r="B29" s="5">
        <v>1086.0000000000002</v>
      </c>
      <c r="C29" s="5">
        <v>1086</v>
      </c>
      <c r="D29" s="5">
        <f t="shared" si="0"/>
        <v>2.2737367544323206E-13</v>
      </c>
      <c r="F29" s="5">
        <v>1643.9999999999998</v>
      </c>
      <c r="G29" s="5">
        <v>1644</v>
      </c>
      <c r="H29" s="5">
        <f t="shared" si="1"/>
        <v>-2.2737367544323206E-13</v>
      </c>
      <c r="J29" s="5">
        <v>906</v>
      </c>
      <c r="K29" s="5">
        <v>906</v>
      </c>
      <c r="L29" s="5">
        <f t="shared" si="2"/>
        <v>0</v>
      </c>
      <c r="N29" t="s">
        <v>25</v>
      </c>
      <c r="O29" s="5">
        <v>96</v>
      </c>
      <c r="P29" s="5">
        <v>96</v>
      </c>
      <c r="Q29" s="5">
        <f t="shared" si="3"/>
        <v>0</v>
      </c>
      <c r="S29" s="5">
        <v>1046.4000000000001</v>
      </c>
      <c r="T29" s="5">
        <v>1046.4000000000001</v>
      </c>
      <c r="U29" s="5">
        <f t="shared" si="4"/>
        <v>0</v>
      </c>
      <c r="W29" s="5">
        <v>619.20000000000005</v>
      </c>
      <c r="X29" s="5">
        <v>619.20000000000005</v>
      </c>
      <c r="Y29" s="5">
        <f t="shared" si="5"/>
        <v>0</v>
      </c>
      <c r="AA29" s="5">
        <v>806.40000000000009</v>
      </c>
      <c r="AB29" s="5">
        <v>806.40000000000009</v>
      </c>
      <c r="AC29" s="5">
        <f t="shared" si="6"/>
        <v>0</v>
      </c>
      <c r="AE29" t="s">
        <v>27</v>
      </c>
      <c r="AF29" s="5">
        <v>681.8</v>
      </c>
      <c r="AG29" s="5">
        <v>681.8</v>
      </c>
      <c r="AH29" s="5">
        <f t="shared" si="7"/>
        <v>0</v>
      </c>
      <c r="AJ29" s="5">
        <v>842.6</v>
      </c>
      <c r="AK29" s="5">
        <v>842.6</v>
      </c>
      <c r="AL29" s="5">
        <f t="shared" si="8"/>
        <v>0</v>
      </c>
      <c r="AN29" s="5">
        <v>570.4</v>
      </c>
      <c r="AO29" s="5">
        <v>570.4</v>
      </c>
      <c r="AP29" s="5">
        <f t="shared" si="9"/>
        <v>0</v>
      </c>
      <c r="AR29" s="5">
        <v>907</v>
      </c>
      <c r="AS29" s="5">
        <v>907</v>
      </c>
      <c r="AT29" s="5">
        <f t="shared" si="10"/>
        <v>0</v>
      </c>
      <c r="AV29" s="5">
        <v>1723</v>
      </c>
      <c r="AW29" s="5">
        <v>1722.9</v>
      </c>
      <c r="AX29" s="5">
        <f t="shared" si="11"/>
        <v>9.9999999999909051E-2</v>
      </c>
      <c r="AZ29" s="5">
        <v>473</v>
      </c>
      <c r="BA29" s="5">
        <v>473.3</v>
      </c>
      <c r="BB29" s="5">
        <f t="shared" si="12"/>
        <v>-0.30000000000001137</v>
      </c>
    </row>
    <row r="30" spans="1:54" x14ac:dyDescent="0.25">
      <c r="A30" t="s">
        <v>28</v>
      </c>
      <c r="B30" s="5" t="s">
        <v>29</v>
      </c>
      <c r="C30" s="5" t="s">
        <v>29</v>
      </c>
      <c r="D30" s="3" t="b">
        <f t="shared" si="0"/>
        <v>1</v>
      </c>
      <c r="F30" s="5">
        <v>2304</v>
      </c>
      <c r="G30" s="5">
        <v>2304</v>
      </c>
      <c r="H30" s="3">
        <f t="shared" si="1"/>
        <v>0</v>
      </c>
      <c r="J30" s="5" t="s">
        <v>29</v>
      </c>
      <c r="K30" s="5" t="s">
        <v>29</v>
      </c>
      <c r="L30" s="3" t="b">
        <f t="shared" si="2"/>
        <v>1</v>
      </c>
      <c r="N30" t="s">
        <v>63</v>
      </c>
      <c r="O30" s="5">
        <v>0</v>
      </c>
      <c r="P30" s="5">
        <v>0</v>
      </c>
      <c r="Q30" s="3">
        <f t="shared" si="3"/>
        <v>0</v>
      </c>
      <c r="S30" s="5">
        <v>0</v>
      </c>
      <c r="T30" s="5">
        <v>0</v>
      </c>
      <c r="U30" s="3">
        <f t="shared" si="4"/>
        <v>0</v>
      </c>
      <c r="W30" s="5">
        <v>0</v>
      </c>
      <c r="X30" s="5">
        <v>0</v>
      </c>
      <c r="Y30" s="3">
        <f t="shared" si="5"/>
        <v>0</v>
      </c>
      <c r="AA30" s="5">
        <v>0</v>
      </c>
      <c r="AB30" s="5">
        <v>0</v>
      </c>
      <c r="AC30" s="3">
        <f t="shared" si="6"/>
        <v>0</v>
      </c>
      <c r="AE30" t="s">
        <v>66</v>
      </c>
      <c r="AF30" s="5">
        <v>722</v>
      </c>
      <c r="AG30" s="5">
        <v>722</v>
      </c>
      <c r="AH30" s="3">
        <f t="shared" si="7"/>
        <v>0</v>
      </c>
      <c r="AJ30" s="5">
        <v>924</v>
      </c>
      <c r="AK30" s="5">
        <v>924</v>
      </c>
      <c r="AL30" s="3">
        <f t="shared" si="8"/>
        <v>0</v>
      </c>
      <c r="AN30" s="5">
        <v>607.29999999999995</v>
      </c>
      <c r="AO30" s="5">
        <v>607.29999999999995</v>
      </c>
      <c r="AP30" s="3">
        <f t="shared" si="9"/>
        <v>0</v>
      </c>
      <c r="AR30" s="5">
        <v>1013.3</v>
      </c>
      <c r="AS30" s="5">
        <v>1013.3</v>
      </c>
      <c r="AT30" s="3">
        <f t="shared" si="10"/>
        <v>0</v>
      </c>
      <c r="AV30" s="5">
        <v>1843</v>
      </c>
      <c r="AW30" s="5">
        <v>1843.4</v>
      </c>
      <c r="AX30" s="3">
        <f t="shared" si="11"/>
        <v>-0.40000000000009095</v>
      </c>
      <c r="AZ30" s="5">
        <v>501</v>
      </c>
      <c r="BA30" s="5">
        <v>500.8</v>
      </c>
      <c r="BB30" s="3">
        <f t="shared" si="12"/>
        <v>0.19999999999998863</v>
      </c>
    </row>
    <row r="31" spans="1:54" x14ac:dyDescent="0.25">
      <c r="A31" t="s">
        <v>30</v>
      </c>
      <c r="B31" s="3" t="s">
        <v>29</v>
      </c>
      <c r="C31" s="3" t="s">
        <v>29</v>
      </c>
      <c r="D31" s="5" t="b">
        <f t="shared" si="0"/>
        <v>1</v>
      </c>
      <c r="F31" s="3">
        <v>0</v>
      </c>
      <c r="G31" s="3">
        <v>4.4160000000000004</v>
      </c>
      <c r="H31" s="5">
        <f t="shared" si="1"/>
        <v>-4.4160000000000004</v>
      </c>
      <c r="J31" s="3" t="s">
        <v>29</v>
      </c>
      <c r="K31" s="3" t="s">
        <v>29</v>
      </c>
      <c r="L31" s="5" t="b">
        <f t="shared" si="2"/>
        <v>1</v>
      </c>
      <c r="N31" t="s">
        <v>27</v>
      </c>
      <c r="O31" s="5">
        <v>1012.8000000000001</v>
      </c>
      <c r="P31" s="5">
        <v>1012.8000000000001</v>
      </c>
      <c r="Q31" s="5">
        <f t="shared" si="3"/>
        <v>0</v>
      </c>
      <c r="S31" s="5">
        <v>600</v>
      </c>
      <c r="T31" s="5">
        <v>600</v>
      </c>
      <c r="U31" s="5">
        <f t="shared" si="4"/>
        <v>0</v>
      </c>
      <c r="W31" s="5">
        <v>518.40000000000009</v>
      </c>
      <c r="X31" s="5">
        <v>518.40000000000009</v>
      </c>
      <c r="Y31" s="5">
        <f t="shared" si="5"/>
        <v>0</v>
      </c>
      <c r="AA31" s="5">
        <v>1123.1999999999998</v>
      </c>
      <c r="AB31" s="5">
        <v>1123.1999999999998</v>
      </c>
      <c r="AC31" s="5">
        <f t="shared" si="6"/>
        <v>0</v>
      </c>
      <c r="AE31" t="s">
        <v>92</v>
      </c>
      <c r="AF31" s="5" t="s">
        <v>29</v>
      </c>
      <c r="AG31" s="5" t="s">
        <v>29</v>
      </c>
      <c r="AH31" s="5" t="b">
        <f t="shared" si="7"/>
        <v>1</v>
      </c>
      <c r="AJ31" s="5">
        <v>0</v>
      </c>
      <c r="AK31" s="5" t="s">
        <v>29</v>
      </c>
      <c r="AL31" s="5" t="b">
        <f t="shared" si="8"/>
        <v>0</v>
      </c>
      <c r="AN31" s="5">
        <v>0</v>
      </c>
      <c r="AO31" s="5" t="s">
        <v>29</v>
      </c>
      <c r="AP31" s="5" t="b">
        <f t="shared" si="9"/>
        <v>0</v>
      </c>
      <c r="AR31" s="5" t="s">
        <v>29</v>
      </c>
      <c r="AS31" s="5" t="s">
        <v>29</v>
      </c>
      <c r="AT31" s="5" t="b">
        <f t="shared" si="10"/>
        <v>1</v>
      </c>
      <c r="AV31" s="5" t="s">
        <v>29</v>
      </c>
      <c r="AW31" s="5" t="s">
        <v>29</v>
      </c>
      <c r="AX31" s="5" t="b">
        <f t="shared" si="11"/>
        <v>1</v>
      </c>
      <c r="AZ31" s="5">
        <v>0</v>
      </c>
      <c r="BA31" s="5" t="s">
        <v>29</v>
      </c>
      <c r="BB31" s="5" t="b">
        <f t="shared" si="12"/>
        <v>0</v>
      </c>
    </row>
    <row r="32" spans="1:54" x14ac:dyDescent="0.25">
      <c r="A32" t="s">
        <v>31</v>
      </c>
      <c r="B32" s="5">
        <v>1932</v>
      </c>
      <c r="C32" s="5">
        <v>1932.0000000000002</v>
      </c>
      <c r="D32" s="3">
        <f t="shared" si="0"/>
        <v>-2.2737367544323206E-13</v>
      </c>
      <c r="F32" s="5">
        <v>18</v>
      </c>
      <c r="G32" s="5">
        <v>18</v>
      </c>
      <c r="H32" s="3">
        <f t="shared" si="1"/>
        <v>0</v>
      </c>
      <c r="J32" s="5">
        <v>1038</v>
      </c>
      <c r="K32" s="5">
        <v>1038</v>
      </c>
      <c r="L32" s="3">
        <f t="shared" si="2"/>
        <v>0</v>
      </c>
      <c r="N32" t="s">
        <v>64</v>
      </c>
      <c r="O32" s="5">
        <v>0</v>
      </c>
      <c r="P32" s="5">
        <v>0</v>
      </c>
      <c r="Q32" s="3">
        <f t="shared" si="3"/>
        <v>0</v>
      </c>
      <c r="S32" s="5">
        <v>0</v>
      </c>
      <c r="T32" s="5">
        <v>0</v>
      </c>
      <c r="U32" s="3">
        <f t="shared" si="4"/>
        <v>0</v>
      </c>
      <c r="W32" s="5">
        <v>0</v>
      </c>
      <c r="X32" s="5">
        <v>0</v>
      </c>
      <c r="Y32" s="3">
        <f t="shared" si="5"/>
        <v>0</v>
      </c>
      <c r="AA32" s="5">
        <v>0</v>
      </c>
      <c r="AB32" s="5">
        <v>0</v>
      </c>
      <c r="AC32" s="3">
        <f t="shared" si="6"/>
        <v>0</v>
      </c>
      <c r="AE32" t="s">
        <v>68</v>
      </c>
      <c r="AF32" s="5">
        <v>0</v>
      </c>
      <c r="AG32" s="5">
        <v>0</v>
      </c>
      <c r="AH32" s="3">
        <f t="shared" si="7"/>
        <v>0</v>
      </c>
      <c r="AJ32" s="5">
        <v>0</v>
      </c>
      <c r="AK32" s="5">
        <v>0</v>
      </c>
      <c r="AL32" s="3">
        <f t="shared" si="8"/>
        <v>0</v>
      </c>
      <c r="AN32" s="5">
        <v>0</v>
      </c>
      <c r="AO32" s="5">
        <v>0</v>
      </c>
      <c r="AP32" s="3">
        <f t="shared" si="9"/>
        <v>0</v>
      </c>
      <c r="AR32" s="5">
        <v>0</v>
      </c>
      <c r="AS32" s="5">
        <v>0</v>
      </c>
      <c r="AT32" s="3">
        <f t="shared" si="10"/>
        <v>0</v>
      </c>
      <c r="AV32" s="5">
        <v>0</v>
      </c>
      <c r="AW32" s="5">
        <v>0</v>
      </c>
      <c r="AX32" s="3">
        <f t="shared" si="11"/>
        <v>0</v>
      </c>
      <c r="AZ32" s="5">
        <v>0</v>
      </c>
      <c r="BA32" s="5">
        <v>0</v>
      </c>
      <c r="BB32" s="3">
        <f t="shared" si="12"/>
        <v>0</v>
      </c>
    </row>
    <row r="33" spans="1:54" x14ac:dyDescent="0.25">
      <c r="A33" t="s">
        <v>32</v>
      </c>
      <c r="B33" s="3">
        <v>0</v>
      </c>
      <c r="C33" s="3">
        <v>0</v>
      </c>
      <c r="D33" s="5">
        <f t="shared" si="0"/>
        <v>0</v>
      </c>
      <c r="F33" s="3">
        <v>0</v>
      </c>
      <c r="G33" s="3">
        <v>0</v>
      </c>
      <c r="H33" s="5">
        <f t="shared" si="1"/>
        <v>0</v>
      </c>
      <c r="J33" s="3">
        <v>0</v>
      </c>
      <c r="K33" s="3">
        <v>0</v>
      </c>
      <c r="L33" s="5">
        <f t="shared" si="2"/>
        <v>0</v>
      </c>
      <c r="N33" t="s">
        <v>65</v>
      </c>
      <c r="O33" s="3">
        <v>0</v>
      </c>
      <c r="P33" s="3">
        <v>0</v>
      </c>
      <c r="Q33" s="5">
        <f t="shared" si="3"/>
        <v>0</v>
      </c>
      <c r="S33" s="3">
        <v>0</v>
      </c>
      <c r="T33" s="3">
        <v>0</v>
      </c>
      <c r="U33" s="5">
        <f t="shared" si="4"/>
        <v>0</v>
      </c>
      <c r="W33" s="3">
        <v>0</v>
      </c>
      <c r="X33" s="3">
        <v>0</v>
      </c>
      <c r="Y33" s="5">
        <f t="shared" si="5"/>
        <v>0</v>
      </c>
      <c r="AA33" s="3">
        <v>0</v>
      </c>
      <c r="AB33" s="3">
        <v>0</v>
      </c>
      <c r="AC33" s="5">
        <f t="shared" si="6"/>
        <v>0</v>
      </c>
      <c r="AE33" t="s">
        <v>31</v>
      </c>
      <c r="AF33" s="4">
        <v>851.5</v>
      </c>
      <c r="AG33" s="4">
        <v>851.5</v>
      </c>
      <c r="AH33" s="5">
        <f t="shared" si="7"/>
        <v>0</v>
      </c>
      <c r="AJ33" s="4">
        <v>67.3</v>
      </c>
      <c r="AK33" s="4">
        <v>67.3</v>
      </c>
      <c r="AL33" s="5">
        <f t="shared" si="8"/>
        <v>0</v>
      </c>
      <c r="AN33" s="4">
        <v>969.1</v>
      </c>
      <c r="AO33" s="4">
        <v>969.1</v>
      </c>
      <c r="AP33" s="5">
        <f t="shared" si="9"/>
        <v>0</v>
      </c>
      <c r="AR33" s="4">
        <v>1799.9</v>
      </c>
      <c r="AS33" s="4">
        <v>1799.9</v>
      </c>
      <c r="AT33" s="5">
        <f t="shared" si="10"/>
        <v>0</v>
      </c>
      <c r="AV33" s="4">
        <v>175</v>
      </c>
      <c r="AW33" s="4">
        <v>174.9</v>
      </c>
      <c r="AX33" s="5">
        <f t="shared" si="11"/>
        <v>9.9999999999994316E-2</v>
      </c>
      <c r="AZ33" s="4">
        <v>173</v>
      </c>
      <c r="BA33" s="4">
        <v>173.2</v>
      </c>
      <c r="BB33" s="5">
        <f t="shared" si="12"/>
        <v>-0.19999999999998863</v>
      </c>
    </row>
    <row r="34" spans="1:54" x14ac:dyDescent="0.25">
      <c r="A34" t="s">
        <v>33</v>
      </c>
      <c r="B34" s="5">
        <v>1032</v>
      </c>
      <c r="C34" s="5">
        <v>1032</v>
      </c>
      <c r="D34" s="5">
        <f t="shared" si="0"/>
        <v>0</v>
      </c>
      <c r="F34" s="5">
        <v>1278</v>
      </c>
      <c r="G34" s="5">
        <v>1278</v>
      </c>
      <c r="H34" s="5">
        <f t="shared" si="1"/>
        <v>0</v>
      </c>
      <c r="J34" s="5">
        <v>942</v>
      </c>
      <c r="K34" s="5">
        <v>942</v>
      </c>
      <c r="L34" s="5">
        <f t="shared" si="2"/>
        <v>0</v>
      </c>
      <c r="N34" t="s">
        <v>66</v>
      </c>
      <c r="O34" s="5">
        <v>1166.3999999999999</v>
      </c>
      <c r="P34" s="5">
        <v>1166.4000000000001</v>
      </c>
      <c r="Q34" s="5">
        <f t="shared" si="3"/>
        <v>-2.2737367544323206E-13</v>
      </c>
      <c r="S34" s="5">
        <v>648</v>
      </c>
      <c r="T34" s="5">
        <v>648</v>
      </c>
      <c r="U34" s="5">
        <f t="shared" si="4"/>
        <v>0</v>
      </c>
      <c r="W34" s="5">
        <v>556.79999999999995</v>
      </c>
      <c r="X34" s="5">
        <v>556.79999999999995</v>
      </c>
      <c r="Y34" s="5">
        <f t="shared" si="5"/>
        <v>0</v>
      </c>
      <c r="AA34" s="5">
        <v>1291.1999999999998</v>
      </c>
      <c r="AB34" s="5">
        <v>1291.1999999999998</v>
      </c>
      <c r="AC34" s="5">
        <f t="shared" si="6"/>
        <v>0</v>
      </c>
      <c r="AE34" t="s">
        <v>33</v>
      </c>
      <c r="AF34" s="5">
        <v>691.2</v>
      </c>
      <c r="AG34" s="5">
        <v>691.2</v>
      </c>
      <c r="AH34" s="5">
        <f t="shared" si="7"/>
        <v>0</v>
      </c>
      <c r="AJ34" s="5">
        <v>800</v>
      </c>
      <c r="AK34" s="5">
        <v>800</v>
      </c>
      <c r="AL34" s="5">
        <f t="shared" si="8"/>
        <v>0</v>
      </c>
      <c r="AN34" s="5">
        <v>602.4</v>
      </c>
      <c r="AO34" s="5">
        <v>602.4</v>
      </c>
      <c r="AP34" s="5">
        <f t="shared" si="9"/>
        <v>0</v>
      </c>
      <c r="AR34" s="5">
        <v>761.6</v>
      </c>
      <c r="AS34" s="5">
        <v>761.6</v>
      </c>
      <c r="AT34" s="5">
        <f t="shared" si="10"/>
        <v>0</v>
      </c>
      <c r="AV34" s="5">
        <v>1000</v>
      </c>
      <c r="AW34" s="5">
        <v>999.7</v>
      </c>
      <c r="AX34" s="5">
        <f t="shared" si="11"/>
        <v>0.29999999999995453</v>
      </c>
      <c r="AZ34" s="5">
        <v>878</v>
      </c>
      <c r="BA34" s="5">
        <v>878.1</v>
      </c>
      <c r="BB34" s="5">
        <f t="shared" si="12"/>
        <v>-0.10000000000002274</v>
      </c>
    </row>
    <row r="35" spans="1:54" x14ac:dyDescent="0.25">
      <c r="A35" t="s">
        <v>34</v>
      </c>
      <c r="B35" s="5">
        <v>7260</v>
      </c>
      <c r="C35" s="5">
        <v>7260</v>
      </c>
      <c r="D35" s="3">
        <f t="shared" si="0"/>
        <v>0</v>
      </c>
      <c r="F35" s="5">
        <v>7044.0000000000009</v>
      </c>
      <c r="G35" s="5">
        <v>7044</v>
      </c>
      <c r="H35" s="3">
        <f t="shared" si="1"/>
        <v>9.0949470177292824E-13</v>
      </c>
      <c r="J35" s="5">
        <v>7320</v>
      </c>
      <c r="K35" s="5">
        <v>7320</v>
      </c>
      <c r="L35" s="3">
        <f t="shared" si="2"/>
        <v>0</v>
      </c>
      <c r="N35" t="s">
        <v>28</v>
      </c>
      <c r="O35" s="5" t="s">
        <v>29</v>
      </c>
      <c r="P35" s="5" t="s">
        <v>29</v>
      </c>
      <c r="Q35" s="3" t="b">
        <f t="shared" ref="Q35:Q56" si="13">IFERROR(O35-P35,EXACT(P35,O35))</f>
        <v>1</v>
      </c>
      <c r="S35" s="5" t="s">
        <v>29</v>
      </c>
      <c r="T35" s="5" t="s">
        <v>29</v>
      </c>
      <c r="U35" s="3" t="b">
        <f t="shared" ref="U35:U56" si="14">IFERROR(S35-T35,EXACT(T35,S35))</f>
        <v>1</v>
      </c>
      <c r="W35" s="5" t="s">
        <v>29</v>
      </c>
      <c r="X35" s="5" t="s">
        <v>29</v>
      </c>
      <c r="Y35" s="3" t="b">
        <f t="shared" ref="Y35:Y56" si="15">IFERROR(W35-X35,EXACT(X35,W35))</f>
        <v>1</v>
      </c>
      <c r="AA35" s="5" t="s">
        <v>29</v>
      </c>
      <c r="AB35" s="5" t="s">
        <v>29</v>
      </c>
      <c r="AC35" s="3" t="b">
        <f t="shared" ref="AC35:AC56" si="16">IFERROR(AA35-AB35,EXACT(AB35,AA35))</f>
        <v>1</v>
      </c>
      <c r="AE35" t="s">
        <v>71</v>
      </c>
      <c r="AF35" s="5">
        <v>2605.1</v>
      </c>
      <c r="AG35" s="5">
        <v>2605.1</v>
      </c>
      <c r="AH35" s="3">
        <f t="shared" si="7"/>
        <v>0</v>
      </c>
      <c r="AJ35" s="5">
        <v>2472.1999999999998</v>
      </c>
      <c r="AK35" s="5">
        <v>2472.1999999999998</v>
      </c>
      <c r="AL35" s="3">
        <f t="shared" si="8"/>
        <v>0</v>
      </c>
      <c r="AN35" s="5">
        <v>4716.8999999999996</v>
      </c>
      <c r="AO35" s="5">
        <v>4716.8999999999996</v>
      </c>
      <c r="AP35" s="3">
        <f t="shared" si="9"/>
        <v>0</v>
      </c>
      <c r="AR35" s="5">
        <v>3488.3</v>
      </c>
      <c r="AS35" s="5">
        <v>3488.3</v>
      </c>
      <c r="AT35" s="3">
        <f t="shared" si="10"/>
        <v>0</v>
      </c>
      <c r="AV35" s="5">
        <v>2450</v>
      </c>
      <c r="AW35" s="5">
        <v>2449.5</v>
      </c>
      <c r="AX35" s="3">
        <f t="shared" si="11"/>
        <v>0.5</v>
      </c>
      <c r="AZ35" s="5">
        <v>6296</v>
      </c>
      <c r="BA35" s="5">
        <v>6296.4</v>
      </c>
      <c r="BB35" s="3">
        <f t="shared" si="12"/>
        <v>-0.3999999999996362</v>
      </c>
    </row>
    <row r="36" spans="1:54" x14ac:dyDescent="0.25">
      <c r="A36" t="s">
        <v>35</v>
      </c>
      <c r="B36" s="3">
        <v>13.1624745</v>
      </c>
      <c r="C36" s="3">
        <v>13.148998800000001</v>
      </c>
      <c r="D36" s="5">
        <f t="shared" si="0"/>
        <v>1.347569999999898E-2</v>
      </c>
      <c r="F36" s="3">
        <v>7.4308114999999999</v>
      </c>
      <c r="G36" s="3">
        <v>7.4222444333333337</v>
      </c>
      <c r="H36" s="5">
        <f t="shared" si="1"/>
        <v>8.5670666666661788E-3</v>
      </c>
      <c r="J36" s="3">
        <v>8.6740390499999993</v>
      </c>
      <c r="K36" s="3">
        <v>8.6618669399999995</v>
      </c>
      <c r="L36" s="5">
        <f t="shared" si="2"/>
        <v>1.2172109999999847E-2</v>
      </c>
      <c r="N36" t="s">
        <v>67</v>
      </c>
      <c r="O36" s="3" t="s">
        <v>29</v>
      </c>
      <c r="P36" s="3" t="s">
        <v>29</v>
      </c>
      <c r="Q36" s="5" t="b">
        <f t="shared" si="13"/>
        <v>1</v>
      </c>
      <c r="S36" s="3" t="s">
        <v>29</v>
      </c>
      <c r="T36" s="3" t="s">
        <v>29</v>
      </c>
      <c r="U36" s="5" t="b">
        <f t="shared" si="14"/>
        <v>1</v>
      </c>
      <c r="W36" s="3" t="s">
        <v>29</v>
      </c>
      <c r="X36" s="3" t="s">
        <v>29</v>
      </c>
      <c r="Y36" s="5" t="b">
        <f t="shared" si="15"/>
        <v>1</v>
      </c>
      <c r="AA36" s="3" t="s">
        <v>29</v>
      </c>
      <c r="AB36" s="3" t="s">
        <v>29</v>
      </c>
      <c r="AC36" s="5" t="b">
        <f t="shared" si="16"/>
        <v>1</v>
      </c>
      <c r="AE36" t="s">
        <v>93</v>
      </c>
      <c r="AF36" s="3" t="s">
        <v>94</v>
      </c>
      <c r="AG36" s="3">
        <v>0</v>
      </c>
      <c r="AH36" s="5" t="b">
        <f t="shared" si="7"/>
        <v>0</v>
      </c>
      <c r="AJ36" s="3" t="s">
        <v>94</v>
      </c>
      <c r="AK36" s="3">
        <v>0</v>
      </c>
      <c r="AL36" s="5" t="b">
        <f t="shared" si="8"/>
        <v>0</v>
      </c>
      <c r="AN36" s="3">
        <v>0.8</v>
      </c>
      <c r="AO36" s="3">
        <v>6.8456400000000004</v>
      </c>
      <c r="AP36" s="5">
        <f t="shared" si="9"/>
        <v>-6.0456400000000006</v>
      </c>
      <c r="AR36" s="3">
        <v>2.5</v>
      </c>
      <c r="AS36" s="3">
        <v>2.5490499999999998</v>
      </c>
      <c r="AT36" s="5">
        <f t="shared" si="10"/>
        <v>-4.9049999999999816E-2</v>
      </c>
      <c r="AV36" s="3">
        <v>0</v>
      </c>
      <c r="AW36" s="3">
        <v>0</v>
      </c>
      <c r="AX36" s="5">
        <f t="shared" si="11"/>
        <v>0</v>
      </c>
      <c r="AZ36" s="3">
        <v>30</v>
      </c>
      <c r="BA36" s="3">
        <v>29.716799999999999</v>
      </c>
      <c r="BB36" s="5">
        <f t="shared" si="12"/>
        <v>0.28320000000000078</v>
      </c>
    </row>
    <row r="37" spans="1:54" x14ac:dyDescent="0.25">
      <c r="A37" t="s">
        <v>43</v>
      </c>
      <c r="B37" s="5">
        <v>0</v>
      </c>
      <c r="C37" s="5">
        <v>18</v>
      </c>
      <c r="D37" s="3">
        <f t="shared" si="0"/>
        <v>-18</v>
      </c>
      <c r="F37" s="5">
        <v>0</v>
      </c>
      <c r="G37" s="5">
        <v>1452</v>
      </c>
      <c r="H37" s="3">
        <f t="shared" si="1"/>
        <v>-1452</v>
      </c>
      <c r="J37" s="5">
        <v>0</v>
      </c>
      <c r="K37" s="5">
        <v>54</v>
      </c>
      <c r="L37" s="3">
        <f t="shared" si="2"/>
        <v>-54</v>
      </c>
      <c r="N37" t="s">
        <v>68</v>
      </c>
      <c r="O37" s="5">
        <v>0</v>
      </c>
      <c r="P37" s="5">
        <v>0</v>
      </c>
      <c r="Q37" s="3">
        <f t="shared" si="13"/>
        <v>0</v>
      </c>
      <c r="S37" s="5">
        <v>0</v>
      </c>
      <c r="T37" s="5">
        <v>0</v>
      </c>
      <c r="U37" s="3">
        <f t="shared" si="14"/>
        <v>0</v>
      </c>
      <c r="W37" s="5">
        <v>0</v>
      </c>
      <c r="X37" s="5">
        <v>0</v>
      </c>
      <c r="Y37" s="3">
        <f t="shared" si="15"/>
        <v>0</v>
      </c>
      <c r="AA37" s="5">
        <v>0</v>
      </c>
      <c r="AB37" s="5">
        <v>0</v>
      </c>
      <c r="AC37" s="3">
        <f t="shared" si="16"/>
        <v>0</v>
      </c>
      <c r="AE37" t="s">
        <v>73</v>
      </c>
      <c r="AF37" s="5" t="s">
        <v>94</v>
      </c>
      <c r="AG37" s="5">
        <v>0</v>
      </c>
      <c r="AH37" s="3" t="b">
        <f t="shared" si="7"/>
        <v>0</v>
      </c>
      <c r="AJ37" s="5" t="s">
        <v>94</v>
      </c>
      <c r="AK37" s="5">
        <v>0</v>
      </c>
      <c r="AL37" s="3" t="b">
        <f t="shared" si="8"/>
        <v>0</v>
      </c>
      <c r="AN37" s="5">
        <v>4.8</v>
      </c>
      <c r="AO37" s="5">
        <v>4.8319000000000001</v>
      </c>
      <c r="AP37" s="3">
        <f t="shared" si="9"/>
        <v>-3.1900000000000261E-2</v>
      </c>
      <c r="AR37" s="5">
        <v>1.2</v>
      </c>
      <c r="AS37" s="5">
        <v>1.2178599999999999</v>
      </c>
      <c r="AT37" s="3">
        <f t="shared" si="10"/>
        <v>-1.7859999999999987E-2</v>
      </c>
      <c r="AV37" s="5">
        <v>0</v>
      </c>
      <c r="AW37" s="5">
        <v>0</v>
      </c>
      <c r="AX37" s="3">
        <f t="shared" si="11"/>
        <v>0</v>
      </c>
      <c r="AZ37" s="5">
        <v>24</v>
      </c>
      <c r="BA37" s="5">
        <v>24.553599999999999</v>
      </c>
      <c r="BB37" s="3">
        <f t="shared" si="12"/>
        <v>-0.55359999999999943</v>
      </c>
    </row>
    <row r="38" spans="1:54" x14ac:dyDescent="0.25">
      <c r="A38" t="s">
        <v>44</v>
      </c>
      <c r="B38" s="3">
        <v>0</v>
      </c>
      <c r="C38" s="3">
        <v>0</v>
      </c>
      <c r="D38" s="3">
        <f t="shared" si="0"/>
        <v>0</v>
      </c>
      <c r="F38" s="3">
        <v>0</v>
      </c>
      <c r="G38" s="3">
        <v>0</v>
      </c>
      <c r="H38" s="3">
        <f t="shared" si="1"/>
        <v>0</v>
      </c>
      <c r="J38" s="3">
        <v>0</v>
      </c>
      <c r="K38" s="3">
        <v>0</v>
      </c>
      <c r="L38" s="3">
        <f t="shared" si="2"/>
        <v>0</v>
      </c>
      <c r="N38" t="s">
        <v>31</v>
      </c>
      <c r="O38" s="5">
        <v>1243.2</v>
      </c>
      <c r="P38" s="5">
        <v>1243.1999999999998</v>
      </c>
      <c r="Q38" s="3">
        <f t="shared" si="13"/>
        <v>2.2737367544323206E-13</v>
      </c>
      <c r="S38" s="5">
        <v>1425.6</v>
      </c>
      <c r="T38" s="5">
        <v>1425.6</v>
      </c>
      <c r="U38" s="3">
        <f t="shared" si="14"/>
        <v>0</v>
      </c>
      <c r="W38" s="5">
        <v>96</v>
      </c>
      <c r="X38" s="5">
        <v>96</v>
      </c>
      <c r="Y38" s="3">
        <f t="shared" si="15"/>
        <v>0</v>
      </c>
      <c r="AA38" s="5">
        <v>129.60000000000002</v>
      </c>
      <c r="AB38" s="5">
        <v>129.60000000000002</v>
      </c>
      <c r="AC38" s="3">
        <f t="shared" si="16"/>
        <v>0</v>
      </c>
      <c r="AE38" t="s">
        <v>95</v>
      </c>
      <c r="AF38" s="5">
        <v>0</v>
      </c>
      <c r="AG38" s="5">
        <v>10.4</v>
      </c>
      <c r="AH38" s="3">
        <f t="shared" si="7"/>
        <v>-10.4</v>
      </c>
      <c r="AJ38" s="5">
        <v>0</v>
      </c>
      <c r="AK38" s="5">
        <v>692.2</v>
      </c>
      <c r="AL38" s="3">
        <f t="shared" si="8"/>
        <v>-692.2</v>
      </c>
      <c r="AN38" s="5">
        <v>0</v>
      </c>
      <c r="AO38" s="5">
        <v>29.7</v>
      </c>
      <c r="AP38" s="3">
        <f t="shared" si="9"/>
        <v>-29.7</v>
      </c>
      <c r="AR38" s="5">
        <v>0</v>
      </c>
      <c r="AS38" s="5">
        <v>19</v>
      </c>
      <c r="AT38" s="3">
        <f t="shared" si="10"/>
        <v>-19</v>
      </c>
      <c r="AV38" s="5">
        <v>0</v>
      </c>
      <c r="AW38" s="5">
        <v>684.7</v>
      </c>
      <c r="AX38" s="3">
        <f t="shared" si="11"/>
        <v>-684.7</v>
      </c>
      <c r="AZ38" s="5">
        <v>0</v>
      </c>
      <c r="BA38" s="5">
        <v>166.5</v>
      </c>
      <c r="BB38" s="3">
        <f t="shared" si="12"/>
        <v>-166.5</v>
      </c>
    </row>
    <row r="39" spans="1:54" x14ac:dyDescent="0.25">
      <c r="A39" t="s">
        <v>45</v>
      </c>
      <c r="B39" s="3">
        <v>0</v>
      </c>
      <c r="C39" s="3">
        <v>0</v>
      </c>
      <c r="D39" s="3">
        <f t="shared" si="0"/>
        <v>0</v>
      </c>
      <c r="F39" s="3">
        <v>0</v>
      </c>
      <c r="G39" s="3">
        <v>0</v>
      </c>
      <c r="H39" s="3">
        <f t="shared" si="1"/>
        <v>0</v>
      </c>
      <c r="J39" s="3">
        <v>0</v>
      </c>
      <c r="K39" s="3">
        <v>0</v>
      </c>
      <c r="L39" s="3">
        <f t="shared" si="2"/>
        <v>0</v>
      </c>
      <c r="N39" t="s">
        <v>69</v>
      </c>
      <c r="O39" s="3">
        <v>0</v>
      </c>
      <c r="P39" s="3">
        <v>0</v>
      </c>
      <c r="Q39" s="3">
        <f t="shared" si="13"/>
        <v>0</v>
      </c>
      <c r="S39" s="3">
        <v>0</v>
      </c>
      <c r="T39" s="3">
        <v>0</v>
      </c>
      <c r="U39" s="3">
        <f t="shared" si="14"/>
        <v>0</v>
      </c>
      <c r="W39" s="3">
        <v>0</v>
      </c>
      <c r="X39" s="3">
        <v>0</v>
      </c>
      <c r="Y39" s="3">
        <f t="shared" si="15"/>
        <v>0</v>
      </c>
      <c r="AA39" s="3">
        <v>0</v>
      </c>
      <c r="AB39" s="3">
        <v>0</v>
      </c>
      <c r="AC39" s="3">
        <f t="shared" si="16"/>
        <v>0</v>
      </c>
      <c r="AE39" t="s">
        <v>96</v>
      </c>
      <c r="AF39" s="3">
        <v>0</v>
      </c>
      <c r="AG39" s="3">
        <v>0</v>
      </c>
      <c r="AH39" s="3">
        <f t="shared" si="7"/>
        <v>0</v>
      </c>
      <c r="AJ39" s="3">
        <v>0</v>
      </c>
      <c r="AK39" s="3">
        <v>0</v>
      </c>
      <c r="AL39" s="3">
        <f t="shared" si="8"/>
        <v>0</v>
      </c>
      <c r="AN39" s="3">
        <v>0</v>
      </c>
      <c r="AO39" s="3">
        <v>0</v>
      </c>
      <c r="AP39" s="3">
        <f t="shared" si="9"/>
        <v>0</v>
      </c>
      <c r="AR39" s="3">
        <v>0</v>
      </c>
      <c r="AS39" s="3">
        <v>0</v>
      </c>
      <c r="AT39" s="3">
        <f t="shared" si="10"/>
        <v>0</v>
      </c>
      <c r="AV39" s="3">
        <v>0</v>
      </c>
      <c r="AW39" s="3">
        <v>0</v>
      </c>
      <c r="AX39" s="3">
        <f t="shared" si="11"/>
        <v>0</v>
      </c>
      <c r="AZ39" s="3">
        <v>0</v>
      </c>
      <c r="BA39" s="3">
        <v>0</v>
      </c>
      <c r="BB39" s="3">
        <f t="shared" si="12"/>
        <v>0</v>
      </c>
    </row>
    <row r="40" spans="1:54" x14ac:dyDescent="0.25">
      <c r="A40" t="s">
        <v>46</v>
      </c>
      <c r="B40" s="3">
        <v>0</v>
      </c>
      <c r="C40" s="3">
        <v>0</v>
      </c>
      <c r="D40" s="5">
        <f t="shared" si="0"/>
        <v>0</v>
      </c>
      <c r="F40" s="3">
        <v>0</v>
      </c>
      <c r="G40" s="3">
        <v>0</v>
      </c>
      <c r="H40" s="5">
        <f t="shared" si="1"/>
        <v>0</v>
      </c>
      <c r="J40" s="3">
        <v>0</v>
      </c>
      <c r="K40" s="3">
        <v>0</v>
      </c>
      <c r="L40" s="5">
        <f t="shared" si="2"/>
        <v>0</v>
      </c>
      <c r="N40" t="s">
        <v>33</v>
      </c>
      <c r="O40" s="5">
        <v>763.2</v>
      </c>
      <c r="P40" s="5">
        <v>763.2</v>
      </c>
      <c r="Q40" s="5">
        <f t="shared" si="13"/>
        <v>0</v>
      </c>
      <c r="S40" s="5">
        <v>1425.6</v>
      </c>
      <c r="T40" s="5">
        <v>1425.6</v>
      </c>
      <c r="U40" s="5">
        <f t="shared" si="14"/>
        <v>0</v>
      </c>
      <c r="W40" s="5">
        <v>566.40000000000009</v>
      </c>
      <c r="X40" s="5">
        <v>566.40000000000009</v>
      </c>
      <c r="Y40" s="5">
        <f t="shared" si="15"/>
        <v>0</v>
      </c>
      <c r="AA40" s="5">
        <v>1406.3999999999999</v>
      </c>
      <c r="AB40" s="5">
        <v>1406.4</v>
      </c>
      <c r="AC40" s="5">
        <f t="shared" si="16"/>
        <v>-2.2737367544323206E-13</v>
      </c>
      <c r="AE40" t="s">
        <v>74</v>
      </c>
      <c r="AF40" s="5">
        <v>1194</v>
      </c>
      <c r="AG40" s="5">
        <v>10.4</v>
      </c>
      <c r="AH40" s="5">
        <f t="shared" si="7"/>
        <v>1183.5999999999999</v>
      </c>
      <c r="AJ40" s="5">
        <v>692.2</v>
      </c>
      <c r="AK40" s="5">
        <v>692.2</v>
      </c>
      <c r="AL40" s="5">
        <f t="shared" si="8"/>
        <v>0</v>
      </c>
      <c r="AN40" s="5">
        <v>1124.7</v>
      </c>
      <c r="AO40" s="5">
        <v>29.7</v>
      </c>
      <c r="AP40" s="5">
        <f t="shared" si="9"/>
        <v>1095</v>
      </c>
      <c r="AR40" s="5">
        <v>65</v>
      </c>
      <c r="AS40" s="5">
        <v>19</v>
      </c>
      <c r="AT40" s="5">
        <f t="shared" si="10"/>
        <v>46</v>
      </c>
      <c r="AV40" s="5">
        <v>1853</v>
      </c>
      <c r="AW40" s="5">
        <v>684.7</v>
      </c>
      <c r="AX40" s="5">
        <f t="shared" si="11"/>
        <v>1168.3</v>
      </c>
      <c r="AZ40" s="5">
        <v>167</v>
      </c>
      <c r="BA40" s="5">
        <v>166.5</v>
      </c>
      <c r="BB40" s="5">
        <f t="shared" si="12"/>
        <v>0.5</v>
      </c>
    </row>
    <row r="41" spans="1:54" x14ac:dyDescent="0.25">
      <c r="A41" t="s">
        <v>47</v>
      </c>
      <c r="B41" s="5">
        <v>240</v>
      </c>
      <c r="C41" s="5">
        <v>18</v>
      </c>
      <c r="D41" s="3">
        <f t="shared" si="0"/>
        <v>222</v>
      </c>
      <c r="F41" s="5">
        <v>1452</v>
      </c>
      <c r="G41" s="5">
        <v>1452</v>
      </c>
      <c r="H41" s="3">
        <f t="shared" si="1"/>
        <v>0</v>
      </c>
      <c r="J41" s="5">
        <v>5724</v>
      </c>
      <c r="K41" s="5">
        <v>54</v>
      </c>
      <c r="L41" s="3">
        <f t="shared" si="2"/>
        <v>5670</v>
      </c>
      <c r="N41" t="s">
        <v>70</v>
      </c>
      <c r="O41" s="5">
        <v>0</v>
      </c>
      <c r="P41" s="5">
        <v>0</v>
      </c>
      <c r="Q41" s="3">
        <f t="shared" si="13"/>
        <v>0</v>
      </c>
      <c r="S41" s="5">
        <v>0</v>
      </c>
      <c r="T41" s="5">
        <v>0</v>
      </c>
      <c r="U41" s="3">
        <f t="shared" si="14"/>
        <v>0</v>
      </c>
      <c r="W41" s="5">
        <v>0</v>
      </c>
      <c r="X41" s="5">
        <v>0</v>
      </c>
      <c r="Y41" s="3">
        <f t="shared" si="15"/>
        <v>0</v>
      </c>
      <c r="AA41" s="5">
        <v>0</v>
      </c>
      <c r="AB41" s="5">
        <v>0</v>
      </c>
      <c r="AC41" s="3">
        <f t="shared" si="16"/>
        <v>0</v>
      </c>
      <c r="AE41" t="s">
        <v>38</v>
      </c>
      <c r="AF41" s="5" t="s">
        <v>29</v>
      </c>
      <c r="AG41" s="5" t="s">
        <v>29</v>
      </c>
      <c r="AH41" s="3" t="b">
        <f t="shared" si="7"/>
        <v>1</v>
      </c>
      <c r="AJ41" s="5" t="s">
        <v>29</v>
      </c>
      <c r="AK41" s="5" t="s">
        <v>29</v>
      </c>
      <c r="AL41" s="3" t="b">
        <f t="shared" si="8"/>
        <v>1</v>
      </c>
      <c r="AN41" s="5" t="s">
        <v>29</v>
      </c>
      <c r="AO41" s="5" t="s">
        <v>29</v>
      </c>
      <c r="AP41" s="3" t="b">
        <f t="shared" si="9"/>
        <v>1</v>
      </c>
      <c r="AR41" s="5" t="s">
        <v>29</v>
      </c>
      <c r="AS41" s="5" t="s">
        <v>29</v>
      </c>
      <c r="AT41" s="3" t="b">
        <f t="shared" si="10"/>
        <v>1</v>
      </c>
      <c r="AV41" s="5" t="s">
        <v>29</v>
      </c>
      <c r="AW41" s="5" t="s">
        <v>29</v>
      </c>
      <c r="AX41" s="3" t="b">
        <f t="shared" si="11"/>
        <v>1</v>
      </c>
      <c r="AZ41" s="5" t="s">
        <v>29</v>
      </c>
      <c r="BA41" s="5" t="s">
        <v>29</v>
      </c>
      <c r="BB41" s="3" t="b">
        <f t="shared" si="12"/>
        <v>1</v>
      </c>
    </row>
    <row r="42" spans="1:54" x14ac:dyDescent="0.25">
      <c r="A42" t="s">
        <v>48</v>
      </c>
      <c r="B42" s="3">
        <v>0</v>
      </c>
      <c r="C42" s="3" t="s">
        <v>29</v>
      </c>
      <c r="D42" s="3" t="b">
        <f t="shared" si="0"/>
        <v>0</v>
      </c>
      <c r="F42" s="3">
        <v>0</v>
      </c>
      <c r="G42" s="3" t="s">
        <v>29</v>
      </c>
      <c r="H42" s="3" t="b">
        <f t="shared" si="1"/>
        <v>0</v>
      </c>
      <c r="J42" s="3">
        <v>0</v>
      </c>
      <c r="K42" s="3" t="s">
        <v>29</v>
      </c>
      <c r="L42" s="3" t="b">
        <f t="shared" si="2"/>
        <v>0</v>
      </c>
      <c r="N42" t="s">
        <v>71</v>
      </c>
      <c r="O42" s="5">
        <v>2342.4</v>
      </c>
      <c r="P42" s="5">
        <v>2342.3999999999996</v>
      </c>
      <c r="Q42" s="3">
        <f t="shared" si="13"/>
        <v>4.5474735088646412E-13</v>
      </c>
      <c r="S42" s="5">
        <v>5947.2000000000007</v>
      </c>
      <c r="T42" s="5">
        <v>5947.2000000000007</v>
      </c>
      <c r="U42" s="3">
        <f t="shared" si="14"/>
        <v>0</v>
      </c>
      <c r="W42" s="5">
        <v>4838.3999999999996</v>
      </c>
      <c r="X42" s="5">
        <v>4838.3999999999996</v>
      </c>
      <c r="Y42" s="3">
        <f t="shared" si="15"/>
        <v>0</v>
      </c>
      <c r="AA42" s="5">
        <v>5995.2000000000007</v>
      </c>
      <c r="AB42" s="5">
        <v>5995.2000000000007</v>
      </c>
      <c r="AC42" s="3">
        <f t="shared" si="16"/>
        <v>0</v>
      </c>
      <c r="AE42" t="s">
        <v>39</v>
      </c>
      <c r="AF42" s="5" t="s">
        <v>29</v>
      </c>
      <c r="AG42" s="5" t="s">
        <v>29</v>
      </c>
      <c r="AH42" s="3" t="b">
        <f t="shared" si="7"/>
        <v>1</v>
      </c>
      <c r="AJ42" s="5" t="s">
        <v>29</v>
      </c>
      <c r="AK42" s="5" t="s">
        <v>29</v>
      </c>
      <c r="AL42" s="3" t="b">
        <f t="shared" si="8"/>
        <v>1</v>
      </c>
      <c r="AN42" s="5" t="s">
        <v>29</v>
      </c>
      <c r="AO42" s="5" t="s">
        <v>29</v>
      </c>
      <c r="AP42" s="3" t="b">
        <f t="shared" si="9"/>
        <v>1</v>
      </c>
      <c r="AR42" s="5" t="s">
        <v>29</v>
      </c>
      <c r="AS42" s="5" t="s">
        <v>29</v>
      </c>
      <c r="AT42" s="3" t="b">
        <f t="shared" si="10"/>
        <v>1</v>
      </c>
      <c r="AV42" s="5" t="s">
        <v>29</v>
      </c>
      <c r="AW42" s="5" t="s">
        <v>29</v>
      </c>
      <c r="AX42" s="3" t="b">
        <f t="shared" si="11"/>
        <v>1</v>
      </c>
      <c r="AZ42" s="5" t="s">
        <v>29</v>
      </c>
      <c r="BA42" s="5" t="s">
        <v>29</v>
      </c>
      <c r="BB42" s="3" t="b">
        <f t="shared" si="12"/>
        <v>1</v>
      </c>
    </row>
    <row r="43" spans="1:54" x14ac:dyDescent="0.25">
      <c r="A43" t="s">
        <v>36</v>
      </c>
      <c r="B43" s="3" t="s">
        <v>29</v>
      </c>
      <c r="C43" s="3" t="s">
        <v>29</v>
      </c>
      <c r="D43" s="3" t="b">
        <f t="shared" si="0"/>
        <v>1</v>
      </c>
      <c r="F43" s="3">
        <v>0</v>
      </c>
      <c r="G43" s="3" t="s">
        <v>29</v>
      </c>
      <c r="H43" s="3" t="b">
        <f t="shared" si="1"/>
        <v>0</v>
      </c>
      <c r="J43" s="3" t="s">
        <v>29</v>
      </c>
      <c r="K43" s="3" t="s">
        <v>29</v>
      </c>
      <c r="L43" s="3" t="b">
        <f t="shared" si="2"/>
        <v>1</v>
      </c>
      <c r="N43" t="s">
        <v>72</v>
      </c>
      <c r="O43" s="3">
        <v>0</v>
      </c>
      <c r="P43" s="3">
        <v>0</v>
      </c>
      <c r="Q43" s="3">
        <f t="shared" si="13"/>
        <v>0</v>
      </c>
      <c r="S43" s="3">
        <v>10.80669625</v>
      </c>
      <c r="T43" s="3">
        <v>10.793384583333333</v>
      </c>
      <c r="U43" s="3">
        <f t="shared" si="14"/>
        <v>1.3311666666666611E-2</v>
      </c>
      <c r="W43" s="3">
        <v>0.77111832540000003</v>
      </c>
      <c r="X43" s="3">
        <v>0.76777016166666667</v>
      </c>
      <c r="Y43" s="3">
        <f t="shared" si="15"/>
        <v>3.3481637333333536E-3</v>
      </c>
      <c r="AA43" s="3">
        <v>8.9172044499999998</v>
      </c>
      <c r="AB43" s="3">
        <v>8.9063995166666654</v>
      </c>
      <c r="AC43" s="3">
        <f t="shared" si="16"/>
        <v>1.0804933333334432E-2</v>
      </c>
      <c r="AE43" t="s">
        <v>49</v>
      </c>
      <c r="AF43" s="3" t="s">
        <v>29</v>
      </c>
      <c r="AG43" s="3" t="s">
        <v>29</v>
      </c>
      <c r="AH43" s="3" t="b">
        <f t="shared" si="7"/>
        <v>1</v>
      </c>
      <c r="AJ43" s="3" t="s">
        <v>29</v>
      </c>
      <c r="AK43" s="3" t="s">
        <v>29</v>
      </c>
      <c r="AL43" s="3" t="b">
        <f t="shared" si="8"/>
        <v>1</v>
      </c>
      <c r="AN43" s="3" t="s">
        <v>29</v>
      </c>
      <c r="AO43" s="3" t="s">
        <v>29</v>
      </c>
      <c r="AP43" s="3" t="b">
        <f t="shared" si="9"/>
        <v>1</v>
      </c>
      <c r="AR43" s="3" t="s">
        <v>29</v>
      </c>
      <c r="AS43" s="3" t="s">
        <v>29</v>
      </c>
      <c r="AT43" s="3" t="b">
        <f t="shared" si="10"/>
        <v>1</v>
      </c>
      <c r="AV43" s="3" t="s">
        <v>29</v>
      </c>
      <c r="AW43" s="3" t="s">
        <v>29</v>
      </c>
      <c r="AX43" s="3" t="b">
        <f t="shared" si="11"/>
        <v>1</v>
      </c>
      <c r="AZ43" s="3" t="s">
        <v>29</v>
      </c>
      <c r="BA43" s="3" t="s">
        <v>29</v>
      </c>
      <c r="BB43" s="3" t="b">
        <f t="shared" si="12"/>
        <v>1</v>
      </c>
    </row>
    <row r="44" spans="1:54" x14ac:dyDescent="0.25">
      <c r="A44" t="s">
        <v>37</v>
      </c>
      <c r="B44" s="3" t="s">
        <v>29</v>
      </c>
      <c r="C44" s="3" t="s">
        <v>29</v>
      </c>
      <c r="D44" s="3" t="b">
        <f t="shared" si="0"/>
        <v>1</v>
      </c>
      <c r="F44" s="3">
        <v>0</v>
      </c>
      <c r="G44" s="3" t="s">
        <v>29</v>
      </c>
      <c r="H44" s="3" t="b">
        <f t="shared" si="1"/>
        <v>0</v>
      </c>
      <c r="J44" s="3" t="s">
        <v>29</v>
      </c>
      <c r="K44" s="3" t="s">
        <v>29</v>
      </c>
      <c r="L44" s="3" t="b">
        <f t="shared" si="2"/>
        <v>1</v>
      </c>
      <c r="N44" t="s">
        <v>73</v>
      </c>
      <c r="O44" s="3">
        <v>0</v>
      </c>
      <c r="P44" s="3">
        <v>0</v>
      </c>
      <c r="Q44" s="3">
        <f t="shared" si="13"/>
        <v>0</v>
      </c>
      <c r="S44" s="3">
        <v>23.716027300000004</v>
      </c>
      <c r="T44" s="3">
        <v>23.716027300000004</v>
      </c>
      <c r="U44" s="3">
        <f t="shared" si="14"/>
        <v>0</v>
      </c>
      <c r="W44" s="3">
        <v>6.5726319999999996</v>
      </c>
      <c r="X44" s="3">
        <v>6.5726319999999996</v>
      </c>
      <c r="Y44" s="3">
        <f t="shared" si="15"/>
        <v>0</v>
      </c>
      <c r="AA44" s="3">
        <v>20.386309900000001</v>
      </c>
      <c r="AB44" s="3">
        <v>20.386309900000001</v>
      </c>
      <c r="AC44" s="3">
        <f t="shared" si="16"/>
        <v>0</v>
      </c>
      <c r="AE44" t="s">
        <v>40</v>
      </c>
      <c r="AF44" s="3">
        <v>0</v>
      </c>
      <c r="AG44" s="3">
        <v>0</v>
      </c>
      <c r="AH44" s="3">
        <f t="shared" si="7"/>
        <v>0</v>
      </c>
      <c r="AJ44" s="3">
        <v>0</v>
      </c>
      <c r="AK44" s="3">
        <v>0</v>
      </c>
      <c r="AL44" s="3">
        <f t="shared" si="8"/>
        <v>0</v>
      </c>
      <c r="AN44" s="3">
        <v>0</v>
      </c>
      <c r="AO44" s="3">
        <v>0</v>
      </c>
      <c r="AP44" s="3">
        <f t="shared" si="9"/>
        <v>0</v>
      </c>
      <c r="AR44" s="3">
        <v>0</v>
      </c>
      <c r="AS44" s="3">
        <v>0</v>
      </c>
      <c r="AT44" s="3">
        <f t="shared" si="10"/>
        <v>0</v>
      </c>
      <c r="AV44" s="3">
        <v>0</v>
      </c>
      <c r="AW44" s="3">
        <v>0</v>
      </c>
      <c r="AX44" s="3">
        <f t="shared" si="11"/>
        <v>0</v>
      </c>
      <c r="AZ44" s="3">
        <v>0</v>
      </c>
      <c r="BA44" s="3">
        <v>0</v>
      </c>
      <c r="BB44" s="3">
        <f t="shared" si="12"/>
        <v>0</v>
      </c>
    </row>
    <row r="45" spans="1:54" x14ac:dyDescent="0.25">
      <c r="A45" t="s">
        <v>38</v>
      </c>
      <c r="B45" s="3" t="s">
        <v>29</v>
      </c>
      <c r="C45" s="3" t="s">
        <v>29</v>
      </c>
      <c r="D45" s="3" t="b">
        <f t="shared" si="0"/>
        <v>1</v>
      </c>
      <c r="F45" s="3" t="s">
        <v>38</v>
      </c>
      <c r="G45" s="3" t="s">
        <v>29</v>
      </c>
      <c r="H45" s="3" t="b">
        <f t="shared" si="1"/>
        <v>0</v>
      </c>
      <c r="J45" s="3" t="s">
        <v>29</v>
      </c>
      <c r="K45" s="3" t="s">
        <v>29</v>
      </c>
      <c r="L45" s="3" t="b">
        <f t="shared" si="2"/>
        <v>1</v>
      </c>
      <c r="N45" t="s">
        <v>43</v>
      </c>
      <c r="O45" s="5">
        <v>0</v>
      </c>
      <c r="P45" s="5">
        <v>19.200000000000003</v>
      </c>
      <c r="Q45" s="3">
        <f t="shared" si="13"/>
        <v>-19.200000000000003</v>
      </c>
      <c r="S45" s="5">
        <v>0</v>
      </c>
      <c r="T45" s="5">
        <v>19.200000000000003</v>
      </c>
      <c r="U45" s="3">
        <f t="shared" si="14"/>
        <v>-19.200000000000003</v>
      </c>
      <c r="W45" s="5">
        <v>0</v>
      </c>
      <c r="X45" s="5">
        <v>628.79999999999995</v>
      </c>
      <c r="Y45" s="3">
        <f t="shared" si="15"/>
        <v>-628.79999999999995</v>
      </c>
      <c r="AA45" s="5">
        <v>0</v>
      </c>
      <c r="AB45" s="5">
        <v>1444.8000000000002</v>
      </c>
      <c r="AC45" s="3">
        <f t="shared" si="16"/>
        <v>-1444.8000000000002</v>
      </c>
      <c r="AF45" s="5"/>
      <c r="AG45" s="5"/>
      <c r="AH45" s="3"/>
      <c r="AJ45" s="5"/>
      <c r="AK45" s="5"/>
      <c r="AL45" s="3"/>
      <c r="AN45" s="5"/>
      <c r="AO45" s="5"/>
      <c r="AP45" s="3"/>
      <c r="AR45" s="5"/>
      <c r="AS45" s="5"/>
      <c r="AT45" s="3"/>
      <c r="AV45" s="5"/>
      <c r="AW45" s="5"/>
      <c r="AX45" s="3"/>
      <c r="AZ45" s="5"/>
      <c r="BA45" s="5"/>
      <c r="BB45" s="3"/>
    </row>
    <row r="46" spans="1:54" x14ac:dyDescent="0.25">
      <c r="A46" t="s">
        <v>39</v>
      </c>
      <c r="B46" s="3" t="s">
        <v>29</v>
      </c>
      <c r="C46" s="3" t="s">
        <v>29</v>
      </c>
      <c r="D46" s="3" t="b">
        <f t="shared" si="0"/>
        <v>1</v>
      </c>
      <c r="F46" s="3" t="s">
        <v>39</v>
      </c>
      <c r="G46" s="3" t="s">
        <v>29</v>
      </c>
      <c r="H46" s="3" t="b">
        <f t="shared" si="1"/>
        <v>0</v>
      </c>
      <c r="J46" s="3" t="s">
        <v>29</v>
      </c>
      <c r="K46" s="3" t="s">
        <v>29</v>
      </c>
      <c r="L46" s="3" t="b">
        <f t="shared" si="2"/>
        <v>1</v>
      </c>
      <c r="N46" t="s">
        <v>78</v>
      </c>
      <c r="O46" s="3">
        <v>0</v>
      </c>
      <c r="P46" s="3">
        <v>0</v>
      </c>
      <c r="Q46" s="3">
        <f t="shared" si="13"/>
        <v>0</v>
      </c>
      <c r="S46" s="3">
        <v>0</v>
      </c>
      <c r="T46" s="3">
        <v>0</v>
      </c>
      <c r="U46" s="3">
        <f t="shared" si="14"/>
        <v>0</v>
      </c>
      <c r="W46" s="3">
        <v>0</v>
      </c>
      <c r="X46" s="3">
        <v>0</v>
      </c>
      <c r="Y46" s="3">
        <f t="shared" si="15"/>
        <v>0</v>
      </c>
      <c r="AA46" s="3">
        <v>0</v>
      </c>
      <c r="AB46" s="3">
        <v>0</v>
      </c>
      <c r="AC46" s="3">
        <f t="shared" si="16"/>
        <v>0</v>
      </c>
      <c r="AF46" s="3"/>
      <c r="AG46" s="3"/>
      <c r="AH46" s="3"/>
      <c r="AJ46" s="3"/>
      <c r="AK46" s="3"/>
      <c r="AL46" s="3"/>
      <c r="AN46" s="3"/>
      <c r="AO46" s="3"/>
      <c r="AP46" s="3"/>
      <c r="AR46" s="3"/>
      <c r="AS46" s="3"/>
      <c r="AT46" s="3"/>
      <c r="AV46" s="3"/>
      <c r="AW46" s="3"/>
      <c r="AX46" s="3"/>
      <c r="AZ46" s="3"/>
      <c r="BA46" s="3"/>
      <c r="BB46" s="3"/>
    </row>
    <row r="47" spans="1:54" x14ac:dyDescent="0.25">
      <c r="A47" t="s">
        <v>49</v>
      </c>
      <c r="B47" s="3" t="s">
        <v>29</v>
      </c>
      <c r="C47" s="3" t="s">
        <v>29</v>
      </c>
      <c r="D47" s="3" t="b">
        <f t="shared" si="0"/>
        <v>1</v>
      </c>
      <c r="F47" s="3">
        <v>0</v>
      </c>
      <c r="G47" s="3" t="s">
        <v>29</v>
      </c>
      <c r="H47" s="3" t="b">
        <f t="shared" si="1"/>
        <v>0</v>
      </c>
      <c r="J47" s="3" t="s">
        <v>29</v>
      </c>
      <c r="K47" s="3" t="s">
        <v>29</v>
      </c>
      <c r="L47" s="3" t="b">
        <f t="shared" si="2"/>
        <v>1</v>
      </c>
      <c r="N47" t="s">
        <v>45</v>
      </c>
      <c r="O47" s="5">
        <v>0</v>
      </c>
      <c r="P47" s="5">
        <v>936</v>
      </c>
      <c r="Q47" s="3">
        <f t="shared" si="13"/>
        <v>-936</v>
      </c>
      <c r="S47" s="5">
        <v>0</v>
      </c>
      <c r="T47" s="5">
        <v>585.59999999999991</v>
      </c>
      <c r="U47" s="3">
        <f t="shared" si="14"/>
        <v>-585.59999999999991</v>
      </c>
      <c r="W47" s="5">
        <v>0</v>
      </c>
      <c r="X47" s="5">
        <v>849.59999999999991</v>
      </c>
      <c r="Y47" s="3">
        <f t="shared" si="15"/>
        <v>-849.59999999999991</v>
      </c>
      <c r="AA47" s="5">
        <v>0</v>
      </c>
      <c r="AB47" s="5">
        <v>1444.8000000000002</v>
      </c>
      <c r="AC47" s="3">
        <f t="shared" si="16"/>
        <v>-1444.8000000000002</v>
      </c>
      <c r="AF47" s="5"/>
      <c r="AG47" s="5"/>
      <c r="AH47" s="3"/>
      <c r="AJ47" s="5"/>
      <c r="AK47" s="5"/>
      <c r="AL47" s="3"/>
      <c r="AN47" s="5"/>
      <c r="AO47" s="5"/>
      <c r="AP47" s="3"/>
      <c r="AR47" s="5"/>
      <c r="AS47" s="5"/>
      <c r="AT47" s="3"/>
      <c r="AV47" s="5"/>
      <c r="AW47" s="5"/>
      <c r="AX47" s="3"/>
      <c r="AZ47" s="5"/>
      <c r="BA47" s="5"/>
      <c r="BB47" s="3"/>
    </row>
    <row r="48" spans="1:54" x14ac:dyDescent="0.25">
      <c r="A48" t="s">
        <v>40</v>
      </c>
      <c r="B48" s="3" t="s">
        <v>41</v>
      </c>
      <c r="C48" s="3">
        <v>0</v>
      </c>
      <c r="D48" s="2" t="b">
        <f t="shared" si="0"/>
        <v>0</v>
      </c>
      <c r="F48" s="3">
        <v>0</v>
      </c>
      <c r="G48" s="3">
        <v>0</v>
      </c>
      <c r="H48" s="2">
        <f t="shared" si="1"/>
        <v>0</v>
      </c>
      <c r="J48" s="3">
        <v>0</v>
      </c>
      <c r="K48" s="3">
        <v>0</v>
      </c>
      <c r="L48" s="2">
        <f t="shared" si="2"/>
        <v>0</v>
      </c>
      <c r="N48" t="s">
        <v>79</v>
      </c>
      <c r="O48" s="3">
        <v>0</v>
      </c>
      <c r="P48" s="3">
        <v>0</v>
      </c>
      <c r="Q48" s="2">
        <f t="shared" si="13"/>
        <v>0</v>
      </c>
      <c r="S48" s="3">
        <v>0</v>
      </c>
      <c r="T48" s="3">
        <v>0</v>
      </c>
      <c r="U48" s="2">
        <f t="shared" si="14"/>
        <v>0</v>
      </c>
      <c r="W48" s="3">
        <v>0</v>
      </c>
      <c r="X48" s="3">
        <v>0</v>
      </c>
      <c r="Y48" s="2">
        <f t="shared" si="15"/>
        <v>0</v>
      </c>
      <c r="AA48" s="3">
        <v>0</v>
      </c>
      <c r="AB48" s="3">
        <v>0</v>
      </c>
      <c r="AC48" s="2">
        <f t="shared" si="16"/>
        <v>0</v>
      </c>
      <c r="AF48" s="3"/>
      <c r="AG48" s="3"/>
      <c r="AJ48" s="3"/>
      <c r="AK48" s="3"/>
      <c r="AN48" s="3"/>
      <c r="AO48" s="3"/>
      <c r="AR48" s="3"/>
      <c r="AS48" s="3"/>
      <c r="AV48" s="3"/>
      <c r="AW48" s="3"/>
      <c r="AZ48" s="3"/>
      <c r="BA48" s="3"/>
    </row>
    <row r="49" spans="14:53" x14ac:dyDescent="0.25">
      <c r="N49" t="s">
        <v>74</v>
      </c>
      <c r="O49" s="5">
        <v>5208</v>
      </c>
      <c r="P49" s="5">
        <v>936</v>
      </c>
      <c r="Q49" s="2">
        <f t="shared" si="13"/>
        <v>4272</v>
      </c>
      <c r="S49" s="5">
        <v>1281.6000000000001</v>
      </c>
      <c r="T49" s="5">
        <v>585.59999999999991</v>
      </c>
      <c r="U49" s="2">
        <f t="shared" si="14"/>
        <v>696.00000000000023</v>
      </c>
      <c r="W49" s="5">
        <v>1526.4</v>
      </c>
      <c r="X49" s="5">
        <v>849.59999999999991</v>
      </c>
      <c r="Y49" s="2">
        <f t="shared" si="15"/>
        <v>676.80000000000018</v>
      </c>
      <c r="AA49" s="5">
        <v>1444.8</v>
      </c>
      <c r="AB49" s="5">
        <v>1444.8000000000002</v>
      </c>
      <c r="AC49" s="2">
        <f t="shared" si="16"/>
        <v>-2.2737367544323206E-13</v>
      </c>
      <c r="AF49" s="5"/>
      <c r="AG49" s="5"/>
      <c r="AJ49" s="5"/>
      <c r="AK49" s="5"/>
      <c r="AN49" s="5"/>
      <c r="AO49" s="5"/>
      <c r="AR49" s="5"/>
      <c r="AS49" s="5"/>
      <c r="AV49" s="5"/>
      <c r="AW49" s="5"/>
      <c r="AZ49" s="5"/>
      <c r="BA49" s="5"/>
    </row>
    <row r="50" spans="14:53" x14ac:dyDescent="0.25">
      <c r="N50" t="s">
        <v>75</v>
      </c>
      <c r="O50" s="3">
        <v>11.187922200000001</v>
      </c>
      <c r="P50" s="3" t="s">
        <v>29</v>
      </c>
      <c r="Q50" s="2" t="b">
        <f t="shared" si="13"/>
        <v>0</v>
      </c>
      <c r="S50" s="3">
        <v>0</v>
      </c>
      <c r="T50" s="3" t="s">
        <v>29</v>
      </c>
      <c r="U50" s="2" t="b">
        <f t="shared" si="14"/>
        <v>0</v>
      </c>
      <c r="W50" s="3">
        <v>0</v>
      </c>
      <c r="X50" s="3" t="s">
        <v>29</v>
      </c>
      <c r="Y50" s="2" t="b">
        <f t="shared" si="15"/>
        <v>0</v>
      </c>
      <c r="AA50" s="3">
        <v>0</v>
      </c>
      <c r="AB50" s="3" t="s">
        <v>29</v>
      </c>
      <c r="AC50" s="2" t="b">
        <f t="shared" si="16"/>
        <v>0</v>
      </c>
      <c r="AF50" s="3"/>
      <c r="AG50" s="3"/>
      <c r="AJ50" s="3"/>
      <c r="AK50" s="3"/>
      <c r="AN50" s="3"/>
      <c r="AO50" s="3"/>
      <c r="AR50" s="3"/>
      <c r="AS50" s="3"/>
      <c r="AV50" s="3"/>
      <c r="AW50" s="3"/>
      <c r="AZ50" s="3"/>
      <c r="BA50" s="3"/>
    </row>
    <row r="51" spans="14:53" x14ac:dyDescent="0.25">
      <c r="N51" t="s">
        <v>76</v>
      </c>
      <c r="O51" s="3" t="s">
        <v>29</v>
      </c>
      <c r="P51" s="3" t="s">
        <v>29</v>
      </c>
      <c r="Q51" s="2" t="b">
        <f t="shared" si="13"/>
        <v>1</v>
      </c>
      <c r="S51" s="3" t="s">
        <v>29</v>
      </c>
      <c r="T51" s="3" t="s">
        <v>29</v>
      </c>
      <c r="U51" s="2" t="b">
        <f t="shared" si="14"/>
        <v>1</v>
      </c>
      <c r="W51" s="3" t="s">
        <v>29</v>
      </c>
      <c r="X51" s="3" t="s">
        <v>29</v>
      </c>
      <c r="Y51" s="2" t="b">
        <f t="shared" si="15"/>
        <v>1</v>
      </c>
      <c r="AA51" s="3" t="s">
        <v>29</v>
      </c>
      <c r="AB51" s="3" t="s">
        <v>29</v>
      </c>
      <c r="AC51" s="2" t="b">
        <f t="shared" si="16"/>
        <v>1</v>
      </c>
      <c r="AF51" s="3"/>
      <c r="AG51" s="3"/>
      <c r="AJ51" s="3"/>
      <c r="AK51" s="3"/>
      <c r="AN51" s="3"/>
      <c r="AO51" s="3"/>
      <c r="AR51" s="3"/>
      <c r="AS51" s="3"/>
      <c r="AV51" s="3"/>
      <c r="AW51" s="3"/>
      <c r="AZ51" s="3"/>
      <c r="BA51" s="3"/>
    </row>
    <row r="52" spans="14:53" x14ac:dyDescent="0.25">
      <c r="N52" t="s">
        <v>77</v>
      </c>
      <c r="O52" s="3" t="s">
        <v>29</v>
      </c>
      <c r="P52" s="3" t="s">
        <v>29</v>
      </c>
      <c r="Q52" s="2" t="b">
        <f t="shared" si="13"/>
        <v>1</v>
      </c>
      <c r="S52" s="3" t="s">
        <v>29</v>
      </c>
      <c r="T52" s="3" t="s">
        <v>29</v>
      </c>
      <c r="U52" s="2" t="b">
        <f t="shared" si="14"/>
        <v>1</v>
      </c>
      <c r="W52" s="3" t="s">
        <v>29</v>
      </c>
      <c r="X52" s="3" t="s">
        <v>29</v>
      </c>
      <c r="Y52" s="2" t="b">
        <f t="shared" si="15"/>
        <v>1</v>
      </c>
      <c r="AA52" s="3" t="s">
        <v>29</v>
      </c>
      <c r="AB52" s="3" t="s">
        <v>29</v>
      </c>
      <c r="AC52" s="2" t="b">
        <f t="shared" si="16"/>
        <v>1</v>
      </c>
      <c r="AF52" s="3"/>
      <c r="AG52" s="3"/>
      <c r="AJ52" s="3"/>
      <c r="AK52" s="3"/>
      <c r="AN52" s="3"/>
      <c r="AO52" s="3"/>
      <c r="AR52" s="3"/>
      <c r="AS52" s="3"/>
      <c r="AV52" s="3"/>
      <c r="AW52" s="3"/>
      <c r="AZ52" s="3"/>
      <c r="BA52" s="3"/>
    </row>
    <row r="53" spans="14:53" x14ac:dyDescent="0.25">
      <c r="N53" t="s">
        <v>38</v>
      </c>
      <c r="O53" s="3" t="s">
        <v>29</v>
      </c>
      <c r="P53" s="3" t="s">
        <v>29</v>
      </c>
      <c r="Q53" s="2" t="b">
        <f t="shared" si="13"/>
        <v>1</v>
      </c>
      <c r="S53" s="3" t="s">
        <v>29</v>
      </c>
      <c r="T53" s="3" t="s">
        <v>29</v>
      </c>
      <c r="U53" s="2" t="b">
        <f t="shared" si="14"/>
        <v>1</v>
      </c>
      <c r="W53" s="3" t="s">
        <v>29</v>
      </c>
      <c r="X53" s="3" t="s">
        <v>29</v>
      </c>
      <c r="Y53" s="2" t="b">
        <f t="shared" si="15"/>
        <v>1</v>
      </c>
      <c r="AA53" s="3" t="s">
        <v>29</v>
      </c>
      <c r="AB53" s="3" t="s">
        <v>29</v>
      </c>
      <c r="AC53" s="2" t="b">
        <f t="shared" si="16"/>
        <v>1</v>
      </c>
      <c r="AF53" s="3"/>
      <c r="AG53" s="3"/>
      <c r="AJ53" s="3"/>
      <c r="AK53" s="3"/>
      <c r="AN53" s="3"/>
      <c r="AO53" s="3"/>
      <c r="AR53" s="3"/>
      <c r="AS53" s="3"/>
      <c r="AV53" s="3"/>
      <c r="AW53" s="3"/>
      <c r="AZ53" s="3"/>
      <c r="BA53" s="3"/>
    </row>
    <row r="54" spans="14:53" x14ac:dyDescent="0.25">
      <c r="N54" t="s">
        <v>39</v>
      </c>
      <c r="O54" s="3" t="s">
        <v>29</v>
      </c>
      <c r="P54" s="3" t="s">
        <v>29</v>
      </c>
      <c r="Q54" s="2" t="b">
        <f t="shared" si="13"/>
        <v>1</v>
      </c>
      <c r="S54" s="3" t="s">
        <v>29</v>
      </c>
      <c r="T54" s="3" t="s">
        <v>29</v>
      </c>
      <c r="U54" s="2" t="b">
        <f t="shared" si="14"/>
        <v>1</v>
      </c>
      <c r="W54" s="3" t="s">
        <v>29</v>
      </c>
      <c r="X54" s="3" t="s">
        <v>29</v>
      </c>
      <c r="Y54" s="2" t="b">
        <f t="shared" si="15"/>
        <v>1</v>
      </c>
      <c r="AA54" s="3" t="s">
        <v>29</v>
      </c>
      <c r="AB54" s="3" t="s">
        <v>29</v>
      </c>
      <c r="AC54" s="2" t="b">
        <f t="shared" si="16"/>
        <v>1</v>
      </c>
      <c r="AF54" s="3"/>
      <c r="AG54" s="3"/>
      <c r="AJ54" s="3"/>
      <c r="AK54" s="3"/>
      <c r="AN54" s="3"/>
      <c r="AO54" s="3"/>
      <c r="AR54" s="3"/>
      <c r="AS54" s="3"/>
      <c r="AV54" s="3"/>
      <c r="AW54" s="3"/>
      <c r="AZ54" s="3"/>
      <c r="BA54" s="3"/>
    </row>
    <row r="55" spans="14:53" x14ac:dyDescent="0.25">
      <c r="N55" t="s">
        <v>49</v>
      </c>
      <c r="O55" s="3" t="s">
        <v>29</v>
      </c>
      <c r="P55" s="3" t="s">
        <v>29</v>
      </c>
      <c r="Q55" s="2" t="b">
        <f t="shared" si="13"/>
        <v>1</v>
      </c>
      <c r="S55" s="3" t="s">
        <v>29</v>
      </c>
      <c r="T55" s="3" t="s">
        <v>29</v>
      </c>
      <c r="U55" s="2" t="b">
        <f t="shared" si="14"/>
        <v>1</v>
      </c>
      <c r="W55" s="3" t="s">
        <v>29</v>
      </c>
      <c r="X55" s="3" t="s">
        <v>29</v>
      </c>
      <c r="Y55" s="2" t="b">
        <f t="shared" si="15"/>
        <v>1</v>
      </c>
      <c r="AA55" s="3" t="s">
        <v>29</v>
      </c>
      <c r="AB55" s="3" t="s">
        <v>29</v>
      </c>
      <c r="AC55" s="2" t="b">
        <f t="shared" si="16"/>
        <v>1</v>
      </c>
      <c r="AF55" s="3"/>
      <c r="AG55" s="3"/>
      <c r="AJ55" s="3"/>
      <c r="AK55" s="3"/>
      <c r="AN55" s="3"/>
      <c r="AO55" s="3"/>
      <c r="AR55" s="3"/>
      <c r="AS55" s="3"/>
      <c r="AV55" s="3"/>
      <c r="AW55" s="3"/>
      <c r="AZ55" s="3"/>
      <c r="BA55" s="3"/>
    </row>
    <row r="56" spans="14:53" x14ac:dyDescent="0.25">
      <c r="N56" t="s">
        <v>40</v>
      </c>
      <c r="O56" s="3">
        <v>0</v>
      </c>
      <c r="P56" s="3">
        <v>0</v>
      </c>
      <c r="Q56" s="2">
        <f t="shared" si="13"/>
        <v>0</v>
      </c>
      <c r="S56" s="3">
        <v>0</v>
      </c>
      <c r="T56" s="3">
        <v>0</v>
      </c>
      <c r="U56" s="2">
        <f t="shared" si="14"/>
        <v>0</v>
      </c>
      <c r="W56" s="3">
        <v>0</v>
      </c>
      <c r="X56" s="3">
        <v>0</v>
      </c>
      <c r="Y56" s="2">
        <f t="shared" si="15"/>
        <v>0</v>
      </c>
      <c r="AA56" s="3">
        <v>0</v>
      </c>
      <c r="AB56" s="3">
        <v>0</v>
      </c>
      <c r="AC56" s="2">
        <f t="shared" si="16"/>
        <v>0</v>
      </c>
      <c r="AF56" s="3"/>
      <c r="AG56" s="3"/>
      <c r="AJ56" s="3"/>
      <c r="AK56" s="3"/>
      <c r="AN56" s="3"/>
      <c r="AO56" s="3"/>
      <c r="AR56" s="3"/>
      <c r="AS56" s="3"/>
      <c r="AV56" s="3"/>
      <c r="AW56" s="3"/>
      <c r="AZ56" s="3"/>
      <c r="BA56" s="3"/>
    </row>
  </sheetData>
  <conditionalFormatting sqref="AL2:AL47">
    <cfRule type="cellIs" dxfId="33" priority="25" operator="notBetween">
      <formula>-1</formula>
      <formula>1</formula>
    </cfRule>
    <cfRule type="cellIs" dxfId="32" priority="26" operator="equal">
      <formula>FALSE</formula>
    </cfRule>
  </conditionalFormatting>
  <conditionalFormatting sqref="AP2:AP47">
    <cfRule type="cellIs" dxfId="31" priority="23" operator="notBetween">
      <formula>-1</formula>
      <formula>1</formula>
    </cfRule>
    <cfRule type="cellIs" dxfId="30" priority="24" operator="equal">
      <formula>FALSE</formula>
    </cfRule>
  </conditionalFormatting>
  <conditionalFormatting sqref="AT2:AT47">
    <cfRule type="cellIs" dxfId="29" priority="21" operator="notBetween">
      <formula>-1</formula>
      <formula>1</formula>
    </cfRule>
    <cfRule type="cellIs" dxfId="28" priority="22" operator="equal">
      <formula>FALSE</formula>
    </cfRule>
  </conditionalFormatting>
  <conditionalFormatting sqref="AX2:AX47">
    <cfRule type="cellIs" dxfId="27" priority="19" operator="notBetween">
      <formula>-1</formula>
      <formula>1</formula>
    </cfRule>
    <cfRule type="cellIs" dxfId="26" priority="20" operator="equal">
      <formula>FALSE</formula>
    </cfRule>
  </conditionalFormatting>
  <conditionalFormatting sqref="BB2:BB47">
    <cfRule type="cellIs" dxfId="25" priority="17" operator="notBetween">
      <formula>-1</formula>
      <formula>1</formula>
    </cfRule>
    <cfRule type="cellIs" dxfId="24" priority="18" operator="equal">
      <formula>FALSE</formula>
    </cfRule>
  </conditionalFormatting>
  <conditionalFormatting sqref="D2:D47">
    <cfRule type="cellIs" dxfId="23" priority="15" operator="notBetween">
      <formula>-1</formula>
      <formula>1</formula>
    </cfRule>
    <cfRule type="cellIs" dxfId="22" priority="16" operator="equal">
      <formula>FALSE</formula>
    </cfRule>
  </conditionalFormatting>
  <conditionalFormatting sqref="H2:H47">
    <cfRule type="cellIs" dxfId="21" priority="13" operator="notBetween">
      <formula>-1</formula>
      <formula>1</formula>
    </cfRule>
    <cfRule type="cellIs" dxfId="20" priority="14" operator="equal">
      <formula>FALSE</formula>
    </cfRule>
  </conditionalFormatting>
  <conditionalFormatting sqref="L2:L47">
    <cfRule type="cellIs" dxfId="19" priority="11" operator="notBetween">
      <formula>-1</formula>
      <formula>1</formula>
    </cfRule>
    <cfRule type="cellIs" dxfId="18" priority="12" operator="equal">
      <formula>FALSE</formula>
    </cfRule>
  </conditionalFormatting>
  <conditionalFormatting sqref="Q2:Q47">
    <cfRule type="cellIs" dxfId="17" priority="9" operator="notBetween">
      <formula>-1</formula>
      <formula>1</formula>
    </cfRule>
    <cfRule type="cellIs" dxfId="16" priority="10" operator="equal">
      <formula>FALSE</formula>
    </cfRule>
  </conditionalFormatting>
  <conditionalFormatting sqref="U2:U47">
    <cfRule type="cellIs" dxfId="15" priority="7" operator="notBetween">
      <formula>-1</formula>
      <formula>1</formula>
    </cfRule>
    <cfRule type="cellIs" dxfId="14" priority="8" operator="equal">
      <formula>FALSE</formula>
    </cfRule>
  </conditionalFormatting>
  <conditionalFormatting sqref="Y2:Y47">
    <cfRule type="cellIs" dxfId="13" priority="5" operator="notBetween">
      <formula>-1</formula>
      <formula>1</formula>
    </cfRule>
    <cfRule type="cellIs" dxfId="12" priority="6" operator="equal">
      <formula>FALSE</formula>
    </cfRule>
  </conditionalFormatting>
  <conditionalFormatting sqref="AC2:AC47">
    <cfRule type="cellIs" dxfId="11" priority="3" operator="notBetween">
      <formula>-1</formula>
      <formula>1</formula>
    </cfRule>
    <cfRule type="cellIs" dxfId="10" priority="4" operator="equal">
      <formula>FALSE</formula>
    </cfRule>
  </conditionalFormatting>
  <conditionalFormatting sqref="AH2:AH47">
    <cfRule type="cellIs" dxfId="9" priority="1" operator="notBetween">
      <formula>-1</formula>
      <formula>1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2"/>
  <sheetViews>
    <sheetView topLeftCell="A87" zoomScaleNormal="100" workbookViewId="0">
      <selection activeCell="G91" sqref="G91:M121"/>
    </sheetView>
  </sheetViews>
  <sheetFormatPr defaultRowHeight="15" x14ac:dyDescent="0.25"/>
  <cols>
    <col min="1" max="1" width="14.140625" bestFit="1" customWidth="1"/>
    <col min="2" max="2" width="11.85546875" bestFit="1" customWidth="1"/>
    <col min="3" max="3" width="10.140625" bestFit="1" customWidth="1"/>
    <col min="4" max="4" width="7.7109375" bestFit="1" customWidth="1"/>
    <col min="5" max="5" width="10.42578125" bestFit="1" customWidth="1"/>
    <col min="7" max="7" width="14.140625" bestFit="1" customWidth="1"/>
    <col min="8" max="8" width="11.85546875" customWidth="1"/>
    <col min="9" max="9" width="13.42578125" customWidth="1"/>
    <col min="10" max="10" width="17.42578125" style="2" bestFit="1" customWidth="1"/>
    <col min="11" max="11" width="10.140625" style="2" customWidth="1"/>
    <col min="12" max="12" width="5" style="2" customWidth="1"/>
    <col min="13" max="13" width="10.42578125" bestFit="1" customWidth="1"/>
    <col min="14" max="14" width="14.140625" bestFit="1" customWidth="1"/>
    <col min="15" max="15" width="11.85546875" bestFit="1" customWidth="1"/>
    <col min="16" max="16" width="9.42578125" bestFit="1" customWidth="1"/>
    <col min="17" max="17" width="10.140625" bestFit="1" customWidth="1"/>
    <col min="18" max="18" width="4.7109375" bestFit="1" customWidth="1"/>
    <col min="19" max="19" width="10.42578125" bestFit="1" customWidth="1"/>
    <col min="21" max="21" width="14.140625" bestFit="1" customWidth="1"/>
    <col min="22" max="22" width="11.85546875" bestFit="1" customWidth="1"/>
    <col min="23" max="23" width="10.140625" bestFit="1" customWidth="1"/>
    <col min="24" max="24" width="5.5703125" bestFit="1" customWidth="1"/>
    <col min="25" max="25" width="10.42578125" bestFit="1" customWidth="1"/>
    <col min="27" max="27" width="14.140625" bestFit="1" customWidth="1"/>
    <col min="28" max="28" width="11.85546875" bestFit="1" customWidth="1"/>
    <col min="29" max="29" width="10.140625" bestFit="1" customWidth="1"/>
    <col min="30" max="30" width="4.7109375" bestFit="1" customWidth="1"/>
    <col min="31" max="31" width="10.42578125" bestFit="1" customWidth="1"/>
    <col min="33" max="33" width="14.140625" bestFit="1" customWidth="1"/>
    <col min="34" max="34" width="11.85546875" bestFit="1" customWidth="1"/>
    <col min="35" max="35" width="10.140625" bestFit="1" customWidth="1"/>
    <col min="36" max="36" width="6.5703125" bestFit="1" customWidth="1"/>
    <col min="37" max="37" width="10.42578125" bestFit="1" customWidth="1"/>
    <col min="39" max="39" width="7.7109375" bestFit="1" customWidth="1"/>
    <col min="40" max="40" width="11.42578125" bestFit="1" customWidth="1"/>
    <col min="41" max="41" width="18.85546875" bestFit="1" customWidth="1"/>
    <col min="42" max="42" width="10.140625" bestFit="1" customWidth="1"/>
    <col min="43" max="43" width="7.5703125" bestFit="1" customWidth="1"/>
    <col min="44" max="44" width="10.42578125" bestFit="1" customWidth="1"/>
    <col min="46" max="46" width="7.7109375" bestFit="1" customWidth="1"/>
    <col min="47" max="47" width="11.42578125" bestFit="1" customWidth="1"/>
    <col min="48" max="48" width="10.42578125" bestFit="1" customWidth="1"/>
    <col min="49" max="49" width="10.140625" bestFit="1" customWidth="1"/>
    <col min="50" max="50" width="6.5703125" bestFit="1" customWidth="1"/>
    <col min="51" max="51" width="10.42578125" bestFit="1" customWidth="1"/>
  </cols>
  <sheetData>
    <row r="1" spans="1:51" ht="15.75" thickBot="1" x14ac:dyDescent="0.3">
      <c r="A1" s="144" t="s">
        <v>131</v>
      </c>
      <c r="B1" s="144"/>
      <c r="C1" s="144"/>
      <c r="D1" s="144"/>
      <c r="E1" s="144"/>
      <c r="G1" s="144" t="s">
        <v>142</v>
      </c>
      <c r="H1" s="144"/>
      <c r="I1" s="144"/>
      <c r="J1" s="144"/>
      <c r="K1" s="144"/>
      <c r="L1" s="144"/>
      <c r="N1" s="144" t="s">
        <v>143</v>
      </c>
      <c r="O1" s="144"/>
      <c r="P1" s="144"/>
      <c r="Q1" s="144"/>
      <c r="R1" s="144"/>
      <c r="S1" s="144"/>
      <c r="U1" s="144" t="s">
        <v>9</v>
      </c>
      <c r="V1" s="144"/>
      <c r="W1" s="144"/>
      <c r="X1" s="144"/>
      <c r="Y1" s="144"/>
      <c r="AA1" s="144" t="s">
        <v>13</v>
      </c>
      <c r="AB1" s="144"/>
      <c r="AC1" s="144"/>
      <c r="AD1" s="144"/>
      <c r="AE1" s="144"/>
      <c r="AG1" s="144" t="s">
        <v>20</v>
      </c>
      <c r="AH1" s="144"/>
      <c r="AI1" s="144"/>
      <c r="AJ1" s="144"/>
      <c r="AK1" s="144"/>
      <c r="AM1" s="144" t="s">
        <v>147</v>
      </c>
      <c r="AN1" s="144"/>
      <c r="AO1" s="144"/>
      <c r="AP1" s="144"/>
      <c r="AQ1" s="144"/>
      <c r="AR1" s="144"/>
      <c r="AT1" s="144" t="s">
        <v>150</v>
      </c>
      <c r="AU1" s="144"/>
      <c r="AV1" s="144"/>
      <c r="AW1" s="144"/>
      <c r="AX1" s="144"/>
      <c r="AY1" s="144"/>
    </row>
    <row r="2" spans="1:51" x14ac:dyDescent="0.25">
      <c r="A2" s="35" t="s">
        <v>130</v>
      </c>
      <c r="B2" s="35" t="s">
        <v>129</v>
      </c>
      <c r="C2" s="35" t="s">
        <v>128</v>
      </c>
      <c r="D2" s="36" t="s">
        <v>112</v>
      </c>
      <c r="E2" s="36" t="s">
        <v>53</v>
      </c>
      <c r="G2" s="71" t="s">
        <v>130</v>
      </c>
      <c r="H2" s="72" t="s">
        <v>129</v>
      </c>
      <c r="I2" s="72" t="s">
        <v>136</v>
      </c>
      <c r="J2" s="73" t="s">
        <v>128</v>
      </c>
      <c r="K2" s="73" t="s">
        <v>112</v>
      </c>
      <c r="L2" s="74" t="s">
        <v>53</v>
      </c>
      <c r="N2" s="35" t="s">
        <v>130</v>
      </c>
      <c r="O2" s="35" t="s">
        <v>129</v>
      </c>
      <c r="P2" s="35" t="s">
        <v>136</v>
      </c>
      <c r="Q2" s="36" t="s">
        <v>128</v>
      </c>
      <c r="R2" s="36" t="s">
        <v>112</v>
      </c>
      <c r="S2" s="36" t="s">
        <v>53</v>
      </c>
      <c r="U2" s="35" t="s">
        <v>130</v>
      </c>
      <c r="V2" s="35" t="s">
        <v>129</v>
      </c>
      <c r="W2" s="35" t="s">
        <v>128</v>
      </c>
      <c r="X2" s="36" t="s">
        <v>112</v>
      </c>
      <c r="Y2" s="36" t="s">
        <v>53</v>
      </c>
      <c r="AA2" s="35" t="s">
        <v>130</v>
      </c>
      <c r="AB2" s="35" t="s">
        <v>129</v>
      </c>
      <c r="AC2" s="35" t="s">
        <v>128</v>
      </c>
      <c r="AD2" s="36" t="s">
        <v>112</v>
      </c>
      <c r="AE2" s="36" t="s">
        <v>53</v>
      </c>
      <c r="AG2" s="40" t="s">
        <v>130</v>
      </c>
      <c r="AH2" s="40" t="s">
        <v>129</v>
      </c>
      <c r="AI2" s="40" t="s">
        <v>128</v>
      </c>
      <c r="AJ2" s="41" t="s">
        <v>112</v>
      </c>
      <c r="AK2" s="41" t="s">
        <v>53</v>
      </c>
      <c r="AM2" s="35" t="s">
        <v>130</v>
      </c>
      <c r="AN2" s="35" t="s">
        <v>129</v>
      </c>
      <c r="AO2" s="35" t="s">
        <v>136</v>
      </c>
      <c r="AP2" s="36" t="s">
        <v>128</v>
      </c>
      <c r="AQ2" s="36" t="s">
        <v>112</v>
      </c>
      <c r="AR2" s="36" t="s">
        <v>53</v>
      </c>
      <c r="AT2" s="35" t="s">
        <v>130</v>
      </c>
      <c r="AU2" s="35" t="s">
        <v>129</v>
      </c>
      <c r="AV2" s="35" t="s">
        <v>136</v>
      </c>
      <c r="AW2" s="36" t="s">
        <v>128</v>
      </c>
      <c r="AX2" s="36" t="s">
        <v>112</v>
      </c>
      <c r="AY2" s="36" t="s">
        <v>53</v>
      </c>
    </row>
    <row r="3" spans="1:51" x14ac:dyDescent="0.25">
      <c r="A3" s="27" t="s">
        <v>110</v>
      </c>
      <c r="B3" s="28" t="s">
        <v>111</v>
      </c>
      <c r="C3" s="29">
        <v>55.2</v>
      </c>
      <c r="D3" s="29">
        <v>0.55200000000000005</v>
      </c>
      <c r="E3" s="29">
        <v>54.648000000000003</v>
      </c>
      <c r="G3" s="89" t="s">
        <v>115</v>
      </c>
      <c r="H3" s="90" t="s">
        <v>119</v>
      </c>
      <c r="I3" s="89" t="s">
        <v>133</v>
      </c>
      <c r="J3" s="91">
        <v>0</v>
      </c>
      <c r="K3" s="91">
        <v>1444.8000000000002</v>
      </c>
      <c r="L3" s="92" t="s">
        <v>108</v>
      </c>
      <c r="N3" s="25" t="s">
        <v>110</v>
      </c>
      <c r="O3" s="26" t="s">
        <v>111</v>
      </c>
      <c r="P3" s="25" t="s">
        <v>144</v>
      </c>
      <c r="Q3" s="26" t="s">
        <v>29</v>
      </c>
      <c r="R3" s="26" t="s">
        <v>29</v>
      </c>
      <c r="S3" s="25">
        <v>0</v>
      </c>
      <c r="U3" s="37" t="s">
        <v>110</v>
      </c>
      <c r="V3" s="30" t="s">
        <v>111</v>
      </c>
      <c r="W3" s="31">
        <v>20.3</v>
      </c>
      <c r="X3" s="31">
        <v>20.3</v>
      </c>
      <c r="Y3" s="31">
        <v>0</v>
      </c>
      <c r="AA3" s="37" t="s">
        <v>110</v>
      </c>
      <c r="AB3" s="30" t="s">
        <v>111</v>
      </c>
      <c r="AC3" s="31">
        <v>0.84699999999999998</v>
      </c>
      <c r="AD3" s="31">
        <v>0.84699999999999998</v>
      </c>
      <c r="AE3" s="31">
        <v>0</v>
      </c>
      <c r="AG3" s="37" t="s">
        <v>110</v>
      </c>
      <c r="AH3" s="30" t="s">
        <v>111</v>
      </c>
      <c r="AI3" s="39">
        <v>102.00000000000001</v>
      </c>
      <c r="AJ3" s="39">
        <v>102</v>
      </c>
      <c r="AK3" s="39">
        <v>1.4210854715202004E-14</v>
      </c>
      <c r="AM3" s="37" t="s">
        <v>120</v>
      </c>
      <c r="AN3" s="39" t="s">
        <v>121</v>
      </c>
      <c r="AO3" s="37" t="s">
        <v>149</v>
      </c>
      <c r="AP3" s="42">
        <v>2605.1</v>
      </c>
      <c r="AQ3" s="42">
        <v>2605.1</v>
      </c>
      <c r="AR3" s="43">
        <v>0</v>
      </c>
      <c r="AT3" s="37" t="s">
        <v>120</v>
      </c>
      <c r="AU3" s="39" t="s">
        <v>121</v>
      </c>
      <c r="AV3" s="37" t="s">
        <v>151</v>
      </c>
      <c r="AW3" s="47">
        <v>161</v>
      </c>
      <c r="AX3" s="47">
        <v>161.52199999999999</v>
      </c>
      <c r="AY3" s="48">
        <v>-0.52199999999999136</v>
      </c>
    </row>
    <row r="4" spans="1:51" x14ac:dyDescent="0.25">
      <c r="A4" s="27" t="s">
        <v>110</v>
      </c>
      <c r="B4" s="28" t="s">
        <v>113</v>
      </c>
      <c r="C4" s="29">
        <v>49.7</v>
      </c>
      <c r="D4" s="29">
        <v>0.49700000000000005</v>
      </c>
      <c r="E4" s="29">
        <v>49.203000000000003</v>
      </c>
      <c r="G4" s="89" t="s">
        <v>115</v>
      </c>
      <c r="H4" s="90" t="s">
        <v>119</v>
      </c>
      <c r="I4" s="89" t="s">
        <v>134</v>
      </c>
      <c r="J4" s="91">
        <v>1444.8</v>
      </c>
      <c r="K4" s="91">
        <v>1444.8000000000002</v>
      </c>
      <c r="L4" s="80">
        <v>-2.2737367544323206E-13</v>
      </c>
      <c r="N4" s="25" t="s">
        <v>110</v>
      </c>
      <c r="O4" s="26" t="s">
        <v>113</v>
      </c>
      <c r="P4" s="25" t="s">
        <v>144</v>
      </c>
      <c r="Q4" s="28">
        <v>0</v>
      </c>
      <c r="R4" s="28">
        <v>4.4160000000000004</v>
      </c>
      <c r="S4" s="29">
        <v>-4.4160000000000004</v>
      </c>
      <c r="U4" s="37" t="s">
        <v>110</v>
      </c>
      <c r="V4" s="30" t="s">
        <v>113</v>
      </c>
      <c r="W4" s="31">
        <v>17.2</v>
      </c>
      <c r="X4" s="31">
        <v>17.2</v>
      </c>
      <c r="Y4" s="31">
        <v>0</v>
      </c>
      <c r="AA4" s="37" t="s">
        <v>110</v>
      </c>
      <c r="AB4" s="30" t="s">
        <v>113</v>
      </c>
      <c r="AC4" s="31">
        <v>0.90300000000000002</v>
      </c>
      <c r="AD4" s="31">
        <v>0.90300000000000002</v>
      </c>
      <c r="AE4" s="31">
        <v>0</v>
      </c>
      <c r="AG4" s="37" t="s">
        <v>110</v>
      </c>
      <c r="AH4" s="30" t="s">
        <v>113</v>
      </c>
      <c r="AI4" s="39">
        <v>72</v>
      </c>
      <c r="AJ4" s="39">
        <v>72</v>
      </c>
      <c r="AK4" s="39">
        <v>0</v>
      </c>
      <c r="AM4" s="37" t="s">
        <v>120</v>
      </c>
      <c r="AN4" s="39" t="s">
        <v>121</v>
      </c>
      <c r="AO4" s="37" t="s">
        <v>148</v>
      </c>
      <c r="AP4" s="39" t="s">
        <v>94</v>
      </c>
      <c r="AQ4" s="39">
        <v>0</v>
      </c>
      <c r="AR4" s="31" t="s">
        <v>108</v>
      </c>
      <c r="AT4" s="37" t="s">
        <v>120</v>
      </c>
      <c r="AU4" s="39" t="s">
        <v>121</v>
      </c>
      <c r="AV4" s="37" t="s">
        <v>152</v>
      </c>
      <c r="AW4" s="47">
        <v>146</v>
      </c>
      <c r="AX4" s="47">
        <v>146.46199999999999</v>
      </c>
      <c r="AY4" s="48">
        <v>-0.46199999999998909</v>
      </c>
    </row>
    <row r="5" spans="1:51" x14ac:dyDescent="0.25">
      <c r="A5" s="27" t="s">
        <v>110</v>
      </c>
      <c r="B5" s="28" t="s">
        <v>114</v>
      </c>
      <c r="C5" s="29">
        <v>54</v>
      </c>
      <c r="D5" s="29">
        <v>0.54</v>
      </c>
      <c r="E5" s="29">
        <v>53.46</v>
      </c>
      <c r="G5" s="89" t="s">
        <v>115</v>
      </c>
      <c r="H5" s="90" t="s">
        <v>119</v>
      </c>
      <c r="I5" s="89" t="s">
        <v>132</v>
      </c>
      <c r="J5" s="91">
        <v>0</v>
      </c>
      <c r="K5" s="91">
        <v>1444.8000000000002</v>
      </c>
      <c r="L5" s="92" t="s">
        <v>108</v>
      </c>
      <c r="N5" s="25" t="s">
        <v>110</v>
      </c>
      <c r="O5" s="26" t="s">
        <v>114</v>
      </c>
      <c r="P5" s="25" t="s">
        <v>144</v>
      </c>
      <c r="Q5" s="26" t="s">
        <v>29</v>
      </c>
      <c r="R5" s="26" t="s">
        <v>29</v>
      </c>
      <c r="S5" s="34" t="b">
        <v>1</v>
      </c>
      <c r="U5" s="37" t="s">
        <v>110</v>
      </c>
      <c r="V5" s="30" t="s">
        <v>114</v>
      </c>
      <c r="W5" s="31">
        <v>36.799999999999997</v>
      </c>
      <c r="X5" s="31">
        <v>36.799999999999997</v>
      </c>
      <c r="Y5" s="31">
        <v>0</v>
      </c>
      <c r="AA5" s="37" t="s">
        <v>110</v>
      </c>
      <c r="AB5" s="30" t="s">
        <v>114</v>
      </c>
      <c r="AC5" s="31">
        <v>0.8590000000000001</v>
      </c>
      <c r="AD5" s="31">
        <v>0.8590000000000001</v>
      </c>
      <c r="AE5" s="31">
        <v>0</v>
      </c>
      <c r="AG5" s="37" t="s">
        <v>110</v>
      </c>
      <c r="AH5" s="30" t="s">
        <v>114</v>
      </c>
      <c r="AI5" s="39">
        <v>120</v>
      </c>
      <c r="AJ5" s="39">
        <v>120</v>
      </c>
      <c r="AK5" s="39">
        <v>0</v>
      </c>
      <c r="AM5" s="37" t="s">
        <v>120</v>
      </c>
      <c r="AN5" s="39" t="s">
        <v>122</v>
      </c>
      <c r="AO5" s="37" t="s">
        <v>149</v>
      </c>
      <c r="AP5" s="42">
        <v>2472.1999999999998</v>
      </c>
      <c r="AQ5" s="42">
        <v>2472.1999999999998</v>
      </c>
      <c r="AR5" s="43">
        <v>0</v>
      </c>
      <c r="AT5" s="37" t="s">
        <v>120</v>
      </c>
      <c r="AU5" s="39" t="s">
        <v>122</v>
      </c>
      <c r="AV5" s="37" t="s">
        <v>151</v>
      </c>
      <c r="AW5" s="47">
        <v>247.68</v>
      </c>
      <c r="AX5" s="47">
        <v>247.678</v>
      </c>
      <c r="AY5" s="48">
        <v>2.0000000000095497E-3</v>
      </c>
    </row>
    <row r="6" spans="1:51" x14ac:dyDescent="0.25">
      <c r="A6" s="27" t="s">
        <v>115</v>
      </c>
      <c r="B6" s="28" t="s">
        <v>116</v>
      </c>
      <c r="C6" s="29">
        <v>46.1</v>
      </c>
      <c r="D6" s="29">
        <v>0.46100000000000002</v>
      </c>
      <c r="E6" s="29">
        <v>45.639000000000003</v>
      </c>
      <c r="G6" s="82" t="s">
        <v>115</v>
      </c>
      <c r="H6" s="83" t="s">
        <v>116</v>
      </c>
      <c r="I6" s="82" t="s">
        <v>133</v>
      </c>
      <c r="J6" s="84">
        <v>0</v>
      </c>
      <c r="K6" s="84">
        <v>936</v>
      </c>
      <c r="L6" s="85" t="s">
        <v>108</v>
      </c>
      <c r="N6" s="25" t="s">
        <v>115</v>
      </c>
      <c r="O6" s="26" t="s">
        <v>116</v>
      </c>
      <c r="P6" s="25" t="s">
        <v>145</v>
      </c>
      <c r="Q6" s="32" t="s">
        <v>29</v>
      </c>
      <c r="R6" s="32" t="s">
        <v>29</v>
      </c>
      <c r="S6" s="34" t="b">
        <v>1</v>
      </c>
      <c r="U6" s="37" t="s">
        <v>115</v>
      </c>
      <c r="V6" s="30" t="s">
        <v>116</v>
      </c>
      <c r="W6" s="31">
        <v>17.399999999999999</v>
      </c>
      <c r="X6" s="31">
        <v>17.399999999999999</v>
      </c>
      <c r="Y6" s="31">
        <v>0</v>
      </c>
      <c r="AA6" s="37" t="s">
        <v>115</v>
      </c>
      <c r="AB6" s="30" t="s">
        <v>116</v>
      </c>
      <c r="AC6" s="31">
        <v>0.90400000000000003</v>
      </c>
      <c r="AD6" s="31">
        <v>0.90400000000000003</v>
      </c>
      <c r="AE6" s="31">
        <v>0</v>
      </c>
      <c r="AG6" s="37" t="s">
        <v>115</v>
      </c>
      <c r="AH6" s="30" t="s">
        <v>116</v>
      </c>
      <c r="AI6" s="39">
        <v>67.199999999999989</v>
      </c>
      <c r="AJ6" s="39">
        <v>67.199999999999989</v>
      </c>
      <c r="AK6" s="39">
        <v>0</v>
      </c>
      <c r="AM6" s="37" t="s">
        <v>120</v>
      </c>
      <c r="AN6" s="39" t="s">
        <v>122</v>
      </c>
      <c r="AO6" s="37" t="s">
        <v>148</v>
      </c>
      <c r="AP6" s="39" t="s">
        <v>94</v>
      </c>
      <c r="AQ6" s="39">
        <v>0</v>
      </c>
      <c r="AR6" s="31" t="s">
        <v>108</v>
      </c>
      <c r="AT6" s="37" t="s">
        <v>120</v>
      </c>
      <c r="AU6" s="39" t="s">
        <v>122</v>
      </c>
      <c r="AV6" s="37" t="s">
        <v>152</v>
      </c>
      <c r="AW6" s="47">
        <v>232.3</v>
      </c>
      <c r="AX6" s="47">
        <v>232.3</v>
      </c>
      <c r="AY6" s="48">
        <v>0</v>
      </c>
    </row>
    <row r="7" spans="1:51" x14ac:dyDescent="0.25">
      <c r="A7" s="27" t="s">
        <v>115</v>
      </c>
      <c r="B7" s="28" t="s">
        <v>117</v>
      </c>
      <c r="C7" s="29">
        <v>61.5</v>
      </c>
      <c r="D7" s="29">
        <v>0.61499999999999999</v>
      </c>
      <c r="E7" s="29">
        <v>60.884999999999998</v>
      </c>
      <c r="G7" s="75" t="s">
        <v>120</v>
      </c>
      <c r="H7" s="76" t="s">
        <v>121</v>
      </c>
      <c r="I7" s="77" t="s">
        <v>133</v>
      </c>
      <c r="J7" s="78">
        <v>0</v>
      </c>
      <c r="K7" s="78">
        <v>0</v>
      </c>
      <c r="L7">
        <v>0</v>
      </c>
      <c r="N7" s="25" t="s">
        <v>115</v>
      </c>
      <c r="O7" s="26" t="s">
        <v>116</v>
      </c>
      <c r="P7" s="25" t="s">
        <v>146</v>
      </c>
      <c r="Q7" s="26" t="s">
        <v>29</v>
      </c>
      <c r="R7" s="26" t="s">
        <v>29</v>
      </c>
      <c r="S7" s="34" t="b">
        <v>1</v>
      </c>
      <c r="U7" s="37" t="s">
        <v>115</v>
      </c>
      <c r="V7" s="30" t="s">
        <v>117</v>
      </c>
      <c r="W7" s="31">
        <v>23.8</v>
      </c>
      <c r="X7" s="31">
        <v>23.8</v>
      </c>
      <c r="Y7" s="31">
        <v>0</v>
      </c>
      <c r="AA7" s="37" t="s">
        <v>115</v>
      </c>
      <c r="AB7" s="30" t="s">
        <v>117</v>
      </c>
      <c r="AC7" s="31">
        <v>0.91</v>
      </c>
      <c r="AD7" s="31">
        <v>0.91</v>
      </c>
      <c r="AE7" s="31">
        <v>0</v>
      </c>
      <c r="AG7" s="37" t="s">
        <v>115</v>
      </c>
      <c r="AH7" s="30" t="s">
        <v>117</v>
      </c>
      <c r="AI7" s="39">
        <v>62.400000000000006</v>
      </c>
      <c r="AJ7" s="39">
        <v>62.400000000000006</v>
      </c>
      <c r="AK7" s="39">
        <v>0</v>
      </c>
      <c r="AM7" s="37" t="s">
        <v>120</v>
      </c>
      <c r="AN7" s="39" t="s">
        <v>123</v>
      </c>
      <c r="AO7" s="37" t="s">
        <v>149</v>
      </c>
      <c r="AP7" s="42">
        <v>4716.8999999999996</v>
      </c>
      <c r="AQ7" s="42">
        <v>4716.8999999999996</v>
      </c>
      <c r="AR7" s="43">
        <v>0</v>
      </c>
      <c r="AT7" s="37" t="s">
        <v>120</v>
      </c>
      <c r="AU7" s="39" t="s">
        <v>123</v>
      </c>
      <c r="AV7" s="37" t="s">
        <v>151</v>
      </c>
      <c r="AW7" s="47">
        <v>160.4</v>
      </c>
      <c r="AX7" s="47">
        <v>160.899</v>
      </c>
      <c r="AY7" s="48">
        <v>-0.49899999999999523</v>
      </c>
    </row>
    <row r="8" spans="1:51" x14ac:dyDescent="0.25">
      <c r="A8" s="27" t="s">
        <v>115</v>
      </c>
      <c r="B8" s="28" t="s">
        <v>118</v>
      </c>
      <c r="C8" s="29">
        <v>51.1</v>
      </c>
      <c r="D8" s="29">
        <v>0.51100000000000001</v>
      </c>
      <c r="E8" s="29">
        <v>50.588999999999999</v>
      </c>
      <c r="G8" s="61" t="s">
        <v>120</v>
      </c>
      <c r="H8" s="62" t="s">
        <v>122</v>
      </c>
      <c r="I8" s="63" t="s">
        <v>133</v>
      </c>
      <c r="J8" s="64">
        <v>0</v>
      </c>
      <c r="K8" s="64">
        <v>0</v>
      </c>
      <c r="L8">
        <v>0</v>
      </c>
      <c r="N8" s="25" t="s">
        <v>115</v>
      </c>
      <c r="O8" s="26" t="s">
        <v>117</v>
      </c>
      <c r="P8" s="25" t="s">
        <v>145</v>
      </c>
      <c r="Q8" s="32" t="s">
        <v>29</v>
      </c>
      <c r="R8" s="32" t="s">
        <v>29</v>
      </c>
      <c r="S8" s="34" t="b">
        <v>1</v>
      </c>
      <c r="U8" s="37" t="s">
        <v>115</v>
      </c>
      <c r="V8" s="30" t="s">
        <v>118</v>
      </c>
      <c r="W8" s="31">
        <v>26.1</v>
      </c>
      <c r="X8" s="31">
        <v>26.1</v>
      </c>
      <c r="Y8" s="31">
        <v>0</v>
      </c>
      <c r="AA8" s="37" t="s">
        <v>115</v>
      </c>
      <c r="AB8" s="30" t="s">
        <v>118</v>
      </c>
      <c r="AC8" s="31">
        <v>0.89500000000000002</v>
      </c>
      <c r="AD8" s="31">
        <v>0.89500000000000002</v>
      </c>
      <c r="AE8" s="31">
        <v>0</v>
      </c>
      <c r="AG8" s="37" t="s">
        <v>115</v>
      </c>
      <c r="AH8" s="30" t="s">
        <v>118</v>
      </c>
      <c r="AI8" s="39">
        <v>72</v>
      </c>
      <c r="AJ8" s="39">
        <v>72</v>
      </c>
      <c r="AK8" s="39">
        <v>0</v>
      </c>
      <c r="AM8" s="38" t="s">
        <v>120</v>
      </c>
      <c r="AN8" s="28" t="s">
        <v>123</v>
      </c>
      <c r="AO8" s="38" t="s">
        <v>148</v>
      </c>
      <c r="AP8" s="28">
        <v>0.8</v>
      </c>
      <c r="AQ8" s="28">
        <v>6.8456400000000004</v>
      </c>
      <c r="AR8" s="29">
        <v>-6.0456400000000006</v>
      </c>
      <c r="AT8" s="37" t="s">
        <v>120</v>
      </c>
      <c r="AU8" s="39" t="s">
        <v>123</v>
      </c>
      <c r="AV8" s="37" t="s">
        <v>152</v>
      </c>
      <c r="AW8" s="47">
        <v>149</v>
      </c>
      <c r="AX8" s="47">
        <v>149.05199999999999</v>
      </c>
      <c r="AY8" s="48">
        <v>-5.1999999999992497E-2</v>
      </c>
    </row>
    <row r="9" spans="1:51" x14ac:dyDescent="0.25">
      <c r="A9" s="27" t="s">
        <v>115</v>
      </c>
      <c r="B9" s="28" t="s">
        <v>119</v>
      </c>
      <c r="C9" s="29">
        <v>58.6</v>
      </c>
      <c r="D9" s="29">
        <v>0.58599999999999997</v>
      </c>
      <c r="E9" s="29">
        <v>58.014000000000003</v>
      </c>
      <c r="G9" s="61" t="s">
        <v>120</v>
      </c>
      <c r="H9" s="62" t="s">
        <v>123</v>
      </c>
      <c r="I9" s="63" t="s">
        <v>133</v>
      </c>
      <c r="J9" s="64">
        <v>0</v>
      </c>
      <c r="K9" s="64">
        <v>0</v>
      </c>
      <c r="L9">
        <v>0</v>
      </c>
      <c r="N9" s="25" t="s">
        <v>115</v>
      </c>
      <c r="O9" s="26" t="s">
        <v>117</v>
      </c>
      <c r="P9" s="25" t="s">
        <v>146</v>
      </c>
      <c r="Q9" s="26" t="s">
        <v>29</v>
      </c>
      <c r="R9" s="26" t="s">
        <v>29</v>
      </c>
      <c r="S9" s="34" t="b">
        <v>1</v>
      </c>
      <c r="U9" s="37" t="s">
        <v>115</v>
      </c>
      <c r="V9" s="30" t="s">
        <v>119</v>
      </c>
      <c r="W9" s="31">
        <v>24.2</v>
      </c>
      <c r="X9" s="31">
        <v>24.2</v>
      </c>
      <c r="Y9" s="31">
        <v>0</v>
      </c>
      <c r="AA9" s="37" t="s">
        <v>115</v>
      </c>
      <c r="AB9" s="30" t="s">
        <v>119</v>
      </c>
      <c r="AC9" s="31">
        <v>0.87</v>
      </c>
      <c r="AD9" s="31">
        <v>0.87</v>
      </c>
      <c r="AE9" s="31">
        <v>0</v>
      </c>
      <c r="AG9" s="37" t="s">
        <v>115</v>
      </c>
      <c r="AH9" s="30" t="s">
        <v>119</v>
      </c>
      <c r="AI9" s="39">
        <v>120</v>
      </c>
      <c r="AJ9" s="39">
        <v>120</v>
      </c>
      <c r="AK9" s="39">
        <v>0</v>
      </c>
      <c r="AM9" s="37" t="s">
        <v>120</v>
      </c>
      <c r="AN9" s="39" t="s">
        <v>124</v>
      </c>
      <c r="AO9" s="37" t="s">
        <v>149</v>
      </c>
      <c r="AP9" s="42">
        <v>3488.3</v>
      </c>
      <c r="AQ9" s="42">
        <v>3488.3</v>
      </c>
      <c r="AR9" s="43">
        <v>0</v>
      </c>
      <c r="AT9" s="37" t="s">
        <v>120</v>
      </c>
      <c r="AU9" s="39" t="s">
        <v>124</v>
      </c>
      <c r="AV9" s="37" t="s">
        <v>151</v>
      </c>
      <c r="AW9" s="47">
        <v>199</v>
      </c>
      <c r="AX9" s="47">
        <v>198.41300000000001</v>
      </c>
      <c r="AY9" s="48">
        <v>0.58699999999998909</v>
      </c>
    </row>
    <row r="10" spans="1:51" x14ac:dyDescent="0.25">
      <c r="A10" s="27" t="s">
        <v>120</v>
      </c>
      <c r="B10" s="28" t="s">
        <v>121</v>
      </c>
      <c r="C10" s="29">
        <v>48.6</v>
      </c>
      <c r="D10" s="29">
        <v>0.48612962962962958</v>
      </c>
      <c r="E10" s="29">
        <v>48.113870370370371</v>
      </c>
      <c r="G10" s="61" t="s">
        <v>120</v>
      </c>
      <c r="H10" s="62" t="s">
        <v>124</v>
      </c>
      <c r="I10" s="63" t="s">
        <v>133</v>
      </c>
      <c r="J10" s="64">
        <v>0</v>
      </c>
      <c r="K10" s="64">
        <v>0</v>
      </c>
      <c r="L10">
        <v>0</v>
      </c>
      <c r="N10" s="25" t="s">
        <v>115</v>
      </c>
      <c r="O10" s="26" t="s">
        <v>118</v>
      </c>
      <c r="P10" s="25" t="s">
        <v>145</v>
      </c>
      <c r="Q10" s="32" t="s">
        <v>29</v>
      </c>
      <c r="R10" s="32" t="s">
        <v>29</v>
      </c>
      <c r="S10" s="34" t="b">
        <v>1</v>
      </c>
      <c r="U10" s="37" t="s">
        <v>120</v>
      </c>
      <c r="V10" s="30" t="s">
        <v>121</v>
      </c>
      <c r="W10" s="31">
        <v>7.35</v>
      </c>
      <c r="X10" s="31">
        <v>7.3</v>
      </c>
      <c r="Y10" s="31">
        <v>4.9999999999999822E-2</v>
      </c>
      <c r="AA10" s="38" t="s">
        <v>120</v>
      </c>
      <c r="AB10" s="33" t="s">
        <v>121</v>
      </c>
      <c r="AC10" s="29">
        <v>4908.6000000000004</v>
      </c>
      <c r="AD10" s="29">
        <v>0.90918518518518521</v>
      </c>
      <c r="AE10" s="29">
        <v>4907.690814814815</v>
      </c>
      <c r="AG10" s="37" t="s">
        <v>120</v>
      </c>
      <c r="AH10" s="30" t="s">
        <v>121</v>
      </c>
      <c r="AI10" s="39">
        <v>52.8</v>
      </c>
      <c r="AJ10" s="39">
        <v>52.8</v>
      </c>
      <c r="AK10" s="39">
        <v>0</v>
      </c>
      <c r="AM10" s="37" t="s">
        <v>120</v>
      </c>
      <c r="AN10" s="39" t="s">
        <v>124</v>
      </c>
      <c r="AO10" s="37" t="s">
        <v>148</v>
      </c>
      <c r="AP10" s="39">
        <v>2.5</v>
      </c>
      <c r="AQ10" s="39">
        <v>2.5490499999999998</v>
      </c>
      <c r="AR10" s="31">
        <v>-4.9049999999999816E-2</v>
      </c>
      <c r="AT10" s="37" t="s">
        <v>120</v>
      </c>
      <c r="AU10" s="39" t="s">
        <v>124</v>
      </c>
      <c r="AV10" s="37" t="s">
        <v>152</v>
      </c>
      <c r="AW10" s="47">
        <v>187</v>
      </c>
      <c r="AX10" s="47">
        <v>186.755</v>
      </c>
      <c r="AY10" s="48">
        <v>0.24500000000000455</v>
      </c>
    </row>
    <row r="11" spans="1:51" x14ac:dyDescent="0.25">
      <c r="A11" s="27" t="s">
        <v>120</v>
      </c>
      <c r="B11" s="28" t="s">
        <v>122</v>
      </c>
      <c r="C11" s="29">
        <v>53.8</v>
      </c>
      <c r="D11" s="29">
        <v>0.53837037037037028</v>
      </c>
      <c r="E11" s="29">
        <v>53.261629629629624</v>
      </c>
      <c r="G11" s="61" t="s">
        <v>120</v>
      </c>
      <c r="H11" s="62" t="s">
        <v>125</v>
      </c>
      <c r="I11" s="63" t="s">
        <v>133</v>
      </c>
      <c r="J11" s="64">
        <v>0</v>
      </c>
      <c r="K11" s="64">
        <v>0</v>
      </c>
      <c r="L11">
        <v>0</v>
      </c>
      <c r="N11" s="25" t="s">
        <v>115</v>
      </c>
      <c r="O11" s="26" t="s">
        <v>118</v>
      </c>
      <c r="P11" s="25" t="s">
        <v>146</v>
      </c>
      <c r="Q11" s="26" t="s">
        <v>29</v>
      </c>
      <c r="R11" s="26" t="s">
        <v>29</v>
      </c>
      <c r="S11" s="34" t="b">
        <v>1</v>
      </c>
      <c r="U11" s="37" t="s">
        <v>120</v>
      </c>
      <c r="V11" s="30" t="s">
        <v>122</v>
      </c>
      <c r="W11" s="31">
        <v>14.7</v>
      </c>
      <c r="X11" s="31">
        <v>14.7</v>
      </c>
      <c r="Y11" s="31">
        <v>0</v>
      </c>
      <c r="AA11" s="38" t="s">
        <v>120</v>
      </c>
      <c r="AB11" s="33" t="s">
        <v>122</v>
      </c>
      <c r="AC11" s="29">
        <v>4797.3</v>
      </c>
      <c r="AD11" s="29">
        <v>0.88838888888888889</v>
      </c>
      <c r="AE11" s="29">
        <v>4796.4116111111116</v>
      </c>
      <c r="AG11" s="37" t="s">
        <v>120</v>
      </c>
      <c r="AH11" s="30" t="s">
        <v>122</v>
      </c>
      <c r="AI11" s="39">
        <v>50.1</v>
      </c>
      <c r="AJ11" s="39">
        <v>50.7</v>
      </c>
      <c r="AK11" s="39">
        <v>-0.60000000000000142</v>
      </c>
      <c r="AM11" s="37" t="s">
        <v>120</v>
      </c>
      <c r="AN11" s="39" t="s">
        <v>125</v>
      </c>
      <c r="AO11" s="37" t="s">
        <v>149</v>
      </c>
      <c r="AP11" s="42">
        <v>2450</v>
      </c>
      <c r="AQ11" s="42">
        <v>2449.5</v>
      </c>
      <c r="AR11" s="43">
        <v>0.5</v>
      </c>
      <c r="AT11" s="37" t="s">
        <v>120</v>
      </c>
      <c r="AU11" s="39" t="s">
        <v>125</v>
      </c>
      <c r="AV11" s="37" t="s">
        <v>151</v>
      </c>
      <c r="AW11" s="47">
        <v>245</v>
      </c>
      <c r="AX11" s="47">
        <v>245.35900000000001</v>
      </c>
      <c r="AY11" s="48">
        <v>-0.35900000000000887</v>
      </c>
    </row>
    <row r="12" spans="1:51" x14ac:dyDescent="0.25">
      <c r="A12" s="27" t="s">
        <v>120</v>
      </c>
      <c r="B12" s="30" t="s">
        <v>123</v>
      </c>
      <c r="C12" s="31">
        <v>0.52870370370370368</v>
      </c>
      <c r="D12" s="31">
        <v>0.52870370370370368</v>
      </c>
      <c r="E12" s="31">
        <v>0</v>
      </c>
      <c r="G12" s="61" t="s">
        <v>120</v>
      </c>
      <c r="H12" s="62" t="s">
        <v>126</v>
      </c>
      <c r="I12" s="63" t="s">
        <v>133</v>
      </c>
      <c r="J12" s="64">
        <v>0</v>
      </c>
      <c r="K12" s="64">
        <v>0</v>
      </c>
      <c r="L12">
        <v>0</v>
      </c>
      <c r="N12" s="25" t="s">
        <v>115</v>
      </c>
      <c r="O12" s="26" t="s">
        <v>119</v>
      </c>
      <c r="P12" s="25" t="s">
        <v>145</v>
      </c>
      <c r="Q12" s="32" t="s">
        <v>29</v>
      </c>
      <c r="R12" s="32" t="s">
        <v>29</v>
      </c>
      <c r="S12" s="34" t="b">
        <v>1</v>
      </c>
      <c r="U12" s="37" t="s">
        <v>120</v>
      </c>
      <c r="V12" s="30" t="s">
        <v>123</v>
      </c>
      <c r="W12" s="31">
        <v>10.08</v>
      </c>
      <c r="X12" s="31">
        <v>10.1</v>
      </c>
      <c r="Y12" s="31">
        <v>-1.9999999999999574E-2</v>
      </c>
      <c r="AA12" s="38" t="s">
        <v>120</v>
      </c>
      <c r="AB12" s="33" t="s">
        <v>123</v>
      </c>
      <c r="AC12" s="29">
        <v>4895.3</v>
      </c>
      <c r="AD12" s="29">
        <v>0.90653703703703703</v>
      </c>
      <c r="AE12" s="29">
        <v>4894.393462962963</v>
      </c>
      <c r="AG12" s="38" t="s">
        <v>120</v>
      </c>
      <c r="AH12" s="33" t="s">
        <v>123</v>
      </c>
      <c r="AI12" s="28">
        <v>71.8</v>
      </c>
      <c r="AJ12" s="28" t="s">
        <v>29</v>
      </c>
      <c r="AK12" s="28" t="b">
        <v>0</v>
      </c>
      <c r="AM12" s="37" t="s">
        <v>120</v>
      </c>
      <c r="AN12" s="39" t="s">
        <v>125</v>
      </c>
      <c r="AO12" s="37" t="s">
        <v>148</v>
      </c>
      <c r="AP12" s="39">
        <v>0</v>
      </c>
      <c r="AQ12" s="39">
        <v>0</v>
      </c>
      <c r="AR12" s="31">
        <v>0</v>
      </c>
      <c r="AT12" s="37" t="s">
        <v>120</v>
      </c>
      <c r="AU12" s="39" t="s">
        <v>125</v>
      </c>
      <c r="AV12" s="37" t="s">
        <v>152</v>
      </c>
      <c r="AW12" s="47">
        <v>222</v>
      </c>
      <c r="AX12" s="47">
        <v>221.77799999999999</v>
      </c>
      <c r="AY12" s="48">
        <v>0.22200000000000841</v>
      </c>
    </row>
    <row r="13" spans="1:51" x14ac:dyDescent="0.25">
      <c r="A13" s="27" t="s">
        <v>120</v>
      </c>
      <c r="B13" s="30" t="s">
        <v>124</v>
      </c>
      <c r="C13" s="31">
        <v>0.50220370370370371</v>
      </c>
      <c r="D13" s="31">
        <v>0.50220370370370371</v>
      </c>
      <c r="E13" s="31">
        <v>0</v>
      </c>
      <c r="G13" s="61" t="s">
        <v>110</v>
      </c>
      <c r="H13" s="62" t="s">
        <v>111</v>
      </c>
      <c r="I13" s="63" t="s">
        <v>133</v>
      </c>
      <c r="J13" s="64">
        <v>0</v>
      </c>
      <c r="K13" s="64">
        <v>0</v>
      </c>
      <c r="L13">
        <v>0</v>
      </c>
      <c r="N13" s="25" t="s">
        <v>115</v>
      </c>
      <c r="O13" s="26" t="s">
        <v>119</v>
      </c>
      <c r="P13" s="25" t="s">
        <v>146</v>
      </c>
      <c r="Q13" s="26" t="s">
        <v>29</v>
      </c>
      <c r="R13" s="26" t="s">
        <v>29</v>
      </c>
      <c r="S13" s="34" t="b">
        <v>1</v>
      </c>
      <c r="U13" s="38" t="s">
        <v>120</v>
      </c>
      <c r="V13" s="33" t="s">
        <v>124</v>
      </c>
      <c r="W13" s="29">
        <v>14.69</v>
      </c>
      <c r="X13" s="29">
        <v>8.1999999999999993</v>
      </c>
      <c r="Y13" s="29">
        <v>6.49</v>
      </c>
      <c r="AA13" s="38" t="s">
        <v>120</v>
      </c>
      <c r="AB13" s="33" t="s">
        <v>124</v>
      </c>
      <c r="AC13" s="29">
        <v>4915</v>
      </c>
      <c r="AD13" s="29">
        <v>0.99124074074074064</v>
      </c>
      <c r="AE13" s="29">
        <v>4914.008759259259</v>
      </c>
      <c r="AG13" s="37" t="s">
        <v>120</v>
      </c>
      <c r="AH13" s="30" t="s">
        <v>124</v>
      </c>
      <c r="AI13" s="39">
        <v>92</v>
      </c>
      <c r="AJ13" s="39">
        <v>92</v>
      </c>
      <c r="AK13" s="39">
        <v>0</v>
      </c>
      <c r="AM13" s="37" t="s">
        <v>120</v>
      </c>
      <c r="AN13" s="39" t="s">
        <v>126</v>
      </c>
      <c r="AO13" s="37" t="s">
        <v>149</v>
      </c>
      <c r="AP13" s="42">
        <v>6296</v>
      </c>
      <c r="AQ13" s="42">
        <v>6296.4</v>
      </c>
      <c r="AR13" s="43">
        <v>-0.3999999999996362</v>
      </c>
      <c r="AT13" s="37" t="s">
        <v>120</v>
      </c>
      <c r="AU13" s="39" t="s">
        <v>126</v>
      </c>
      <c r="AV13" s="37" t="s">
        <v>151</v>
      </c>
      <c r="AW13" s="47">
        <v>355</v>
      </c>
      <c r="AX13" s="47">
        <v>354.18700000000001</v>
      </c>
      <c r="AY13" s="48">
        <v>0.81299999999998818</v>
      </c>
    </row>
    <row r="14" spans="1:51" x14ac:dyDescent="0.25">
      <c r="A14" s="27" t="s">
        <v>120</v>
      </c>
      <c r="B14" s="30" t="s">
        <v>125</v>
      </c>
      <c r="C14" s="31">
        <v>0.51314814814814813</v>
      </c>
      <c r="D14" s="31">
        <v>0.5131296296296296</v>
      </c>
      <c r="E14" s="31">
        <v>1.8518518518528815E-5</v>
      </c>
      <c r="G14" s="61" t="s">
        <v>110</v>
      </c>
      <c r="H14" s="62" t="s">
        <v>114</v>
      </c>
      <c r="I14" s="63" t="s">
        <v>133</v>
      </c>
      <c r="J14" s="64">
        <v>0</v>
      </c>
      <c r="K14" s="64">
        <v>0</v>
      </c>
      <c r="L14">
        <v>0</v>
      </c>
      <c r="N14" s="25" t="s">
        <v>120</v>
      </c>
      <c r="O14" s="26" t="s">
        <v>121</v>
      </c>
      <c r="P14" s="25" t="s">
        <v>145</v>
      </c>
      <c r="Q14" s="32" t="s">
        <v>29</v>
      </c>
      <c r="R14" s="32" t="s">
        <v>29</v>
      </c>
      <c r="S14" s="34" t="b">
        <v>1</v>
      </c>
      <c r="U14" s="37" t="s">
        <v>120</v>
      </c>
      <c r="V14" s="30" t="s">
        <v>125</v>
      </c>
      <c r="W14" s="31">
        <v>10.94</v>
      </c>
      <c r="X14" s="31">
        <v>10.9</v>
      </c>
      <c r="Y14" s="31">
        <v>3.9999999999999147E-2</v>
      </c>
      <c r="AA14" s="38" t="s">
        <v>120</v>
      </c>
      <c r="AB14" s="33" t="s">
        <v>125</v>
      </c>
      <c r="AC14" s="29">
        <v>4879.8</v>
      </c>
      <c r="AD14" s="29">
        <v>0.90655555555555534</v>
      </c>
      <c r="AE14" s="29">
        <v>4878.8934444444449</v>
      </c>
      <c r="AG14" s="38" t="s">
        <v>120</v>
      </c>
      <c r="AH14" s="33" t="s">
        <v>125</v>
      </c>
      <c r="AI14" s="28">
        <v>79.099999999999994</v>
      </c>
      <c r="AJ14" s="28" t="s">
        <v>29</v>
      </c>
      <c r="AK14" s="28" t="b">
        <v>0</v>
      </c>
      <c r="AM14" s="44" t="s">
        <v>120</v>
      </c>
      <c r="AN14" s="45" t="s">
        <v>126</v>
      </c>
      <c r="AO14" s="44" t="s">
        <v>148</v>
      </c>
      <c r="AP14" s="45">
        <v>30</v>
      </c>
      <c r="AQ14" s="45">
        <v>29.716799999999999</v>
      </c>
      <c r="AR14" s="46">
        <v>0.28320000000000078</v>
      </c>
      <c r="AT14" s="44" t="s">
        <v>120</v>
      </c>
      <c r="AU14" s="45" t="s">
        <v>126</v>
      </c>
      <c r="AV14" s="44" t="s">
        <v>152</v>
      </c>
      <c r="AW14" s="49">
        <v>326</v>
      </c>
      <c r="AX14" s="49">
        <v>327.50900000000001</v>
      </c>
      <c r="AY14" s="50">
        <v>-1.5090000000000146</v>
      </c>
    </row>
    <row r="15" spans="1:51" x14ac:dyDescent="0.25">
      <c r="A15" s="27" t="s">
        <v>120</v>
      </c>
      <c r="B15" s="30" t="s">
        <v>126</v>
      </c>
      <c r="C15" s="31">
        <v>0.67129629629629628</v>
      </c>
      <c r="D15" s="31">
        <v>0.67120370370370364</v>
      </c>
      <c r="E15" s="31">
        <v>9.2592592592644074E-5</v>
      </c>
      <c r="G15" s="61" t="s">
        <v>110</v>
      </c>
      <c r="H15" s="62" t="s">
        <v>113</v>
      </c>
      <c r="I15" s="63" t="s">
        <v>133</v>
      </c>
      <c r="J15" s="64">
        <v>0</v>
      </c>
      <c r="K15" s="64">
        <v>0</v>
      </c>
      <c r="L15">
        <v>0</v>
      </c>
      <c r="N15" s="25" t="s">
        <v>120</v>
      </c>
      <c r="O15" s="26" t="s">
        <v>122</v>
      </c>
      <c r="P15" s="25" t="s">
        <v>145</v>
      </c>
      <c r="Q15" s="32">
        <v>0</v>
      </c>
      <c r="R15" s="32" t="s">
        <v>29</v>
      </c>
      <c r="S15" s="34" t="s">
        <v>108</v>
      </c>
      <c r="U15" s="37" t="s">
        <v>120</v>
      </c>
      <c r="V15" s="30" t="s">
        <v>126</v>
      </c>
      <c r="W15" s="31">
        <v>34.520000000000003</v>
      </c>
      <c r="X15" s="31">
        <v>34.5</v>
      </c>
      <c r="Y15" s="31">
        <v>2.0000000000003126E-2</v>
      </c>
      <c r="AA15" s="38" t="s">
        <v>120</v>
      </c>
      <c r="AB15" s="33" t="s">
        <v>126</v>
      </c>
      <c r="AC15" s="29">
        <v>4562</v>
      </c>
      <c r="AD15" s="29">
        <v>0.84477777777777774</v>
      </c>
      <c r="AE15" s="29">
        <v>4561.1552222222226</v>
      </c>
      <c r="AG15" s="37" t="s">
        <v>120</v>
      </c>
      <c r="AH15" s="30" t="s">
        <v>126</v>
      </c>
      <c r="AI15" s="39">
        <v>84.7</v>
      </c>
      <c r="AJ15" s="39">
        <v>84.7</v>
      </c>
      <c r="AK15" s="39">
        <v>0</v>
      </c>
      <c r="AP15" s="2"/>
      <c r="AQ15" s="2"/>
    </row>
    <row r="16" spans="1:51" x14ac:dyDescent="0.25">
      <c r="G16" s="61" t="s">
        <v>115</v>
      </c>
      <c r="H16" s="62" t="s">
        <v>119</v>
      </c>
      <c r="I16" s="63" t="s">
        <v>141</v>
      </c>
      <c r="J16" s="62">
        <v>0</v>
      </c>
      <c r="K16" s="62">
        <v>0</v>
      </c>
      <c r="L16">
        <v>0</v>
      </c>
      <c r="N16" s="25" t="s">
        <v>120</v>
      </c>
      <c r="O16" s="26" t="s">
        <v>123</v>
      </c>
      <c r="P16" s="25" t="s">
        <v>145</v>
      </c>
      <c r="Q16" s="32">
        <v>0</v>
      </c>
      <c r="R16" s="32" t="s">
        <v>29</v>
      </c>
      <c r="S16" s="34" t="s">
        <v>108</v>
      </c>
    </row>
    <row r="17" spans="1:51" x14ac:dyDescent="0.25">
      <c r="G17" s="61" t="s">
        <v>115</v>
      </c>
      <c r="H17" s="62" t="s">
        <v>116</v>
      </c>
      <c r="I17" s="63" t="s">
        <v>141</v>
      </c>
      <c r="J17" s="62">
        <v>0</v>
      </c>
      <c r="K17" s="62">
        <v>0</v>
      </c>
      <c r="L17">
        <v>0</v>
      </c>
      <c r="N17" s="25" t="s">
        <v>120</v>
      </c>
      <c r="O17" s="26" t="s">
        <v>124</v>
      </c>
      <c r="P17" s="25" t="s">
        <v>145</v>
      </c>
      <c r="Q17" s="32" t="s">
        <v>29</v>
      </c>
      <c r="R17" s="32" t="s">
        <v>29</v>
      </c>
      <c r="S17" s="34" t="b">
        <v>1</v>
      </c>
      <c r="AG17" t="s">
        <v>166</v>
      </c>
      <c r="AH17" s="3" t="s">
        <v>123</v>
      </c>
      <c r="AI17" s="3" t="s">
        <v>125</v>
      </c>
    </row>
    <row r="18" spans="1:51" x14ac:dyDescent="0.25">
      <c r="A18" t="s">
        <v>153</v>
      </c>
      <c r="G18" s="61" t="s">
        <v>115</v>
      </c>
      <c r="H18" s="62" t="s">
        <v>117</v>
      </c>
      <c r="I18" s="63" t="s">
        <v>141</v>
      </c>
      <c r="J18" s="62">
        <v>0</v>
      </c>
      <c r="K18" s="62">
        <v>0</v>
      </c>
      <c r="L18">
        <v>0</v>
      </c>
      <c r="N18" s="25" t="s">
        <v>120</v>
      </c>
      <c r="O18" s="26" t="s">
        <v>125</v>
      </c>
      <c r="P18" s="25" t="s">
        <v>145</v>
      </c>
      <c r="Q18" s="32" t="s">
        <v>29</v>
      </c>
      <c r="R18" s="32" t="s">
        <v>29</v>
      </c>
      <c r="S18" s="34" t="b">
        <v>1</v>
      </c>
      <c r="AA18" t="s">
        <v>182</v>
      </c>
      <c r="AG18" t="s">
        <v>158</v>
      </c>
      <c r="AH18" t="s">
        <v>159</v>
      </c>
      <c r="AI18" t="s">
        <v>159</v>
      </c>
    </row>
    <row r="19" spans="1:51" x14ac:dyDescent="0.25">
      <c r="G19" s="61" t="s">
        <v>115</v>
      </c>
      <c r="H19" s="62" t="s">
        <v>118</v>
      </c>
      <c r="I19" s="63" t="s">
        <v>141</v>
      </c>
      <c r="J19" s="62">
        <v>0</v>
      </c>
      <c r="K19" s="62">
        <v>0</v>
      </c>
      <c r="L19">
        <v>0</v>
      </c>
      <c r="N19" s="25" t="s">
        <v>120</v>
      </c>
      <c r="O19" s="26" t="s">
        <v>126</v>
      </c>
      <c r="P19" s="25" t="s">
        <v>145</v>
      </c>
      <c r="Q19" s="32">
        <v>0</v>
      </c>
      <c r="R19" s="32" t="s">
        <v>29</v>
      </c>
      <c r="S19" s="34" t="s">
        <v>108</v>
      </c>
      <c r="AH19" t="s">
        <v>160</v>
      </c>
      <c r="AI19" t="s">
        <v>160</v>
      </c>
      <c r="AM19" s="145" t="s">
        <v>176</v>
      </c>
      <c r="AN19" s="145"/>
      <c r="AO19" s="145"/>
      <c r="AP19" s="145"/>
      <c r="AQ19" s="145"/>
      <c r="AR19" s="145"/>
      <c r="AT19" s="145" t="s">
        <v>176</v>
      </c>
      <c r="AU19" s="145"/>
      <c r="AV19" s="145"/>
      <c r="AW19" s="145"/>
      <c r="AX19" s="145"/>
      <c r="AY19" s="145"/>
    </row>
    <row r="20" spans="1:51" x14ac:dyDescent="0.25">
      <c r="G20" s="61" t="s">
        <v>110</v>
      </c>
      <c r="H20" s="62" t="s">
        <v>111</v>
      </c>
      <c r="I20" s="63" t="s">
        <v>139</v>
      </c>
      <c r="J20" s="62">
        <v>0</v>
      </c>
      <c r="K20" s="62">
        <v>0</v>
      </c>
      <c r="L20">
        <v>0</v>
      </c>
    </row>
    <row r="21" spans="1:51" x14ac:dyDescent="0.25">
      <c r="G21" s="61" t="s">
        <v>110</v>
      </c>
      <c r="H21" s="62" t="s">
        <v>114</v>
      </c>
      <c r="I21" s="63" t="s">
        <v>139</v>
      </c>
      <c r="J21" s="62">
        <v>0</v>
      </c>
      <c r="K21" s="62">
        <v>0</v>
      </c>
      <c r="L21">
        <v>0</v>
      </c>
      <c r="N21" t="s">
        <v>154</v>
      </c>
      <c r="U21" s="145" t="s">
        <v>177</v>
      </c>
      <c r="V21" s="145"/>
      <c r="W21" s="145"/>
      <c r="X21" s="145"/>
      <c r="Y21" s="145"/>
    </row>
    <row r="22" spans="1:51" x14ac:dyDescent="0.25">
      <c r="G22" s="67" t="s">
        <v>110</v>
      </c>
      <c r="H22" s="68" t="s">
        <v>113</v>
      </c>
      <c r="I22" s="69" t="s">
        <v>139</v>
      </c>
      <c r="J22" s="68">
        <v>0</v>
      </c>
      <c r="K22" s="68">
        <v>0</v>
      </c>
      <c r="L22">
        <v>0</v>
      </c>
      <c r="AG22" t="s">
        <v>167</v>
      </c>
    </row>
    <row r="23" spans="1:51" x14ac:dyDescent="0.25">
      <c r="G23" s="82" t="s">
        <v>115</v>
      </c>
      <c r="H23" s="83" t="s">
        <v>116</v>
      </c>
      <c r="I23" s="82" t="s">
        <v>134</v>
      </c>
      <c r="J23" s="84">
        <v>5208</v>
      </c>
      <c r="K23" s="84">
        <v>936</v>
      </c>
      <c r="L23" s="81">
        <v>4272</v>
      </c>
      <c r="AG23" t="s">
        <v>168</v>
      </c>
    </row>
    <row r="24" spans="1:51" x14ac:dyDescent="0.25">
      <c r="G24" s="82" t="s">
        <v>115</v>
      </c>
      <c r="H24" s="83" t="s">
        <v>116</v>
      </c>
      <c r="I24" s="82" t="s">
        <v>132</v>
      </c>
      <c r="J24" s="84">
        <v>0</v>
      </c>
      <c r="K24" s="84">
        <v>19.200000000000003</v>
      </c>
      <c r="L24" s="85" t="s">
        <v>108</v>
      </c>
      <c r="AG24" t="s">
        <v>169</v>
      </c>
    </row>
    <row r="25" spans="1:51" x14ac:dyDescent="0.25">
      <c r="G25" s="89" t="s">
        <v>115</v>
      </c>
      <c r="H25" s="90" t="s">
        <v>117</v>
      </c>
      <c r="I25" s="89" t="s">
        <v>133</v>
      </c>
      <c r="J25" s="91">
        <v>0</v>
      </c>
      <c r="K25" s="91">
        <v>585.59999999999991</v>
      </c>
      <c r="L25" s="92" t="s">
        <v>108</v>
      </c>
      <c r="AG25" t="s">
        <v>170</v>
      </c>
    </row>
    <row r="26" spans="1:51" x14ac:dyDescent="0.25">
      <c r="G26" s="89" t="s">
        <v>115</v>
      </c>
      <c r="H26" s="90" t="s">
        <v>117</v>
      </c>
      <c r="I26" s="89" t="s">
        <v>134</v>
      </c>
      <c r="J26" s="91">
        <v>1281.6000000000001</v>
      </c>
      <c r="K26" s="91">
        <v>585.59999999999991</v>
      </c>
      <c r="L26" s="81">
        <v>696.00000000000023</v>
      </c>
      <c r="AG26" t="s">
        <v>171</v>
      </c>
    </row>
    <row r="27" spans="1:51" x14ac:dyDescent="0.25">
      <c r="G27" s="89" t="s">
        <v>115</v>
      </c>
      <c r="H27" s="90" t="s">
        <v>117</v>
      </c>
      <c r="I27" s="89" t="s">
        <v>132</v>
      </c>
      <c r="J27" s="91">
        <v>0</v>
      </c>
      <c r="K27" s="91">
        <v>19.200000000000003</v>
      </c>
      <c r="L27" s="92" t="s">
        <v>108</v>
      </c>
      <c r="AG27" s="52" t="s">
        <v>172</v>
      </c>
      <c r="AH27" s="52"/>
      <c r="AI27" s="52"/>
      <c r="AJ27" s="52"/>
    </row>
    <row r="28" spans="1:51" x14ac:dyDescent="0.25">
      <c r="G28" s="82" t="s">
        <v>115</v>
      </c>
      <c r="H28" s="83" t="s">
        <v>118</v>
      </c>
      <c r="I28" s="82" t="s">
        <v>133</v>
      </c>
      <c r="J28" s="84">
        <v>0</v>
      </c>
      <c r="K28" s="84">
        <v>849.59999999999991</v>
      </c>
      <c r="L28" s="85" t="s">
        <v>108</v>
      </c>
      <c r="AG28" t="s">
        <v>173</v>
      </c>
    </row>
    <row r="29" spans="1:51" x14ac:dyDescent="0.25">
      <c r="G29" s="82" t="s">
        <v>115</v>
      </c>
      <c r="H29" s="83" t="s">
        <v>118</v>
      </c>
      <c r="I29" s="82" t="s">
        <v>134</v>
      </c>
      <c r="J29" s="84">
        <v>1526.4</v>
      </c>
      <c r="K29" s="84">
        <v>849.59999999999991</v>
      </c>
      <c r="L29" s="81">
        <v>676.80000000000018</v>
      </c>
      <c r="AG29" t="s">
        <v>174</v>
      </c>
    </row>
    <row r="30" spans="1:51" x14ac:dyDescent="0.25">
      <c r="G30" s="82" t="s">
        <v>115</v>
      </c>
      <c r="H30" s="83" t="s">
        <v>118</v>
      </c>
      <c r="I30" s="82" t="s">
        <v>132</v>
      </c>
      <c r="J30" s="84">
        <v>0</v>
      </c>
      <c r="K30" s="84">
        <v>628.79999999999995</v>
      </c>
      <c r="L30" s="85" t="s">
        <v>108</v>
      </c>
    </row>
    <row r="31" spans="1:51" x14ac:dyDescent="0.25">
      <c r="G31" s="89" t="s">
        <v>110</v>
      </c>
      <c r="H31" s="90" t="s">
        <v>111</v>
      </c>
      <c r="I31" s="89" t="s">
        <v>134</v>
      </c>
      <c r="J31" s="91">
        <v>240</v>
      </c>
      <c r="K31" s="91">
        <v>18</v>
      </c>
      <c r="L31" s="81">
        <v>222</v>
      </c>
      <c r="AG31" s="53" t="s">
        <v>175</v>
      </c>
    </row>
    <row r="32" spans="1:51" x14ac:dyDescent="0.25">
      <c r="G32" s="89" t="s">
        <v>110</v>
      </c>
      <c r="H32" s="90" t="s">
        <v>111</v>
      </c>
      <c r="I32" s="89" t="s">
        <v>132</v>
      </c>
      <c r="J32" s="91">
        <v>0</v>
      </c>
      <c r="K32" s="91">
        <v>18</v>
      </c>
      <c r="L32" s="92" t="s">
        <v>108</v>
      </c>
    </row>
    <row r="33" spans="7:12" x14ac:dyDescent="0.25">
      <c r="G33" s="82" t="s">
        <v>110</v>
      </c>
      <c r="H33" s="83" t="s">
        <v>114</v>
      </c>
      <c r="I33" s="82" t="s">
        <v>134</v>
      </c>
      <c r="J33" s="84">
        <v>5724</v>
      </c>
      <c r="K33" s="84">
        <v>54</v>
      </c>
      <c r="L33" s="81">
        <v>5670</v>
      </c>
    </row>
    <row r="34" spans="7:12" x14ac:dyDescent="0.25">
      <c r="G34" s="82" t="s">
        <v>110</v>
      </c>
      <c r="H34" s="83" t="s">
        <v>114</v>
      </c>
      <c r="I34" s="82" t="s">
        <v>132</v>
      </c>
      <c r="J34" s="84">
        <v>0</v>
      </c>
      <c r="K34" s="84">
        <v>54</v>
      </c>
      <c r="L34" s="85" t="s">
        <v>108</v>
      </c>
    </row>
    <row r="35" spans="7:12" x14ac:dyDescent="0.25">
      <c r="G35" s="89" t="s">
        <v>110</v>
      </c>
      <c r="H35" s="90" t="s">
        <v>113</v>
      </c>
      <c r="I35" s="89" t="s">
        <v>134</v>
      </c>
      <c r="J35" s="91">
        <v>1452</v>
      </c>
      <c r="K35" s="91">
        <v>1452</v>
      </c>
      <c r="L35" s="92">
        <v>0</v>
      </c>
    </row>
    <row r="36" spans="7:12" x14ac:dyDescent="0.25">
      <c r="G36" s="89" t="s">
        <v>110</v>
      </c>
      <c r="H36" s="90" t="s">
        <v>113</v>
      </c>
      <c r="I36" s="89" t="s">
        <v>132</v>
      </c>
      <c r="J36" s="91">
        <v>0</v>
      </c>
      <c r="K36" s="91">
        <v>1452</v>
      </c>
      <c r="L36" s="92" t="s">
        <v>108</v>
      </c>
    </row>
    <row r="37" spans="7:12" x14ac:dyDescent="0.25">
      <c r="G37" s="82" t="s">
        <v>120</v>
      </c>
      <c r="H37" s="83" t="s">
        <v>122</v>
      </c>
      <c r="I37" s="82" t="s">
        <v>134</v>
      </c>
      <c r="J37" s="84">
        <v>692.2</v>
      </c>
      <c r="K37" s="84">
        <v>692.2</v>
      </c>
      <c r="L37" s="80">
        <v>0</v>
      </c>
    </row>
    <row r="38" spans="7:12" x14ac:dyDescent="0.25">
      <c r="G38" s="82" t="s">
        <v>120</v>
      </c>
      <c r="H38" s="83" t="s">
        <v>122</v>
      </c>
      <c r="I38" s="82" t="s">
        <v>132</v>
      </c>
      <c r="J38" s="84">
        <v>0</v>
      </c>
      <c r="K38" s="84">
        <v>692.2</v>
      </c>
      <c r="L38" s="85" t="s">
        <v>108</v>
      </c>
    </row>
    <row r="39" spans="7:12" x14ac:dyDescent="0.25">
      <c r="G39" s="89" t="s">
        <v>120</v>
      </c>
      <c r="H39" s="90" t="s">
        <v>121</v>
      </c>
      <c r="I39" s="89" t="s">
        <v>134</v>
      </c>
      <c r="J39" s="91">
        <v>1194</v>
      </c>
      <c r="K39" s="91">
        <v>10.4</v>
      </c>
      <c r="L39" s="81">
        <v>1183.5999999999999</v>
      </c>
    </row>
    <row r="40" spans="7:12" x14ac:dyDescent="0.25">
      <c r="G40" s="89" t="s">
        <v>120</v>
      </c>
      <c r="H40" s="90" t="s">
        <v>121</v>
      </c>
      <c r="I40" s="89" t="s">
        <v>132</v>
      </c>
      <c r="J40" s="91">
        <v>0</v>
      </c>
      <c r="K40" s="91">
        <v>10.4</v>
      </c>
      <c r="L40" s="92"/>
    </row>
    <row r="41" spans="7:12" x14ac:dyDescent="0.25">
      <c r="G41" s="75" t="s">
        <v>115</v>
      </c>
      <c r="H41" s="76" t="s">
        <v>119</v>
      </c>
      <c r="I41" s="77" t="s">
        <v>135</v>
      </c>
      <c r="J41" s="76">
        <v>0</v>
      </c>
      <c r="K41" s="76" t="s">
        <v>29</v>
      </c>
      <c r="L41" t="s">
        <v>108</v>
      </c>
    </row>
    <row r="42" spans="7:12" x14ac:dyDescent="0.25">
      <c r="G42" s="61" t="s">
        <v>115</v>
      </c>
      <c r="H42" s="62" t="s">
        <v>116</v>
      </c>
      <c r="I42" s="63" t="s">
        <v>135</v>
      </c>
      <c r="J42" s="66">
        <v>11.187922200000001</v>
      </c>
      <c r="K42" s="66" t="s">
        <v>29</v>
      </c>
      <c r="L42" t="b">
        <v>0</v>
      </c>
    </row>
    <row r="43" spans="7:12" x14ac:dyDescent="0.25">
      <c r="G43" s="61" t="s">
        <v>115</v>
      </c>
      <c r="H43" s="62" t="s">
        <v>117</v>
      </c>
      <c r="I43" s="63" t="s">
        <v>135</v>
      </c>
      <c r="J43" s="62">
        <v>0</v>
      </c>
      <c r="K43" s="62" t="s">
        <v>29</v>
      </c>
      <c r="L43" t="s">
        <v>108</v>
      </c>
    </row>
    <row r="44" spans="7:12" x14ac:dyDescent="0.25">
      <c r="G44" s="61" t="s">
        <v>115</v>
      </c>
      <c r="H44" s="62" t="s">
        <v>118</v>
      </c>
      <c r="I44" s="63" t="s">
        <v>135</v>
      </c>
      <c r="J44" s="62">
        <v>0</v>
      </c>
      <c r="K44" s="62" t="s">
        <v>29</v>
      </c>
      <c r="L44" t="s">
        <v>108</v>
      </c>
    </row>
    <row r="45" spans="7:12" x14ac:dyDescent="0.25">
      <c r="G45" s="61" t="s">
        <v>110</v>
      </c>
      <c r="H45" s="62" t="s">
        <v>111</v>
      </c>
      <c r="I45" s="63" t="s">
        <v>138</v>
      </c>
      <c r="J45" s="62">
        <v>0</v>
      </c>
      <c r="K45" s="62" t="s">
        <v>29</v>
      </c>
      <c r="L45" t="s">
        <v>108</v>
      </c>
    </row>
    <row r="46" spans="7:12" x14ac:dyDescent="0.25">
      <c r="G46" s="61" t="s">
        <v>110</v>
      </c>
      <c r="H46" s="62" t="s">
        <v>114</v>
      </c>
      <c r="I46" s="63" t="s">
        <v>138</v>
      </c>
      <c r="J46" s="62">
        <v>0</v>
      </c>
      <c r="K46" s="62" t="s">
        <v>29</v>
      </c>
      <c r="L46" t="s">
        <v>108</v>
      </c>
    </row>
    <row r="47" spans="7:12" x14ac:dyDescent="0.25">
      <c r="G47" s="67" t="s">
        <v>110</v>
      </c>
      <c r="H47" s="68" t="s">
        <v>113</v>
      </c>
      <c r="I47" s="69" t="s">
        <v>138</v>
      </c>
      <c r="J47" s="68">
        <v>0</v>
      </c>
      <c r="K47" s="68" t="s">
        <v>29</v>
      </c>
      <c r="L47" t="s">
        <v>108</v>
      </c>
    </row>
    <row r="48" spans="7:12" x14ac:dyDescent="0.25">
      <c r="G48" s="89" t="s">
        <v>120</v>
      </c>
      <c r="H48" s="90" t="s">
        <v>123</v>
      </c>
      <c r="I48" s="89" t="s">
        <v>134</v>
      </c>
      <c r="J48" s="91">
        <v>1124.7</v>
      </c>
      <c r="K48" s="91">
        <v>29.7</v>
      </c>
      <c r="L48" s="81">
        <v>1095</v>
      </c>
    </row>
    <row r="49" spans="7:12" x14ac:dyDescent="0.25">
      <c r="G49" s="89" t="s">
        <v>120</v>
      </c>
      <c r="H49" s="90" t="s">
        <v>123</v>
      </c>
      <c r="I49" s="89" t="s">
        <v>132</v>
      </c>
      <c r="J49" s="91">
        <v>0</v>
      </c>
      <c r="K49" s="91">
        <v>29.7</v>
      </c>
      <c r="L49" s="92" t="s">
        <v>108</v>
      </c>
    </row>
    <row r="50" spans="7:12" x14ac:dyDescent="0.25">
      <c r="G50" s="82" t="s">
        <v>120</v>
      </c>
      <c r="H50" s="83" t="s">
        <v>124</v>
      </c>
      <c r="I50" s="82" t="s">
        <v>134</v>
      </c>
      <c r="J50" s="84">
        <v>65</v>
      </c>
      <c r="K50" s="84">
        <v>19</v>
      </c>
      <c r="L50" s="81">
        <v>46</v>
      </c>
    </row>
    <row r="51" spans="7:12" x14ac:dyDescent="0.25">
      <c r="G51" s="82" t="s">
        <v>120</v>
      </c>
      <c r="H51" s="83" t="s">
        <v>124</v>
      </c>
      <c r="I51" s="82" t="s">
        <v>132</v>
      </c>
      <c r="J51" s="84">
        <v>0</v>
      </c>
      <c r="K51" s="84">
        <v>19</v>
      </c>
      <c r="L51" s="85" t="s">
        <v>108</v>
      </c>
    </row>
    <row r="52" spans="7:12" x14ac:dyDescent="0.25">
      <c r="G52" s="89" t="s">
        <v>120</v>
      </c>
      <c r="H52" s="90" t="s">
        <v>125</v>
      </c>
      <c r="I52" s="89" t="s">
        <v>134</v>
      </c>
      <c r="J52" s="91">
        <v>1853</v>
      </c>
      <c r="K52" s="91">
        <v>684.7</v>
      </c>
      <c r="L52" s="81">
        <v>1168.3</v>
      </c>
    </row>
    <row r="53" spans="7:12" x14ac:dyDescent="0.25">
      <c r="G53" s="89" t="s">
        <v>120</v>
      </c>
      <c r="H53" s="90" t="s">
        <v>125</v>
      </c>
      <c r="I53" s="89" t="s">
        <v>132</v>
      </c>
      <c r="J53" s="91">
        <v>0</v>
      </c>
      <c r="K53" s="91">
        <v>684.7</v>
      </c>
      <c r="L53" s="92" t="s">
        <v>108</v>
      </c>
    </row>
    <row r="54" spans="7:12" x14ac:dyDescent="0.25">
      <c r="G54" s="82" t="s">
        <v>120</v>
      </c>
      <c r="H54" s="83" t="s">
        <v>126</v>
      </c>
      <c r="I54" s="82" t="s">
        <v>134</v>
      </c>
      <c r="J54" s="84">
        <v>167</v>
      </c>
      <c r="K54" s="84">
        <v>166.5</v>
      </c>
      <c r="L54" s="80">
        <v>0.5</v>
      </c>
    </row>
    <row r="55" spans="7:12" x14ac:dyDescent="0.25">
      <c r="G55" s="82" t="s">
        <v>120</v>
      </c>
      <c r="H55" s="83" t="s">
        <v>126</v>
      </c>
      <c r="I55" s="82" t="s">
        <v>132</v>
      </c>
      <c r="J55" s="84">
        <v>0</v>
      </c>
      <c r="K55" s="84">
        <v>166.5</v>
      </c>
      <c r="L55" s="85" t="s">
        <v>108</v>
      </c>
    </row>
    <row r="56" spans="7:12" x14ac:dyDescent="0.25">
      <c r="G56" s="75" t="s">
        <v>115</v>
      </c>
      <c r="H56" s="76" t="s">
        <v>119</v>
      </c>
      <c r="I56" s="77" t="s">
        <v>140</v>
      </c>
      <c r="J56" s="76">
        <v>0</v>
      </c>
      <c r="K56" s="76">
        <v>0</v>
      </c>
      <c r="L56" s="79">
        <v>0</v>
      </c>
    </row>
    <row r="57" spans="7:12" x14ac:dyDescent="0.25">
      <c r="G57" s="61" t="s">
        <v>115</v>
      </c>
      <c r="H57" s="62" t="s">
        <v>116</v>
      </c>
      <c r="I57" s="63" t="s">
        <v>140</v>
      </c>
      <c r="J57" s="62">
        <v>0</v>
      </c>
      <c r="K57" s="62">
        <v>0</v>
      </c>
      <c r="L57" s="65">
        <v>0</v>
      </c>
    </row>
    <row r="58" spans="7:12" x14ac:dyDescent="0.25">
      <c r="G58" s="61" t="s">
        <v>115</v>
      </c>
      <c r="H58" s="62" t="s">
        <v>117</v>
      </c>
      <c r="I58" s="63" t="s">
        <v>140</v>
      </c>
      <c r="J58" s="62">
        <v>0</v>
      </c>
      <c r="K58" s="62">
        <v>0</v>
      </c>
      <c r="L58" s="65">
        <v>0</v>
      </c>
    </row>
    <row r="59" spans="7:12" x14ac:dyDescent="0.25">
      <c r="G59" s="61" t="s">
        <v>115</v>
      </c>
      <c r="H59" s="62" t="s">
        <v>118</v>
      </c>
      <c r="I59" s="63" t="s">
        <v>140</v>
      </c>
      <c r="J59" s="62">
        <v>0</v>
      </c>
      <c r="K59" s="62">
        <v>0</v>
      </c>
      <c r="L59" s="65">
        <v>0</v>
      </c>
    </row>
    <row r="60" spans="7:12" x14ac:dyDescent="0.25">
      <c r="G60" s="61" t="s">
        <v>110</v>
      </c>
      <c r="H60" s="62" t="s">
        <v>111</v>
      </c>
      <c r="I60" s="63" t="s">
        <v>137</v>
      </c>
      <c r="J60" s="62">
        <v>0</v>
      </c>
      <c r="K60" s="62">
        <v>0</v>
      </c>
      <c r="L60" s="65">
        <v>0</v>
      </c>
    </row>
    <row r="61" spans="7:12" x14ac:dyDescent="0.25">
      <c r="G61" s="61" t="s">
        <v>110</v>
      </c>
      <c r="H61" s="62" t="s">
        <v>114</v>
      </c>
      <c r="I61" s="63" t="s">
        <v>137</v>
      </c>
      <c r="J61" s="62">
        <v>0</v>
      </c>
      <c r="K61" s="62">
        <v>0</v>
      </c>
      <c r="L61" s="65">
        <v>0</v>
      </c>
    </row>
    <row r="62" spans="7:12" x14ac:dyDescent="0.25">
      <c r="G62" s="67" t="s">
        <v>110</v>
      </c>
      <c r="H62" s="68" t="s">
        <v>113</v>
      </c>
      <c r="I62" s="69" t="s">
        <v>137</v>
      </c>
      <c r="J62" s="68">
        <v>0</v>
      </c>
      <c r="K62" s="68">
        <v>0</v>
      </c>
      <c r="L62" s="70">
        <v>0</v>
      </c>
    </row>
    <row r="63" spans="7:12" ht="15.75" thickBot="1" x14ac:dyDescent="0.3"/>
    <row r="64" spans="7:12" ht="15.75" thickBot="1" x14ac:dyDescent="0.3">
      <c r="I64" s="56" t="s">
        <v>155</v>
      </c>
      <c r="J64" s="56" t="s">
        <v>161</v>
      </c>
      <c r="K64" s="58" t="s">
        <v>179</v>
      </c>
    </row>
    <row r="65" spans="7:12" x14ac:dyDescent="0.25">
      <c r="I65" t="s">
        <v>156</v>
      </c>
      <c r="J65" t="s">
        <v>95</v>
      </c>
      <c r="K65" s="51" t="s">
        <v>162</v>
      </c>
      <c r="L65" s="51"/>
    </row>
    <row r="66" spans="7:12" x14ac:dyDescent="0.25">
      <c r="I66" t="s">
        <v>157</v>
      </c>
      <c r="J66"/>
      <c r="K66" s="51" t="s">
        <v>163</v>
      </c>
      <c r="L66" s="51"/>
    </row>
    <row r="67" spans="7:12" x14ac:dyDescent="0.25">
      <c r="J67"/>
      <c r="K67" s="51" t="s">
        <v>164</v>
      </c>
      <c r="L67" s="51"/>
    </row>
    <row r="68" spans="7:12" x14ac:dyDescent="0.25">
      <c r="J68"/>
      <c r="K68" s="51" t="s">
        <v>165</v>
      </c>
      <c r="L68" s="51"/>
    </row>
    <row r="69" spans="7:12" x14ac:dyDescent="0.25">
      <c r="J69"/>
      <c r="L69"/>
    </row>
    <row r="70" spans="7:12" ht="15.75" thickBot="1" x14ac:dyDescent="0.3"/>
    <row r="71" spans="7:12" ht="15.75" thickBot="1" x14ac:dyDescent="0.3">
      <c r="G71" s="56" t="s">
        <v>178</v>
      </c>
      <c r="H71" s="57" t="s">
        <v>130</v>
      </c>
      <c r="I71" s="56" t="s">
        <v>155</v>
      </c>
      <c r="J71" s="56" t="s">
        <v>161</v>
      </c>
      <c r="K71" s="58" t="s">
        <v>179</v>
      </c>
      <c r="L71"/>
    </row>
    <row r="72" spans="7:12" x14ac:dyDescent="0.25">
      <c r="G72" s="54" t="s">
        <v>111</v>
      </c>
      <c r="H72" s="54" t="s">
        <v>110</v>
      </c>
      <c r="I72" s="55" t="s">
        <v>156</v>
      </c>
      <c r="J72" s="55" t="s">
        <v>95</v>
      </c>
      <c r="K72" s="59" t="s">
        <v>162</v>
      </c>
      <c r="L72"/>
    </row>
    <row r="73" spans="7:12" x14ac:dyDescent="0.25">
      <c r="G73" s="26" t="s">
        <v>113</v>
      </c>
      <c r="H73" s="26" t="s">
        <v>110</v>
      </c>
      <c r="I73" s="25" t="s">
        <v>156</v>
      </c>
      <c r="J73" s="25" t="s">
        <v>95</v>
      </c>
      <c r="K73" s="60" t="s">
        <v>162</v>
      </c>
      <c r="L73"/>
    </row>
    <row r="74" spans="7:12" x14ac:dyDescent="0.25">
      <c r="G74" s="26" t="s">
        <v>114</v>
      </c>
      <c r="H74" s="26" t="s">
        <v>110</v>
      </c>
      <c r="I74" s="25" t="s">
        <v>156</v>
      </c>
      <c r="J74" s="25" t="s">
        <v>95</v>
      </c>
      <c r="K74" s="60" t="s">
        <v>162</v>
      </c>
      <c r="L74"/>
    </row>
    <row r="75" spans="7:12" x14ac:dyDescent="0.25">
      <c r="G75" s="26" t="s">
        <v>116</v>
      </c>
      <c r="H75" s="26" t="s">
        <v>115</v>
      </c>
      <c r="I75" s="25" t="s">
        <v>156</v>
      </c>
      <c r="J75" s="25" t="s">
        <v>95</v>
      </c>
      <c r="K75" s="60" t="s">
        <v>162</v>
      </c>
      <c r="L75"/>
    </row>
    <row r="76" spans="7:12" x14ac:dyDescent="0.25">
      <c r="G76" s="26" t="s">
        <v>117</v>
      </c>
      <c r="H76" s="26" t="s">
        <v>115</v>
      </c>
      <c r="I76" s="25" t="s">
        <v>156</v>
      </c>
      <c r="J76" s="25" t="s">
        <v>95</v>
      </c>
      <c r="K76" s="60" t="s">
        <v>162</v>
      </c>
      <c r="L76"/>
    </row>
    <row r="77" spans="7:12" x14ac:dyDescent="0.25">
      <c r="G77" s="26" t="s">
        <v>118</v>
      </c>
      <c r="H77" s="26" t="s">
        <v>115</v>
      </c>
      <c r="I77" s="25" t="s">
        <v>156</v>
      </c>
      <c r="J77" s="25" t="s">
        <v>95</v>
      </c>
      <c r="K77" s="60" t="s">
        <v>163</v>
      </c>
      <c r="L77"/>
    </row>
    <row r="78" spans="7:12" x14ac:dyDescent="0.25">
      <c r="G78" s="26" t="s">
        <v>119</v>
      </c>
      <c r="H78" s="26" t="s">
        <v>115</v>
      </c>
      <c r="I78" s="25" t="s">
        <v>156</v>
      </c>
      <c r="J78" s="25" t="s">
        <v>95</v>
      </c>
      <c r="K78" s="60" t="s">
        <v>164</v>
      </c>
      <c r="L78"/>
    </row>
    <row r="79" spans="7:12" x14ac:dyDescent="0.25">
      <c r="G79" s="26" t="s">
        <v>121</v>
      </c>
      <c r="H79" s="26" t="s">
        <v>120</v>
      </c>
      <c r="I79" s="25" t="s">
        <v>156</v>
      </c>
      <c r="J79" s="25" t="s">
        <v>95</v>
      </c>
      <c r="K79" s="60" t="s">
        <v>162</v>
      </c>
      <c r="L79"/>
    </row>
    <row r="80" spans="7:12" x14ac:dyDescent="0.25">
      <c r="G80" s="26" t="s">
        <v>122</v>
      </c>
      <c r="H80" s="26" t="s">
        <v>120</v>
      </c>
      <c r="I80" s="25" t="s">
        <v>156</v>
      </c>
      <c r="J80" s="25" t="s">
        <v>95</v>
      </c>
      <c r="K80" s="60" t="s">
        <v>162</v>
      </c>
      <c r="L80"/>
    </row>
    <row r="81" spans="7:13" x14ac:dyDescent="0.25">
      <c r="G81" s="26" t="s">
        <v>123</v>
      </c>
      <c r="H81" s="26" t="s">
        <v>120</v>
      </c>
      <c r="I81" s="25" t="s">
        <v>157</v>
      </c>
      <c r="J81" s="25" t="s">
        <v>95</v>
      </c>
      <c r="K81" s="60" t="s">
        <v>181</v>
      </c>
      <c r="L81"/>
    </row>
    <row r="82" spans="7:13" x14ac:dyDescent="0.25">
      <c r="G82" s="26" t="s">
        <v>124</v>
      </c>
      <c r="H82" s="26" t="s">
        <v>120</v>
      </c>
      <c r="I82" s="25" t="s">
        <v>157</v>
      </c>
      <c r="J82" s="25" t="s">
        <v>95</v>
      </c>
      <c r="K82" s="60" t="s">
        <v>165</v>
      </c>
      <c r="L82"/>
    </row>
    <row r="83" spans="7:13" x14ac:dyDescent="0.25">
      <c r="G83" s="26" t="s">
        <v>125</v>
      </c>
      <c r="H83" s="26" t="s">
        <v>120</v>
      </c>
      <c r="I83" s="25" t="s">
        <v>157</v>
      </c>
      <c r="J83" s="25" t="s">
        <v>95</v>
      </c>
      <c r="K83" s="60" t="s">
        <v>165</v>
      </c>
      <c r="L83"/>
    </row>
    <row r="84" spans="7:13" x14ac:dyDescent="0.25">
      <c r="G84" s="26" t="s">
        <v>126</v>
      </c>
      <c r="H84" s="26" t="s">
        <v>120</v>
      </c>
      <c r="I84" s="25" t="s">
        <v>157</v>
      </c>
      <c r="J84" s="25" t="s">
        <v>95</v>
      </c>
      <c r="K84" s="60" t="s">
        <v>165</v>
      </c>
      <c r="L84"/>
    </row>
    <row r="86" spans="7:13" x14ac:dyDescent="0.25">
      <c r="G86" t="s">
        <v>133</v>
      </c>
      <c r="H86" t="s">
        <v>155</v>
      </c>
      <c r="I86">
        <v>3</v>
      </c>
    </row>
    <row r="87" spans="7:13" x14ac:dyDescent="0.25">
      <c r="G87" t="s">
        <v>134</v>
      </c>
      <c r="H87" t="s">
        <v>179</v>
      </c>
      <c r="I87">
        <v>5</v>
      </c>
    </row>
    <row r="88" spans="7:13" x14ac:dyDescent="0.25">
      <c r="G88" t="s">
        <v>132</v>
      </c>
      <c r="H88" t="s">
        <v>161</v>
      </c>
      <c r="I88">
        <v>4</v>
      </c>
    </row>
    <row r="90" spans="7:13" ht="15.75" thickBot="1" x14ac:dyDescent="0.3"/>
    <row r="91" spans="7:13" ht="16.5" thickTop="1" thickBot="1" x14ac:dyDescent="0.3">
      <c r="G91" s="114" t="s">
        <v>130</v>
      </c>
      <c r="H91" s="115" t="s">
        <v>129</v>
      </c>
      <c r="I91" s="115" t="s">
        <v>136</v>
      </c>
      <c r="J91" s="115" t="s">
        <v>180</v>
      </c>
      <c r="K91" s="116" t="s">
        <v>128</v>
      </c>
      <c r="L91" s="116" t="s">
        <v>112</v>
      </c>
      <c r="M91" s="117" t="s">
        <v>53</v>
      </c>
    </row>
    <row r="92" spans="7:13" x14ac:dyDescent="0.25">
      <c r="G92" s="118" t="s">
        <v>115</v>
      </c>
      <c r="H92" s="96" t="s">
        <v>119</v>
      </c>
      <c r="I92" s="97" t="s">
        <v>133</v>
      </c>
      <c r="J92" s="97" t="str">
        <f>VLOOKUP(H92,$G$72:$K$84,VLOOKUP(I92,$G$86:$I$88,3,FALSE),FALSE)</f>
        <v>BronchialTree</v>
      </c>
      <c r="K92" s="98">
        <v>0</v>
      </c>
      <c r="L92" s="98">
        <v>1444.8000000000002</v>
      </c>
      <c r="M92" s="119" t="s">
        <v>108</v>
      </c>
    </row>
    <row r="93" spans="7:13" x14ac:dyDescent="0.25">
      <c r="G93" s="120" t="s">
        <v>115</v>
      </c>
      <c r="H93" s="94" t="s">
        <v>119</v>
      </c>
      <c r="I93" s="93" t="s">
        <v>134</v>
      </c>
      <c r="J93" s="93" t="str">
        <f t="shared" ref="J93:J121" si="0">VLOOKUP(H93,$G$72:$K$84,VLOOKUP(I93,$G$86:$I$88,3,FALSE),FALSE)</f>
        <v>ProxBronchiaZone</v>
      </c>
      <c r="K93" s="95">
        <v>1444.8</v>
      </c>
      <c r="L93" s="95">
        <v>1444.8000000000002</v>
      </c>
      <c r="M93" s="121">
        <v>-2.2737367544323206E-13</v>
      </c>
    </row>
    <row r="94" spans="7:13" ht="15.75" thickBot="1" x14ac:dyDescent="0.3">
      <c r="G94" s="122" t="s">
        <v>115</v>
      </c>
      <c r="H94" s="99" t="s">
        <v>119</v>
      </c>
      <c r="I94" s="100" t="s">
        <v>132</v>
      </c>
      <c r="J94" s="100" t="str">
        <f t="shared" si="0"/>
        <v>Trachea</v>
      </c>
      <c r="K94" s="101">
        <v>0</v>
      </c>
      <c r="L94" s="101">
        <v>1444.8000000000002</v>
      </c>
      <c r="M94" s="123" t="s">
        <v>108</v>
      </c>
    </row>
    <row r="95" spans="7:13" x14ac:dyDescent="0.25">
      <c r="G95" s="124" t="s">
        <v>115</v>
      </c>
      <c r="H95" s="102" t="s">
        <v>116</v>
      </c>
      <c r="I95" s="103" t="s">
        <v>133</v>
      </c>
      <c r="J95" s="103" t="str">
        <f t="shared" si="0"/>
        <v>BronchialTree</v>
      </c>
      <c r="K95" s="104">
        <v>0</v>
      </c>
      <c r="L95" s="104">
        <v>936</v>
      </c>
      <c r="M95" s="125" t="s">
        <v>108</v>
      </c>
    </row>
    <row r="96" spans="7:13" x14ac:dyDescent="0.25">
      <c r="G96" s="126" t="s">
        <v>115</v>
      </c>
      <c r="H96" s="87" t="s">
        <v>116</v>
      </c>
      <c r="I96" s="86" t="s">
        <v>134</v>
      </c>
      <c r="J96" s="86" t="str">
        <f t="shared" si="0"/>
        <v>PRV20 Brl Tree</v>
      </c>
      <c r="K96" s="88">
        <v>5208</v>
      </c>
      <c r="L96" s="88">
        <v>936</v>
      </c>
      <c r="M96" s="127">
        <v>4272</v>
      </c>
    </row>
    <row r="97" spans="7:13" ht="15.75" thickBot="1" x14ac:dyDescent="0.3">
      <c r="G97" s="128" t="s">
        <v>115</v>
      </c>
      <c r="H97" s="105" t="s">
        <v>116</v>
      </c>
      <c r="I97" s="106" t="s">
        <v>132</v>
      </c>
      <c r="J97" s="106" t="str">
        <f t="shared" si="0"/>
        <v>Trachea</v>
      </c>
      <c r="K97" s="107">
        <v>0</v>
      </c>
      <c r="L97" s="107">
        <v>19.200000000000003</v>
      </c>
      <c r="M97" s="129" t="s">
        <v>108</v>
      </c>
    </row>
    <row r="98" spans="7:13" x14ac:dyDescent="0.25">
      <c r="G98" s="118" t="s">
        <v>115</v>
      </c>
      <c r="H98" s="96" t="s">
        <v>117</v>
      </c>
      <c r="I98" s="97" t="s">
        <v>133</v>
      </c>
      <c r="J98" s="97" t="str">
        <f t="shared" si="0"/>
        <v>BronchialTree</v>
      </c>
      <c r="K98" s="98">
        <v>0</v>
      </c>
      <c r="L98" s="98">
        <v>585.59999999999991</v>
      </c>
      <c r="M98" s="119" t="s">
        <v>108</v>
      </c>
    </row>
    <row r="99" spans="7:13" x14ac:dyDescent="0.25">
      <c r="G99" s="120" t="s">
        <v>115</v>
      </c>
      <c r="H99" s="94" t="s">
        <v>117</v>
      </c>
      <c r="I99" s="93" t="s">
        <v>134</v>
      </c>
      <c r="J99" s="93" t="str">
        <f t="shared" si="0"/>
        <v>PRV20 Brl Tree</v>
      </c>
      <c r="K99" s="95">
        <v>1281.6000000000001</v>
      </c>
      <c r="L99" s="95">
        <v>585.59999999999991</v>
      </c>
      <c r="M99" s="127">
        <v>696.00000000000023</v>
      </c>
    </row>
    <row r="100" spans="7:13" ht="15.75" thickBot="1" x14ac:dyDescent="0.3">
      <c r="G100" s="122" t="s">
        <v>115</v>
      </c>
      <c r="H100" s="99" t="s">
        <v>117</v>
      </c>
      <c r="I100" s="100" t="s">
        <v>132</v>
      </c>
      <c r="J100" s="100" t="str">
        <f t="shared" si="0"/>
        <v>Trachea</v>
      </c>
      <c r="K100" s="101">
        <v>0</v>
      </c>
      <c r="L100" s="101">
        <v>19.200000000000003</v>
      </c>
      <c r="M100" s="123" t="s">
        <v>108</v>
      </c>
    </row>
    <row r="101" spans="7:13" x14ac:dyDescent="0.25">
      <c r="G101" s="124" t="s">
        <v>115</v>
      </c>
      <c r="H101" s="102" t="s">
        <v>118</v>
      </c>
      <c r="I101" s="103" t="s">
        <v>133</v>
      </c>
      <c r="J101" s="103" t="str">
        <f t="shared" si="0"/>
        <v>BronchialTree</v>
      </c>
      <c r="K101" s="104">
        <v>0</v>
      </c>
      <c r="L101" s="104">
        <v>849.59999999999991</v>
      </c>
      <c r="M101" s="125" t="s">
        <v>108</v>
      </c>
    </row>
    <row r="102" spans="7:13" x14ac:dyDescent="0.25">
      <c r="G102" s="126" t="s">
        <v>115</v>
      </c>
      <c r="H102" s="87" t="s">
        <v>118</v>
      </c>
      <c r="I102" s="86" t="s">
        <v>134</v>
      </c>
      <c r="J102" s="86" t="str">
        <f t="shared" si="0"/>
        <v>ProxBronchialZon</v>
      </c>
      <c r="K102" s="88">
        <v>1526.4</v>
      </c>
      <c r="L102" s="88">
        <v>849.59999999999991</v>
      </c>
      <c r="M102" s="127">
        <v>676.80000000000018</v>
      </c>
    </row>
    <row r="103" spans="7:13" ht="15.75" thickBot="1" x14ac:dyDescent="0.3">
      <c r="G103" s="128" t="s">
        <v>115</v>
      </c>
      <c r="H103" s="105" t="s">
        <v>118</v>
      </c>
      <c r="I103" s="106" t="s">
        <v>132</v>
      </c>
      <c r="J103" s="106" t="str">
        <f t="shared" si="0"/>
        <v>Trachea</v>
      </c>
      <c r="K103" s="107">
        <v>0</v>
      </c>
      <c r="L103" s="107">
        <v>628.79999999999995</v>
      </c>
      <c r="M103" s="129" t="s">
        <v>108</v>
      </c>
    </row>
    <row r="104" spans="7:13" x14ac:dyDescent="0.25">
      <c r="G104" s="118" t="s">
        <v>110</v>
      </c>
      <c r="H104" s="96" t="s">
        <v>111</v>
      </c>
      <c r="I104" s="97" t="s">
        <v>134</v>
      </c>
      <c r="J104" s="97" t="str">
        <f t="shared" si="0"/>
        <v>PRV20 Brl Tree</v>
      </c>
      <c r="K104" s="98">
        <v>240</v>
      </c>
      <c r="L104" s="98">
        <v>18</v>
      </c>
      <c r="M104" s="130">
        <v>222</v>
      </c>
    </row>
    <row r="105" spans="7:13" ht="15.75" thickBot="1" x14ac:dyDescent="0.3">
      <c r="G105" s="122" t="s">
        <v>110</v>
      </c>
      <c r="H105" s="99" t="s">
        <v>111</v>
      </c>
      <c r="I105" s="100" t="s">
        <v>132</v>
      </c>
      <c r="J105" s="100" t="str">
        <f t="shared" si="0"/>
        <v>Trachea</v>
      </c>
      <c r="K105" s="101">
        <v>0</v>
      </c>
      <c r="L105" s="101">
        <v>18</v>
      </c>
      <c r="M105" s="123" t="s">
        <v>108</v>
      </c>
    </row>
    <row r="106" spans="7:13" x14ac:dyDescent="0.25">
      <c r="G106" s="124" t="s">
        <v>110</v>
      </c>
      <c r="H106" s="102" t="s">
        <v>114</v>
      </c>
      <c r="I106" s="103" t="s">
        <v>134</v>
      </c>
      <c r="J106" s="103" t="str">
        <f t="shared" si="0"/>
        <v>PRV20 Brl Tree</v>
      </c>
      <c r="K106" s="104">
        <v>5724</v>
      </c>
      <c r="L106" s="104">
        <v>54</v>
      </c>
      <c r="M106" s="130">
        <v>5670</v>
      </c>
    </row>
    <row r="107" spans="7:13" ht="15.75" thickBot="1" x14ac:dyDescent="0.3">
      <c r="G107" s="128" t="s">
        <v>110</v>
      </c>
      <c r="H107" s="105" t="s">
        <v>114</v>
      </c>
      <c r="I107" s="106" t="s">
        <v>132</v>
      </c>
      <c r="J107" s="106" t="str">
        <f t="shared" si="0"/>
        <v>Trachea</v>
      </c>
      <c r="K107" s="107">
        <v>0</v>
      </c>
      <c r="L107" s="107">
        <v>54</v>
      </c>
      <c r="M107" s="129" t="s">
        <v>108</v>
      </c>
    </row>
    <row r="108" spans="7:13" x14ac:dyDescent="0.25">
      <c r="G108" s="118" t="s">
        <v>110</v>
      </c>
      <c r="H108" s="96" t="s">
        <v>113</v>
      </c>
      <c r="I108" s="97" t="s">
        <v>134</v>
      </c>
      <c r="J108" s="97" t="str">
        <f t="shared" si="0"/>
        <v>PRV20 Brl Tree</v>
      </c>
      <c r="K108" s="98">
        <v>1452</v>
      </c>
      <c r="L108" s="98">
        <v>1452</v>
      </c>
      <c r="M108" s="131">
        <v>0</v>
      </c>
    </row>
    <row r="109" spans="7:13" ht="15.75" thickBot="1" x14ac:dyDescent="0.3">
      <c r="G109" s="122" t="s">
        <v>110</v>
      </c>
      <c r="H109" s="99" t="s">
        <v>113</v>
      </c>
      <c r="I109" s="100" t="s">
        <v>132</v>
      </c>
      <c r="J109" s="100" t="str">
        <f t="shared" si="0"/>
        <v>Trachea</v>
      </c>
      <c r="K109" s="101">
        <v>0</v>
      </c>
      <c r="L109" s="101">
        <v>1452</v>
      </c>
      <c r="M109" s="123" t="s">
        <v>108</v>
      </c>
    </row>
    <row r="110" spans="7:13" x14ac:dyDescent="0.25">
      <c r="G110" s="126" t="s">
        <v>120</v>
      </c>
      <c r="H110" s="87" t="s">
        <v>121</v>
      </c>
      <c r="I110" s="86" t="s">
        <v>134</v>
      </c>
      <c r="J110" s="86" t="str">
        <f t="shared" si="0"/>
        <v>PRV20 Brl Tree</v>
      </c>
      <c r="K110" s="88">
        <v>1194</v>
      </c>
      <c r="L110" s="88">
        <v>10.4</v>
      </c>
      <c r="M110" s="127">
        <v>1183.5999999999999</v>
      </c>
    </row>
    <row r="111" spans="7:13" ht="15.75" thickBot="1" x14ac:dyDescent="0.3">
      <c r="G111" s="126" t="s">
        <v>120</v>
      </c>
      <c r="H111" s="87" t="s">
        <v>121</v>
      </c>
      <c r="I111" s="86" t="s">
        <v>132</v>
      </c>
      <c r="J111" s="86" t="str">
        <f t="shared" si="0"/>
        <v>Trachea</v>
      </c>
      <c r="K111" s="88">
        <v>0</v>
      </c>
      <c r="L111" s="88">
        <v>10.4</v>
      </c>
      <c r="M111" s="132"/>
    </row>
    <row r="112" spans="7:13" x14ac:dyDescent="0.25">
      <c r="G112" s="133" t="s">
        <v>120</v>
      </c>
      <c r="H112" s="108" t="s">
        <v>122</v>
      </c>
      <c r="I112" s="109" t="s">
        <v>134</v>
      </c>
      <c r="J112" s="109" t="str">
        <f>VLOOKUP(H112,$G$72:$K$84,VLOOKUP(I112,$G$86:$I$88,3,FALSE),FALSE)</f>
        <v>PRV20 Brl Tree</v>
      </c>
      <c r="K112" s="110">
        <v>692.2</v>
      </c>
      <c r="L112" s="110">
        <v>692.2</v>
      </c>
      <c r="M112" s="131">
        <v>0</v>
      </c>
    </row>
    <row r="113" spans="7:13" ht="15.75" thickBot="1" x14ac:dyDescent="0.3">
      <c r="G113" s="134" t="s">
        <v>120</v>
      </c>
      <c r="H113" s="111" t="s">
        <v>122</v>
      </c>
      <c r="I113" s="112" t="s">
        <v>132</v>
      </c>
      <c r="J113" s="112" t="str">
        <f>VLOOKUP(H113,$G$72:$K$84,VLOOKUP(I113,$G$86:$I$88,3,FALSE),FALSE)</f>
        <v>Trachea</v>
      </c>
      <c r="K113" s="113">
        <v>0</v>
      </c>
      <c r="L113" s="113">
        <v>692.2</v>
      </c>
      <c r="M113" s="135" t="s">
        <v>108</v>
      </c>
    </row>
    <row r="114" spans="7:13" ht="16.5" thickTop="1" thickBot="1" x14ac:dyDescent="0.3">
      <c r="G114" s="126" t="s">
        <v>120</v>
      </c>
      <c r="H114" s="87" t="s">
        <v>123</v>
      </c>
      <c r="I114" s="86" t="s">
        <v>134</v>
      </c>
      <c r="J114" s="86" t="str">
        <f t="shared" si="0"/>
        <v>-</v>
      </c>
      <c r="K114" s="141">
        <v>1124.7</v>
      </c>
      <c r="L114" s="88">
        <v>29.7</v>
      </c>
      <c r="M114" s="127">
        <v>1095</v>
      </c>
    </row>
    <row r="115" spans="7:13" ht="16.5" thickTop="1" thickBot="1" x14ac:dyDescent="0.3">
      <c r="G115" s="126" t="s">
        <v>120</v>
      </c>
      <c r="H115" s="87" t="s">
        <v>123</v>
      </c>
      <c r="I115" s="86" t="s">
        <v>132</v>
      </c>
      <c r="J115" s="86" t="str">
        <f t="shared" si="0"/>
        <v>Trachea</v>
      </c>
      <c r="K115" s="88">
        <v>0</v>
      </c>
      <c r="L115" s="88">
        <v>29.7</v>
      </c>
      <c r="M115" s="132" t="s">
        <v>108</v>
      </c>
    </row>
    <row r="116" spans="7:13" x14ac:dyDescent="0.25">
      <c r="G116" s="133" t="s">
        <v>120</v>
      </c>
      <c r="H116" s="108" t="s">
        <v>124</v>
      </c>
      <c r="I116" s="109" t="s">
        <v>134</v>
      </c>
      <c r="J116" s="109" t="str">
        <f t="shared" si="0"/>
        <v>ProxBronchZone</v>
      </c>
      <c r="K116" s="110">
        <v>65</v>
      </c>
      <c r="L116" s="110">
        <v>19</v>
      </c>
      <c r="M116" s="130">
        <v>46</v>
      </c>
    </row>
    <row r="117" spans="7:13" ht="15.75" thickBot="1" x14ac:dyDescent="0.3">
      <c r="G117" s="134" t="s">
        <v>120</v>
      </c>
      <c r="H117" s="111" t="s">
        <v>124</v>
      </c>
      <c r="I117" s="112" t="s">
        <v>132</v>
      </c>
      <c r="J117" s="112" t="str">
        <f t="shared" si="0"/>
        <v>Trachea</v>
      </c>
      <c r="K117" s="113">
        <v>0</v>
      </c>
      <c r="L117" s="113">
        <v>19</v>
      </c>
      <c r="M117" s="135" t="s">
        <v>108</v>
      </c>
    </row>
    <row r="118" spans="7:13" x14ac:dyDescent="0.25">
      <c r="G118" s="126" t="s">
        <v>120</v>
      </c>
      <c r="H118" s="87" t="s">
        <v>125</v>
      </c>
      <c r="I118" s="86" t="s">
        <v>134</v>
      </c>
      <c r="J118" s="86" t="str">
        <f t="shared" si="0"/>
        <v>ProxBronchZone</v>
      </c>
      <c r="K118" s="88">
        <v>1853</v>
      </c>
      <c r="L118" s="88">
        <v>684.7</v>
      </c>
      <c r="M118" s="127">
        <v>1168.3</v>
      </c>
    </row>
    <row r="119" spans="7:13" ht="15.75" thickBot="1" x14ac:dyDescent="0.3">
      <c r="G119" s="126" t="s">
        <v>120</v>
      </c>
      <c r="H119" s="87" t="s">
        <v>125</v>
      </c>
      <c r="I119" s="86" t="s">
        <v>132</v>
      </c>
      <c r="J119" s="86" t="str">
        <f t="shared" si="0"/>
        <v>Trachea</v>
      </c>
      <c r="K119" s="88">
        <v>0</v>
      </c>
      <c r="L119" s="88">
        <v>684.7</v>
      </c>
      <c r="M119" s="132" t="s">
        <v>108</v>
      </c>
    </row>
    <row r="120" spans="7:13" x14ac:dyDescent="0.25">
      <c r="G120" s="133" t="s">
        <v>120</v>
      </c>
      <c r="H120" s="108" t="s">
        <v>126</v>
      </c>
      <c r="I120" s="109" t="s">
        <v>134</v>
      </c>
      <c r="J120" s="109" t="str">
        <f t="shared" si="0"/>
        <v>ProxBronchZone</v>
      </c>
      <c r="K120" s="110">
        <v>167</v>
      </c>
      <c r="L120" s="110">
        <v>166.5</v>
      </c>
      <c r="M120" s="131">
        <v>0.5</v>
      </c>
    </row>
    <row r="121" spans="7:13" ht="15.75" thickBot="1" x14ac:dyDescent="0.3">
      <c r="G121" s="136" t="s">
        <v>120</v>
      </c>
      <c r="H121" s="137" t="s">
        <v>126</v>
      </c>
      <c r="I121" s="138" t="s">
        <v>132</v>
      </c>
      <c r="J121" s="138" t="str">
        <f t="shared" si="0"/>
        <v>Trachea</v>
      </c>
      <c r="K121" s="139">
        <v>0</v>
      </c>
      <c r="L121" s="139">
        <v>166.5</v>
      </c>
      <c r="M121" s="140" t="s">
        <v>108</v>
      </c>
    </row>
    <row r="122" spans="7:13" ht="15.75" thickTop="1" x14ac:dyDescent="0.25"/>
  </sheetData>
  <mergeCells count="11">
    <mergeCell ref="AM19:AR19"/>
    <mergeCell ref="AT19:AY19"/>
    <mergeCell ref="U21:Y21"/>
    <mergeCell ref="AG1:AK1"/>
    <mergeCell ref="AM1:AR1"/>
    <mergeCell ref="AT1:AY1"/>
    <mergeCell ref="A1:E1"/>
    <mergeCell ref="G1:L1"/>
    <mergeCell ref="N1:S1"/>
    <mergeCell ref="U1:Y1"/>
    <mergeCell ref="AA1:AE1"/>
  </mergeCells>
  <conditionalFormatting sqref="L56:L62">
    <cfRule type="cellIs" dxfId="7" priority="21" stopIfTrue="1" operator="equal">
      <formula>" "</formula>
    </cfRule>
    <cfRule type="cellIs" dxfId="6" priority="22" stopIfTrue="1" operator="equal">
      <formula>TRUE</formula>
    </cfRule>
    <cfRule type="cellIs" dxfId="5" priority="23" stopIfTrue="1" operator="equal">
      <formula>FALSE</formula>
    </cfRule>
    <cfRule type="cellIs" dxfId="4" priority="24" operator="notBetween">
      <formula>-1</formula>
      <formula>1</formula>
    </cfRule>
  </conditionalFormatting>
  <pageMargins left="0.7" right="0.7" top="0.75" bottom="0.75" header="0.3" footer="0.3"/>
  <pageSetup orientation="portrait" r:id="rId1"/>
  <colBreaks count="6" manualBreakCount="6">
    <brk id="13" max="1048575" man="1"/>
    <brk id="20" max="1048575" man="1"/>
    <brk id="26" max="1048575" man="1"/>
    <brk id="32" max="1048575" man="1"/>
    <brk id="38" max="1048575" man="1"/>
    <brk id="45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tabSelected="1" zoomScaleNormal="100" workbookViewId="0">
      <selection activeCell="K18" sqref="K18"/>
    </sheetView>
  </sheetViews>
  <sheetFormatPr defaultRowHeight="15" x14ac:dyDescent="0.25"/>
  <cols>
    <col min="1" max="1" width="14.140625" bestFit="1" customWidth="1"/>
    <col min="2" max="2" width="11.85546875" customWidth="1"/>
    <col min="3" max="3" width="13.42578125" customWidth="1"/>
    <col min="4" max="4" width="17.42578125" style="2" bestFit="1" customWidth="1"/>
    <col min="5" max="5" width="10.140625" style="2" customWidth="1"/>
    <col min="6" max="6" width="5" style="2" customWidth="1"/>
    <col min="8" max="8" width="14.140625" bestFit="1" customWidth="1"/>
    <col min="9" max="9" width="11.85546875" bestFit="1" customWidth="1"/>
    <col min="10" max="10" width="13.42578125" bestFit="1" customWidth="1"/>
    <col min="11" max="11" width="17.42578125" bestFit="1" customWidth="1"/>
    <col min="12" max="12" width="10.140625" bestFit="1" customWidth="1"/>
    <col min="13" max="13" width="5" bestFit="1" customWidth="1"/>
    <col min="16" max="16" width="14.42578125" bestFit="1" customWidth="1"/>
    <col min="17" max="18" width="33.85546875" bestFit="1" customWidth="1"/>
    <col min="20" max="20" width="11.85546875" bestFit="1" customWidth="1"/>
    <col min="21" max="21" width="14.140625" bestFit="1" customWidth="1"/>
    <col min="22" max="22" width="14.42578125" bestFit="1" customWidth="1"/>
    <col min="23" max="23" width="8.28515625" bestFit="1" customWidth="1"/>
    <col min="24" max="24" width="33.85546875" bestFit="1" customWidth="1"/>
  </cols>
  <sheetData>
    <row r="1" spans="1:24" ht="16.5" thickTop="1" thickBot="1" x14ac:dyDescent="0.3">
      <c r="A1" s="144" t="s">
        <v>142</v>
      </c>
      <c r="B1" s="144"/>
      <c r="C1" s="144"/>
      <c r="D1" s="144"/>
      <c r="E1" s="144"/>
      <c r="F1" s="144"/>
      <c r="H1" s="114" t="s">
        <v>130</v>
      </c>
      <c r="I1" s="115" t="s">
        <v>129</v>
      </c>
      <c r="J1" s="115" t="s">
        <v>136</v>
      </c>
      <c r="K1" s="115" t="s">
        <v>180</v>
      </c>
      <c r="L1" s="116" t="s">
        <v>128</v>
      </c>
      <c r="M1" s="116" t="s">
        <v>112</v>
      </c>
      <c r="N1" s="117" t="s">
        <v>53</v>
      </c>
      <c r="T1" s="56" t="s">
        <v>178</v>
      </c>
      <c r="U1" s="57" t="s">
        <v>130</v>
      </c>
      <c r="V1" s="56" t="s">
        <v>155</v>
      </c>
      <c r="W1" s="56" t="s">
        <v>161</v>
      </c>
      <c r="X1" s="58" t="s">
        <v>179</v>
      </c>
    </row>
    <row r="2" spans="1:24" ht="15.75" thickBot="1" x14ac:dyDescent="0.3">
      <c r="A2" s="71" t="s">
        <v>130</v>
      </c>
      <c r="B2" s="72" t="s">
        <v>129</v>
      </c>
      <c r="C2" s="72" t="s">
        <v>136</v>
      </c>
      <c r="D2" s="73" t="s">
        <v>128</v>
      </c>
      <c r="E2" s="73" t="s">
        <v>112</v>
      </c>
      <c r="F2" s="74" t="s">
        <v>53</v>
      </c>
      <c r="H2" s="118" t="s">
        <v>115</v>
      </c>
      <c r="I2" s="96" t="s">
        <v>119</v>
      </c>
      <c r="J2" s="97" t="s">
        <v>133</v>
      </c>
      <c r="K2" s="97" t="str">
        <f>VLOOKUP(I2,$T$2:$X$14,VLOOKUP(J2,$P$8:$R$10,3,FALSE),FALSE)</f>
        <v>BronchialTree</v>
      </c>
      <c r="L2" s="98">
        <v>0</v>
      </c>
      <c r="M2" s="98">
        <v>1444.8000000000002</v>
      </c>
      <c r="N2" s="119" t="s">
        <v>108</v>
      </c>
      <c r="P2" s="56" t="s">
        <v>155</v>
      </c>
      <c r="Q2" s="56" t="s">
        <v>161</v>
      </c>
      <c r="R2" s="58" t="s">
        <v>179</v>
      </c>
      <c r="T2" s="54" t="s">
        <v>111</v>
      </c>
      <c r="U2" s="54" t="s">
        <v>110</v>
      </c>
      <c r="V2" s="55" t="s">
        <v>156</v>
      </c>
      <c r="W2" s="55" t="s">
        <v>95</v>
      </c>
      <c r="X2" s="59" t="s">
        <v>162</v>
      </c>
    </row>
    <row r="3" spans="1:24" x14ac:dyDescent="0.25">
      <c r="A3" s="89" t="s">
        <v>115</v>
      </c>
      <c r="B3" s="90" t="s">
        <v>119</v>
      </c>
      <c r="C3" s="89" t="s">
        <v>133</v>
      </c>
      <c r="D3" s="91">
        <v>0</v>
      </c>
      <c r="E3" s="91">
        <v>1444.8000000000002</v>
      </c>
      <c r="F3" s="92" t="s">
        <v>108</v>
      </c>
      <c r="H3" s="120" t="s">
        <v>115</v>
      </c>
      <c r="I3" s="94" t="s">
        <v>119</v>
      </c>
      <c r="J3" s="93" t="s">
        <v>134</v>
      </c>
      <c r="K3" s="93" t="str">
        <f t="shared" ref="K3:K31" si="0">VLOOKUP(I3,$T$2:$X$14,VLOOKUP(J3,$P$8:$R$10,3,FALSE),FALSE)</f>
        <v>ProxBronchiaZone</v>
      </c>
      <c r="L3" s="95">
        <v>1444.8</v>
      </c>
      <c r="M3" s="95">
        <v>1444.8000000000002</v>
      </c>
      <c r="N3" s="121">
        <v>-2.2737367544323206E-13</v>
      </c>
      <c r="P3" t="s">
        <v>156</v>
      </c>
      <c r="Q3" t="s">
        <v>95</v>
      </c>
      <c r="R3" s="51" t="s">
        <v>162</v>
      </c>
      <c r="T3" s="26" t="s">
        <v>113</v>
      </c>
      <c r="U3" s="26" t="s">
        <v>110</v>
      </c>
      <c r="V3" s="25" t="s">
        <v>156</v>
      </c>
      <c r="W3" s="25" t="s">
        <v>95</v>
      </c>
      <c r="X3" s="60" t="s">
        <v>162</v>
      </c>
    </row>
    <row r="4" spans="1:24" ht="15.75" thickBot="1" x14ac:dyDescent="0.3">
      <c r="A4" s="89" t="s">
        <v>115</v>
      </c>
      <c r="B4" s="90" t="s">
        <v>119</v>
      </c>
      <c r="C4" s="89" t="s">
        <v>134</v>
      </c>
      <c r="D4" s="91">
        <v>1444.8</v>
      </c>
      <c r="E4" s="91">
        <v>1444.8000000000002</v>
      </c>
      <c r="F4" s="80">
        <v>-2.2737367544323206E-13</v>
      </c>
      <c r="H4" s="122" t="s">
        <v>115</v>
      </c>
      <c r="I4" s="99" t="s">
        <v>119</v>
      </c>
      <c r="J4" s="100" t="s">
        <v>132</v>
      </c>
      <c r="K4" s="100" t="str">
        <f t="shared" si="0"/>
        <v>Trachea</v>
      </c>
      <c r="L4" s="101">
        <v>0</v>
      </c>
      <c r="M4" s="101">
        <v>1444.8000000000002</v>
      </c>
      <c r="N4" s="123" t="s">
        <v>108</v>
      </c>
      <c r="P4" t="s">
        <v>157</v>
      </c>
      <c r="R4" s="51" t="s">
        <v>163</v>
      </c>
      <c r="T4" s="26" t="s">
        <v>114</v>
      </c>
      <c r="U4" s="26" t="s">
        <v>110</v>
      </c>
      <c r="V4" s="25" t="s">
        <v>156</v>
      </c>
      <c r="W4" s="25" t="s">
        <v>95</v>
      </c>
      <c r="X4" s="60" t="s">
        <v>162</v>
      </c>
    </row>
    <row r="5" spans="1:24" x14ac:dyDescent="0.25">
      <c r="A5" s="89" t="s">
        <v>115</v>
      </c>
      <c r="B5" s="90" t="s">
        <v>119</v>
      </c>
      <c r="C5" s="89" t="s">
        <v>132</v>
      </c>
      <c r="D5" s="91">
        <v>0</v>
      </c>
      <c r="E5" s="91">
        <v>1444.8000000000002</v>
      </c>
      <c r="F5" s="92" t="s">
        <v>108</v>
      </c>
      <c r="H5" s="124" t="s">
        <v>115</v>
      </c>
      <c r="I5" s="102" t="s">
        <v>116</v>
      </c>
      <c r="J5" s="103" t="s">
        <v>133</v>
      </c>
      <c r="K5" s="103" t="str">
        <f t="shared" si="0"/>
        <v>BronchialTree</v>
      </c>
      <c r="L5" s="104">
        <v>0</v>
      </c>
      <c r="M5" s="104">
        <v>936</v>
      </c>
      <c r="N5" s="125" t="s">
        <v>108</v>
      </c>
      <c r="R5" s="51" t="s">
        <v>164</v>
      </c>
      <c r="T5" s="26" t="s">
        <v>116</v>
      </c>
      <c r="U5" s="26" t="s">
        <v>115</v>
      </c>
      <c r="V5" s="25" t="s">
        <v>156</v>
      </c>
      <c r="W5" s="25" t="s">
        <v>95</v>
      </c>
      <c r="X5" s="60" t="s">
        <v>162</v>
      </c>
    </row>
    <row r="6" spans="1:24" x14ac:dyDescent="0.25">
      <c r="A6" s="82" t="s">
        <v>115</v>
      </c>
      <c r="B6" s="83" t="s">
        <v>116</v>
      </c>
      <c r="C6" s="82" t="s">
        <v>133</v>
      </c>
      <c r="D6" s="84">
        <v>0</v>
      </c>
      <c r="E6" s="84">
        <v>936</v>
      </c>
      <c r="F6" s="85" t="s">
        <v>108</v>
      </c>
      <c r="H6" s="126" t="s">
        <v>115</v>
      </c>
      <c r="I6" s="87" t="s">
        <v>116</v>
      </c>
      <c r="J6" s="86" t="s">
        <v>134</v>
      </c>
      <c r="K6" s="86" t="str">
        <f t="shared" si="0"/>
        <v>PRV20 Brl Tree</v>
      </c>
      <c r="L6" s="88">
        <v>5208</v>
      </c>
      <c r="M6" s="88">
        <v>936</v>
      </c>
      <c r="N6" s="127">
        <v>4272</v>
      </c>
      <c r="R6" s="51" t="s">
        <v>165</v>
      </c>
      <c r="T6" s="26" t="s">
        <v>117</v>
      </c>
      <c r="U6" s="26" t="s">
        <v>115</v>
      </c>
      <c r="V6" s="25" t="s">
        <v>156</v>
      </c>
      <c r="W6" s="25" t="s">
        <v>95</v>
      </c>
      <c r="X6" s="60" t="s">
        <v>162</v>
      </c>
    </row>
    <row r="7" spans="1:24" ht="15.75" thickBot="1" x14ac:dyDescent="0.3">
      <c r="A7" t="s">
        <v>120</v>
      </c>
      <c r="B7" t="s">
        <v>121</v>
      </c>
      <c r="C7" t="s">
        <v>133</v>
      </c>
      <c r="D7">
        <v>0</v>
      </c>
      <c r="E7">
        <v>0</v>
      </c>
      <c r="F7">
        <v>0</v>
      </c>
      <c r="H7" s="128" t="s">
        <v>115</v>
      </c>
      <c r="I7" s="105" t="s">
        <v>116</v>
      </c>
      <c r="J7" s="106" t="s">
        <v>132</v>
      </c>
      <c r="K7" s="106" t="str">
        <f t="shared" si="0"/>
        <v>Trachea</v>
      </c>
      <c r="L7" s="107">
        <v>0</v>
      </c>
      <c r="M7" s="107">
        <v>19.200000000000003</v>
      </c>
      <c r="N7" s="129" t="s">
        <v>108</v>
      </c>
      <c r="T7" s="26" t="s">
        <v>118</v>
      </c>
      <c r="U7" s="26" t="s">
        <v>115</v>
      </c>
      <c r="V7" s="25" t="s">
        <v>156</v>
      </c>
      <c r="W7" s="25" t="s">
        <v>95</v>
      </c>
      <c r="X7" s="60" t="s">
        <v>163</v>
      </c>
    </row>
    <row r="8" spans="1:24" x14ac:dyDescent="0.25">
      <c r="A8" t="s">
        <v>120</v>
      </c>
      <c r="B8" t="s">
        <v>122</v>
      </c>
      <c r="C8" t="s">
        <v>133</v>
      </c>
      <c r="D8">
        <v>0</v>
      </c>
      <c r="E8">
        <v>0</v>
      </c>
      <c r="F8">
        <v>0</v>
      </c>
      <c r="H8" s="118" t="s">
        <v>115</v>
      </c>
      <c r="I8" s="96" t="s">
        <v>117</v>
      </c>
      <c r="J8" s="97" t="s">
        <v>133</v>
      </c>
      <c r="K8" s="97" t="str">
        <f t="shared" si="0"/>
        <v>BronchialTree</v>
      </c>
      <c r="L8" s="98">
        <v>0</v>
      </c>
      <c r="M8" s="98">
        <v>585.59999999999991</v>
      </c>
      <c r="N8" s="119" t="s">
        <v>108</v>
      </c>
      <c r="P8" t="s">
        <v>133</v>
      </c>
      <c r="Q8" t="s">
        <v>155</v>
      </c>
      <c r="R8">
        <v>3</v>
      </c>
      <c r="T8" s="26" t="s">
        <v>119</v>
      </c>
      <c r="U8" s="26" t="s">
        <v>115</v>
      </c>
      <c r="V8" s="25" t="s">
        <v>156</v>
      </c>
      <c r="W8" s="25" t="s">
        <v>95</v>
      </c>
      <c r="X8" s="60" t="s">
        <v>164</v>
      </c>
    </row>
    <row r="9" spans="1:24" x14ac:dyDescent="0.25">
      <c r="A9" t="s">
        <v>120</v>
      </c>
      <c r="B9" t="s">
        <v>123</v>
      </c>
      <c r="C9" t="s">
        <v>133</v>
      </c>
      <c r="D9">
        <v>0</v>
      </c>
      <c r="E9">
        <v>0</v>
      </c>
      <c r="F9">
        <v>0</v>
      </c>
      <c r="H9" s="120" t="s">
        <v>115</v>
      </c>
      <c r="I9" s="94" t="s">
        <v>117</v>
      </c>
      <c r="J9" s="93" t="s">
        <v>134</v>
      </c>
      <c r="K9" s="93" t="str">
        <f t="shared" si="0"/>
        <v>PRV20 Brl Tree</v>
      </c>
      <c r="L9" s="95">
        <v>1281.6000000000001</v>
      </c>
      <c r="M9" s="95">
        <v>585.59999999999991</v>
      </c>
      <c r="N9" s="127">
        <v>696.00000000000023</v>
      </c>
      <c r="P9" t="s">
        <v>134</v>
      </c>
      <c r="Q9" t="s">
        <v>179</v>
      </c>
      <c r="R9">
        <v>5</v>
      </c>
      <c r="T9" s="26" t="s">
        <v>121</v>
      </c>
      <c r="U9" s="26" t="s">
        <v>120</v>
      </c>
      <c r="V9" s="25" t="s">
        <v>156</v>
      </c>
      <c r="W9" s="25" t="s">
        <v>95</v>
      </c>
      <c r="X9" s="60" t="s">
        <v>162</v>
      </c>
    </row>
    <row r="10" spans="1:24" ht="15.75" thickBot="1" x14ac:dyDescent="0.3">
      <c r="A10" t="s">
        <v>120</v>
      </c>
      <c r="B10" t="s">
        <v>124</v>
      </c>
      <c r="C10" t="s">
        <v>133</v>
      </c>
      <c r="D10">
        <v>0</v>
      </c>
      <c r="E10">
        <v>0</v>
      </c>
      <c r="F10">
        <v>0</v>
      </c>
      <c r="H10" s="122" t="s">
        <v>115</v>
      </c>
      <c r="I10" s="99" t="s">
        <v>117</v>
      </c>
      <c r="J10" s="100" t="s">
        <v>132</v>
      </c>
      <c r="K10" s="100" t="str">
        <f t="shared" si="0"/>
        <v>Trachea</v>
      </c>
      <c r="L10" s="101">
        <v>0</v>
      </c>
      <c r="M10" s="101">
        <v>19.200000000000003</v>
      </c>
      <c r="N10" s="123" t="s">
        <v>108</v>
      </c>
      <c r="P10" t="s">
        <v>132</v>
      </c>
      <c r="Q10" t="s">
        <v>161</v>
      </c>
      <c r="R10">
        <v>4</v>
      </c>
      <c r="T10" s="26" t="s">
        <v>122</v>
      </c>
      <c r="U10" s="26" t="s">
        <v>120</v>
      </c>
      <c r="V10" s="25" t="s">
        <v>156</v>
      </c>
      <c r="W10" s="25" t="s">
        <v>95</v>
      </c>
      <c r="X10" s="60" t="s">
        <v>162</v>
      </c>
    </row>
    <row r="11" spans="1:24" x14ac:dyDescent="0.25">
      <c r="A11" t="s">
        <v>120</v>
      </c>
      <c r="B11" t="s">
        <v>125</v>
      </c>
      <c r="C11" t="s">
        <v>133</v>
      </c>
      <c r="D11">
        <v>0</v>
      </c>
      <c r="E11">
        <v>0</v>
      </c>
      <c r="F11">
        <v>0</v>
      </c>
      <c r="H11" s="124" t="s">
        <v>115</v>
      </c>
      <c r="I11" s="102" t="s">
        <v>118</v>
      </c>
      <c r="J11" s="103" t="s">
        <v>133</v>
      </c>
      <c r="K11" s="103" t="str">
        <f t="shared" si="0"/>
        <v>BronchialTree</v>
      </c>
      <c r="L11" s="104">
        <v>0</v>
      </c>
      <c r="M11" s="104">
        <v>849.59999999999991</v>
      </c>
      <c r="N11" s="125" t="s">
        <v>108</v>
      </c>
      <c r="T11" s="26" t="s">
        <v>123</v>
      </c>
      <c r="U11" s="26" t="s">
        <v>120</v>
      </c>
      <c r="V11" s="25" t="s">
        <v>157</v>
      </c>
      <c r="W11" s="25" t="s">
        <v>95</v>
      </c>
      <c r="X11" s="60" t="s">
        <v>181</v>
      </c>
    </row>
    <row r="12" spans="1:24" x14ac:dyDescent="0.25">
      <c r="A12" t="s">
        <v>120</v>
      </c>
      <c r="B12" t="s">
        <v>126</v>
      </c>
      <c r="C12" t="s">
        <v>133</v>
      </c>
      <c r="D12">
        <v>0</v>
      </c>
      <c r="E12">
        <v>0</v>
      </c>
      <c r="F12">
        <v>0</v>
      </c>
      <c r="H12" s="126" t="s">
        <v>115</v>
      </c>
      <c r="I12" s="87" t="s">
        <v>118</v>
      </c>
      <c r="J12" s="86" t="s">
        <v>134</v>
      </c>
      <c r="K12" s="86" t="str">
        <f t="shared" si="0"/>
        <v>ProxBronchialZon</v>
      </c>
      <c r="L12" s="88">
        <v>1526.4</v>
      </c>
      <c r="M12" s="88">
        <v>849.59999999999991</v>
      </c>
      <c r="N12" s="127">
        <v>676.80000000000018</v>
      </c>
      <c r="T12" s="26" t="s">
        <v>124</v>
      </c>
      <c r="U12" s="26" t="s">
        <v>120</v>
      </c>
      <c r="V12" s="25" t="s">
        <v>157</v>
      </c>
      <c r="W12" s="25" t="s">
        <v>95</v>
      </c>
      <c r="X12" s="60" t="s">
        <v>165</v>
      </c>
    </row>
    <row r="13" spans="1:24" ht="15.75" thickBot="1" x14ac:dyDescent="0.3">
      <c r="A13" t="s">
        <v>110</v>
      </c>
      <c r="B13" t="s">
        <v>111</v>
      </c>
      <c r="C13" t="s">
        <v>133</v>
      </c>
      <c r="D13">
        <v>0</v>
      </c>
      <c r="E13">
        <v>0</v>
      </c>
      <c r="F13">
        <v>0</v>
      </c>
      <c r="H13" s="128" t="s">
        <v>115</v>
      </c>
      <c r="I13" s="105" t="s">
        <v>118</v>
      </c>
      <c r="J13" s="106" t="s">
        <v>132</v>
      </c>
      <c r="K13" s="106" t="str">
        <f t="shared" si="0"/>
        <v>Trachea</v>
      </c>
      <c r="L13" s="107">
        <v>0</v>
      </c>
      <c r="M13" s="107">
        <v>628.79999999999995</v>
      </c>
      <c r="N13" s="129" t="s">
        <v>108</v>
      </c>
      <c r="T13" s="26" t="s">
        <v>125</v>
      </c>
      <c r="U13" s="26" t="s">
        <v>120</v>
      </c>
      <c r="V13" s="25" t="s">
        <v>157</v>
      </c>
      <c r="W13" s="25" t="s">
        <v>95</v>
      </c>
      <c r="X13" s="60" t="s">
        <v>165</v>
      </c>
    </row>
    <row r="14" spans="1:24" x14ac:dyDescent="0.25">
      <c r="A14" t="s">
        <v>110</v>
      </c>
      <c r="B14" t="s">
        <v>114</v>
      </c>
      <c r="C14" t="s">
        <v>133</v>
      </c>
      <c r="D14">
        <v>0</v>
      </c>
      <c r="E14">
        <v>0</v>
      </c>
      <c r="F14">
        <v>0</v>
      </c>
      <c r="H14" s="118" t="s">
        <v>110</v>
      </c>
      <c r="I14" s="96" t="s">
        <v>111</v>
      </c>
      <c r="J14" s="97" t="s">
        <v>134</v>
      </c>
      <c r="K14" s="97" t="str">
        <f t="shared" si="0"/>
        <v>PRV20 Brl Tree</v>
      </c>
      <c r="L14" s="98">
        <v>240</v>
      </c>
      <c r="M14" s="98">
        <v>18</v>
      </c>
      <c r="N14" s="130">
        <v>222</v>
      </c>
      <c r="T14" s="26" t="s">
        <v>126</v>
      </c>
      <c r="U14" s="26" t="s">
        <v>120</v>
      </c>
      <c r="V14" s="25" t="s">
        <v>157</v>
      </c>
      <c r="W14" s="25" t="s">
        <v>95</v>
      </c>
      <c r="X14" s="60" t="s">
        <v>165</v>
      </c>
    </row>
    <row r="15" spans="1:24" ht="15.75" thickBot="1" x14ac:dyDescent="0.3">
      <c r="A15" t="s">
        <v>110</v>
      </c>
      <c r="B15" t="s">
        <v>113</v>
      </c>
      <c r="C15" t="s">
        <v>133</v>
      </c>
      <c r="D15">
        <v>0</v>
      </c>
      <c r="E15">
        <v>0</v>
      </c>
      <c r="F15">
        <v>0</v>
      </c>
      <c r="H15" s="122" t="s">
        <v>110</v>
      </c>
      <c r="I15" s="99" t="s">
        <v>111</v>
      </c>
      <c r="J15" s="100" t="s">
        <v>132</v>
      </c>
      <c r="K15" s="100" t="str">
        <f t="shared" si="0"/>
        <v>Trachea</v>
      </c>
      <c r="L15" s="101">
        <v>0</v>
      </c>
      <c r="M15" s="101">
        <v>18</v>
      </c>
      <c r="N15" s="123" t="s">
        <v>108</v>
      </c>
    </row>
    <row r="16" spans="1:24" x14ac:dyDescent="0.25">
      <c r="A16" t="s">
        <v>115</v>
      </c>
      <c r="B16" t="s">
        <v>119</v>
      </c>
      <c r="C16" t="s">
        <v>141</v>
      </c>
      <c r="D16">
        <v>0</v>
      </c>
      <c r="E16">
        <v>0</v>
      </c>
      <c r="F16">
        <v>0</v>
      </c>
      <c r="H16" s="124" t="s">
        <v>110</v>
      </c>
      <c r="I16" s="102" t="s">
        <v>114</v>
      </c>
      <c r="J16" s="103" t="s">
        <v>134</v>
      </c>
      <c r="K16" s="103" t="str">
        <f t="shared" si="0"/>
        <v>PRV20 Brl Tree</v>
      </c>
      <c r="L16" s="104">
        <v>5724</v>
      </c>
      <c r="M16" s="104">
        <v>54</v>
      </c>
      <c r="N16" s="130">
        <v>5670</v>
      </c>
    </row>
    <row r="17" spans="1:14" ht="15.75" thickBot="1" x14ac:dyDescent="0.3">
      <c r="A17" t="s">
        <v>115</v>
      </c>
      <c r="B17" t="s">
        <v>116</v>
      </c>
      <c r="C17" t="s">
        <v>141</v>
      </c>
      <c r="D17">
        <v>0</v>
      </c>
      <c r="E17">
        <v>0</v>
      </c>
      <c r="F17">
        <v>0</v>
      </c>
      <c r="H17" s="128" t="s">
        <v>110</v>
      </c>
      <c r="I17" s="105" t="s">
        <v>114</v>
      </c>
      <c r="J17" s="106" t="s">
        <v>132</v>
      </c>
      <c r="K17" s="106" t="str">
        <f t="shared" si="0"/>
        <v>Trachea</v>
      </c>
      <c r="L17" s="107">
        <v>0</v>
      </c>
      <c r="M17" s="107">
        <v>54</v>
      </c>
      <c r="N17" s="129" t="s">
        <v>108</v>
      </c>
    </row>
    <row r="18" spans="1:14" x14ac:dyDescent="0.25">
      <c r="A18" t="s">
        <v>115</v>
      </c>
      <c r="B18" t="s">
        <v>117</v>
      </c>
      <c r="C18" t="s">
        <v>141</v>
      </c>
      <c r="D18">
        <v>0</v>
      </c>
      <c r="E18">
        <v>0</v>
      </c>
      <c r="F18">
        <v>0</v>
      </c>
      <c r="H18" s="118" t="s">
        <v>110</v>
      </c>
      <c r="I18" s="96" t="s">
        <v>113</v>
      </c>
      <c r="J18" s="97" t="s">
        <v>134</v>
      </c>
      <c r="K18" s="97" t="str">
        <f t="shared" si="0"/>
        <v>PRV20 Brl Tree</v>
      </c>
      <c r="L18" s="98">
        <v>1452</v>
      </c>
      <c r="M18" s="98">
        <v>1452</v>
      </c>
      <c r="N18" s="131">
        <v>0</v>
      </c>
    </row>
    <row r="19" spans="1:14" ht="15.75" thickBot="1" x14ac:dyDescent="0.3">
      <c r="A19" t="s">
        <v>115</v>
      </c>
      <c r="B19" t="s">
        <v>118</v>
      </c>
      <c r="C19" t="s">
        <v>141</v>
      </c>
      <c r="D19">
        <v>0</v>
      </c>
      <c r="E19">
        <v>0</v>
      </c>
      <c r="F19">
        <v>0</v>
      </c>
      <c r="H19" s="122" t="s">
        <v>110</v>
      </c>
      <c r="I19" s="99" t="s">
        <v>113</v>
      </c>
      <c r="J19" s="100" t="s">
        <v>132</v>
      </c>
      <c r="K19" s="100" t="str">
        <f t="shared" si="0"/>
        <v>Trachea</v>
      </c>
      <c r="L19" s="101">
        <v>0</v>
      </c>
      <c r="M19" s="101">
        <v>1452</v>
      </c>
      <c r="N19" s="123" t="s">
        <v>108</v>
      </c>
    </row>
    <row r="20" spans="1:14" x14ac:dyDescent="0.25">
      <c r="A20" t="s">
        <v>110</v>
      </c>
      <c r="B20" t="s">
        <v>111</v>
      </c>
      <c r="C20" t="s">
        <v>139</v>
      </c>
      <c r="D20">
        <v>0</v>
      </c>
      <c r="E20">
        <v>0</v>
      </c>
      <c r="F20">
        <v>0</v>
      </c>
      <c r="H20" s="126" t="s">
        <v>120</v>
      </c>
      <c r="I20" s="87" t="s">
        <v>121</v>
      </c>
      <c r="J20" s="86" t="s">
        <v>134</v>
      </c>
      <c r="K20" s="86" t="str">
        <f t="shared" si="0"/>
        <v>PRV20 Brl Tree</v>
      </c>
      <c r="L20" s="88">
        <v>1194</v>
      </c>
      <c r="M20" s="88">
        <v>10.4</v>
      </c>
      <c r="N20" s="127">
        <v>1183.5999999999999</v>
      </c>
    </row>
    <row r="21" spans="1:14" ht="15.75" thickBot="1" x14ac:dyDescent="0.3">
      <c r="A21" t="s">
        <v>110</v>
      </c>
      <c r="B21" t="s">
        <v>114</v>
      </c>
      <c r="C21" t="s">
        <v>139</v>
      </c>
      <c r="D21">
        <v>0</v>
      </c>
      <c r="E21">
        <v>0</v>
      </c>
      <c r="F21">
        <v>0</v>
      </c>
      <c r="H21" s="126" t="s">
        <v>120</v>
      </c>
      <c r="I21" s="87" t="s">
        <v>121</v>
      </c>
      <c r="J21" s="86" t="s">
        <v>132</v>
      </c>
      <c r="K21" s="86" t="str">
        <f t="shared" si="0"/>
        <v>Trachea</v>
      </c>
      <c r="L21" s="88">
        <v>0</v>
      </c>
      <c r="M21" s="88">
        <v>10.4</v>
      </c>
      <c r="N21" s="132"/>
    </row>
    <row r="22" spans="1:14" x14ac:dyDescent="0.25">
      <c r="A22" t="s">
        <v>110</v>
      </c>
      <c r="B22" t="s">
        <v>113</v>
      </c>
      <c r="C22" t="s">
        <v>139</v>
      </c>
      <c r="D22">
        <v>0</v>
      </c>
      <c r="E22">
        <v>0</v>
      </c>
      <c r="F22">
        <v>0</v>
      </c>
      <c r="H22" s="133" t="s">
        <v>120</v>
      </c>
      <c r="I22" s="108" t="s">
        <v>122</v>
      </c>
      <c r="J22" s="109" t="s">
        <v>134</v>
      </c>
      <c r="K22" s="109" t="str">
        <f t="shared" si="0"/>
        <v>PRV20 Brl Tree</v>
      </c>
      <c r="L22" s="110">
        <v>692.2</v>
      </c>
      <c r="M22" s="110">
        <v>692.2</v>
      </c>
      <c r="N22" s="131">
        <v>0</v>
      </c>
    </row>
    <row r="23" spans="1:14" ht="15.75" thickBot="1" x14ac:dyDescent="0.3">
      <c r="A23" s="82" t="s">
        <v>115</v>
      </c>
      <c r="B23" s="83" t="s">
        <v>116</v>
      </c>
      <c r="C23" s="82" t="s">
        <v>134</v>
      </c>
      <c r="D23" s="84">
        <v>5208</v>
      </c>
      <c r="E23" s="84">
        <v>936</v>
      </c>
      <c r="F23" s="81">
        <v>4272</v>
      </c>
      <c r="H23" s="134" t="s">
        <v>120</v>
      </c>
      <c r="I23" s="111" t="s">
        <v>122</v>
      </c>
      <c r="J23" s="112" t="s">
        <v>132</v>
      </c>
      <c r="K23" s="112" t="str">
        <f t="shared" si="0"/>
        <v>Trachea</v>
      </c>
      <c r="L23" s="113">
        <v>0</v>
      </c>
      <c r="M23" s="113">
        <v>692.2</v>
      </c>
      <c r="N23" s="135" t="s">
        <v>108</v>
      </c>
    </row>
    <row r="24" spans="1:14" ht="16.5" thickTop="1" thickBot="1" x14ac:dyDescent="0.3">
      <c r="A24" s="82" t="s">
        <v>115</v>
      </c>
      <c r="B24" s="83" t="s">
        <v>116</v>
      </c>
      <c r="C24" s="82" t="s">
        <v>132</v>
      </c>
      <c r="D24" s="84">
        <v>0</v>
      </c>
      <c r="E24" s="84">
        <v>19.200000000000003</v>
      </c>
      <c r="F24" s="85" t="s">
        <v>108</v>
      </c>
      <c r="H24" s="126" t="s">
        <v>120</v>
      </c>
      <c r="I24" s="87" t="s">
        <v>123</v>
      </c>
      <c r="J24" s="86" t="s">
        <v>134</v>
      </c>
      <c r="K24" s="86" t="str">
        <f t="shared" si="0"/>
        <v>-</v>
      </c>
      <c r="L24" s="141">
        <v>1124.7</v>
      </c>
      <c r="M24" s="88">
        <v>29.7</v>
      </c>
      <c r="N24" s="127">
        <v>1095</v>
      </c>
    </row>
    <row r="25" spans="1:14" ht="16.5" thickTop="1" thickBot="1" x14ac:dyDescent="0.3">
      <c r="A25" s="89" t="s">
        <v>115</v>
      </c>
      <c r="B25" s="90" t="s">
        <v>117</v>
      </c>
      <c r="C25" s="89" t="s">
        <v>133</v>
      </c>
      <c r="D25" s="91">
        <v>0</v>
      </c>
      <c r="E25" s="91">
        <v>585.59999999999991</v>
      </c>
      <c r="F25" s="92" t="s">
        <v>108</v>
      </c>
      <c r="H25" s="126" t="s">
        <v>120</v>
      </c>
      <c r="I25" s="87" t="s">
        <v>123</v>
      </c>
      <c r="J25" s="86" t="s">
        <v>132</v>
      </c>
      <c r="K25" s="86" t="str">
        <f t="shared" si="0"/>
        <v>Trachea</v>
      </c>
      <c r="L25" s="88">
        <v>0</v>
      </c>
      <c r="M25" s="88">
        <v>29.7</v>
      </c>
      <c r="N25" s="132" t="s">
        <v>108</v>
      </c>
    </row>
    <row r="26" spans="1:14" x14ac:dyDescent="0.25">
      <c r="A26" s="89" t="s">
        <v>115</v>
      </c>
      <c r="B26" s="90" t="s">
        <v>117</v>
      </c>
      <c r="C26" s="89" t="s">
        <v>134</v>
      </c>
      <c r="D26" s="91">
        <v>1281.6000000000001</v>
      </c>
      <c r="E26" s="91">
        <v>585.59999999999991</v>
      </c>
      <c r="F26" s="81">
        <v>696.00000000000023</v>
      </c>
      <c r="H26" s="133" t="s">
        <v>120</v>
      </c>
      <c r="I26" s="108" t="s">
        <v>124</v>
      </c>
      <c r="J26" s="109" t="s">
        <v>134</v>
      </c>
      <c r="K26" s="109" t="str">
        <f t="shared" si="0"/>
        <v>ProxBronchZone</v>
      </c>
      <c r="L26" s="110">
        <v>65</v>
      </c>
      <c r="M26" s="110">
        <v>19</v>
      </c>
      <c r="N26" s="130">
        <v>46</v>
      </c>
    </row>
    <row r="27" spans="1:14" ht="15.75" thickBot="1" x14ac:dyDescent="0.3">
      <c r="A27" s="89" t="s">
        <v>115</v>
      </c>
      <c r="B27" s="90" t="s">
        <v>117</v>
      </c>
      <c r="C27" s="89" t="s">
        <v>132</v>
      </c>
      <c r="D27" s="91">
        <v>0</v>
      </c>
      <c r="E27" s="91">
        <v>19.200000000000003</v>
      </c>
      <c r="F27" s="92" t="s">
        <v>108</v>
      </c>
      <c r="H27" s="134" t="s">
        <v>120</v>
      </c>
      <c r="I27" s="111" t="s">
        <v>124</v>
      </c>
      <c r="J27" s="112" t="s">
        <v>132</v>
      </c>
      <c r="K27" s="112" t="str">
        <f t="shared" si="0"/>
        <v>Trachea</v>
      </c>
      <c r="L27" s="113">
        <v>0</v>
      </c>
      <c r="M27" s="113">
        <v>19</v>
      </c>
      <c r="N27" s="135" t="s">
        <v>108</v>
      </c>
    </row>
    <row r="28" spans="1:14" x14ac:dyDescent="0.25">
      <c r="A28" s="82" t="s">
        <v>115</v>
      </c>
      <c r="B28" s="83" t="s">
        <v>118</v>
      </c>
      <c r="C28" s="82" t="s">
        <v>133</v>
      </c>
      <c r="D28" s="84">
        <v>0</v>
      </c>
      <c r="E28" s="84">
        <v>849.59999999999991</v>
      </c>
      <c r="F28" s="85" t="s">
        <v>108</v>
      </c>
      <c r="H28" s="126" t="s">
        <v>120</v>
      </c>
      <c r="I28" s="87" t="s">
        <v>125</v>
      </c>
      <c r="J28" s="86" t="s">
        <v>134</v>
      </c>
      <c r="K28" s="86" t="str">
        <f t="shared" si="0"/>
        <v>ProxBronchZone</v>
      </c>
      <c r="L28" s="88">
        <v>1853</v>
      </c>
      <c r="M28" s="88">
        <v>684.7</v>
      </c>
      <c r="N28" s="127">
        <v>1168.3</v>
      </c>
    </row>
    <row r="29" spans="1:14" ht="15.75" thickBot="1" x14ac:dyDescent="0.3">
      <c r="A29" s="82" t="s">
        <v>115</v>
      </c>
      <c r="B29" s="83" t="s">
        <v>118</v>
      </c>
      <c r="C29" s="82" t="s">
        <v>134</v>
      </c>
      <c r="D29" s="84">
        <v>1526.4</v>
      </c>
      <c r="E29" s="84">
        <v>849.59999999999991</v>
      </c>
      <c r="F29" s="81">
        <v>676.80000000000018</v>
      </c>
      <c r="H29" s="126" t="s">
        <v>120</v>
      </c>
      <c r="I29" s="87" t="s">
        <v>125</v>
      </c>
      <c r="J29" s="86" t="s">
        <v>132</v>
      </c>
      <c r="K29" s="86" t="str">
        <f t="shared" si="0"/>
        <v>Trachea</v>
      </c>
      <c r="L29" s="88">
        <v>0</v>
      </c>
      <c r="M29" s="88">
        <v>684.7</v>
      </c>
      <c r="N29" s="132" t="s">
        <v>108</v>
      </c>
    </row>
    <row r="30" spans="1:14" x14ac:dyDescent="0.25">
      <c r="A30" s="82" t="s">
        <v>115</v>
      </c>
      <c r="B30" s="83" t="s">
        <v>118</v>
      </c>
      <c r="C30" s="82" t="s">
        <v>132</v>
      </c>
      <c r="D30" s="84">
        <v>0</v>
      </c>
      <c r="E30" s="84">
        <v>628.79999999999995</v>
      </c>
      <c r="F30" s="85" t="s">
        <v>108</v>
      </c>
      <c r="H30" s="133" t="s">
        <v>120</v>
      </c>
      <c r="I30" s="108" t="s">
        <v>126</v>
      </c>
      <c r="J30" s="109" t="s">
        <v>134</v>
      </c>
      <c r="K30" s="109" t="str">
        <f t="shared" si="0"/>
        <v>ProxBronchZone</v>
      </c>
      <c r="L30" s="110">
        <v>167</v>
      </c>
      <c r="M30" s="110">
        <v>166.5</v>
      </c>
      <c r="N30" s="131">
        <v>0.5</v>
      </c>
    </row>
    <row r="31" spans="1:14" ht="15.75" thickBot="1" x14ac:dyDescent="0.3">
      <c r="A31" s="89" t="s">
        <v>110</v>
      </c>
      <c r="B31" s="90" t="s">
        <v>111</v>
      </c>
      <c r="C31" s="89" t="s">
        <v>134</v>
      </c>
      <c r="D31" s="91">
        <v>240</v>
      </c>
      <c r="E31" s="91">
        <v>18</v>
      </c>
      <c r="F31" s="81">
        <v>222</v>
      </c>
      <c r="H31" s="136" t="s">
        <v>120</v>
      </c>
      <c r="I31" s="137" t="s">
        <v>126</v>
      </c>
      <c r="J31" s="138" t="s">
        <v>132</v>
      </c>
      <c r="K31" s="138" t="str">
        <f t="shared" si="0"/>
        <v>Trachea</v>
      </c>
      <c r="L31" s="139">
        <v>0</v>
      </c>
      <c r="M31" s="139">
        <v>166.5</v>
      </c>
      <c r="N31" s="140" t="s">
        <v>108</v>
      </c>
    </row>
    <row r="32" spans="1:14" ht="15.75" thickTop="1" x14ac:dyDescent="0.25">
      <c r="A32" s="89" t="s">
        <v>110</v>
      </c>
      <c r="B32" s="90" t="s">
        <v>111</v>
      </c>
      <c r="C32" s="89" t="s">
        <v>132</v>
      </c>
      <c r="D32" s="91">
        <v>0</v>
      </c>
      <c r="E32" s="91">
        <v>18</v>
      </c>
      <c r="F32" s="92" t="s">
        <v>108</v>
      </c>
    </row>
    <row r="33" spans="1:6" x14ac:dyDescent="0.25">
      <c r="A33" s="82" t="s">
        <v>110</v>
      </c>
      <c r="B33" s="83" t="s">
        <v>114</v>
      </c>
      <c r="C33" s="82" t="s">
        <v>134</v>
      </c>
      <c r="D33" s="84">
        <v>5724</v>
      </c>
      <c r="E33" s="84">
        <v>54</v>
      </c>
      <c r="F33" s="81">
        <v>5670</v>
      </c>
    </row>
    <row r="34" spans="1:6" x14ac:dyDescent="0.25">
      <c r="A34" s="82" t="s">
        <v>110</v>
      </c>
      <c r="B34" s="83" t="s">
        <v>114</v>
      </c>
      <c r="C34" s="82" t="s">
        <v>132</v>
      </c>
      <c r="D34" s="84">
        <v>0</v>
      </c>
      <c r="E34" s="84">
        <v>54</v>
      </c>
      <c r="F34" s="85" t="s">
        <v>108</v>
      </c>
    </row>
    <row r="35" spans="1:6" x14ac:dyDescent="0.25">
      <c r="A35" s="89" t="s">
        <v>110</v>
      </c>
      <c r="B35" s="90" t="s">
        <v>113</v>
      </c>
      <c r="C35" s="89" t="s">
        <v>134</v>
      </c>
      <c r="D35" s="91">
        <v>1452</v>
      </c>
      <c r="E35" s="91">
        <v>1452</v>
      </c>
      <c r="F35" s="92">
        <v>0</v>
      </c>
    </row>
    <row r="36" spans="1:6" x14ac:dyDescent="0.25">
      <c r="A36" s="89" t="s">
        <v>110</v>
      </c>
      <c r="B36" s="90" t="s">
        <v>113</v>
      </c>
      <c r="C36" s="89" t="s">
        <v>132</v>
      </c>
      <c r="D36" s="91">
        <v>0</v>
      </c>
      <c r="E36" s="91">
        <v>1452</v>
      </c>
      <c r="F36" s="92" t="s">
        <v>108</v>
      </c>
    </row>
    <row r="37" spans="1:6" x14ac:dyDescent="0.25">
      <c r="A37" s="82" t="s">
        <v>120</v>
      </c>
      <c r="B37" s="83" t="s">
        <v>122</v>
      </c>
      <c r="C37" s="82" t="s">
        <v>134</v>
      </c>
      <c r="D37" s="84">
        <v>692.2</v>
      </c>
      <c r="E37" s="84">
        <v>692.2</v>
      </c>
      <c r="F37" s="80">
        <v>0</v>
      </c>
    </row>
    <row r="38" spans="1:6" x14ac:dyDescent="0.25">
      <c r="A38" s="82" t="s">
        <v>120</v>
      </c>
      <c r="B38" s="83" t="s">
        <v>122</v>
      </c>
      <c r="C38" s="82" t="s">
        <v>132</v>
      </c>
      <c r="D38" s="84">
        <v>0</v>
      </c>
      <c r="E38" s="84">
        <v>692.2</v>
      </c>
      <c r="F38" s="85" t="s">
        <v>108</v>
      </c>
    </row>
    <row r="39" spans="1:6" x14ac:dyDescent="0.25">
      <c r="A39" s="89" t="s">
        <v>120</v>
      </c>
      <c r="B39" s="90" t="s">
        <v>121</v>
      </c>
      <c r="C39" s="89" t="s">
        <v>134</v>
      </c>
      <c r="D39" s="91">
        <v>1194</v>
      </c>
      <c r="E39" s="91">
        <v>10.4</v>
      </c>
      <c r="F39" s="81">
        <v>1183.5999999999999</v>
      </c>
    </row>
    <row r="40" spans="1:6" x14ac:dyDescent="0.25">
      <c r="A40" s="89" t="s">
        <v>120</v>
      </c>
      <c r="B40" s="90" t="s">
        <v>121</v>
      </c>
      <c r="C40" s="89" t="s">
        <v>132</v>
      </c>
      <c r="D40" s="91">
        <v>0</v>
      </c>
      <c r="E40" s="91">
        <v>10.4</v>
      </c>
      <c r="F40" s="92"/>
    </row>
    <row r="41" spans="1:6" x14ac:dyDescent="0.25">
      <c r="A41" t="s">
        <v>115</v>
      </c>
      <c r="B41" t="s">
        <v>119</v>
      </c>
      <c r="C41" t="s">
        <v>135</v>
      </c>
      <c r="D41">
        <v>0</v>
      </c>
      <c r="E41" t="s">
        <v>29</v>
      </c>
      <c r="F41" t="s">
        <v>108</v>
      </c>
    </row>
    <row r="42" spans="1:6" x14ac:dyDescent="0.25">
      <c r="A42" t="s">
        <v>115</v>
      </c>
      <c r="B42" t="s">
        <v>116</v>
      </c>
      <c r="C42" t="s">
        <v>135</v>
      </c>
      <c r="D42">
        <v>11.187922200000001</v>
      </c>
      <c r="E42" t="s">
        <v>29</v>
      </c>
      <c r="F42" t="b">
        <v>0</v>
      </c>
    </row>
    <row r="43" spans="1:6" x14ac:dyDescent="0.25">
      <c r="A43" t="s">
        <v>115</v>
      </c>
      <c r="B43" t="s">
        <v>117</v>
      </c>
      <c r="C43" t="s">
        <v>135</v>
      </c>
      <c r="D43">
        <v>0</v>
      </c>
      <c r="E43" t="s">
        <v>29</v>
      </c>
      <c r="F43" t="s">
        <v>108</v>
      </c>
    </row>
    <row r="44" spans="1:6" x14ac:dyDescent="0.25">
      <c r="A44" t="s">
        <v>115</v>
      </c>
      <c r="B44" t="s">
        <v>118</v>
      </c>
      <c r="C44" t="s">
        <v>135</v>
      </c>
      <c r="D44">
        <v>0</v>
      </c>
      <c r="E44" t="s">
        <v>29</v>
      </c>
      <c r="F44" t="s">
        <v>108</v>
      </c>
    </row>
    <row r="45" spans="1:6" x14ac:dyDescent="0.25">
      <c r="A45" t="s">
        <v>110</v>
      </c>
      <c r="B45" t="s">
        <v>111</v>
      </c>
      <c r="C45" t="s">
        <v>138</v>
      </c>
      <c r="D45">
        <v>0</v>
      </c>
      <c r="E45" t="s">
        <v>29</v>
      </c>
      <c r="F45" t="s">
        <v>108</v>
      </c>
    </row>
    <row r="46" spans="1:6" x14ac:dyDescent="0.25">
      <c r="A46" t="s">
        <v>110</v>
      </c>
      <c r="B46" t="s">
        <v>114</v>
      </c>
      <c r="C46" t="s">
        <v>138</v>
      </c>
      <c r="D46">
        <v>0</v>
      </c>
      <c r="E46" t="s">
        <v>29</v>
      </c>
      <c r="F46" t="s">
        <v>108</v>
      </c>
    </row>
    <row r="47" spans="1:6" x14ac:dyDescent="0.25">
      <c r="A47" t="s">
        <v>110</v>
      </c>
      <c r="B47" t="s">
        <v>113</v>
      </c>
      <c r="C47" t="s">
        <v>138</v>
      </c>
      <c r="D47">
        <v>0</v>
      </c>
      <c r="E47" t="s">
        <v>29</v>
      </c>
      <c r="F47" t="s">
        <v>108</v>
      </c>
    </row>
    <row r="48" spans="1:6" x14ac:dyDescent="0.25">
      <c r="A48" s="89" t="s">
        <v>120</v>
      </c>
      <c r="B48" s="90" t="s">
        <v>123</v>
      </c>
      <c r="C48" s="89" t="s">
        <v>134</v>
      </c>
      <c r="D48" s="91">
        <v>1124.7</v>
      </c>
      <c r="E48" s="91">
        <v>29.7</v>
      </c>
      <c r="F48" s="81">
        <v>1095</v>
      </c>
    </row>
    <row r="49" spans="1:6" x14ac:dyDescent="0.25">
      <c r="A49" s="89" t="s">
        <v>120</v>
      </c>
      <c r="B49" s="90" t="s">
        <v>123</v>
      </c>
      <c r="C49" s="89" t="s">
        <v>132</v>
      </c>
      <c r="D49" s="91">
        <v>0</v>
      </c>
      <c r="E49" s="91">
        <v>29.7</v>
      </c>
      <c r="F49" s="92" t="s">
        <v>108</v>
      </c>
    </row>
    <row r="50" spans="1:6" x14ac:dyDescent="0.25">
      <c r="A50" s="82" t="s">
        <v>120</v>
      </c>
      <c r="B50" s="83" t="s">
        <v>124</v>
      </c>
      <c r="C50" s="82" t="s">
        <v>134</v>
      </c>
      <c r="D50" s="84">
        <v>65</v>
      </c>
      <c r="E50" s="84">
        <v>19</v>
      </c>
      <c r="F50" s="81">
        <v>46</v>
      </c>
    </row>
    <row r="51" spans="1:6" x14ac:dyDescent="0.25">
      <c r="A51" s="82" t="s">
        <v>120</v>
      </c>
      <c r="B51" s="83" t="s">
        <v>124</v>
      </c>
      <c r="C51" s="82" t="s">
        <v>132</v>
      </c>
      <c r="D51" s="84">
        <v>0</v>
      </c>
      <c r="E51" s="84">
        <v>19</v>
      </c>
      <c r="F51" s="85" t="s">
        <v>108</v>
      </c>
    </row>
    <row r="52" spans="1:6" x14ac:dyDescent="0.25">
      <c r="A52" s="89" t="s">
        <v>120</v>
      </c>
      <c r="B52" s="90" t="s">
        <v>125</v>
      </c>
      <c r="C52" s="89" t="s">
        <v>134</v>
      </c>
      <c r="D52" s="91">
        <v>1853</v>
      </c>
      <c r="E52" s="91">
        <v>684.7</v>
      </c>
      <c r="F52" s="81">
        <v>1168.3</v>
      </c>
    </row>
    <row r="53" spans="1:6" x14ac:dyDescent="0.25">
      <c r="A53" s="89" t="s">
        <v>120</v>
      </c>
      <c r="B53" s="90" t="s">
        <v>125</v>
      </c>
      <c r="C53" s="89" t="s">
        <v>132</v>
      </c>
      <c r="D53" s="91">
        <v>0</v>
      </c>
      <c r="E53" s="91">
        <v>684.7</v>
      </c>
      <c r="F53" s="92" t="s">
        <v>108</v>
      </c>
    </row>
    <row r="54" spans="1:6" x14ac:dyDescent="0.25">
      <c r="A54" s="82" t="s">
        <v>120</v>
      </c>
      <c r="B54" s="83" t="s">
        <v>126</v>
      </c>
      <c r="C54" s="82" t="s">
        <v>134</v>
      </c>
      <c r="D54" s="84">
        <v>167</v>
      </c>
      <c r="E54" s="84">
        <v>166.5</v>
      </c>
      <c r="F54" s="80">
        <v>0.5</v>
      </c>
    </row>
    <row r="55" spans="1:6" x14ac:dyDescent="0.25">
      <c r="A55" s="82" t="s">
        <v>120</v>
      </c>
      <c r="B55" s="83" t="s">
        <v>126</v>
      </c>
      <c r="C55" s="82" t="s">
        <v>132</v>
      </c>
      <c r="D55" s="84">
        <v>0</v>
      </c>
      <c r="E55" s="84">
        <v>166.5</v>
      </c>
      <c r="F55" s="85" t="s">
        <v>108</v>
      </c>
    </row>
    <row r="56" spans="1:6" x14ac:dyDescent="0.25">
      <c r="A56" t="s">
        <v>115</v>
      </c>
      <c r="B56" t="s">
        <v>119</v>
      </c>
      <c r="C56" t="s">
        <v>140</v>
      </c>
      <c r="D56">
        <v>0</v>
      </c>
      <c r="E56">
        <v>0</v>
      </c>
      <c r="F56">
        <v>0</v>
      </c>
    </row>
    <row r="57" spans="1:6" x14ac:dyDescent="0.25">
      <c r="A57" t="s">
        <v>115</v>
      </c>
      <c r="B57" t="s">
        <v>116</v>
      </c>
      <c r="C57" t="s">
        <v>140</v>
      </c>
      <c r="D57">
        <v>0</v>
      </c>
      <c r="E57">
        <v>0</v>
      </c>
      <c r="F57">
        <v>0</v>
      </c>
    </row>
    <row r="58" spans="1:6" x14ac:dyDescent="0.25">
      <c r="A58" t="s">
        <v>115</v>
      </c>
      <c r="B58" t="s">
        <v>117</v>
      </c>
      <c r="C58" t="s">
        <v>140</v>
      </c>
      <c r="D58">
        <v>0</v>
      </c>
      <c r="E58">
        <v>0</v>
      </c>
      <c r="F58">
        <v>0</v>
      </c>
    </row>
    <row r="59" spans="1:6" x14ac:dyDescent="0.25">
      <c r="A59" t="s">
        <v>115</v>
      </c>
      <c r="B59" t="s">
        <v>118</v>
      </c>
      <c r="C59" t="s">
        <v>140</v>
      </c>
      <c r="D59">
        <v>0</v>
      </c>
      <c r="E59">
        <v>0</v>
      </c>
      <c r="F59">
        <v>0</v>
      </c>
    </row>
    <row r="60" spans="1:6" x14ac:dyDescent="0.25">
      <c r="A60" t="s">
        <v>110</v>
      </c>
      <c r="B60" t="s">
        <v>111</v>
      </c>
      <c r="C60" t="s">
        <v>137</v>
      </c>
      <c r="D60">
        <v>0</v>
      </c>
      <c r="E60">
        <v>0</v>
      </c>
      <c r="F60">
        <v>0</v>
      </c>
    </row>
    <row r="61" spans="1:6" x14ac:dyDescent="0.25">
      <c r="A61" t="s">
        <v>110</v>
      </c>
      <c r="B61" t="s">
        <v>114</v>
      </c>
      <c r="C61" t="s">
        <v>137</v>
      </c>
      <c r="D61">
        <v>0</v>
      </c>
      <c r="E61">
        <v>0</v>
      </c>
      <c r="F61">
        <v>0</v>
      </c>
    </row>
    <row r="62" spans="1:6" x14ac:dyDescent="0.25">
      <c r="A62" t="s">
        <v>110</v>
      </c>
      <c r="B62" t="s">
        <v>113</v>
      </c>
      <c r="C62" t="s">
        <v>137</v>
      </c>
      <c r="D62">
        <v>0</v>
      </c>
      <c r="E62">
        <v>0</v>
      </c>
      <c r="F62">
        <v>0</v>
      </c>
    </row>
    <row r="69" spans="4:6" x14ac:dyDescent="0.25">
      <c r="D69"/>
      <c r="F69"/>
    </row>
    <row r="71" spans="4:6" x14ac:dyDescent="0.25">
      <c r="F71"/>
    </row>
    <row r="72" spans="4:6" x14ac:dyDescent="0.25">
      <c r="F72"/>
    </row>
    <row r="73" spans="4:6" x14ac:dyDescent="0.25">
      <c r="F73"/>
    </row>
    <row r="74" spans="4:6" x14ac:dyDescent="0.25">
      <c r="F74"/>
    </row>
    <row r="75" spans="4:6" x14ac:dyDescent="0.25">
      <c r="F75"/>
    </row>
    <row r="76" spans="4:6" x14ac:dyDescent="0.25">
      <c r="F76"/>
    </row>
    <row r="77" spans="4:6" x14ac:dyDescent="0.25">
      <c r="F77"/>
    </row>
    <row r="78" spans="4:6" x14ac:dyDescent="0.25">
      <c r="F78"/>
    </row>
    <row r="79" spans="4:6" x14ac:dyDescent="0.25">
      <c r="F79"/>
    </row>
    <row r="80" spans="4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template</vt:lpstr>
      <vt:lpstr>Summary</vt:lpstr>
      <vt:lpstr>BronchialTree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2019-08-21T12:33:39Z</dcterms:created>
  <dcterms:modified xsi:type="dcterms:W3CDTF">2019-08-30T01:24:47Z</dcterms:modified>
</cp:coreProperties>
</file>