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Print_Area" localSheetId="0">Sheet1!$A$1:$O$21</definedName>
  </definedNames>
  <calcPr calcId="125725" calcOnSave="0" concurrentCalc="0"/>
</workbook>
</file>

<file path=xl/calcChain.xml><?xml version="1.0" encoding="utf-8"?>
<calcChain xmlns="http://schemas.openxmlformats.org/spreadsheetml/2006/main">
  <c r="N9" i="4"/>
  <c r="Q12"/>
  <c r="Q9"/>
  <c r="Q13"/>
  <c r="Q14"/>
  <c r="M9"/>
  <c r="L9"/>
  <c r="K9"/>
  <c r="J9"/>
  <c r="H9"/>
  <c r="G9"/>
  <c r="F9"/>
  <c r="E9"/>
  <c r="D9"/>
  <c r="B9"/>
  <c r="N8"/>
  <c r="M8"/>
  <c r="L8"/>
  <c r="K8"/>
  <c r="J8"/>
  <c r="I8"/>
  <c r="H8"/>
  <c r="G8"/>
  <c r="F8"/>
  <c r="E8"/>
  <c r="D8"/>
  <c r="C8"/>
  <c r="B8"/>
  <c r="N7"/>
  <c r="M7"/>
  <c r="L7"/>
  <c r="K7"/>
  <c r="J7"/>
  <c r="I7"/>
  <c r="H7"/>
  <c r="G7"/>
  <c r="F7"/>
  <c r="E7"/>
  <c r="D7"/>
  <c r="C7"/>
  <c r="B7"/>
  <c r="N6"/>
  <c r="M6"/>
  <c r="L6"/>
  <c r="K6"/>
  <c r="J6"/>
  <c r="I6"/>
  <c r="H6"/>
  <c r="G6"/>
  <c r="F6"/>
  <c r="E6"/>
  <c r="D6"/>
  <c r="C6"/>
  <c r="B6"/>
  <c r="N5"/>
  <c r="M5"/>
  <c r="L5"/>
  <c r="K5"/>
  <c r="J5"/>
  <c r="I5"/>
  <c r="H5"/>
  <c r="G5"/>
  <c r="F5"/>
  <c r="E5"/>
  <c r="D5"/>
  <c r="C5"/>
  <c r="B5"/>
  <c r="D4" i="3"/>
  <c r="D5"/>
  <c r="D6"/>
  <c r="D7"/>
  <c r="D8"/>
  <c r="C7"/>
  <c r="C6"/>
  <c r="C5"/>
  <c r="C4"/>
  <c r="D31" i="2"/>
  <c r="D10"/>
  <c r="D22"/>
  <c r="D7"/>
  <c r="D24"/>
  <c r="D26"/>
  <c r="D27"/>
  <c r="D9"/>
  <c r="D8"/>
</calcChain>
</file>

<file path=xl/sharedStrings.xml><?xml version="1.0" encoding="utf-8"?>
<sst xmlns="http://schemas.openxmlformats.org/spreadsheetml/2006/main" count="116" uniqueCount="103">
  <si>
    <t>${report_date}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</si>
  <si>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</si>
  <si>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</si>
  <si>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</si>
  <si>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</si>
  <si>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</si>
  <si>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</si>
  <si>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${table:t1.payment_amount}</t>
  </si>
  <si>
    <t>${table:t1.gross_profit}</t>
  </si>
  <si>
    <t>${table:t1.bank_comission_sum}</t>
  </si>
  <si>
    <t>${table:t1.net_profit}</t>
  </si>
  <si>
    <t>${t1_sum_founding_amount}</t>
  </si>
  <si>
    <t>${t1_sum_amount_to_return}</t>
  </si>
  <si>
    <t>${t1_sum_gross_profit}</t>
  </si>
  <si>
    <t>${t1_sum_bank_comission_sum}</t>
  </si>
  <si>
    <t>${t1_sum_net_profit}</t>
  </si>
  <si>
    <t xml:space="preserve"> </t>
  </si>
  <si>
    <t>${table:t2.gross_investment}</t>
  </si>
  <si>
    <t>${table:t2.participation_payback_amount}</t>
  </si>
  <si>
    <t>${table:t2.mgm_comission}</t>
  </si>
  <si>
    <t>${table:t2.net_profit_after_mgm_fee}</t>
  </si>
  <si>
    <t>${t2_sum_gross_investment}</t>
  </si>
  <si>
    <t>${t2_sum_participation_payback_amount}</t>
  </si>
  <si>
    <t>${t2_sum_net_profit_after_mgm_fee}</t>
  </si>
  <si>
    <t>GROSS FUTURE RECEIVABLES AFTER MANAGEMENT FEE</t>
  </si>
  <si>
    <t>TOTAL</t>
  </si>
  <si>
    <t xml:space="preserve"> INVESTMENT RECONCILIATION</t>
  </si>
  <si>
    <t>INVESTMENTS (wired/checks from investor)</t>
  </si>
  <si>
    <t>COLLECTED TOTAL FROM INVESTMENTS</t>
  </si>
  <si>
    <t>REMAINING AMOUNT TO BE COLLECTED</t>
  </si>
  <si>
    <t>GROSS RECEIVABLES</t>
  </si>
  <si>
    <t>COST TO PURCHASE INVESTMENTS</t>
  </si>
  <si>
    <t>WITHDRAWALS (returned to investor)</t>
  </si>
  <si>
    <t>SUBTOTAL (WIRE IN - INVESTMENT PURCHASE COST)</t>
  </si>
  <si>
    <t>AMOUNT DUE TO INVESTOR FROM COLLECTIONS</t>
  </si>
  <si>
    <t>AVAILABLE FOR RETURN OR REINVESTMENT</t>
  </si>
  <si>
    <t>INITIAL CAPITAL (WIRE IN AMOUNT)</t>
  </si>
  <si>
    <t>NET PARTICIPATION PURCHASE</t>
  </si>
  <si>
    <t>PARTICIPATION %</t>
  </si>
  <si>
    <t>PARTICIPATION PAYBACK AMOUNT</t>
  </si>
  <si>
    <t>MGT FEE (50%)</t>
  </si>
  <si>
    <t>NET PROFIT AFTER MANAGEMENT FEE</t>
  </si>
  <si>
    <t>COMPLETION</t>
  </si>
  <si>
    <t>TOTAL COLLECTED</t>
  </si>
  <si>
    <t>OUTSTANDING</t>
  </si>
  <si>
    <t>REINVESTED / RETURNED</t>
  </si>
  <si>
    <t>PENDING REMITTANCE</t>
  </si>
  <si>
    <t>MGT FEE DUE</t>
  </si>
  <si>
    <t>MANAGEMENT FEE PAYMENT DATE</t>
  </si>
  <si>
    <t>AMOUNT</t>
  </si>
  <si>
    <t>MNGT FEE RUNNIN BALANCE</t>
  </si>
  <si>
    <t>PAYMENTS</t>
  </si>
  <si>
    <t>TOTAL AMOUNT DUE</t>
  </si>
  <si>
    <t>${table:t2.merchant_id}</t>
  </si>
  <si>
    <t>${table:t2.merchant_name}</t>
  </si>
  <si>
    <t>${table:t2.participation_percent}</t>
  </si>
  <si>
    <t>${t2_sum_mgm_comission}</t>
  </si>
  <si>
    <t>Торговец</t>
  </si>
  <si>
    <t>#</t>
  </si>
  <si>
    <t>Дата выдачи</t>
  </si>
  <si>
    <t>Ставка (%)</t>
  </si>
  <si>
    <t>Итого: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</si>
  <si>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</si>
  <si>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</si>
  <si>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</si>
  <si>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</si>
  <si>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</si>
  <si>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${investor_name}</t>
  </si>
  <si>
    <t>Дата:</t>
  </si>
  <si>
    <t>Сумма инвестирования</t>
  </si>
  <si>
    <t>Доля участия (%)</t>
  </si>
  <si>
    <t>Возврат на инвестиции</t>
  </si>
  <si>
    <t>Комиссия VGFinancing</t>
  </si>
  <si>
    <t>${t1_sum_avr_payment_count}</t>
  </si>
  <si>
    <t>${t1_sum_avr_factoring_rate}</t>
  </si>
  <si>
    <t>VG Financing 2017</t>
  </si>
  <si>
    <t>Powered by ccs.msk.ru</t>
  </si>
  <si>
    <t>Счёт №: ${investor_account_id}</t>
  </si>
  <si>
    <t>Расчет участия инвестора:</t>
  </si>
  <si>
    <t>Общий отчет по торговцам:</t>
  </si>
  <si>
    <t>Сумма финансирования</t>
  </si>
  <si>
    <t>Сумма погашения</t>
  </si>
  <si>
    <t>Комиссия эквайера</t>
  </si>
  <si>
    <t>${table:t1.broker_comission_sum}</t>
  </si>
  <si>
    <t>${t1_sum_broker_comission_sum}</t>
  </si>
  <si>
    <t>${table:t2.founding_date}</t>
  </si>
  <si>
    <t>${table:t2.broker_comission_part_summ}</t>
  </si>
  <si>
    <t>${t2_sum_broker_comission_part_summ}</t>
  </si>
  <si>
    <t>${table:t2.factoring_rate}</t>
  </si>
  <si>
    <t>${t2_sum_avr_factoring_rate}</t>
  </si>
  <si>
    <t>${table:t2.payment_count}</t>
  </si>
  <si>
    <t>${sum_avr_t2_payment_count}</t>
  </si>
  <si>
    <t>Общая прибыль</t>
  </si>
  <si>
    <t>${table:t2.gross_profit}</t>
  </si>
  <si>
    <t>${t2_sum_gross_profit}</t>
  </si>
  <si>
    <t>${table:t2.bank_comission_sum}</t>
  </si>
  <si>
    <t>Чистый доход</t>
  </si>
  <si>
    <t>${table:t2.net_profit}</t>
  </si>
  <si>
    <t>Доход инвестора</t>
  </si>
  <si>
    <t>${table:t2.payment_amount}</t>
  </si>
  <si>
    <t>${table:t1.payment_count}</t>
  </si>
  <si>
    <t>${t2_sum_bank_comission_sum}</t>
  </si>
  <si>
    <t>${t2_sum_net_profit}</t>
  </si>
</sst>
</file>

<file path=xl/styles.xml><?xml version="1.0" encoding="utf-8"?>
<styleSheet xmlns="http://schemas.openxmlformats.org/spreadsheetml/2006/main">
  <numFmts count="5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(* #,##0.00_);_(* \(#,##0.00\);_(* &quot;-&quot;??_);_(@_)"/>
    <numFmt numFmtId="166" formatCode="_(&quot;$&quot;* #,##0.00_);_(&quot;$&quot;* \(#,##0.00\);_(&quot;$&quot;* &quot;-&quot;??_);_(@_)"/>
    <numFmt numFmtId="167" formatCode="&quot;&quot;\ m/d/yyyy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b/>
      <sz val="8"/>
      <color indexed="8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17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64" fontId="0" fillId="0" borderId="0" xfId="0" applyNumberFormat="1" applyFill="1"/>
    <xf numFmtId="0" fontId="5" fillId="0" borderId="0" xfId="0" applyFont="1"/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0" fontId="5" fillId="0" borderId="8" xfId="0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center"/>
    </xf>
    <xf numFmtId="166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4" fillId="0" borderId="6" xfId="0" applyFont="1" applyFill="1" applyBorder="1" applyAlignment="1">
      <alignment horizontal="right"/>
    </xf>
    <xf numFmtId="0" fontId="5" fillId="0" borderId="12" xfId="0" applyFont="1" applyBorder="1"/>
    <xf numFmtId="0" fontId="5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43" fontId="4" fillId="0" borderId="0" xfId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167" fontId="15" fillId="0" borderId="9" xfId="0" applyNumberFormat="1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164" fontId="4" fillId="0" borderId="14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5" fillId="0" borderId="8" xfId="2" applyNumberFormat="1" applyFont="1" applyBorder="1"/>
    <xf numFmtId="14" fontId="5" fillId="0" borderId="6" xfId="2" applyNumberFormat="1" applyFont="1" applyBorder="1" applyAlignment="1">
      <alignment horizontal="right"/>
    </xf>
    <xf numFmtId="164" fontId="16" fillId="0" borderId="0" xfId="1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right"/>
    </xf>
    <xf numFmtId="43" fontId="17" fillId="0" borderId="15" xfId="1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11" xfId="0" applyFont="1" applyBorder="1"/>
    <xf numFmtId="0" fontId="5" fillId="0" borderId="16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8" fillId="0" borderId="3" xfId="0" applyFont="1" applyBorder="1"/>
    <xf numFmtId="0" fontId="5" fillId="0" borderId="3" xfId="0" applyFont="1" applyBorder="1"/>
    <xf numFmtId="164" fontId="5" fillId="0" borderId="3" xfId="0" applyNumberFormat="1" applyFont="1" applyBorder="1"/>
    <xf numFmtId="0" fontId="18" fillId="0" borderId="0" xfId="0" applyFont="1"/>
    <xf numFmtId="0" fontId="4" fillId="0" borderId="0" xfId="0" applyFont="1" applyAlignment="1">
      <alignment horizontal="right"/>
    </xf>
    <xf numFmtId="166" fontId="4" fillId="3" borderId="0" xfId="0" applyNumberFormat="1" applyFont="1" applyFill="1"/>
    <xf numFmtId="43" fontId="13" fillId="4" borderId="4" xfId="1" applyFont="1" applyFill="1" applyBorder="1" applyAlignment="1">
      <alignment horizontal="center" vertical="center" wrapText="1"/>
    </xf>
    <xf numFmtId="9" fontId="13" fillId="4" borderId="4" xfId="3" applyFont="1" applyFill="1" applyBorder="1" applyAlignment="1">
      <alignment horizontal="center" vertical="center" wrapText="1"/>
    </xf>
    <xf numFmtId="0" fontId="13" fillId="5" borderId="6" xfId="1" applyNumberFormat="1" applyFont="1" applyFill="1" applyBorder="1" applyAlignment="1">
      <alignment horizontal="center" vertical="center" wrapText="1"/>
    </xf>
    <xf numFmtId="0" fontId="13" fillId="5" borderId="17" xfId="1" applyNumberFormat="1" applyFont="1" applyFill="1" applyBorder="1" applyAlignment="1">
      <alignment horizontal="center" vertical="center" wrapText="1"/>
    </xf>
    <xf numFmtId="43" fontId="5" fillId="0" borderId="0" xfId="1" applyFont="1" applyBorder="1"/>
    <xf numFmtId="9" fontId="5" fillId="0" borderId="0" xfId="3" applyFont="1" applyBorder="1" applyAlignment="1">
      <alignment horizontal="center"/>
    </xf>
    <xf numFmtId="43" fontId="5" fillId="0" borderId="9" xfId="1" applyFont="1" applyBorder="1"/>
    <xf numFmtId="14" fontId="5" fillId="0" borderId="8" xfId="0" applyNumberFormat="1" applyFont="1" applyBorder="1"/>
    <xf numFmtId="43" fontId="5" fillId="0" borderId="18" xfId="1" applyFont="1" applyBorder="1"/>
    <xf numFmtId="43" fontId="5" fillId="0" borderId="19" xfId="1" applyFont="1" applyBorder="1"/>
    <xf numFmtId="43" fontId="4" fillId="0" borderId="15" xfId="1" applyFont="1" applyBorder="1"/>
    <xf numFmtId="9" fontId="4" fillId="0" borderId="15" xfId="3" applyFont="1" applyBorder="1" applyAlignment="1">
      <alignment horizontal="center"/>
    </xf>
    <xf numFmtId="43" fontId="4" fillId="3" borderId="20" xfId="1" applyFont="1" applyFill="1" applyBorder="1"/>
    <xf numFmtId="0" fontId="4" fillId="0" borderId="0" xfId="0" applyFont="1"/>
    <xf numFmtId="14" fontId="4" fillId="0" borderId="2" xfId="0" applyNumberFormat="1" applyFont="1" applyBorder="1"/>
    <xf numFmtId="43" fontId="5" fillId="3" borderId="19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14" fontId="4" fillId="0" borderId="0" xfId="0" applyNumberFormat="1" applyFont="1"/>
    <xf numFmtId="43" fontId="4" fillId="0" borderId="0" xfId="1" applyFont="1"/>
    <xf numFmtId="43" fontId="4" fillId="0" borderId="21" xfId="1" applyFont="1" applyBorder="1"/>
    <xf numFmtId="43" fontId="4" fillId="3" borderId="0" xfId="1" applyFont="1" applyFill="1"/>
    <xf numFmtId="0" fontId="4" fillId="8" borderId="3" xfId="5" applyNumberFormat="1" applyFont="1" applyFill="1" applyBorder="1" applyAlignment="1">
      <alignment horizontal="center" vertical="center"/>
    </xf>
    <xf numFmtId="0" fontId="4" fillId="8" borderId="3" xfId="5" applyNumberFormat="1" applyFont="1" applyFill="1" applyBorder="1" applyAlignment="1">
      <alignment horizontal="center" vertical="center" wrapText="1"/>
    </xf>
    <xf numFmtId="43" fontId="4" fillId="8" borderId="3" xfId="1" applyFont="1" applyFill="1" applyBorder="1" applyAlignment="1">
      <alignment horizontal="center" vertical="center" wrapText="1"/>
    </xf>
    <xf numFmtId="9" fontId="4" fillId="8" borderId="3" xfId="1" applyNumberFormat="1" applyFont="1" applyFill="1" applyBorder="1" applyAlignment="1">
      <alignment horizontal="center" vertical="center" wrapText="1"/>
    </xf>
    <xf numFmtId="1" fontId="7" fillId="8" borderId="3" xfId="1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3" fillId="7" borderId="0" xfId="0" applyNumberFormat="1" applyFont="1" applyFill="1" applyAlignment="1">
      <alignment horizontal="center"/>
    </xf>
    <xf numFmtId="0" fontId="19" fillId="7" borderId="0" xfId="0" applyFont="1" applyFill="1"/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right"/>
    </xf>
    <xf numFmtId="9" fontId="3" fillId="0" borderId="0" xfId="0" applyNumberFormat="1" applyFont="1" applyAlignment="1">
      <alignment horizontal="center" vertical="center"/>
    </xf>
    <xf numFmtId="0" fontId="12" fillId="0" borderId="5" xfId="0" applyFont="1" applyFill="1" applyBorder="1" applyAlignment="1">
      <alignment horizontal="right" vertical="center"/>
    </xf>
    <xf numFmtId="0" fontId="23" fillId="6" borderId="3" xfId="0" applyNumberFormat="1" applyFont="1" applyFill="1" applyBorder="1" applyAlignment="1" applyProtection="1">
      <alignment horizontal="right" vertical="center"/>
    </xf>
    <xf numFmtId="43" fontId="24" fillId="6" borderId="5" xfId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4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26" fillId="0" borderId="0" xfId="0" applyFont="1"/>
    <xf numFmtId="0" fontId="21" fillId="0" borderId="0" xfId="0" applyFont="1" applyAlignment="1">
      <alignment horizontal="left" vertical="center" wrapText="1"/>
    </xf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2" fillId="9" borderId="3" xfId="4" applyNumberFormat="1" applyFont="1" applyFill="1" applyBorder="1" applyAlignment="1">
      <alignment horizontal="left" vertical="center"/>
    </xf>
    <xf numFmtId="0" fontId="22" fillId="9" borderId="3" xfId="4" applyNumberFormat="1" applyFont="1" applyFill="1" applyBorder="1" applyAlignment="1">
      <alignment horizontal="center" vertical="center"/>
    </xf>
    <xf numFmtId="0" fontId="22" fillId="9" borderId="3" xfId="4" applyNumberFormat="1" applyFont="1" applyFill="1" applyBorder="1" applyAlignment="1">
      <alignment horizontal="right" vertical="center"/>
    </xf>
  </cellXfs>
  <cellStyles count="6">
    <cellStyle name="Normal 5" xfId="5"/>
    <cellStyle name="Денежный" xfId="2" builtinId="4"/>
    <cellStyle name="Обычный" xfId="0" builtinId="0"/>
    <cellStyle name="Примечание" xfId="4" builtinId="1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2812</xdr:colOff>
      <xdr:row>2</xdr:row>
      <xdr:rowOff>38100</xdr:rowOff>
    </xdr:to>
    <xdr:pic>
      <xdr:nvPicPr>
        <xdr:cNvPr id="2" name="Picture 1" descr="http://vgfinancing.com/assets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90500"/>
          <a:ext cx="2164986" cy="4476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stor_report_r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ESTOR REPORT "/>
      <sheetName val="RECONCILIATION"/>
      <sheetName val="REMITTANCE"/>
      <sheetName val="MNGT FEE RECON"/>
    </sheetNames>
    <sheetDataSet>
      <sheetData sheetId="0">
        <row r="60">
          <cell r="C60">
            <v>0</v>
          </cell>
          <cell r="Q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 t="str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 t="str">
            <v>0</v>
          </cell>
          <cell r="M61">
            <v>0</v>
          </cell>
          <cell r="N61">
            <v>0</v>
          </cell>
          <cell r="O61">
            <v>0</v>
          </cell>
        </row>
        <row r="103">
          <cell r="C103">
            <v>0</v>
          </cell>
          <cell r="Q103">
            <v>0</v>
          </cell>
        </row>
        <row r="104">
          <cell r="C104" t="str">
            <v>${t2_sum_gross_investment}</v>
          </cell>
          <cell r="D104" t="str">
            <v>${t2_sum_bank_comission_part}</v>
          </cell>
          <cell r="E104" t="str">
            <v>${t2_sum_net_investment}</v>
          </cell>
          <cell r="F104">
            <v>0</v>
          </cell>
          <cell r="G104" t="str">
            <v>${t2_sum_participation_payback_amount}</v>
          </cell>
          <cell r="H104" t="str">
            <v>${t2_sum_participation_gross_profit}</v>
          </cell>
          <cell r="I104" t="str">
            <v>${t2_sum_vg_comission}</v>
          </cell>
          <cell r="J104" t="str">
            <v>${t2_sum_net_profit_after_mgm_fee}</v>
          </cell>
          <cell r="K104" t="str">
            <v>${t2_sum_gross_profit_after_mgm_fee}</v>
          </cell>
          <cell r="L104">
            <v>0</v>
          </cell>
          <cell r="M104" t="str">
            <v>${t2_sum_total_collected}</v>
          </cell>
          <cell r="N104" t="str">
            <v>${t2_sum_total_to_return}</v>
          </cell>
          <cell r="O104">
            <v>0</v>
          </cell>
          <cell r="Q104" t="str">
            <v>${t2_sum_vg_comission_paid}</v>
          </cell>
        </row>
        <row r="105">
          <cell r="C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 t="str">
            <v xml:space="preserve"> </v>
          </cell>
          <cell r="Q105">
            <v>0</v>
          </cell>
        </row>
        <row r="106">
          <cell r="C106" t="str">
            <v>GROSS FUTURE RECEIVABLES AFTER MANAGEMENT FEE</v>
          </cell>
          <cell r="D106" t="e">
            <v>#VALUE!</v>
          </cell>
          <cell r="E106" t="str">
            <v>${week_1}</v>
          </cell>
          <cell r="F106" t="str">
            <v>${week_2}</v>
          </cell>
          <cell r="G106" t="str">
            <v>${week_3}</v>
          </cell>
          <cell r="H106" t="str">
            <v>${week_4}</v>
          </cell>
          <cell r="I106" t="str">
            <v>${week_5}</v>
          </cell>
          <cell r="J106" t="str">
            <v>${week_6}</v>
          </cell>
          <cell r="K106" t="str">
            <v>${week_7}</v>
          </cell>
          <cell r="L106" t="str">
            <v>${week_8}</v>
          </cell>
          <cell r="M106" t="str">
            <v>${week_9}</v>
          </cell>
          <cell r="N106" t="str">
            <v>${week_10}</v>
          </cell>
          <cell r="O106" t="str">
            <v>${week_11}</v>
          </cell>
          <cell r="Q106" t="str">
            <v>TOTAL PAST REMITTANCE</v>
          </cell>
        </row>
        <row r="107">
          <cell r="C107" t="str">
            <v>${table:rs.gross_profit_after_mgm_fee}</v>
          </cell>
          <cell r="E107" t="str">
            <v>${table:rs.week_1_value}</v>
          </cell>
          <cell r="F107" t="str">
            <v>${table:rs.week_2_value}</v>
          </cell>
          <cell r="G107" t="str">
            <v>${table:rs.week_3_value}</v>
          </cell>
          <cell r="H107" t="str">
            <v>${table:rs.week_4_value}</v>
          </cell>
          <cell r="I107" t="str">
            <v>${table:rs.week_5_value}</v>
          </cell>
          <cell r="K107" t="str">
            <v>${table:rs.week_7_value}</v>
          </cell>
          <cell r="L107" t="str">
            <v>${table:rs.week_8_value}</v>
          </cell>
          <cell r="M107" t="str">
            <v>${table:rs.week_9_value}</v>
          </cell>
          <cell r="N107" t="str">
            <v>${table:rs.week_10_value}</v>
          </cell>
          <cell r="O107" t="str">
            <v>${table:rs.week_11_value}</v>
          </cell>
        </row>
        <row r="155">
          <cell r="F155">
            <v>0</v>
          </cell>
          <cell r="G155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5"/>
  <sheetViews>
    <sheetView tabSelected="1" workbookViewId="0"/>
  </sheetViews>
  <sheetFormatPr defaultRowHeight="15"/>
  <cols>
    <col min="2" max="2" width="32.42578125" customWidth="1"/>
    <col min="3" max="3" width="15" customWidth="1"/>
    <col min="4" max="4" width="20" customWidth="1"/>
    <col min="5" max="5" width="12" customWidth="1"/>
    <col min="6" max="6" width="16" customWidth="1"/>
    <col min="7" max="7" width="12.7109375" customWidth="1"/>
    <col min="8" max="8" width="13.140625" customWidth="1"/>
    <col min="9" max="9" width="14.28515625" customWidth="1"/>
    <col min="10" max="12" width="13.85546875" customWidth="1"/>
    <col min="13" max="13" width="13.7109375" customWidth="1"/>
    <col min="14" max="14" width="14.85546875" customWidth="1"/>
    <col min="15" max="15" width="13.5703125" customWidth="1"/>
    <col min="16" max="16" width="15" customWidth="1"/>
    <col min="17" max="17" width="17.28515625" customWidth="1"/>
  </cols>
  <sheetData>
    <row r="1" spans="1:24">
      <c r="O1" s="107" t="s">
        <v>75</v>
      </c>
    </row>
    <row r="2" spans="1:24" ht="32.25" customHeight="1"/>
    <row r="4" spans="1:24" ht="30" customHeight="1">
      <c r="B4" s="109" t="s">
        <v>67</v>
      </c>
      <c r="C4" s="109"/>
      <c r="D4" s="109"/>
      <c r="E4" s="109"/>
      <c r="F4" s="109"/>
      <c r="G4" s="89"/>
      <c r="H4" s="89"/>
      <c r="I4" s="89"/>
      <c r="J4" s="89"/>
      <c r="K4" s="89"/>
      <c r="L4" s="89"/>
    </row>
    <row r="5" spans="1:24">
      <c r="A5" s="1"/>
      <c r="B5" t="s">
        <v>77</v>
      </c>
      <c r="D5" s="2"/>
      <c r="E5" s="3" t="s">
        <v>68</v>
      </c>
      <c r="F5" s="90" t="s">
        <v>0</v>
      </c>
      <c r="G5" s="5"/>
      <c r="H5" s="91"/>
      <c r="I5" s="90"/>
    </row>
    <row r="6" spans="1:24">
      <c r="A6" s="1"/>
      <c r="D6" s="2"/>
      <c r="E6" s="99"/>
      <c r="F6" s="90"/>
      <c r="G6" s="5"/>
      <c r="H6" s="91"/>
      <c r="I6" s="90"/>
    </row>
    <row r="7" spans="1:24" ht="2.25" customHeight="1">
      <c r="A7" s="92"/>
      <c r="B7" s="93"/>
      <c r="C7" s="93"/>
      <c r="D7" s="94"/>
      <c r="E7" s="95"/>
      <c r="F7" s="96"/>
      <c r="G7" s="97"/>
      <c r="H7" s="98"/>
      <c r="I7" s="96"/>
      <c r="J7" s="93"/>
      <c r="K7" s="93"/>
      <c r="L7" s="93"/>
      <c r="M7" s="93"/>
      <c r="N7" s="93"/>
      <c r="O7" s="93"/>
      <c r="P7" s="93"/>
      <c r="Q7" s="93"/>
    </row>
    <row r="8" spans="1:24" ht="9" customHeight="1">
      <c r="A8" s="6"/>
      <c r="D8" s="7"/>
      <c r="E8" s="8"/>
      <c r="F8" s="8"/>
      <c r="G8" s="9"/>
      <c r="I8" s="10"/>
      <c r="J8" s="10"/>
      <c r="K8" s="10"/>
    </row>
    <row r="9" spans="1:24" ht="41.25" customHeight="1">
      <c r="A9" s="1"/>
      <c r="B9" s="88" t="s">
        <v>79</v>
      </c>
      <c r="D9" s="2"/>
      <c r="E9" s="3"/>
      <c r="F9" s="4"/>
      <c r="G9" s="5"/>
    </row>
    <row r="10" spans="1:24" ht="25.5" customHeight="1">
      <c r="A10" s="106" t="s">
        <v>58</v>
      </c>
      <c r="B10" s="83" t="s">
        <v>57</v>
      </c>
      <c r="C10" s="84" t="s">
        <v>59</v>
      </c>
      <c r="D10" s="85" t="s">
        <v>80</v>
      </c>
      <c r="E10" s="85" t="s">
        <v>65</v>
      </c>
      <c r="F10" s="86" t="s">
        <v>60</v>
      </c>
      <c r="G10" s="85" t="s">
        <v>81</v>
      </c>
      <c r="H10" s="87" t="s">
        <v>62</v>
      </c>
      <c r="I10" s="84" t="s">
        <v>63</v>
      </c>
      <c r="J10" s="85" t="s">
        <v>64</v>
      </c>
      <c r="K10" s="85" t="s">
        <v>82</v>
      </c>
      <c r="L10" s="85" t="s">
        <v>66</v>
      </c>
    </row>
    <row r="11" spans="1:24">
      <c r="A11" s="111" t="s">
        <v>1</v>
      </c>
      <c r="B11" s="112" t="s">
        <v>2</v>
      </c>
      <c r="C11" s="111" t="s">
        <v>3</v>
      </c>
      <c r="D11" s="110" t="s">
        <v>4</v>
      </c>
      <c r="E11" s="110" t="s">
        <v>83</v>
      </c>
      <c r="F11" s="110" t="s">
        <v>5</v>
      </c>
      <c r="G11" s="110" t="s">
        <v>6</v>
      </c>
      <c r="H11" s="110" t="s">
        <v>100</v>
      </c>
      <c r="I11" s="110" t="s">
        <v>7</v>
      </c>
      <c r="J11" s="110" t="s">
        <v>8</v>
      </c>
      <c r="K11" s="110" t="s">
        <v>9</v>
      </c>
      <c r="L11" s="110" t="s">
        <v>10</v>
      </c>
      <c r="V11" s="4"/>
      <c r="W11" s="4"/>
      <c r="X11" s="11"/>
    </row>
    <row r="12" spans="1:24" ht="24.75" customHeight="1" thickBot="1">
      <c r="A12" s="113"/>
      <c r="B12" s="100" t="s">
        <v>61</v>
      </c>
      <c r="C12" s="102"/>
      <c r="D12" s="101" t="s">
        <v>11</v>
      </c>
      <c r="E12" s="101" t="s">
        <v>84</v>
      </c>
      <c r="F12" s="101" t="s">
        <v>74</v>
      </c>
      <c r="G12" s="101" t="s">
        <v>12</v>
      </c>
      <c r="H12" s="101" t="s">
        <v>73</v>
      </c>
      <c r="I12" s="101"/>
      <c r="J12" s="101" t="s">
        <v>13</v>
      </c>
      <c r="K12" s="101" t="s">
        <v>14</v>
      </c>
      <c r="L12" s="101" t="s">
        <v>15</v>
      </c>
    </row>
    <row r="13" spans="1:24" ht="15.75" thickTop="1">
      <c r="A13" s="1"/>
      <c r="D13" s="13"/>
      <c r="E13" s="14"/>
      <c r="F13" s="10"/>
      <c r="G13" s="15" t="s">
        <v>16</v>
      </c>
      <c r="H13" s="16"/>
      <c r="I13" s="17"/>
      <c r="J13" s="17"/>
      <c r="K13" s="17"/>
      <c r="L13" s="18"/>
    </row>
    <row r="14" spans="1:24" ht="39.75" customHeight="1">
      <c r="A14" s="1"/>
      <c r="B14" s="88" t="s">
        <v>78</v>
      </c>
      <c r="D14" s="2"/>
      <c r="E14" s="20"/>
      <c r="F14" s="17"/>
      <c r="G14" s="21"/>
      <c r="H14" s="22" t="s">
        <v>16</v>
      </c>
      <c r="I14" s="23" t="s">
        <v>16</v>
      </c>
      <c r="J14" s="23"/>
      <c r="K14" s="23"/>
      <c r="L14" s="18"/>
    </row>
    <row r="15" spans="1:24" ht="28.5" customHeight="1">
      <c r="A15" s="105" t="s">
        <v>58</v>
      </c>
      <c r="B15" s="104" t="s">
        <v>57</v>
      </c>
      <c r="C15" s="104" t="s">
        <v>59</v>
      </c>
      <c r="D15" s="104" t="s">
        <v>69</v>
      </c>
      <c r="E15" s="104" t="s">
        <v>70</v>
      </c>
      <c r="F15" s="104" t="s">
        <v>65</v>
      </c>
      <c r="G15" s="104" t="s">
        <v>60</v>
      </c>
      <c r="H15" s="104" t="s">
        <v>71</v>
      </c>
      <c r="I15" s="104" t="s">
        <v>62</v>
      </c>
      <c r="J15" s="104" t="s">
        <v>63</v>
      </c>
      <c r="K15" s="104" t="s">
        <v>92</v>
      </c>
      <c r="L15" s="104" t="s">
        <v>82</v>
      </c>
      <c r="M15" s="104" t="s">
        <v>96</v>
      </c>
      <c r="N15" s="104" t="s">
        <v>72</v>
      </c>
      <c r="O15" s="104" t="s">
        <v>98</v>
      </c>
    </row>
    <row r="16" spans="1:24">
      <c r="A16" s="114" t="s">
        <v>53</v>
      </c>
      <c r="B16" s="115" t="s">
        <v>54</v>
      </c>
      <c r="C16" s="115" t="s">
        <v>85</v>
      </c>
      <c r="D16" s="116" t="s">
        <v>17</v>
      </c>
      <c r="E16" s="116" t="s">
        <v>55</v>
      </c>
      <c r="F16" s="116" t="s">
        <v>86</v>
      </c>
      <c r="G16" s="110" t="s">
        <v>88</v>
      </c>
      <c r="H16" s="116" t="s">
        <v>18</v>
      </c>
      <c r="I16" s="116" t="s">
        <v>90</v>
      </c>
      <c r="J16" s="110" t="s">
        <v>99</v>
      </c>
      <c r="K16" s="116" t="s">
        <v>93</v>
      </c>
      <c r="L16" s="116" t="s">
        <v>95</v>
      </c>
      <c r="M16" s="116" t="s">
        <v>97</v>
      </c>
      <c r="N16" s="116" t="s">
        <v>19</v>
      </c>
      <c r="O16" s="116" t="s">
        <v>20</v>
      </c>
    </row>
    <row r="17" spans="1:18" ht="21.75" customHeight="1" thickBot="1">
      <c r="A17" s="105"/>
      <c r="B17" s="100" t="s">
        <v>61</v>
      </c>
      <c r="C17" s="102"/>
      <c r="D17" s="101" t="s">
        <v>21</v>
      </c>
      <c r="E17" s="101"/>
      <c r="F17" s="101" t="s">
        <v>87</v>
      </c>
      <c r="G17" s="101" t="s">
        <v>89</v>
      </c>
      <c r="H17" s="101" t="s">
        <v>22</v>
      </c>
      <c r="I17" s="101" t="s">
        <v>91</v>
      </c>
      <c r="J17" s="101"/>
      <c r="K17" s="101" t="s">
        <v>94</v>
      </c>
      <c r="L17" s="101" t="s">
        <v>101</v>
      </c>
      <c r="M17" s="101" t="s">
        <v>102</v>
      </c>
      <c r="N17" s="101" t="s">
        <v>56</v>
      </c>
      <c r="O17" s="101" t="s">
        <v>23</v>
      </c>
    </row>
    <row r="18" spans="1:18" ht="11.25" customHeight="1" thickTop="1">
      <c r="A18" s="6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8" ht="15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2"/>
    </row>
    <row r="20" spans="1:18">
      <c r="A20" s="19"/>
      <c r="B20" s="108" t="s">
        <v>76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2"/>
    </row>
    <row r="21" spans="1:18" ht="13.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/>
    </row>
    <row r="22" spans="1:1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2"/>
    </row>
    <row r="23" spans="1:1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2"/>
    </row>
    <row r="24" spans="1:18" ht="33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8" ht="8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8" ht="3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8" ht="21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8" ht="2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ht="1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ht="18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>
      <c r="A45" s="1"/>
      <c r="D45" s="2"/>
      <c r="E45" s="27"/>
      <c r="F45" s="28"/>
      <c r="G45" s="25"/>
    </row>
  </sheetData>
  <mergeCells count="1">
    <mergeCell ref="B4:F4"/>
  </mergeCells>
  <conditionalFormatting sqref="U11">
    <cfRule type="dataBar" priority="8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{10CC5149-91DB-4E40-975C-13086D09D37F}</x14:id>
        </ext>
      </extLst>
    </cfRule>
  </conditionalFormatting>
  <conditionalFormatting sqref="O13">
    <cfRule type="dataBar" priority="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{0DCE2407-E037-460F-AC47-C6447A850551}</x14:id>
        </ext>
      </extLst>
    </cfRule>
    <cfRule type="dataBar" priority="7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{4821892B-6BCF-45EB-A090-D5820EF552A3}</x14:id>
        </ext>
      </extLst>
    </cfRule>
  </conditionalFormatting>
  <conditionalFormatting sqref="U11:U12">
    <cfRule type="dataBar" priority="4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{E059F4D9-8DFE-4919-8F52-FC910156E53E}</x14:id>
        </ext>
      </extLst>
    </cfRule>
  </conditionalFormatting>
  <conditionalFormatting sqref="E16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{70FA2B63-BAF4-464D-A905-F30E11481F5F}</x14:id>
        </ext>
      </extLst>
    </cfRule>
  </conditionalFormatting>
  <pageMargins left="0.25" right="0.25" top="0.75" bottom="0.75" header="0.3" footer="0.3"/>
  <pageSetup paperSize="9" scale="6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C5149-91DB-4E40-975C-13086D09D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</xm:sqref>
        </x14:conditionalFormatting>
        <x14:conditionalFormatting xmlns:xm="http://schemas.microsoft.com/office/excel/2006/main">
          <x14:cfRule type="dataBar" id="{0DCE2407-E037-460F-AC47-C6447A8505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821892B-6BCF-45EB-A090-D5820EF55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E059F4D9-8DFE-4919-8F52-FC910156E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U11:U12</xm:sqref>
        </x14:conditionalFormatting>
        <x14:conditionalFormatting xmlns:xm="http://schemas.microsoft.com/office/excel/2006/main">
          <x14:cfRule type="dataBar" id="{70FA2B63-BAF4-464D-A905-F30E11481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3:E31"/>
  <sheetViews>
    <sheetView workbookViewId="0">
      <selection activeCell="G13" sqref="G13"/>
    </sheetView>
  </sheetViews>
  <sheetFormatPr defaultRowHeight="15"/>
  <cols>
    <col min="3" max="3" width="35.140625" bestFit="1" customWidth="1"/>
    <col min="4" max="4" width="18" bestFit="1" customWidth="1"/>
  </cols>
  <sheetData>
    <row r="3" spans="3:5" ht="15.75" thickBot="1"/>
    <row r="4" spans="3:5">
      <c r="C4" s="29" t="s">
        <v>26</v>
      </c>
      <c r="D4" s="30"/>
      <c r="E4" s="31"/>
    </row>
    <row r="5" spans="3:5">
      <c r="C5" s="32" t="s">
        <v>27</v>
      </c>
      <c r="D5" s="33"/>
      <c r="E5" s="34"/>
    </row>
    <row r="6" spans="3:5">
      <c r="C6" s="24"/>
      <c r="D6" s="7"/>
      <c r="E6" s="34"/>
    </row>
    <row r="7" spans="3:5">
      <c r="C7" s="32" t="s">
        <v>28</v>
      </c>
      <c r="D7" s="33">
        <f>'[1]INVESTOR REPORT '!G155</f>
        <v>0</v>
      </c>
      <c r="E7" s="35"/>
    </row>
    <row r="8" spans="3:5">
      <c r="C8" s="36" t="s">
        <v>29</v>
      </c>
      <c r="D8" s="7" t="str">
        <f>'[1]INVESTOR REPORT '!Q106</f>
        <v>TOTAL PAST REMITTANCE</v>
      </c>
      <c r="E8" s="34"/>
    </row>
    <row r="9" spans="3:5">
      <c r="C9" s="24" t="s">
        <v>30</v>
      </c>
      <c r="D9" s="7">
        <f>'[1]INVESTOR REPORT '!F155</f>
        <v>0</v>
      </c>
      <c r="E9" s="34"/>
    </row>
    <row r="10" spans="3:5">
      <c r="C10" s="37" t="s">
        <v>31</v>
      </c>
      <c r="D10" s="38" t="e">
        <f>-'[1]INVESTOR REPORT '!F106</f>
        <v>#VALUE!</v>
      </c>
      <c r="E10" s="34"/>
    </row>
    <row r="11" spans="3:5">
      <c r="C11" s="24" t="s">
        <v>32</v>
      </c>
      <c r="D11" s="39"/>
      <c r="E11" s="34"/>
    </row>
    <row r="12" spans="3:5">
      <c r="C12" s="24"/>
      <c r="D12" s="39"/>
      <c r="E12" s="34"/>
    </row>
    <row r="13" spans="3:5">
      <c r="C13" s="40"/>
      <c r="D13" s="39"/>
      <c r="E13" s="34"/>
    </row>
    <row r="14" spans="3:5">
      <c r="C14" s="40"/>
      <c r="D14" s="39"/>
      <c r="E14" s="34"/>
    </row>
    <row r="15" spans="3:5">
      <c r="C15" s="40"/>
      <c r="D15" s="39"/>
      <c r="E15" s="34"/>
    </row>
    <row r="16" spans="3:5">
      <c r="C16" s="40"/>
      <c r="D16" s="39"/>
      <c r="E16" s="34"/>
    </row>
    <row r="17" spans="3:5">
      <c r="C17" s="40"/>
      <c r="D17" s="39"/>
      <c r="E17" s="34"/>
    </row>
    <row r="18" spans="3:5">
      <c r="C18" s="40"/>
      <c r="D18" s="39"/>
      <c r="E18" s="34"/>
    </row>
    <row r="19" spans="3:5">
      <c r="C19" s="40"/>
      <c r="D19" s="39"/>
      <c r="E19" s="34"/>
    </row>
    <row r="20" spans="3:5" ht="15.75" thickBot="1">
      <c r="C20" s="40"/>
      <c r="D20" s="39"/>
      <c r="E20" s="34"/>
    </row>
    <row r="21" spans="3:5">
      <c r="C21" s="41"/>
      <c r="D21" s="30"/>
      <c r="E21" s="31"/>
    </row>
    <row r="22" spans="3:5">
      <c r="C22" s="32" t="s">
        <v>33</v>
      </c>
      <c r="D22" s="39" t="e">
        <f>SUM(D10:D20)</f>
        <v>#VALUE!</v>
      </c>
      <c r="E22" s="34"/>
    </row>
    <row r="23" spans="3:5" ht="17.25" thickBot="1">
      <c r="C23" s="32" t="s">
        <v>34</v>
      </c>
      <c r="D23" s="42"/>
      <c r="E23" s="34"/>
    </row>
    <row r="24" spans="3:5" ht="17.25" thickBot="1">
      <c r="C24" s="43" t="s">
        <v>35</v>
      </c>
      <c r="D24" s="44" t="e">
        <f>D5+D22+D23+D7</f>
        <v>#VALUE!</v>
      </c>
      <c r="E24" s="45"/>
    </row>
    <row r="25" spans="3:5">
      <c r="C25" s="46"/>
      <c r="D25" s="47"/>
      <c r="E25" s="34"/>
    </row>
    <row r="26" spans="3:5">
      <c r="C26" s="46"/>
      <c r="D26" s="48" t="str">
        <f>'[1]INVESTOR REPORT '!Q106</f>
        <v>TOTAL PAST REMITTANCE</v>
      </c>
      <c r="E26" s="34"/>
    </row>
    <row r="27" spans="3:5">
      <c r="C27" s="46"/>
      <c r="D27" s="48" t="e">
        <f>-D11+-D13+-D14+-D15+-D16+-D17+D24+D26</f>
        <v>#VALUE!</v>
      </c>
      <c r="E27" s="34"/>
    </row>
    <row r="28" spans="3:5" ht="15.75" thickBot="1">
      <c r="C28" s="49"/>
      <c r="D28" s="50"/>
      <c r="E28" s="45"/>
    </row>
    <row r="29" spans="3:5">
      <c r="C29" s="12"/>
      <c r="D29" s="12"/>
      <c r="E29" s="51"/>
    </row>
    <row r="30" spans="3:5">
      <c r="C30" s="12"/>
      <c r="D30" s="12"/>
      <c r="E30" s="51"/>
    </row>
    <row r="31" spans="3:5">
      <c r="C31" s="52" t="s">
        <v>36</v>
      </c>
      <c r="D31" s="26">
        <f>SUM(D32:D40)</f>
        <v>0</v>
      </c>
      <c r="E31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D8"/>
  <sheetViews>
    <sheetView workbookViewId="0">
      <selection activeCell="G23" sqref="G23"/>
    </sheetView>
  </sheetViews>
  <sheetFormatPr defaultRowHeight="15"/>
  <cols>
    <col min="3" max="3" width="20.7109375" bestFit="1" customWidth="1"/>
    <col min="4" max="4" width="22.42578125" bestFit="1" customWidth="1"/>
  </cols>
  <sheetData>
    <row r="4" spans="2:4">
      <c r="B4" s="54"/>
      <c r="C4" s="55">
        <f>'[1]INVESTOR REPORT '!C60</f>
        <v>0</v>
      </c>
      <c r="D4" s="56">
        <f>'[1]INVESTOR REPORT '!Q60</f>
        <v>0</v>
      </c>
    </row>
    <row r="5" spans="2:4">
      <c r="B5" s="54"/>
      <c r="C5" s="55">
        <f>'[1]INVESTOR REPORT '!C103</f>
        <v>0</v>
      </c>
      <c r="D5" s="56">
        <f>'[1]INVESTOR REPORT '!Q103</f>
        <v>0</v>
      </c>
    </row>
    <row r="6" spans="2:4">
      <c r="B6" s="54"/>
      <c r="C6" s="55" t="str">
        <f>'[1]INVESTOR REPORT '!C104</f>
        <v>${t2_sum_gross_investment}</v>
      </c>
      <c r="D6" s="56" t="str">
        <f>'[1]INVESTOR REPORT '!Q104</f>
        <v>${t2_sum_vg_comission_paid}</v>
      </c>
    </row>
    <row r="7" spans="2:4">
      <c r="B7" s="54"/>
      <c r="C7" s="55">
        <f>'[1]INVESTOR REPORT '!C105</f>
        <v>0</v>
      </c>
      <c r="D7" s="56">
        <f>'[1]INVESTOR REPORT '!Q105</f>
        <v>0</v>
      </c>
    </row>
    <row r="8" spans="2:4">
      <c r="B8" s="57"/>
      <c r="C8" s="58" t="s">
        <v>25</v>
      </c>
      <c r="D8" s="59">
        <f>SUM(D4:D7)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Q14"/>
  <sheetViews>
    <sheetView workbookViewId="0">
      <selection activeCell="E23" sqref="E23"/>
    </sheetView>
  </sheetViews>
  <sheetFormatPr defaultRowHeight="15"/>
  <cols>
    <col min="2" max="17" width="14.5703125" customWidth="1"/>
  </cols>
  <sheetData>
    <row r="3" spans="2:17" ht="15.75" thickBot="1"/>
    <row r="4" spans="2:17" ht="18.75" customHeight="1">
      <c r="B4" s="60" t="s">
        <v>37</v>
      </c>
      <c r="C4" s="61" t="s">
        <v>38</v>
      </c>
      <c r="D4" s="60" t="s">
        <v>39</v>
      </c>
      <c r="E4" s="60" t="s">
        <v>30</v>
      </c>
      <c r="F4" s="60" t="s">
        <v>40</v>
      </c>
      <c r="G4" s="60" t="s">
        <v>41</v>
      </c>
      <c r="H4" s="60" t="s">
        <v>24</v>
      </c>
      <c r="I4" s="61" t="s">
        <v>42</v>
      </c>
      <c r="J4" s="60" t="s">
        <v>43</v>
      </c>
      <c r="K4" s="60" t="s">
        <v>44</v>
      </c>
      <c r="L4" s="60" t="s">
        <v>45</v>
      </c>
      <c r="M4" s="60" t="s">
        <v>46</v>
      </c>
      <c r="N4" s="60" t="s">
        <v>47</v>
      </c>
      <c r="O4" s="12"/>
      <c r="P4" s="62" t="s">
        <v>48</v>
      </c>
      <c r="Q4" s="63" t="s">
        <v>49</v>
      </c>
    </row>
    <row r="5" spans="2:17">
      <c r="B5" s="64">
        <f>'[1]INVESTOR REPORT '!C61</f>
        <v>0</v>
      </c>
      <c r="C5" s="65">
        <f>'[1]INVESTOR REPORT '!D61</f>
        <v>0</v>
      </c>
      <c r="D5" s="64">
        <f>'[1]INVESTOR REPORT '!E61</f>
        <v>0</v>
      </c>
      <c r="E5" s="64" t="str">
        <f>'[1]INVESTOR REPORT '!F61</f>
        <v>0</v>
      </c>
      <c r="F5" s="64">
        <f>'[1]INVESTOR REPORT '!G61</f>
        <v>0</v>
      </c>
      <c r="G5" s="64">
        <f>'[1]INVESTOR REPORT '!H61</f>
        <v>0</v>
      </c>
      <c r="H5" s="64">
        <f>'[1]INVESTOR REPORT '!I61</f>
        <v>0</v>
      </c>
      <c r="I5" s="65">
        <f>'[1]INVESTOR REPORT '!J61</f>
        <v>0</v>
      </c>
      <c r="J5" s="64">
        <f>'[1]INVESTOR REPORT '!K61</f>
        <v>0</v>
      </c>
      <c r="K5" s="64" t="str">
        <f>'[1]INVESTOR REPORT '!L61</f>
        <v>0</v>
      </c>
      <c r="L5" s="64">
        <f>'[1]INVESTOR REPORT '!M61</f>
        <v>0</v>
      </c>
      <c r="M5" s="64">
        <f>'[1]INVESTOR REPORT '!N61</f>
        <v>0</v>
      </c>
      <c r="N5" s="66">
        <f>'[1]INVESTOR REPORT '!O61</f>
        <v>0</v>
      </c>
      <c r="O5" s="12"/>
      <c r="P5" s="67"/>
      <c r="Q5" s="68"/>
    </row>
    <row r="6" spans="2:17">
      <c r="B6" s="64" t="str">
        <f>'[1]INVESTOR REPORT '!C104</f>
        <v>${t2_sum_gross_investment}</v>
      </c>
      <c r="C6" s="65" t="str">
        <f>'[1]INVESTOR REPORT '!D104</f>
        <v>${t2_sum_bank_comission_part}</v>
      </c>
      <c r="D6" s="64" t="str">
        <f>'[1]INVESTOR REPORT '!E104</f>
        <v>${t2_sum_net_investment}</v>
      </c>
      <c r="E6" s="64">
        <f>'[1]INVESTOR REPORT '!F104</f>
        <v>0</v>
      </c>
      <c r="F6" s="64" t="str">
        <f>'[1]INVESTOR REPORT '!G104</f>
        <v>${t2_sum_participation_payback_amount}</v>
      </c>
      <c r="G6" s="64" t="str">
        <f>'[1]INVESTOR REPORT '!H104</f>
        <v>${t2_sum_participation_gross_profit}</v>
      </c>
      <c r="H6" s="64" t="str">
        <f>'[1]INVESTOR REPORT '!I104</f>
        <v>${t2_sum_vg_comission}</v>
      </c>
      <c r="I6" s="65" t="str">
        <f>'[1]INVESTOR REPORT '!J104</f>
        <v>${t2_sum_net_profit_after_mgm_fee}</v>
      </c>
      <c r="J6" s="64" t="str">
        <f>'[1]INVESTOR REPORT '!K104</f>
        <v>${t2_sum_gross_profit_after_mgm_fee}</v>
      </c>
      <c r="K6" s="64">
        <f>'[1]INVESTOR REPORT '!L104</f>
        <v>0</v>
      </c>
      <c r="L6" s="64" t="str">
        <f>'[1]INVESTOR REPORT '!M104</f>
        <v>${t2_sum_total_collected}</v>
      </c>
      <c r="M6" s="64" t="str">
        <f>'[1]INVESTOR REPORT '!N104</f>
        <v>${t2_sum_total_to_return}</v>
      </c>
      <c r="N6" s="66">
        <f>'[1]INVESTOR REPORT '!O104</f>
        <v>0</v>
      </c>
      <c r="O6" s="47"/>
      <c r="P6" s="67"/>
      <c r="Q6" s="68"/>
    </row>
    <row r="7" spans="2:17">
      <c r="B7" s="64">
        <f>'[1]INVESTOR REPORT '!C105</f>
        <v>0</v>
      </c>
      <c r="C7" s="65">
        <f>'[1]INVESTOR REPORT '!D105</f>
        <v>0</v>
      </c>
      <c r="D7" s="64">
        <f>'[1]INVESTOR REPORT '!E105</f>
        <v>0</v>
      </c>
      <c r="E7" s="64">
        <f>'[1]INVESTOR REPORT '!F105</f>
        <v>0</v>
      </c>
      <c r="F7" s="64">
        <f>'[1]INVESTOR REPORT '!G105</f>
        <v>0</v>
      </c>
      <c r="G7" s="64">
        <f>'[1]INVESTOR REPORT '!H105</f>
        <v>0</v>
      </c>
      <c r="H7" s="64">
        <f>'[1]INVESTOR REPORT '!I105</f>
        <v>0</v>
      </c>
      <c r="I7" s="65">
        <f>'[1]INVESTOR REPORT '!J105</f>
        <v>0</v>
      </c>
      <c r="J7" s="64">
        <f>'[1]INVESTOR REPORT '!K105</f>
        <v>0</v>
      </c>
      <c r="K7" s="64">
        <f>'[1]INVESTOR REPORT '!L105</f>
        <v>0</v>
      </c>
      <c r="L7" s="64">
        <f>'[1]INVESTOR REPORT '!M105</f>
        <v>0</v>
      </c>
      <c r="M7" s="64">
        <f>'[1]INVESTOR REPORT '!N105</f>
        <v>0</v>
      </c>
      <c r="N7" s="66" t="str">
        <f>'[1]INVESTOR REPORT '!O105</f>
        <v xml:space="preserve"> </v>
      </c>
      <c r="O7" s="47"/>
      <c r="P7" s="67"/>
      <c r="Q7" s="68"/>
    </row>
    <row r="8" spans="2:17" ht="15.75" thickBot="1">
      <c r="B8" s="64" t="str">
        <f>'[1]INVESTOR REPORT '!C106</f>
        <v>GROSS FUTURE RECEIVABLES AFTER MANAGEMENT FEE</v>
      </c>
      <c r="C8" s="65" t="e">
        <f>'[1]INVESTOR REPORT '!D106</f>
        <v>#VALUE!</v>
      </c>
      <c r="D8" s="64" t="str">
        <f>'[1]INVESTOR REPORT '!E106</f>
        <v>${week_1}</v>
      </c>
      <c r="E8" s="64" t="str">
        <f>'[1]INVESTOR REPORT '!F106</f>
        <v>${week_2}</v>
      </c>
      <c r="F8" s="64" t="str">
        <f>'[1]INVESTOR REPORT '!G106</f>
        <v>${week_3}</v>
      </c>
      <c r="G8" s="64" t="str">
        <f>'[1]INVESTOR REPORT '!H106</f>
        <v>${week_4}</v>
      </c>
      <c r="H8" s="64" t="str">
        <f>'[1]INVESTOR REPORT '!I106</f>
        <v>${week_5}</v>
      </c>
      <c r="I8" s="65" t="str">
        <f>'[1]INVESTOR REPORT '!J106</f>
        <v>${week_6}</v>
      </c>
      <c r="J8" s="64" t="str">
        <f>'[1]INVESTOR REPORT '!K106</f>
        <v>${week_7}</v>
      </c>
      <c r="K8" s="64" t="str">
        <f>'[1]INVESTOR REPORT '!L106</f>
        <v>${week_8}</v>
      </c>
      <c r="L8" s="64" t="str">
        <f>'[1]INVESTOR REPORT '!M106</f>
        <v>${week_9}</v>
      </c>
      <c r="M8" s="64" t="str">
        <f>'[1]INVESTOR REPORT '!N106</f>
        <v>${week_10}</v>
      </c>
      <c r="N8" s="66" t="str">
        <f>'[1]INVESTOR REPORT '!O106</f>
        <v>${week_11}</v>
      </c>
      <c r="O8" s="47"/>
      <c r="P8" s="67"/>
      <c r="Q8" s="69"/>
    </row>
    <row r="9" spans="2:17" ht="15.75" thickBot="1">
      <c r="B9" s="70" t="str">
        <f>'[1]INVESTOR REPORT '!C107</f>
        <v>${table:rs.gross_profit_after_mgm_fee}</v>
      </c>
      <c r="C9" s="71"/>
      <c r="D9" s="70" t="str">
        <f>'[1]INVESTOR REPORT '!E107</f>
        <v>${table:rs.week_1_value}</v>
      </c>
      <c r="E9" s="70" t="str">
        <f>'[1]INVESTOR REPORT '!F107</f>
        <v>${table:rs.week_2_value}</v>
      </c>
      <c r="F9" s="70" t="str">
        <f>'[1]INVESTOR REPORT '!G107</f>
        <v>${table:rs.week_3_value}</v>
      </c>
      <c r="G9" s="70" t="str">
        <f>'[1]INVESTOR REPORT '!H107</f>
        <v>${table:rs.week_4_value}</v>
      </c>
      <c r="H9" s="70" t="str">
        <f>'[1]INVESTOR REPORT '!I107</f>
        <v>${table:rs.week_5_value}</v>
      </c>
      <c r="I9" s="71"/>
      <c r="J9" s="70" t="str">
        <f>'[1]INVESTOR REPORT '!K107</f>
        <v>${table:rs.week_7_value}</v>
      </c>
      <c r="K9" s="70" t="str">
        <f>'[1]INVESTOR REPORT '!L107</f>
        <v>${table:rs.week_8_value}</v>
      </c>
      <c r="L9" s="70" t="str">
        <f>'[1]INVESTOR REPORT '!M107</f>
        <v>${table:rs.week_9_value}</v>
      </c>
      <c r="M9" s="70" t="str">
        <f>'[1]INVESTOR REPORT '!N107</f>
        <v>${table:rs.week_10_value}</v>
      </c>
      <c r="N9" s="72" t="str">
        <f>'[1]INVESTOR REPORT '!O107</f>
        <v>${table:rs.week_11_value}</v>
      </c>
      <c r="O9" s="73"/>
      <c r="P9" s="74" t="s">
        <v>25</v>
      </c>
      <c r="Q9" s="75">
        <f>SUM(Q5:Q8)</f>
        <v>0</v>
      </c>
    </row>
    <row r="10" spans="2:17">
      <c r="B10" s="76"/>
      <c r="C10" s="77"/>
      <c r="D10" s="76"/>
      <c r="E10" s="76"/>
      <c r="F10" s="76"/>
      <c r="G10" s="76"/>
      <c r="H10" s="76"/>
      <c r="I10" s="77"/>
      <c r="J10" s="76"/>
      <c r="K10" s="76"/>
      <c r="L10" s="76"/>
      <c r="M10" s="76"/>
      <c r="N10" s="76"/>
      <c r="O10" s="12"/>
      <c r="P10" s="78"/>
      <c r="Q10" s="76"/>
    </row>
    <row r="11" spans="2:17">
      <c r="B11" s="76"/>
      <c r="C11" s="77"/>
      <c r="D11" s="76"/>
      <c r="E11" s="76"/>
      <c r="F11" s="76"/>
      <c r="G11" s="76"/>
      <c r="H11" s="76"/>
      <c r="I11" s="77"/>
      <c r="J11" s="76"/>
      <c r="K11" s="76"/>
      <c r="L11" s="76"/>
      <c r="M11" s="76"/>
      <c r="N11" s="76"/>
      <c r="O11" s="12"/>
      <c r="P11" s="78"/>
      <c r="Q11" s="76"/>
    </row>
    <row r="12" spans="2:17">
      <c r="B12" s="76"/>
      <c r="C12" s="77"/>
      <c r="D12" s="76"/>
      <c r="E12" s="76"/>
      <c r="F12" s="76"/>
      <c r="G12" s="76"/>
      <c r="H12" s="76"/>
      <c r="I12" s="77"/>
      <c r="J12" s="76"/>
      <c r="K12" s="76"/>
      <c r="L12" s="76"/>
      <c r="M12" s="76"/>
      <c r="N12" s="76"/>
      <c r="O12" s="12"/>
      <c r="P12" s="79" t="s">
        <v>50</v>
      </c>
      <c r="Q12" s="80" t="str">
        <f>N9</f>
        <v>${table:rs.week_11_value}</v>
      </c>
    </row>
    <row r="13" spans="2:17" ht="15.75" thickBot="1">
      <c r="B13" s="76"/>
      <c r="C13" s="77"/>
      <c r="D13" s="76"/>
      <c r="E13" s="76"/>
      <c r="F13" s="76"/>
      <c r="G13" s="76"/>
      <c r="H13" s="76"/>
      <c r="I13" s="77"/>
      <c r="J13" s="76"/>
      <c r="K13" s="76"/>
      <c r="L13" s="76"/>
      <c r="M13" s="76"/>
      <c r="N13" s="76"/>
      <c r="O13" s="12"/>
      <c r="P13" s="79" t="s">
        <v>51</v>
      </c>
      <c r="Q13" s="81">
        <f>Q9</f>
        <v>0</v>
      </c>
    </row>
    <row r="14" spans="2:17" ht="15.75" thickTop="1">
      <c r="B14" s="76"/>
      <c r="C14" s="77"/>
      <c r="D14" s="76"/>
      <c r="E14" s="76"/>
      <c r="F14" s="76"/>
      <c r="G14" s="76"/>
      <c r="H14" s="76"/>
      <c r="I14" s="77"/>
      <c r="J14" s="76"/>
      <c r="K14" s="76"/>
      <c r="L14" s="76"/>
      <c r="M14" s="76"/>
      <c r="N14" s="76"/>
      <c r="O14" s="12"/>
      <c r="P14" s="79" t="s">
        <v>52</v>
      </c>
      <c r="Q14" s="82" t="e">
        <f>Q12-Q13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iig</cp:lastModifiedBy>
  <cp:lastPrinted>2017-02-10T20:49:45Z</cp:lastPrinted>
  <dcterms:created xsi:type="dcterms:W3CDTF">2017-02-09T02:47:55Z</dcterms:created>
  <dcterms:modified xsi:type="dcterms:W3CDTF">2017-02-15T22:13:23Z</dcterms:modified>
</cp:coreProperties>
</file>