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xxx\PycharmProjects\re0\"/>
    </mc:Choice>
  </mc:AlternateContent>
  <xr:revisionPtr revIDLastSave="0" documentId="13_ncr:1_{A121CE8A-9BD4-4D52-9C60-775F4A8BDB50}" xr6:coauthVersionLast="45" xr6:coauthVersionMax="45" xr10:uidLastSave="{00000000-0000-0000-0000-000000000000}"/>
  <bookViews>
    <workbookView xWindow="-108" yWindow="-108" windowWidth="23256" windowHeight="12576" xr2:uid="{2E0A843E-394B-47E0-B38E-6D9BAD061813}"/>
  </bookViews>
  <sheets>
    <sheet name="功能面板" sheetId="8" r:id="rId1"/>
    <sheet name="魔法器面板" sheetId="6" r:id="rId2"/>
    <sheet name="基础面板" sheetId="5" r:id="rId3"/>
    <sheet name="技能面板" sheetId="7" r:id="rId4"/>
    <sheet name="高级面板" sheetId="17" r:id="rId5"/>
    <sheet name="calc" sheetId="12" r:id="rId6"/>
    <sheet name="paralimit" sheetId="15" r:id="rId7"/>
    <sheet name="xzqlimit" sheetId="16" r:id="rId8"/>
    <sheet name="skill" sheetId="14" r:id="rId9"/>
    <sheet name="panel" sheetId="10" r:id="rId10"/>
    <sheet name="mfq" sheetId="13" r:id="rId11"/>
    <sheet name="base_para" sheetId="11" r:id="rId12"/>
  </sheets>
  <definedNames>
    <definedName name="_xlnm._FilterDatabase" localSheetId="3" hidden="1">技能面板!$A$1:$F$5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7" l="1"/>
  <c r="A4" i="14"/>
  <c r="E4" i="14" s="1"/>
  <c r="D4" i="14" l="1"/>
  <c r="C4" i="14"/>
  <c r="B4" i="14"/>
  <c r="B7" i="11"/>
  <c r="E2" i="7"/>
  <c r="B4" i="5" l="1"/>
  <c r="B3" i="5" l="1"/>
  <c r="B6" i="16" l="1"/>
  <c r="B5" i="16"/>
  <c r="B4" i="16"/>
  <c r="B3" i="16"/>
  <c r="B2" i="16"/>
  <c r="B4" i="15"/>
  <c r="B3" i="15"/>
  <c r="B2" i="15"/>
  <c r="B9" i="13" l="1"/>
  <c r="B8" i="13"/>
  <c r="B2" i="14" l="1"/>
  <c r="C2" i="14"/>
  <c r="D2" i="14"/>
  <c r="B3" i="14"/>
  <c r="C3" i="14"/>
  <c r="D3" i="14"/>
  <c r="B5" i="14"/>
  <c r="C5" i="14"/>
  <c r="D5" i="14"/>
  <c r="E5" i="14"/>
  <c r="B6" i="11" l="1"/>
  <c r="B2" i="11"/>
  <c r="B5" i="11"/>
  <c r="B4" i="11"/>
  <c r="B3" i="11"/>
  <c r="B2" i="13"/>
  <c r="B3" i="13"/>
  <c r="B4" i="13"/>
  <c r="B5" i="13"/>
  <c r="B6" i="13"/>
  <c r="B7" i="13"/>
  <c r="B2" i="10"/>
  <c r="B4" i="10"/>
  <c r="B6" i="10"/>
  <c r="B7" i="10"/>
  <c r="B5" i="10"/>
  <c r="B3" i="10"/>
  <c r="E2" i="14"/>
</calcChain>
</file>

<file path=xl/sharedStrings.xml><?xml version="1.0" encoding="utf-8"?>
<sst xmlns="http://schemas.openxmlformats.org/spreadsheetml/2006/main" count="118" uniqueCount="87">
  <si>
    <t>参数</t>
  </si>
  <si>
    <t>参数</t>
    <phoneticPr fontId="1" type="noConversion"/>
  </si>
  <si>
    <t>值</t>
  </si>
  <si>
    <t>atk</t>
  </si>
  <si>
    <t>ratio</t>
  </si>
  <si>
    <t>dfc</t>
  </si>
  <si>
    <t>dfc_ign</t>
  </si>
  <si>
    <t>crit</t>
  </si>
  <si>
    <t>crit_dam</t>
  </si>
  <si>
    <t>hits</t>
  </si>
  <si>
    <t>conti_begin</t>
  </si>
  <si>
    <t>技能未释放前的连携值</t>
  </si>
  <si>
    <t>combo</t>
  </si>
  <si>
    <t>combo_dam</t>
  </si>
  <si>
    <t>skill</t>
  </si>
  <si>
    <t>scaling</t>
  </si>
  <si>
    <t>atk_base</t>
  </si>
  <si>
    <t>combo_to_crit</t>
  </si>
  <si>
    <t>anger</t>
  </si>
  <si>
    <t>debug</t>
  </si>
  <si>
    <t>攻击</t>
    <phoneticPr fontId="1" type="noConversion"/>
  </si>
  <si>
    <t>暴击伤害</t>
    <phoneticPr fontId="1" type="noConversion"/>
  </si>
  <si>
    <t>连击伤害</t>
    <phoneticPr fontId="1" type="noConversion"/>
  </si>
  <si>
    <t>伤害加成</t>
    <phoneticPr fontId="1" type="noConversion"/>
  </si>
  <si>
    <t>该表填角色属性界面的黑字</t>
    <phoneticPr fontId="1" type="noConversion"/>
  </si>
  <si>
    <t>技能倍率</t>
    <phoneticPr fontId="1" type="noConversion"/>
  </si>
  <si>
    <t>敌人防御</t>
    <phoneticPr fontId="1" type="noConversion"/>
  </si>
  <si>
    <t>无视防御</t>
    <phoneticPr fontId="1" type="noConversion"/>
  </si>
  <si>
    <t>技能段数</t>
    <phoneticPr fontId="1" type="noConversion"/>
  </si>
  <si>
    <t>初始连携</t>
    <phoneticPr fontId="1" type="noConversion"/>
  </si>
  <si>
    <t>技能发动次数</t>
    <phoneticPr fontId="1" type="noConversion"/>
  </si>
  <si>
    <t>额外攻击力</t>
    <phoneticPr fontId="1" type="noConversion"/>
  </si>
  <si>
    <t>魔法器</t>
    <phoneticPr fontId="1" type="noConversion"/>
  </si>
  <si>
    <t>不蚀的箭矢</t>
    <phoneticPr fontId="1" type="noConversion"/>
  </si>
  <si>
    <t>阴之水晶球</t>
    <phoneticPr fontId="1" type="noConversion"/>
  </si>
  <si>
    <t>暴击几率</t>
    <phoneticPr fontId="1" type="noConversion"/>
  </si>
  <si>
    <t>连击几率</t>
    <phoneticPr fontId="1" type="noConversion"/>
  </si>
  <si>
    <t>该表填写魔法器界面的面板</t>
    <phoneticPr fontId="1" type="noConversion"/>
  </si>
  <si>
    <t>普攻</t>
    <phoneticPr fontId="1" type="noConversion"/>
  </si>
  <si>
    <t>AP</t>
    <phoneticPr fontId="1" type="noConversion"/>
  </si>
  <si>
    <t>SP</t>
    <phoneticPr fontId="1" type="noConversion"/>
  </si>
  <si>
    <t>必杀技</t>
    <phoneticPr fontId="1" type="noConversion"/>
  </si>
  <si>
    <t>技能的伤害乘以人数</t>
    <phoneticPr fontId="1" type="noConversion"/>
  </si>
  <si>
    <t>技能的连携值</t>
    <phoneticPr fontId="1" type="noConversion"/>
  </si>
  <si>
    <t>整场战斗每个技能的使用次数</t>
    <phoneticPr fontId="1" type="noConversion"/>
  </si>
  <si>
    <t>其它</t>
  </si>
  <si>
    <t>其它</t>
    <phoneticPr fontId="1" type="noConversion"/>
  </si>
  <si>
    <t>角色特性</t>
    <phoneticPr fontId="1" type="noConversion"/>
  </si>
  <si>
    <t>礼让之举(剑圣的连击转暴击)</t>
    <phoneticPr fontId="1" type="noConversion"/>
  </si>
  <si>
    <t>ad</t>
    <phoneticPr fontId="1" type="noConversion"/>
  </si>
  <si>
    <t>ap</t>
    <phoneticPr fontId="1" type="noConversion"/>
  </si>
  <si>
    <t>sp</t>
    <phoneticPr fontId="1" type="noConversion"/>
  </si>
  <si>
    <t>ub</t>
    <phoneticPr fontId="1" type="noConversion"/>
  </si>
  <si>
    <t>基础攻击力需准确填写属性界面的黑字</t>
    <phoneticPr fontId="1" type="noConversion"/>
  </si>
  <si>
    <t>食用合辛魔法器获得的攻击力，如有其它额外的攻击力，也可以加进这里</t>
    <phoneticPr fontId="1" type="noConversion"/>
  </si>
  <si>
    <t>敌人的防御值</t>
    <phoneticPr fontId="1" type="noConversion"/>
  </si>
  <si>
    <t>初始无视防御比值</t>
    <phoneticPr fontId="1" type="noConversion"/>
  </si>
  <si>
    <t>请勿改动英文表名的表格</t>
    <phoneticPr fontId="1" type="noConversion"/>
  </si>
  <si>
    <t>dfc_ign_crit</t>
    <phoneticPr fontId="1" type="noConversion"/>
  </si>
  <si>
    <t>arrow</t>
    <phoneticPr fontId="1" type="noConversion"/>
  </si>
  <si>
    <t>值</t>
    <phoneticPr fontId="1" type="noConversion"/>
  </si>
  <si>
    <t>吸血</t>
    <phoneticPr fontId="1" type="noConversion"/>
  </si>
  <si>
    <t>暴击几率</t>
  </si>
  <si>
    <t>连击几率</t>
  </si>
  <si>
    <t>初始怒气</t>
    <phoneticPr fontId="1" type="noConversion"/>
  </si>
  <si>
    <t>每回合怒气</t>
    <phoneticPr fontId="1" type="noConversion"/>
  </si>
  <si>
    <t>额外怒气</t>
    <phoneticPr fontId="1" type="noConversion"/>
  </si>
  <si>
    <t>额外怒气包括必杀技等级等方式提供的初始怒气</t>
    <phoneticPr fontId="1" type="noConversion"/>
  </si>
  <si>
    <t>额外怒气包括技能、浮空等方式提供的每回合怒气</t>
    <phoneticPr fontId="1" type="noConversion"/>
  </si>
  <si>
    <t>atk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</si>
  <si>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</si>
  <si>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</si>
  <si>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</si>
  <si>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</si>
  <si>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vampire</t>
    <phoneticPr fontId="1" type="noConversion"/>
  </si>
  <si>
    <t>技能连携</t>
    <phoneticPr fontId="1" type="noConversion"/>
  </si>
  <si>
    <t>实测连携</t>
    <phoneticPr fontId="1" type="noConversion"/>
  </si>
  <si>
    <t>属性限制</t>
    <phoneticPr fontId="1" type="noConversion"/>
  </si>
  <si>
    <t>下限值</t>
    <phoneticPr fontId="1" type="noConversion"/>
  </si>
  <si>
    <t>怒气限制</t>
    <phoneticPr fontId="1" type="noConversion"/>
  </si>
  <si>
    <t>必杀释放时怒气</t>
    <phoneticPr fontId="1" type="noConversion"/>
  </si>
  <si>
    <t>技能连携</t>
    <phoneticPr fontId="1" type="noConversion"/>
  </si>
  <si>
    <t>此表格一般不需要填写</t>
    <phoneticPr fontId="1" type="noConversion"/>
  </si>
  <si>
    <t>启用连携增伤系数</t>
    <phoneticPr fontId="1" type="noConversion"/>
  </si>
  <si>
    <t>技能对所有人的攻击段数总和</t>
    <phoneticPr fontId="1" type="noConversion"/>
  </si>
  <si>
    <t>连携增伤系数</t>
  </si>
  <si>
    <t>所以也没有含义说明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</si>
</sst>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7B07-1D02-42B5-87B6-D30DF1A03853}">
  <dimension ref="A1:D14"/>
  <sheetViews>
    <sheetView tabSelected="1" workbookViewId="0">
      <selection activeCell="C15" sqref="C15"/>
    </sheetView>
  </sheetViews>
  <sheetFormatPr defaultRowHeight="13.8" x14ac:dyDescent="0.25"/>
  <cols>
    <col min="1" max="1" width="14.21875" customWidth="1"/>
  </cols>
  <sheetData>
    <row r="1" spans="1:4" x14ac:dyDescent="0.25">
      <c r="A1" t="s">
        <v>0</v>
      </c>
      <c r="B1" t="s">
        <v>2</v>
      </c>
      <c r="C1" t="s">
        <v>57</v>
      </c>
    </row>
    <row r="2" spans="1:4" x14ac:dyDescent="0.25">
      <c r="A2" t="s">
        <v>26</v>
      </c>
      <c r="B2">
        <v>375</v>
      </c>
      <c r="C2" t="s">
        <v>55</v>
      </c>
    </row>
    <row r="3" spans="1:4" x14ac:dyDescent="0.25">
      <c r="A3" t="s">
        <v>27</v>
      </c>
      <c r="B3" s="2">
        <v>0.12</v>
      </c>
      <c r="C3" t="s">
        <v>56</v>
      </c>
    </row>
    <row r="4" spans="1:4" x14ac:dyDescent="0.25">
      <c r="A4" t="s">
        <v>29</v>
      </c>
      <c r="B4" s="2">
        <v>1</v>
      </c>
      <c r="C4" t="s">
        <v>11</v>
      </c>
    </row>
    <row r="5" spans="1:4" x14ac:dyDescent="0.25">
      <c r="A5" t="s">
        <v>47</v>
      </c>
      <c r="B5" t="s">
        <v>45</v>
      </c>
    </row>
    <row r="7" spans="1:4" x14ac:dyDescent="0.25">
      <c r="A7" t="s">
        <v>77</v>
      </c>
      <c r="B7" t="s">
        <v>78</v>
      </c>
    </row>
    <row r="8" spans="1:4" x14ac:dyDescent="0.25">
      <c r="A8" t="s">
        <v>20</v>
      </c>
      <c r="B8">
        <v>0</v>
      </c>
    </row>
    <row r="9" spans="1:4" x14ac:dyDescent="0.25">
      <c r="A9" t="s">
        <v>62</v>
      </c>
      <c r="B9" s="2">
        <v>1</v>
      </c>
    </row>
    <row r="10" spans="1:4" x14ac:dyDescent="0.25">
      <c r="A10" t="s">
        <v>63</v>
      </c>
      <c r="B10" s="2">
        <v>0</v>
      </c>
    </row>
    <row r="11" spans="1:4" x14ac:dyDescent="0.25">
      <c r="A11" t="s">
        <v>61</v>
      </c>
      <c r="B11" s="2">
        <v>0.05</v>
      </c>
    </row>
    <row r="12" spans="1:4" x14ac:dyDescent="0.25">
      <c r="A12" t="s">
        <v>79</v>
      </c>
      <c r="B12" t="s">
        <v>78</v>
      </c>
      <c r="C12" t="s">
        <v>66</v>
      </c>
    </row>
    <row r="13" spans="1:4" x14ac:dyDescent="0.25">
      <c r="A13" t="s">
        <v>64</v>
      </c>
      <c r="B13" s="3">
        <v>0</v>
      </c>
      <c r="C13">
        <v>800</v>
      </c>
      <c r="D13" t="s">
        <v>67</v>
      </c>
    </row>
    <row r="14" spans="1:4" x14ac:dyDescent="0.25">
      <c r="A14" t="s">
        <v>65</v>
      </c>
      <c r="B14" s="3">
        <v>0</v>
      </c>
      <c r="C14">
        <v>200</v>
      </c>
      <c r="D14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CE21D1-5C5D-4DDF-8E3B-9B1FCFA10387}">
          <x14:formula1>
            <xm:f>calc!$B$1:$B$2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A71-2480-48B2-96A0-139AF8BB21F6}">
  <dimension ref="A1:C8"/>
  <sheetViews>
    <sheetView workbookViewId="0"/>
  </sheetViews>
  <sheetFormatPr defaultRowHeight="13.8" x14ac:dyDescent="0.25"/>
  <cols>
    <col min="2" max="2" width="11.109375" customWidth="1"/>
  </cols>
  <sheetData>
    <row r="1" spans="1:3" x14ac:dyDescent="0.25">
      <c r="A1" t="s">
        <v>0</v>
      </c>
      <c r="B1" t="s">
        <v>2</v>
      </c>
      <c r="C1" t="s">
        <v>37</v>
      </c>
    </row>
    <row r="2" spans="1:3" x14ac:dyDescent="0.25">
      <c r="A2" t="s">
        <v>32</v>
      </c>
      <c r="B2" t="s">
        <v>45</v>
      </c>
    </row>
    <row r="3" spans="1:3" x14ac:dyDescent="0.25">
      <c r="A3" t="s">
        <v>20</v>
      </c>
      <c r="B3" s="3">
        <v>727</v>
      </c>
    </row>
    <row r="4" spans="1:3" x14ac:dyDescent="0.25">
      <c r="A4" t="s">
        <v>35</v>
      </c>
      <c r="B4" s="1">
        <v>0.39140000000000003</v>
      </c>
    </row>
    <row r="5" spans="1:3" x14ac:dyDescent="0.25">
      <c r="A5" t="s">
        <v>21</v>
      </c>
      <c r="B5" s="1">
        <v>0.17319999999999999</v>
      </c>
    </row>
    <row r="6" spans="1:3" x14ac:dyDescent="0.25">
      <c r="A6" t="s">
        <v>36</v>
      </c>
      <c r="B6" s="1">
        <v>0</v>
      </c>
    </row>
    <row r="7" spans="1:3" x14ac:dyDescent="0.25">
      <c r="A7" t="s">
        <v>22</v>
      </c>
      <c r="B7" s="1">
        <v>0</v>
      </c>
    </row>
    <row r="8" spans="1:3" x14ac:dyDescent="0.25">
      <c r="A8" t="s">
        <v>23</v>
      </c>
      <c r="B8" s="1">
        <v>0.15329999999999999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C6A5A3-FB8B-43B7-A743-07A2D6D2FAE1}">
          <x14:formula1>
            <xm:f>calc!$A$1:$A$3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85E9-6D82-4D77-AB0B-12FB3B180F85}">
  <dimension ref="A1:C8"/>
  <sheetViews>
    <sheetView workbookViewId="0">
      <selection activeCell="E16" sqref="E16"/>
    </sheetView>
  </sheetViews>
  <sheetFormatPr defaultRowHeight="13.8" x14ac:dyDescent="0.25"/>
  <cols>
    <col min="1" max="1" width="12.44140625" customWidth="1"/>
  </cols>
  <sheetData>
    <row r="1" spans="1:3" x14ac:dyDescent="0.25">
      <c r="A1" t="s">
        <v>0</v>
      </c>
      <c r="B1" t="s">
        <v>2</v>
      </c>
      <c r="C1" t="s">
        <v>24</v>
      </c>
    </row>
    <row r="2" spans="1:3" x14ac:dyDescent="0.25">
      <c r="A2" t="s">
        <v>20</v>
      </c>
      <c r="B2">
        <v>1486</v>
      </c>
      <c r="C2" t="s">
        <v>53</v>
      </c>
    </row>
    <row r="3" spans="1:3" x14ac:dyDescent="0.25">
      <c r="A3" t="s">
        <v>35</v>
      </c>
      <c r="B3" s="2">
        <f>15%+15%</f>
        <v>0.3</v>
      </c>
    </row>
    <row r="4" spans="1:3" x14ac:dyDescent="0.25">
      <c r="A4" t="s">
        <v>21</v>
      </c>
      <c r="B4" s="2">
        <f>150%</f>
        <v>1.5</v>
      </c>
    </row>
    <row r="5" spans="1:3" x14ac:dyDescent="0.25">
      <c r="A5" t="s">
        <v>36</v>
      </c>
      <c r="B5" s="2">
        <v>0.05</v>
      </c>
    </row>
    <row r="6" spans="1:3" x14ac:dyDescent="0.25">
      <c r="A6" t="s">
        <v>22</v>
      </c>
      <c r="B6" s="2">
        <v>0.15</v>
      </c>
    </row>
    <row r="7" spans="1:3" x14ac:dyDescent="0.25">
      <c r="A7" t="s">
        <v>23</v>
      </c>
      <c r="B7" s="2">
        <v>0</v>
      </c>
    </row>
    <row r="8" spans="1:3" x14ac:dyDescent="0.25">
      <c r="A8" t="s">
        <v>31</v>
      </c>
      <c r="B8">
        <v>0</v>
      </c>
      <c r="C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ACD3-5152-44DC-B058-83A12F6ABEB6}">
  <dimension ref="A1:F5"/>
  <sheetViews>
    <sheetView workbookViewId="0">
      <selection activeCell="E4" sqref="E4"/>
    </sheetView>
  </sheetViews>
  <sheetFormatPr defaultRowHeight="13.8" x14ac:dyDescent="0.25"/>
  <cols>
    <col min="1" max="1" width="16.109375" bestFit="1" customWidth="1"/>
    <col min="2" max="2" width="9.21875" customWidth="1"/>
    <col min="3" max="3" width="7.5546875" customWidth="1"/>
    <col min="4" max="4" width="6.21875" customWidth="1"/>
    <col min="5" max="5" width="10.21875" customWidth="1"/>
    <col min="6" max="6" width="29.21875" bestFit="1" customWidth="1"/>
  </cols>
  <sheetData>
    <row r="1" spans="1:6" x14ac:dyDescent="0.25">
      <c r="A1" t="s">
        <v>0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6" x14ac:dyDescent="0.25">
      <c r="A2" t="s">
        <v>25</v>
      </c>
      <c r="B2" s="2">
        <v>1.25</v>
      </c>
      <c r="C2" s="2">
        <v>3.75</v>
      </c>
      <c r="D2" s="2">
        <v>2.5</v>
      </c>
      <c r="E2" s="2">
        <f>225%*3</f>
        <v>6.75</v>
      </c>
      <c r="F2" t="s">
        <v>42</v>
      </c>
    </row>
    <row r="3" spans="1:6" x14ac:dyDescent="0.25">
      <c r="A3" t="s">
        <v>28</v>
      </c>
      <c r="B3">
        <v>3</v>
      </c>
      <c r="C3">
        <v>7</v>
      </c>
      <c r="D3">
        <v>1</v>
      </c>
      <c r="E3">
        <v>3</v>
      </c>
      <c r="F3" t="s">
        <v>84</v>
      </c>
    </row>
    <row r="4" spans="1:6" x14ac:dyDescent="0.25">
      <c r="A4" t="s">
        <v>81</v>
      </c>
      <c r="B4" s="2">
        <v>0.3</v>
      </c>
      <c r="C4" s="2">
        <v>0.3</v>
      </c>
      <c r="D4" s="2">
        <v>0.2</v>
      </c>
      <c r="E4" s="2">
        <v>0.3</v>
      </c>
      <c r="F4" t="s">
        <v>43</v>
      </c>
    </row>
    <row r="5" spans="1:6" x14ac:dyDescent="0.25">
      <c r="A5" t="s">
        <v>30</v>
      </c>
      <c r="B5">
        <v>0</v>
      </c>
      <c r="C5">
        <v>0</v>
      </c>
      <c r="D5">
        <v>0</v>
      </c>
      <c r="E5">
        <v>1</v>
      </c>
      <c r="F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39E9-5D7D-4B5C-A19D-28FAB13B44BE}">
  <dimension ref="A1:E8"/>
  <sheetViews>
    <sheetView workbookViewId="0">
      <selection activeCell="B6" sqref="B6"/>
    </sheetView>
  </sheetViews>
  <sheetFormatPr defaultColWidth="18.21875" defaultRowHeight="13.8" x14ac:dyDescent="0.25"/>
  <cols>
    <col min="1" max="1" width="18.33203125" bestFit="1" customWidth="1"/>
  </cols>
  <sheetData>
    <row r="1" spans="1:5" x14ac:dyDescent="0.25">
      <c r="A1" s="9" t="s">
        <v>82</v>
      </c>
      <c r="B1" s="9"/>
      <c r="C1" s="9"/>
      <c r="D1" s="9"/>
    </row>
    <row r="2" spans="1:5" x14ac:dyDescent="0.25">
      <c r="A2" s="9"/>
      <c r="B2" s="9"/>
      <c r="C2" s="9"/>
      <c r="D2" s="9"/>
    </row>
    <row r="3" spans="1:5" x14ac:dyDescent="0.25">
      <c r="C3" s="10" t="s">
        <v>86</v>
      </c>
      <c r="D3" s="10"/>
    </row>
    <row r="5" spans="1:5" x14ac:dyDescent="0.25">
      <c r="A5" t="s">
        <v>83</v>
      </c>
      <c r="B5">
        <v>0</v>
      </c>
    </row>
    <row r="6" spans="1:5" x14ac:dyDescent="0.25">
      <c r="A6" t="s">
        <v>85</v>
      </c>
      <c r="B6" s="2">
        <v>0.2</v>
      </c>
      <c r="C6" s="2">
        <v>0.2</v>
      </c>
      <c r="D6" s="2">
        <v>0.15</v>
      </c>
      <c r="E6" s="2">
        <f>(0+22%+24%)/3</f>
        <v>0.15333333333333332</v>
      </c>
    </row>
    <row r="8" spans="1:5" x14ac:dyDescent="0.25">
      <c r="A8" t="s">
        <v>80</v>
      </c>
      <c r="B8">
        <v>1000</v>
      </c>
    </row>
  </sheetData>
  <mergeCells count="2">
    <mergeCell ref="A1:D2"/>
    <mergeCell ref="C3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4CD-402B-4B47-A39F-F0E22CF740D6}">
  <dimension ref="A1:C3"/>
  <sheetViews>
    <sheetView workbookViewId="0">
      <selection activeCell="C2" sqref="C2"/>
    </sheetView>
  </sheetViews>
  <sheetFormatPr defaultRowHeight="13.8" x14ac:dyDescent="0.25"/>
  <sheetData>
    <row r="1" spans="1:3" x14ac:dyDescent="0.25">
      <c r="A1" t="s">
        <v>46</v>
      </c>
      <c r="B1" t="s">
        <v>46</v>
      </c>
      <c r="C1" t="s">
        <v>75</v>
      </c>
    </row>
    <row r="2" spans="1:3" x14ac:dyDescent="0.25">
      <c r="A2" t="s">
        <v>34</v>
      </c>
      <c r="B2" t="s">
        <v>48</v>
      </c>
      <c r="C2" t="s">
        <v>76</v>
      </c>
    </row>
    <row r="3" spans="1:3" x14ac:dyDescent="0.25">
      <c r="A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ADDB-3B5E-40E0-BD77-450C58192955}">
  <dimension ref="A1:B4"/>
  <sheetViews>
    <sheetView workbookViewId="0"/>
  </sheetViews>
  <sheetFormatPr defaultRowHeight="13.8" x14ac:dyDescent="0.25"/>
  <sheetData>
    <row r="1" spans="1:2" x14ac:dyDescent="0.25">
      <c r="A1" t="s">
        <v>1</v>
      </c>
      <c r="B1" t="s">
        <v>60</v>
      </c>
    </row>
    <row r="2" spans="1:2" x14ac:dyDescent="0.25">
      <c r="A2" t="s">
        <v>69</v>
      </c>
      <c r="B2">
        <f>功能面板!B8</f>
        <v>0</v>
      </c>
    </row>
    <row r="3" spans="1:2" x14ac:dyDescent="0.25">
      <c r="A3" t="s">
        <v>7</v>
      </c>
      <c r="B3" s="2">
        <f>功能面板!B9</f>
        <v>1</v>
      </c>
    </row>
    <row r="4" spans="1:2" x14ac:dyDescent="0.25">
      <c r="A4" t="s">
        <v>12</v>
      </c>
      <c r="B4" s="2">
        <f>功能面板!B10</f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6E5A-978F-4A28-AEAC-30DC664E2B78}">
  <dimension ref="A1:B6"/>
  <sheetViews>
    <sheetView workbookViewId="0"/>
  </sheetViews>
  <sheetFormatPr defaultRowHeight="13.8" x14ac:dyDescent="0.25"/>
  <sheetData>
    <row r="1" spans="1:2" x14ac:dyDescent="0.25">
      <c r="A1" t="s">
        <v>1</v>
      </c>
      <c r="B1" t="s">
        <v>60</v>
      </c>
    </row>
    <row r="2" spans="1:2" x14ac:dyDescent="0.25">
      <c r="A2" t="s">
        <v>74</v>
      </c>
      <c r="B2" s="2">
        <f>功能面板!B11</f>
        <v>0.05</v>
      </c>
    </row>
    <row r="3" spans="1:2" x14ac:dyDescent="0.25">
      <c r="A3" t="s">
        <v>70</v>
      </c>
      <c r="B3">
        <f>功能面板!B13</f>
        <v>0</v>
      </c>
    </row>
    <row r="4" spans="1:2" x14ac:dyDescent="0.25">
      <c r="A4" t="s">
        <v>71</v>
      </c>
      <c r="B4">
        <f>功能面板!B14</f>
        <v>0</v>
      </c>
    </row>
    <row r="5" spans="1:2" x14ac:dyDescent="0.25">
      <c r="A5" t="s">
        <v>72</v>
      </c>
      <c r="B5">
        <f>功能面板!C13</f>
        <v>800</v>
      </c>
    </row>
    <row r="6" spans="1:2" x14ac:dyDescent="0.25">
      <c r="A6" t="s">
        <v>73</v>
      </c>
      <c r="B6">
        <f>功能面板!C14</f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68AD-0555-416E-A1A8-E1FDE70D8217}">
  <dimension ref="A1:E5"/>
  <sheetViews>
    <sheetView workbookViewId="0">
      <selection activeCell="E24" sqref="E24"/>
    </sheetView>
  </sheetViews>
  <sheetFormatPr defaultColWidth="10.77734375" defaultRowHeight="13.8" x14ac:dyDescent="0.25"/>
  <cols>
    <col min="1" max="16384" width="10.77734375" style="6"/>
  </cols>
  <sheetData>
    <row r="1" spans="1:5" x14ac:dyDescent="0.25">
      <c r="A1" s="6" t="s">
        <v>1</v>
      </c>
      <c r="B1" s="5" t="s">
        <v>49</v>
      </c>
      <c r="C1" s="5" t="s">
        <v>50</v>
      </c>
      <c r="D1" s="5" t="s">
        <v>51</v>
      </c>
      <c r="E1" s="5" t="s">
        <v>52</v>
      </c>
    </row>
    <row r="2" spans="1:5" x14ac:dyDescent="0.25">
      <c r="A2" s="6" t="s">
        <v>4</v>
      </c>
      <c r="B2" s="7">
        <f>技能面板!B2</f>
        <v>1.25</v>
      </c>
      <c r="C2" s="7">
        <f>技能面板!C2</f>
        <v>3.75</v>
      </c>
      <c r="D2" s="7">
        <f>技能面板!D2</f>
        <v>2.5</v>
      </c>
      <c r="E2" s="7">
        <f>技能面板!E2</f>
        <v>6.75</v>
      </c>
    </row>
    <row r="3" spans="1:5" x14ac:dyDescent="0.25">
      <c r="A3" s="6" t="s">
        <v>9</v>
      </c>
      <c r="B3" s="8">
        <f>技能面板!B3</f>
        <v>3</v>
      </c>
      <c r="C3" s="8">
        <f>技能面板!C3</f>
        <v>7</v>
      </c>
      <c r="D3" s="8">
        <f>技能面板!D3</f>
        <v>1</v>
      </c>
      <c r="E3" s="8">
        <v>0</v>
      </c>
    </row>
    <row r="4" spans="1:5" x14ac:dyDescent="0.25">
      <c r="A4" s="6" t="str">
        <f>IF(高级面板!B5=1,"conti_real","conti")</f>
        <v>conti</v>
      </c>
      <c r="B4" s="7">
        <f>IF(A4="conti_real",高级面板!B6,技能面板!B4)</f>
        <v>0.3</v>
      </c>
      <c r="C4" s="7">
        <f>IF(A4="conti_real",高级面板!C6,技能面板!C4)</f>
        <v>0.3</v>
      </c>
      <c r="D4" s="7">
        <f>IF(A4="conti_real",高级面板!D6,技能面板!D4)</f>
        <v>0.2</v>
      </c>
      <c r="E4" s="7">
        <f>IF(A4="conti_real",高级面板!E6,技能面板!E4)</f>
        <v>0.3</v>
      </c>
    </row>
    <row r="5" spans="1:5" x14ac:dyDescent="0.25">
      <c r="A5" s="6" t="s">
        <v>14</v>
      </c>
      <c r="B5" s="8">
        <f>技能面板!B5</f>
        <v>0</v>
      </c>
      <c r="C5" s="8">
        <f>技能面板!C5</f>
        <v>0</v>
      </c>
      <c r="D5" s="8">
        <f>技能面板!D5</f>
        <v>0</v>
      </c>
      <c r="E5" s="8">
        <f>技能面板!E5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74EE-2BE3-4888-9910-B757D970DE48}">
  <dimension ref="A1:B7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f>基础面板!B2+基础面板!B8</f>
        <v>1486</v>
      </c>
    </row>
    <row r="3" spans="1:2" x14ac:dyDescent="0.25">
      <c r="A3" t="s">
        <v>7</v>
      </c>
      <c r="B3" s="1">
        <f>基础面板!B3</f>
        <v>0.3</v>
      </c>
    </row>
    <row r="4" spans="1:2" x14ac:dyDescent="0.25">
      <c r="A4" t="s">
        <v>8</v>
      </c>
      <c r="B4" s="1">
        <f>基础面板!B4</f>
        <v>1.5</v>
      </c>
    </row>
    <row r="5" spans="1:2" x14ac:dyDescent="0.25">
      <c r="A5" t="s">
        <v>12</v>
      </c>
      <c r="B5" s="1">
        <f>基础面板!B5</f>
        <v>0.05</v>
      </c>
    </row>
    <row r="6" spans="1:2" x14ac:dyDescent="0.25">
      <c r="A6" t="s">
        <v>13</v>
      </c>
      <c r="B6" s="1">
        <f>基础面板!B6</f>
        <v>0.15</v>
      </c>
    </row>
    <row r="7" spans="1:2" x14ac:dyDescent="0.25">
      <c r="A7" t="s">
        <v>15</v>
      </c>
      <c r="B7" s="1">
        <f>基础面板!B7</f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996A-00A5-4523-B0E8-C2C3A719D742}">
  <dimension ref="A1:B9"/>
  <sheetViews>
    <sheetView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3</v>
      </c>
      <c r="B2">
        <f>魔法器面板!B3</f>
        <v>727</v>
      </c>
    </row>
    <row r="3" spans="1:2" x14ac:dyDescent="0.25">
      <c r="A3" t="s">
        <v>7</v>
      </c>
      <c r="B3" s="4">
        <f>魔法器面板!B4</f>
        <v>0.39140000000000003</v>
      </c>
    </row>
    <row r="4" spans="1:2" x14ac:dyDescent="0.25">
      <c r="A4" t="s">
        <v>8</v>
      </c>
      <c r="B4" s="4">
        <f>魔法器面板!B5</f>
        <v>0.17319999999999999</v>
      </c>
    </row>
    <row r="5" spans="1:2" x14ac:dyDescent="0.25">
      <c r="A5" t="s">
        <v>12</v>
      </c>
      <c r="B5" s="4">
        <f>魔法器面板!B6</f>
        <v>0</v>
      </c>
    </row>
    <row r="6" spans="1:2" x14ac:dyDescent="0.25">
      <c r="A6" t="s">
        <v>13</v>
      </c>
      <c r="B6" s="4">
        <f>魔法器面板!B7</f>
        <v>0</v>
      </c>
    </row>
    <row r="7" spans="1:2" x14ac:dyDescent="0.25">
      <c r="A7" t="s">
        <v>15</v>
      </c>
      <c r="B7" s="4">
        <f>魔法器面板!B8</f>
        <v>0.15329999999999999</v>
      </c>
    </row>
    <row r="8" spans="1:2" x14ac:dyDescent="0.25">
      <c r="A8" t="s">
        <v>58</v>
      </c>
      <c r="B8" s="2">
        <f>IF(魔法器面板!B2=calc!A2,40%,0)</f>
        <v>0</v>
      </c>
    </row>
    <row r="9" spans="1:2" x14ac:dyDescent="0.25">
      <c r="A9" t="s">
        <v>59</v>
      </c>
      <c r="B9" s="3">
        <f>IF(魔法器面板!B2=calc!A3,1,0)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9F52-F78C-4C32-8453-C9B2A88E0CA3}">
  <dimension ref="A1:B8"/>
  <sheetViews>
    <sheetView workbookViewId="0">
      <selection activeCell="B7" sqref="B7"/>
    </sheetView>
  </sheetViews>
  <sheetFormatPr defaultRowHeight="13.8" x14ac:dyDescent="0.25"/>
  <cols>
    <col min="1" max="1" width="12.77734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16</v>
      </c>
      <c r="B2">
        <f>基础面板!B2</f>
        <v>1486</v>
      </c>
    </row>
    <row r="3" spans="1:2" x14ac:dyDescent="0.25">
      <c r="A3" t="s">
        <v>5</v>
      </c>
      <c r="B3">
        <f>功能面板!B2</f>
        <v>375</v>
      </c>
    </row>
    <row r="4" spans="1:2" x14ac:dyDescent="0.25">
      <c r="A4" t="s">
        <v>6</v>
      </c>
      <c r="B4" s="2">
        <f>功能面板!B3</f>
        <v>0.12</v>
      </c>
    </row>
    <row r="5" spans="1:2" x14ac:dyDescent="0.25">
      <c r="A5" t="s">
        <v>10</v>
      </c>
      <c r="B5" s="2">
        <f>功能面板!B4</f>
        <v>1</v>
      </c>
    </row>
    <row r="6" spans="1:2" x14ac:dyDescent="0.25">
      <c r="A6" t="s">
        <v>17</v>
      </c>
      <c r="B6">
        <f>IF(功能面板!B5=calc!B2,1,-1)</f>
        <v>-1</v>
      </c>
    </row>
    <row r="7" spans="1:2" x14ac:dyDescent="0.25">
      <c r="A7" t="s">
        <v>18</v>
      </c>
      <c r="B7">
        <f>MAX(高级面板!B8, 1000)</f>
        <v>1000</v>
      </c>
    </row>
    <row r="8" spans="1:2" x14ac:dyDescent="0.25">
      <c r="A8" t="s">
        <v>19</v>
      </c>
      <c r="B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0608-8FEB-435D-A267-90DDE641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功能面板</vt:lpstr>
      <vt:lpstr>魔法器面板</vt:lpstr>
      <vt:lpstr>基础面板</vt:lpstr>
      <vt:lpstr>技能面板</vt:lpstr>
      <vt:lpstr>高级面板</vt:lpstr>
      <vt:lpstr>calc</vt:lpstr>
      <vt:lpstr>paralimit</vt:lpstr>
      <vt:lpstr>xzqlimit</vt:lpstr>
      <vt:lpstr>skill</vt:lpstr>
      <vt:lpstr>panel</vt:lpstr>
      <vt:lpstr>mfq</vt:lpstr>
      <vt:lpstr>base_para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bruceye</dc:creator>
  <cp:lastModifiedBy>刘议临</cp:lastModifiedBy>
  <dcterms:created xsi:type="dcterms:W3CDTF">2020-02-21T03:11:44Z</dcterms:created>
  <dcterms:modified xsi:type="dcterms:W3CDTF">2020-03-07T14:01:28Z</dcterms:modified>
</cp:coreProperties>
</file>