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cxxx\PycharmProjects\re0\"/>
    </mc:Choice>
  </mc:AlternateContent>
  <xr:revisionPtr revIDLastSave="0" documentId="13_ncr:1_{5EE36EF3-1908-438D-9C43-2977B951E5BC}" xr6:coauthVersionLast="45" xr6:coauthVersionMax="45" xr10:uidLastSave="{00000000-0000-0000-0000-000000000000}"/>
  <bookViews>
    <workbookView xWindow="-108" yWindow="-108" windowWidth="23256" windowHeight="12576" activeTab="2" xr2:uid="{2E0A843E-394B-47E0-B38E-6D9BAD061813}"/>
  </bookViews>
  <sheets>
    <sheet name="功能面板" sheetId="8" r:id="rId1"/>
    <sheet name="魔法器面板" sheetId="6" r:id="rId2"/>
    <sheet name="基础面板" sheetId="5" r:id="rId3"/>
    <sheet name="技能面板" sheetId="7" r:id="rId4"/>
    <sheet name="calc" sheetId="12" r:id="rId5"/>
    <sheet name="paralimit" sheetId="15" r:id="rId6"/>
    <sheet name="xzqlimit" sheetId="16" r:id="rId7"/>
    <sheet name="skill" sheetId="14" r:id="rId8"/>
    <sheet name="panel" sheetId="10" r:id="rId9"/>
    <sheet name="mfq" sheetId="13" r:id="rId10"/>
    <sheet name="base_para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7" l="1"/>
  <c r="B6" i="16" l="1"/>
  <c r="B5" i="16"/>
  <c r="B4" i="16"/>
  <c r="B3" i="16"/>
  <c r="B2" i="16"/>
  <c r="B4" i="15"/>
  <c r="B3" i="15"/>
  <c r="B2" i="15"/>
  <c r="B9" i="13" l="1"/>
  <c r="B8" i="13"/>
  <c r="B2" i="14" l="1"/>
  <c r="C2" i="14"/>
  <c r="D2" i="14"/>
  <c r="B3" i="14"/>
  <c r="C3" i="14"/>
  <c r="D3" i="14"/>
  <c r="E3" i="14"/>
  <c r="B4" i="14"/>
  <c r="C4" i="14"/>
  <c r="D4" i="14"/>
  <c r="E4" i="14"/>
  <c r="B5" i="14"/>
  <c r="C5" i="14"/>
  <c r="D5" i="14"/>
  <c r="E5" i="14"/>
  <c r="B6" i="11" l="1"/>
  <c r="B2" i="11"/>
  <c r="B5" i="11"/>
  <c r="B4" i="11"/>
  <c r="B3" i="11"/>
  <c r="B2" i="13"/>
  <c r="B3" i="13"/>
  <c r="B4" i="13"/>
  <c r="B5" i="13"/>
  <c r="B6" i="13"/>
  <c r="B7" i="13"/>
  <c r="B2" i="10"/>
  <c r="B4" i="10"/>
  <c r="B6" i="10"/>
  <c r="B7" i="10"/>
  <c r="B5" i="10"/>
  <c r="B3" i="10"/>
  <c r="E2" i="14"/>
</calcChain>
</file>

<file path=xl/sharedStrings.xml><?xml version="1.0" encoding="utf-8"?>
<sst xmlns="http://schemas.openxmlformats.org/spreadsheetml/2006/main" count="114" uniqueCount="83">
  <si>
    <t>参数</t>
  </si>
  <si>
    <t>参数</t>
    <phoneticPr fontId="1" type="noConversion"/>
  </si>
  <si>
    <t>值</t>
  </si>
  <si>
    <t>atk</t>
  </si>
  <si>
    <t>ratio</t>
  </si>
  <si>
    <t>dfc</t>
  </si>
  <si>
    <t>dfc_ign</t>
  </si>
  <si>
    <t>crit</t>
  </si>
  <si>
    <t>crit_dam</t>
  </si>
  <si>
    <t>hits</t>
  </si>
  <si>
    <t>conti_begin</t>
  </si>
  <si>
    <t>技能未释放前的连携值</t>
  </si>
  <si>
    <t>conti</t>
  </si>
  <si>
    <t>combo</t>
  </si>
  <si>
    <t>combo_dam</t>
  </si>
  <si>
    <t>skill</t>
  </si>
  <si>
    <t>scaling</t>
  </si>
  <si>
    <t>atk_base</t>
  </si>
  <si>
    <t>combo_to_crit</t>
  </si>
  <si>
    <t>anger</t>
  </si>
  <si>
    <t>debug</t>
  </si>
  <si>
    <t>攻击</t>
    <phoneticPr fontId="1" type="noConversion"/>
  </si>
  <si>
    <t>暴击伤害</t>
    <phoneticPr fontId="1" type="noConversion"/>
  </si>
  <si>
    <t>连击伤害</t>
    <phoneticPr fontId="1" type="noConversion"/>
  </si>
  <si>
    <t>伤害加成</t>
    <phoneticPr fontId="1" type="noConversion"/>
  </si>
  <si>
    <t>该表填角色属性界面的黑字</t>
    <phoneticPr fontId="1" type="noConversion"/>
  </si>
  <si>
    <t>技能倍率</t>
    <phoneticPr fontId="1" type="noConversion"/>
  </si>
  <si>
    <t>敌人防御</t>
    <phoneticPr fontId="1" type="noConversion"/>
  </si>
  <si>
    <t>无视防御</t>
    <phoneticPr fontId="1" type="noConversion"/>
  </si>
  <si>
    <t>技能段数</t>
    <phoneticPr fontId="1" type="noConversion"/>
  </si>
  <si>
    <t>初始连携</t>
    <phoneticPr fontId="1" type="noConversion"/>
  </si>
  <si>
    <t>技能连携</t>
  </si>
  <si>
    <t>技能发动次数</t>
    <phoneticPr fontId="1" type="noConversion"/>
  </si>
  <si>
    <t>额外攻击力</t>
    <phoneticPr fontId="1" type="noConversion"/>
  </si>
  <si>
    <t>魔法器</t>
    <phoneticPr fontId="1" type="noConversion"/>
  </si>
  <si>
    <t>不蚀的箭矢</t>
    <phoneticPr fontId="1" type="noConversion"/>
  </si>
  <si>
    <t>阴之水晶球</t>
    <phoneticPr fontId="1" type="noConversion"/>
  </si>
  <si>
    <t>暴击几率</t>
    <phoneticPr fontId="1" type="noConversion"/>
  </si>
  <si>
    <t>连击几率</t>
    <phoneticPr fontId="1" type="noConversion"/>
  </si>
  <si>
    <t>该表填写魔法器界面的面板</t>
    <phoneticPr fontId="1" type="noConversion"/>
  </si>
  <si>
    <t>普攻</t>
    <phoneticPr fontId="1" type="noConversion"/>
  </si>
  <si>
    <t>AP</t>
    <phoneticPr fontId="1" type="noConversion"/>
  </si>
  <si>
    <t>SP</t>
    <phoneticPr fontId="1" type="noConversion"/>
  </si>
  <si>
    <t>必杀技</t>
    <phoneticPr fontId="1" type="noConversion"/>
  </si>
  <si>
    <t>技能的伤害乘以人数</t>
    <phoneticPr fontId="1" type="noConversion"/>
  </si>
  <si>
    <t>技能的攻击次数</t>
    <phoneticPr fontId="1" type="noConversion"/>
  </si>
  <si>
    <t>技能的连携值</t>
    <phoneticPr fontId="1" type="noConversion"/>
  </si>
  <si>
    <t>整场战斗每个技能的使用次数</t>
    <phoneticPr fontId="1" type="noConversion"/>
  </si>
  <si>
    <t>其它</t>
    <phoneticPr fontId="1" type="noConversion"/>
  </si>
  <si>
    <t>角色特性</t>
    <phoneticPr fontId="1" type="noConversion"/>
  </si>
  <si>
    <t>礼让之举(剑圣的连击转暴击)</t>
    <phoneticPr fontId="1" type="noConversion"/>
  </si>
  <si>
    <t>阿尼茉尼被动给予额外20%暴击几率</t>
    <phoneticPr fontId="1" type="noConversion"/>
  </si>
  <si>
    <t>阿尼茉尼被动给予额外20%连击几率</t>
    <phoneticPr fontId="1" type="noConversion"/>
  </si>
  <si>
    <t>ad</t>
    <phoneticPr fontId="1" type="noConversion"/>
  </si>
  <si>
    <t>ap</t>
    <phoneticPr fontId="1" type="noConversion"/>
  </si>
  <si>
    <t>sp</t>
    <phoneticPr fontId="1" type="noConversion"/>
  </si>
  <si>
    <t>ub</t>
    <phoneticPr fontId="1" type="noConversion"/>
  </si>
  <si>
    <t>基础攻击力需准确填写属性界面的黑字</t>
    <phoneticPr fontId="1" type="noConversion"/>
  </si>
  <si>
    <t>食用合辛魔法器获得的攻击力，如有其它额外的攻击力，也可以加进这里</t>
    <phoneticPr fontId="1" type="noConversion"/>
  </si>
  <si>
    <t>敌人的防御值</t>
    <phoneticPr fontId="1" type="noConversion"/>
  </si>
  <si>
    <t>初始无视防御比值</t>
    <phoneticPr fontId="1" type="noConversion"/>
  </si>
  <si>
    <t>请勿改动英文表名的表格</t>
    <phoneticPr fontId="1" type="noConversion"/>
  </si>
  <si>
    <t>dfc_ign_crit</t>
    <phoneticPr fontId="1" type="noConversion"/>
  </si>
  <si>
    <t>arrow</t>
    <phoneticPr fontId="1" type="noConversion"/>
  </si>
  <si>
    <t>值</t>
    <phoneticPr fontId="1" type="noConversion"/>
  </si>
  <si>
    <t>吸血</t>
    <phoneticPr fontId="1" type="noConversion"/>
  </si>
  <si>
    <t>暴击几率</t>
  </si>
  <si>
    <t>连击几率</t>
  </si>
  <si>
    <t>初始怒气</t>
    <phoneticPr fontId="1" type="noConversion"/>
  </si>
  <si>
    <t>每回合怒气</t>
    <phoneticPr fontId="1" type="noConversion"/>
  </si>
  <si>
    <t>一般限制条目</t>
    <phoneticPr fontId="1" type="noConversion"/>
  </si>
  <si>
    <t>怒气限制条目</t>
    <phoneticPr fontId="1" type="noConversion"/>
  </si>
  <si>
    <t>额外怒气</t>
    <phoneticPr fontId="1" type="noConversion"/>
  </si>
  <si>
    <t>额外怒气包括必杀技等级等方式提供的初始怒气</t>
    <phoneticPr fontId="1" type="noConversion"/>
  </si>
  <si>
    <t>额外怒气包括技能、浮空等方式提供的每回合怒气</t>
    <phoneticPr fontId="1" type="noConversion"/>
  </si>
  <si>
    <t>atk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</si>
  <si>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</si>
  <si>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</si>
  <si>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</si>
  <si>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</si>
  <si>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vampire</t>
    <phoneticPr fontId="1" type="noConversion"/>
  </si>
  <si>
    <t>其它</t>
    <phoneticPr fontId="1" type="noConversion"/>
  </si>
  <si>
    <t>不蚀的箭矢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</si>
</sst>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rgb="FF222222"/>
      <name val="SourceHanSansCN"/>
      <family val="2"/>
    </font>
    <font>
      <sz val="8"/>
      <color rgb="FF222222"/>
      <name val="SourceHanSansC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  <xf numFmtId="9" fontId="4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7B07-1D02-42B5-87B6-D30DF1A03853}">
  <dimension ref="A1:I14"/>
  <sheetViews>
    <sheetView workbookViewId="0">
      <selection activeCell="B5" sqref="B5"/>
    </sheetView>
  </sheetViews>
  <sheetFormatPr defaultRowHeight="13.8"/>
  <cols>
    <col min="1" max="1" width="14.21875" customWidth="1"/>
  </cols>
  <sheetData>
    <row r="1" spans="1:9">
      <c r="A1" t="s">
        <v>0</v>
      </c>
      <c r="B1" t="s">
        <v>2</v>
      </c>
      <c r="C1" t="s">
        <v>61</v>
      </c>
    </row>
    <row r="2" spans="1:9">
      <c r="A2" t="s">
        <v>27</v>
      </c>
      <c r="B2">
        <v>375</v>
      </c>
      <c r="C2" t="s">
        <v>59</v>
      </c>
    </row>
    <row r="3" spans="1:9">
      <c r="A3" t="s">
        <v>28</v>
      </c>
      <c r="B3" s="2">
        <v>0.8</v>
      </c>
      <c r="C3" t="s">
        <v>60</v>
      </c>
    </row>
    <row r="4" spans="1:9">
      <c r="A4" t="s">
        <v>30</v>
      </c>
      <c r="B4" s="2">
        <v>1.3</v>
      </c>
      <c r="C4" t="s">
        <v>11</v>
      </c>
      <c r="H4" s="2"/>
      <c r="I4" s="2"/>
    </row>
    <row r="5" spans="1:9">
      <c r="A5" t="s">
        <v>49</v>
      </c>
      <c r="B5" t="s">
        <v>81</v>
      </c>
    </row>
    <row r="7" spans="1:9">
      <c r="A7" t="s">
        <v>70</v>
      </c>
      <c r="B7" t="s">
        <v>64</v>
      </c>
    </row>
    <row r="8" spans="1:9">
      <c r="A8" t="s">
        <v>21</v>
      </c>
      <c r="B8">
        <v>0</v>
      </c>
    </row>
    <row r="9" spans="1:9">
      <c r="A9" t="s">
        <v>66</v>
      </c>
      <c r="B9" s="2">
        <v>0</v>
      </c>
    </row>
    <row r="10" spans="1:9">
      <c r="A10" t="s">
        <v>67</v>
      </c>
      <c r="B10" s="2">
        <v>0</v>
      </c>
    </row>
    <row r="11" spans="1:9">
      <c r="A11" t="s">
        <v>65</v>
      </c>
      <c r="B11" s="2">
        <v>0</v>
      </c>
    </row>
    <row r="12" spans="1:9">
      <c r="A12" t="s">
        <v>71</v>
      </c>
      <c r="B12" t="s">
        <v>64</v>
      </c>
      <c r="C12" t="s">
        <v>72</v>
      </c>
    </row>
    <row r="13" spans="1:9">
      <c r="A13" t="s">
        <v>68</v>
      </c>
      <c r="B13" s="3">
        <v>0</v>
      </c>
      <c r="C13">
        <v>200</v>
      </c>
      <c r="D13" t="s">
        <v>73</v>
      </c>
    </row>
    <row r="14" spans="1:9">
      <c r="A14" t="s">
        <v>69</v>
      </c>
      <c r="B14" s="3">
        <v>0</v>
      </c>
      <c r="C14">
        <v>250</v>
      </c>
      <c r="D14" t="s">
        <v>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E21D1-5C5D-4DDF-8E3B-9B1FCFA10387}">
          <x14:formula1>
            <xm:f>calc!$B$1:$B$2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996A-00A5-4523-B0E8-C2C3A719D742}">
  <dimension ref="A1:B9"/>
  <sheetViews>
    <sheetView workbookViewId="0">
      <selection activeCell="A5" activeCellId="1" sqref="A3 A5"/>
    </sheetView>
  </sheetViews>
  <sheetFormatPr defaultRowHeight="13.8"/>
  <sheetData>
    <row r="1" spans="1:2">
      <c r="A1" t="s">
        <v>0</v>
      </c>
      <c r="B1">
        <v>0</v>
      </c>
    </row>
    <row r="2" spans="1:2">
      <c r="A2" t="s">
        <v>3</v>
      </c>
      <c r="B2">
        <f>魔法器面板!B3</f>
        <v>141</v>
      </c>
    </row>
    <row r="3" spans="1:2">
      <c r="A3" t="s">
        <v>7</v>
      </c>
      <c r="B3" s="4">
        <f>魔法器面板!B4</f>
        <v>0.30840000000000001</v>
      </c>
    </row>
    <row r="4" spans="1:2">
      <c r="A4" t="s">
        <v>8</v>
      </c>
      <c r="B4" s="4">
        <f>魔法器面板!B5</f>
        <v>0.33960000000000001</v>
      </c>
    </row>
    <row r="5" spans="1:2">
      <c r="A5" t="s">
        <v>13</v>
      </c>
      <c r="B5" s="4">
        <f>魔法器面板!B6</f>
        <v>0.44140000000000001</v>
      </c>
    </row>
    <row r="6" spans="1:2">
      <c r="A6" t="s">
        <v>14</v>
      </c>
      <c r="B6" s="4">
        <f>魔法器面板!B7</f>
        <v>1.21E-2</v>
      </c>
    </row>
    <row r="7" spans="1:2">
      <c r="A7" t="s">
        <v>16</v>
      </c>
      <c r="B7" s="4">
        <f>魔法器面板!B8</f>
        <v>0.08</v>
      </c>
    </row>
    <row r="8" spans="1:2">
      <c r="A8" t="s">
        <v>62</v>
      </c>
      <c r="B8" s="2">
        <f>IF(魔法器面板!B2=calc!A2,40%,0)</f>
        <v>0</v>
      </c>
    </row>
    <row r="9" spans="1:2">
      <c r="A9" t="s">
        <v>63</v>
      </c>
      <c r="B9" s="3">
        <f>IF(魔法器面板!B2=calc!A3,1,0)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F52-F78C-4C32-8453-C9B2A88E0CA3}">
  <dimension ref="A1:B8"/>
  <sheetViews>
    <sheetView workbookViewId="0">
      <selection activeCell="B8" sqref="B8"/>
    </sheetView>
  </sheetViews>
  <sheetFormatPr defaultRowHeight="13.8"/>
  <cols>
    <col min="1" max="1" width="12.77734375" customWidth="1"/>
  </cols>
  <sheetData>
    <row r="1" spans="1:2">
      <c r="A1" t="s">
        <v>0</v>
      </c>
      <c r="B1" t="s">
        <v>2</v>
      </c>
    </row>
    <row r="2" spans="1:2">
      <c r="A2" t="s">
        <v>17</v>
      </c>
      <c r="B2">
        <f>基础面板!B2</f>
        <v>1472</v>
      </c>
    </row>
    <row r="3" spans="1:2">
      <c r="A3" t="s">
        <v>5</v>
      </c>
      <c r="B3">
        <f>功能面板!B2</f>
        <v>375</v>
      </c>
    </row>
    <row r="4" spans="1:2">
      <c r="A4" t="s">
        <v>6</v>
      </c>
      <c r="B4" s="2">
        <f>功能面板!B3</f>
        <v>0.8</v>
      </c>
    </row>
    <row r="5" spans="1:2">
      <c r="A5" t="s">
        <v>10</v>
      </c>
      <c r="B5" s="2">
        <f>功能面板!B4</f>
        <v>1.3</v>
      </c>
    </row>
    <row r="6" spans="1:2">
      <c r="A6" t="s">
        <v>18</v>
      </c>
      <c r="B6">
        <f>IF(功能面板!B5=calc!B2,1,-1)</f>
        <v>-1</v>
      </c>
    </row>
    <row r="7" spans="1:2">
      <c r="A7" t="s">
        <v>19</v>
      </c>
      <c r="B7">
        <v>1000</v>
      </c>
    </row>
    <row r="8" spans="1:2">
      <c r="A8" t="s">
        <v>20</v>
      </c>
      <c r="B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A71-2480-48B2-96A0-139AF8BB21F6}">
  <dimension ref="A1:C8"/>
  <sheetViews>
    <sheetView workbookViewId="0">
      <selection activeCell="B28" sqref="B28"/>
    </sheetView>
  </sheetViews>
  <sheetFormatPr defaultRowHeight="13.8"/>
  <cols>
    <col min="2" max="2" width="11.109375" customWidth="1"/>
  </cols>
  <sheetData>
    <row r="1" spans="1:3">
      <c r="A1" t="s">
        <v>0</v>
      </c>
      <c r="B1" t="s">
        <v>2</v>
      </c>
      <c r="C1" t="s">
        <v>39</v>
      </c>
    </row>
    <row r="2" spans="1:3">
      <c r="A2" t="s">
        <v>34</v>
      </c>
      <c r="B2" t="s">
        <v>82</v>
      </c>
    </row>
    <row r="3" spans="1:3">
      <c r="A3" t="s">
        <v>21</v>
      </c>
      <c r="B3" s="3">
        <v>141</v>
      </c>
    </row>
    <row r="4" spans="1:3">
      <c r="A4" t="s">
        <v>37</v>
      </c>
      <c r="B4" s="1">
        <v>0.30840000000000001</v>
      </c>
    </row>
    <row r="5" spans="1:3">
      <c r="A5" t="s">
        <v>22</v>
      </c>
      <c r="B5" s="1">
        <v>0.33960000000000001</v>
      </c>
    </row>
    <row r="6" spans="1:3">
      <c r="A6" t="s">
        <v>38</v>
      </c>
      <c r="B6" s="1">
        <v>0.44140000000000001</v>
      </c>
    </row>
    <row r="7" spans="1:3">
      <c r="A7" t="s">
        <v>23</v>
      </c>
      <c r="B7" s="1">
        <v>1.21E-2</v>
      </c>
    </row>
    <row r="8" spans="1:3">
      <c r="A8" t="s">
        <v>24</v>
      </c>
      <c r="B8" s="1">
        <v>0.08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AC6A5A3-FB8B-43B7-A743-07A2D6D2FAE1}">
          <x14:formula1>
            <xm:f>calc!$A$1:$A$3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85E9-6D82-4D77-AB0B-12FB3B180F85}">
  <dimension ref="A1:C8"/>
  <sheetViews>
    <sheetView tabSelected="1" workbookViewId="0">
      <selection activeCell="B5" sqref="B5"/>
    </sheetView>
  </sheetViews>
  <sheetFormatPr defaultRowHeight="13.8"/>
  <cols>
    <col min="1" max="1" width="12.44140625" customWidth="1"/>
  </cols>
  <sheetData>
    <row r="1" spans="1:3">
      <c r="A1" t="s">
        <v>0</v>
      </c>
      <c r="B1" t="s">
        <v>2</v>
      </c>
      <c r="C1" t="s">
        <v>25</v>
      </c>
    </row>
    <row r="2" spans="1:3">
      <c r="A2" t="s">
        <v>21</v>
      </c>
      <c r="B2" s="5">
        <v>1472</v>
      </c>
      <c r="C2" t="s">
        <v>57</v>
      </c>
    </row>
    <row r="3" spans="1:3">
      <c r="A3" t="s">
        <v>37</v>
      </c>
      <c r="B3" s="2">
        <v>0.02</v>
      </c>
      <c r="C3" t="s">
        <v>51</v>
      </c>
    </row>
    <row r="4" spans="1:3">
      <c r="A4" t="s">
        <v>22</v>
      </c>
      <c r="B4" s="2">
        <v>1.5</v>
      </c>
    </row>
    <row r="5" spans="1:3">
      <c r="A5" t="s">
        <v>38</v>
      </c>
      <c r="B5" s="2">
        <v>0.18</v>
      </c>
      <c r="C5" t="s">
        <v>52</v>
      </c>
    </row>
    <row r="6" spans="1:3">
      <c r="A6" t="s">
        <v>23</v>
      </c>
      <c r="B6" s="2">
        <v>0.15</v>
      </c>
    </row>
    <row r="7" spans="1:3">
      <c r="A7" t="s">
        <v>24</v>
      </c>
      <c r="B7" s="2">
        <v>0</v>
      </c>
    </row>
    <row r="8" spans="1:3">
      <c r="A8" t="s">
        <v>33</v>
      </c>
      <c r="B8" s="5">
        <v>126</v>
      </c>
      <c r="C8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ACD3-5152-44DC-B058-83A12F6ABEB6}">
  <dimension ref="A1:F5"/>
  <sheetViews>
    <sheetView workbookViewId="0">
      <selection activeCell="G18" sqref="G18"/>
    </sheetView>
  </sheetViews>
  <sheetFormatPr defaultRowHeight="13.8"/>
  <cols>
    <col min="1" max="1" width="12.21875" customWidth="1"/>
  </cols>
  <sheetData>
    <row r="1" spans="1:6">
      <c r="A1" t="s">
        <v>0</v>
      </c>
      <c r="B1" t="s">
        <v>40</v>
      </c>
      <c r="C1" t="s">
        <v>41</v>
      </c>
      <c r="D1" t="s">
        <v>42</v>
      </c>
      <c r="E1" t="s">
        <v>43</v>
      </c>
    </row>
    <row r="2" spans="1:6">
      <c r="A2" t="s">
        <v>26</v>
      </c>
      <c r="B2" s="2">
        <v>1.25</v>
      </c>
      <c r="C2" s="6">
        <v>3.52</v>
      </c>
      <c r="D2" s="2">
        <f>250%*3</f>
        <v>7.5</v>
      </c>
      <c r="E2" s="6">
        <v>5</v>
      </c>
      <c r="F2" t="s">
        <v>44</v>
      </c>
    </row>
    <row r="3" spans="1:6">
      <c r="A3" t="s">
        <v>29</v>
      </c>
      <c r="B3">
        <v>5</v>
      </c>
      <c r="C3">
        <v>0</v>
      </c>
      <c r="D3">
        <v>4</v>
      </c>
      <c r="E3">
        <v>0</v>
      </c>
      <c r="F3" t="s">
        <v>45</v>
      </c>
    </row>
    <row r="4" spans="1:6">
      <c r="A4" t="s">
        <v>31</v>
      </c>
      <c r="B4" s="2">
        <v>0.2</v>
      </c>
      <c r="C4" s="2">
        <v>0.3</v>
      </c>
      <c r="D4" s="2">
        <v>0.3</v>
      </c>
      <c r="E4" s="2">
        <v>0</v>
      </c>
      <c r="F4" t="s">
        <v>46</v>
      </c>
    </row>
    <row r="5" spans="1:6">
      <c r="A5" t="s">
        <v>32</v>
      </c>
      <c r="B5">
        <v>0</v>
      </c>
      <c r="C5">
        <v>0</v>
      </c>
      <c r="D5">
        <v>0</v>
      </c>
      <c r="E5">
        <v>1</v>
      </c>
      <c r="F5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E4CD-402B-4B47-A39F-F0E22CF740D6}">
  <dimension ref="A1:B3"/>
  <sheetViews>
    <sheetView workbookViewId="0">
      <selection activeCell="B4" sqref="B4"/>
    </sheetView>
  </sheetViews>
  <sheetFormatPr defaultRowHeight="13.8"/>
  <sheetData>
    <row r="1" spans="1:2">
      <c r="A1" t="s">
        <v>48</v>
      </c>
      <c r="B1" t="s">
        <v>48</v>
      </c>
    </row>
    <row r="2" spans="1:2">
      <c r="A2" t="s">
        <v>36</v>
      </c>
      <c r="B2" t="s">
        <v>50</v>
      </c>
    </row>
    <row r="3" spans="1:2">
      <c r="A3" t="s">
        <v>35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ADDB-3B5E-40E0-BD77-450C58192955}">
  <dimension ref="A1:B4"/>
  <sheetViews>
    <sheetView workbookViewId="0"/>
  </sheetViews>
  <sheetFormatPr defaultRowHeight="13.8"/>
  <sheetData>
    <row r="1" spans="1:2">
      <c r="A1" t="s">
        <v>1</v>
      </c>
      <c r="B1" t="s">
        <v>64</v>
      </c>
    </row>
    <row r="2" spans="1:2">
      <c r="A2" t="s">
        <v>75</v>
      </c>
      <c r="B2">
        <f>功能面板!B8</f>
        <v>0</v>
      </c>
    </row>
    <row r="3" spans="1:2">
      <c r="A3" t="s">
        <v>7</v>
      </c>
      <c r="B3" s="2">
        <f>功能面板!B9</f>
        <v>0</v>
      </c>
    </row>
    <row r="4" spans="1:2">
      <c r="A4" t="s">
        <v>13</v>
      </c>
      <c r="B4" s="2">
        <f>功能面板!B10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6E5A-978F-4A28-AEAC-30DC664E2B78}">
  <dimension ref="A1:B6"/>
  <sheetViews>
    <sheetView workbookViewId="0">
      <selection activeCell="A3" sqref="A3"/>
    </sheetView>
  </sheetViews>
  <sheetFormatPr defaultRowHeight="13.8"/>
  <sheetData>
    <row r="1" spans="1:2">
      <c r="A1" t="s">
        <v>1</v>
      </c>
      <c r="B1" t="s">
        <v>64</v>
      </c>
    </row>
    <row r="2" spans="1:2">
      <c r="A2" t="s">
        <v>80</v>
      </c>
      <c r="B2" s="2">
        <f>功能面板!B11</f>
        <v>0</v>
      </c>
    </row>
    <row r="3" spans="1:2">
      <c r="A3" t="s">
        <v>76</v>
      </c>
      <c r="B3">
        <f>功能面板!B13</f>
        <v>0</v>
      </c>
    </row>
    <row r="4" spans="1:2">
      <c r="A4" t="s">
        <v>77</v>
      </c>
      <c r="B4">
        <f>功能面板!B14</f>
        <v>0</v>
      </c>
    </row>
    <row r="5" spans="1:2">
      <c r="A5" t="s">
        <v>78</v>
      </c>
      <c r="B5">
        <f>功能面板!C13</f>
        <v>200</v>
      </c>
    </row>
    <row r="6" spans="1:2">
      <c r="A6" t="s">
        <v>79</v>
      </c>
      <c r="B6">
        <f>功能面板!C14</f>
        <v>250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68AD-0555-416E-A1A8-E1FDE70D8217}">
  <dimension ref="A1:E5"/>
  <sheetViews>
    <sheetView workbookViewId="0"/>
  </sheetViews>
  <sheetFormatPr defaultRowHeight="13.8"/>
  <sheetData>
    <row r="1" spans="1:5">
      <c r="A1" t="s">
        <v>1</v>
      </c>
      <c r="B1" t="s">
        <v>53</v>
      </c>
      <c r="C1" t="s">
        <v>54</v>
      </c>
      <c r="D1" t="s">
        <v>55</v>
      </c>
      <c r="E1" t="s">
        <v>56</v>
      </c>
    </row>
    <row r="2" spans="1:5">
      <c r="A2" t="s">
        <v>4</v>
      </c>
      <c r="B2" s="2">
        <f>技能面板!B2</f>
        <v>1.25</v>
      </c>
      <c r="C2" s="2">
        <f>技能面板!C2</f>
        <v>3.52</v>
      </c>
      <c r="D2" s="2">
        <f>技能面板!D2</f>
        <v>7.5</v>
      </c>
      <c r="E2" s="2">
        <f>技能面板!E2</f>
        <v>5</v>
      </c>
    </row>
    <row r="3" spans="1:5">
      <c r="A3" t="s">
        <v>9</v>
      </c>
      <c r="B3" s="3">
        <f>技能面板!B3</f>
        <v>5</v>
      </c>
      <c r="C3" s="3">
        <f>技能面板!C3</f>
        <v>0</v>
      </c>
      <c r="D3" s="3">
        <f>技能面板!D3</f>
        <v>4</v>
      </c>
      <c r="E3" s="3">
        <f>技能面板!E3</f>
        <v>0</v>
      </c>
    </row>
    <row r="4" spans="1:5">
      <c r="A4" t="s">
        <v>12</v>
      </c>
      <c r="B4" s="2">
        <f>技能面板!B4</f>
        <v>0.2</v>
      </c>
      <c r="C4" s="2">
        <f>技能面板!C4</f>
        <v>0.3</v>
      </c>
      <c r="D4" s="2">
        <f>技能面板!D4</f>
        <v>0.3</v>
      </c>
      <c r="E4" s="2">
        <f>技能面板!E4</f>
        <v>0</v>
      </c>
    </row>
    <row r="5" spans="1:5">
      <c r="A5" t="s">
        <v>15</v>
      </c>
      <c r="B5" s="3">
        <f>技能面板!B5</f>
        <v>0</v>
      </c>
      <c r="C5" s="3">
        <f>技能面板!C5</f>
        <v>0</v>
      </c>
      <c r="D5" s="3">
        <f>技能面板!D5</f>
        <v>0</v>
      </c>
      <c r="E5" s="3">
        <f>技能面板!E5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74EE-2BE3-4888-9910-B757D970DE48}">
  <dimension ref="A1:B7"/>
  <sheetViews>
    <sheetView workbookViewId="0"/>
  </sheetViews>
  <sheetFormatPr defaultRowHeight="13.8"/>
  <sheetData>
    <row r="1" spans="1:2">
      <c r="A1" t="s">
        <v>0</v>
      </c>
      <c r="B1" t="s">
        <v>2</v>
      </c>
    </row>
    <row r="2" spans="1:2">
      <c r="A2" t="s">
        <v>3</v>
      </c>
      <c r="B2">
        <f>基础面板!B2+基础面板!B8</f>
        <v>1598</v>
      </c>
    </row>
    <row r="3" spans="1:2">
      <c r="A3" t="s">
        <v>7</v>
      </c>
      <c r="B3" s="1">
        <f>基础面板!B3</f>
        <v>0.02</v>
      </c>
    </row>
    <row r="4" spans="1:2">
      <c r="A4" t="s">
        <v>8</v>
      </c>
      <c r="B4" s="1">
        <f>基础面板!B4</f>
        <v>1.5</v>
      </c>
    </row>
    <row r="5" spans="1:2">
      <c r="A5" t="s">
        <v>13</v>
      </c>
      <c r="B5" s="1">
        <f>基础面板!B5</f>
        <v>0.18</v>
      </c>
    </row>
    <row r="6" spans="1:2">
      <c r="A6" t="s">
        <v>14</v>
      </c>
      <c r="B6" s="1">
        <f>基础面板!B6</f>
        <v>0.15</v>
      </c>
    </row>
    <row r="7" spans="1:2">
      <c r="A7" t="s">
        <v>16</v>
      </c>
      <c r="B7" s="1">
        <f>基础面板!B7</f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d 3 8 8 5 b - 1 4 6 6 - 4 0 9 6 - a 7 0 e - 7 5 0 9 f b 4 1 6 2 d 1 "   x m l n s = " h t t p : / / s c h e m a s . m i c r o s o f t . c o m / D a t a M a s h u p " > A A A A A B g D A A B Q S w M E F A A C A A g A i 7 h Z U N 5 P V J y o A A A A + A A A A B I A H A B D b 2 5 m a W c v U G F j a 2 F n Z S 5 4 b W w g o h g A K K A U A A A A A A A A A A A A A A A A A A A A A A A A A A A A h Y + 9 D o I w G E V f h X S n L R h + Q j 7 K w C r G x M S 4 N q V C I x Q D x R J f z c F H 8 h U k U d T N 8 Z 6 c 4 d z H 7 Q 7 Z 1 D b O R f a D 6 n S K P E y R I 7 X o S q W r F I 3 m 6 M Y o Y 7 D l 4 s Q r 6 c y y H p J p K F N U G 3 N O C L H W Y r v C X V 8 R n 1 K P H I r 1 T t S y 5 e g j q / + y q / R g u B Y S M d i / Y p i P o x A H Y R T j I P a A L B g K p b + K P x d j C u Q H Q j 4 2 Z u w l u 9 Z u v g G y T C D v F + w J U E s D B B Q A A g A I A I u 4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u F l Q K I p H u A 4 A A A A R A A A A E w A c A E Z v c m 1 1 b G F z L 1 N l Y 3 R p b 2 4 x L m 0 g o h g A K K A U A A A A A A A A A A A A A A A A A A A A A A A A A A A A K 0 5 N L s n M z 1 M I h t C G 1 g B Q S w E C L Q A U A A I A C A C L u F l Q 3 k 9 U n K g A A A D 4 A A A A E g A A A A A A A A A A A A A A A A A A A A A A Q 2 9 u Z m l n L 1 B h Y 2 t h Z 2 U u e G 1 s U E s B A i 0 A F A A C A A g A i 7 h Z U A / K 6 a u k A A A A 6 Q A A A B M A A A A A A A A A A A A A A A A A 9 A A A A F t D b 2 5 0 Z W 5 0 X 1 R 5 c G V z X S 5 4 b W x Q S w E C L Q A U A A I A C A C L u F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t t I F 0 C L 6 E u 0 P s N d A r b 7 t g A A A A A C A A A A A A A Q Z g A A A A E A A C A A A A C 4 l H 2 e 1 8 o N H W i s N J l I w R F R + w H 0 d 8 e y b N h F F E R x r F V j S Q A A A A A O g A A A A A I A A C A A A A D G w O s T a Z T a 3 / Q g r c 2 r e i 2 e 6 s 4 7 4 m 2 e t Y A o R H y V S U g f G l A A A A A i a h 1 G r w o i J S l w 0 l G E V o S N B b Z Y + z N z D 6 K X 8 e 4 J 6 p Q U M 1 L r N v 6 t z 5 4 o N c / u G T 8 p V R s 6 n T 4 3 1 H A 7 g u p D k s v F P K U 9 s 2 G P y R C n 3 Q N e X 2 4 e m M Y N b U A A A A C 3 N F m J 0 3 0 z M H H + 7 v j r u C p j H a j O X U V L L + 9 F V 4 s H i o 8 T Y s Q q D V W 5 k O / t 0 9 k m Z 4 V v K u x d d X X C T M B / W c W t j f F D N r a z < / D a t a M a s h u p > 
</file>

<file path=customXml/itemProps1.xml><?xml version="1.0" encoding="utf-8"?>
<ds:datastoreItem xmlns:ds="http://schemas.openxmlformats.org/officeDocument/2006/customXml" ds:itemID="{6C150608-8FEB-435D-A267-90DDE64136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功能面板</vt:lpstr>
      <vt:lpstr>魔法器面板</vt:lpstr>
      <vt:lpstr>基础面板</vt:lpstr>
      <vt:lpstr>技能面板</vt:lpstr>
      <vt:lpstr>calc</vt:lpstr>
      <vt:lpstr>paralimit</vt:lpstr>
      <vt:lpstr>xzqlimit</vt:lpstr>
      <vt:lpstr>skill</vt:lpstr>
      <vt:lpstr>panel</vt:lpstr>
      <vt:lpstr>mfq</vt:lpstr>
      <vt:lpstr>base_para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bruceye</dc:creator>
  <cp:lastModifiedBy>刘议临</cp:lastModifiedBy>
  <dcterms:created xsi:type="dcterms:W3CDTF">2020-02-21T03:11:44Z</dcterms:created>
  <dcterms:modified xsi:type="dcterms:W3CDTF">2020-03-05T18:00:51Z</dcterms:modified>
</cp:coreProperties>
</file>