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D1" sheetId="2" r:id="rId5"/>
    <sheet state="visible" name="D2" sheetId="3" r:id="rId6"/>
    <sheet state="visible" name="D3" sheetId="4" r:id="rId7"/>
    <sheet state="visible" name="S1" sheetId="5" r:id="rId8"/>
    <sheet state="visible" name="S2" sheetId="6" r:id="rId9"/>
    <sheet state="visible" name="S3" sheetId="7" r:id="rId10"/>
  </sheets>
  <definedNames/>
  <calcPr/>
  <extLst>
    <ext uri="GoogleSheetsCustomDataVersion1">
      <go:sheetsCustomData xmlns:go="http://customooxmlschemas.google.com/" r:id="rId11" roundtripDataSignature="AMtx7mhCQFgftrVs525gT1/E0rzhmdL9YA=="/>
    </ext>
  </extLst>
</workbook>
</file>

<file path=xl/sharedStrings.xml><?xml version="1.0" encoding="utf-8"?>
<sst xmlns="http://schemas.openxmlformats.org/spreadsheetml/2006/main" count="4986" uniqueCount="827">
  <si>
    <t>VARIABLE</t>
  </si>
  <si>
    <t>CATEGORY</t>
  </si>
  <si>
    <t>DESCRIPTION</t>
  </si>
  <si>
    <t>LEVELS</t>
  </si>
  <si>
    <t>transect</t>
  </si>
  <si>
    <t>factor</t>
  </si>
  <si>
    <t>code corresponding to the transect (siteabbreviation_number)</t>
  </si>
  <si>
    <t>D1</t>
  </si>
  <si>
    <t>D2</t>
  </si>
  <si>
    <t>D3</t>
  </si>
  <si>
    <t>S1</t>
  </si>
  <si>
    <t>S2</t>
  </si>
  <si>
    <t>S3</t>
  </si>
  <si>
    <t>depth</t>
  </si>
  <si>
    <t>numerical</t>
  </si>
  <si>
    <t>depth of the transect</t>
  </si>
  <si>
    <t>diver</t>
  </si>
  <si>
    <t>name of the diver that performed the PLIT</t>
  </si>
  <si>
    <t>CC</t>
  </si>
  <si>
    <t>Point</t>
  </si>
  <si>
    <t>point at which the benthic element along the transect starts/ends derived from the tape expressed in cm</t>
  </si>
  <si>
    <t>Category</t>
  </si>
  <si>
    <t>benthic category</t>
  </si>
  <si>
    <t>hard_coral</t>
  </si>
  <si>
    <t>soft_coral</t>
  </si>
  <si>
    <t>algae</t>
  </si>
  <si>
    <t>sponge</t>
  </si>
  <si>
    <t>unknown</t>
  </si>
  <si>
    <t>boulder</t>
  </si>
  <si>
    <t>sand</t>
  </si>
  <si>
    <t>shadow (Poor definition, classification not possible)</t>
  </si>
  <si>
    <t>missing (Missing overlap between the pictures)</t>
  </si>
  <si>
    <t>Cat_tot</t>
  </si>
  <si>
    <t>length of each element along the transect</t>
  </si>
  <si>
    <t>Functional_group</t>
  </si>
  <si>
    <t>functional group if the element in the corresponding line is algae or hard coral</t>
  </si>
  <si>
    <t>see A15</t>
  </si>
  <si>
    <t>Genus</t>
  </si>
  <si>
    <t>character</t>
  </si>
  <si>
    <t>genus</t>
  </si>
  <si>
    <t>ID</t>
  </si>
  <si>
    <t>species / ID</t>
  </si>
  <si>
    <t>photo</t>
  </si>
  <si>
    <t xml:space="preserve">file name of the photo analysed </t>
  </si>
  <si>
    <t>notes</t>
  </si>
  <si>
    <t>eventual notes</t>
  </si>
  <si>
    <t>FUNCTIONAL GROUPS</t>
  </si>
  <si>
    <t>REFERENCE</t>
  </si>
  <si>
    <t>LEVEL</t>
  </si>
  <si>
    <r>
      <rPr>
        <rFont val="Calibri, Arial"/>
        <color rgb="FF000000"/>
        <sz val="12.0"/>
      </rPr>
      <t xml:space="preserve">Veron and Stafford-Smith, 2000 --- Growth form Veron in the Coral Trait Database  </t>
    </r>
    <r>
      <rPr>
        <rFont val="Calibri, Arial"/>
        <color rgb="FF1155CC"/>
        <sz val="12.0"/>
        <u/>
      </rPr>
      <t>https://coraltraits.org/traits/180</t>
    </r>
  </si>
  <si>
    <t>branching</t>
  </si>
  <si>
    <t>corymbose</t>
  </si>
  <si>
    <t>digitate</t>
  </si>
  <si>
    <t>encrusting</t>
  </si>
  <si>
    <t>laminar</t>
  </si>
  <si>
    <t>massive</t>
  </si>
  <si>
    <t>submassive</t>
  </si>
  <si>
    <t>table</t>
  </si>
  <si>
    <t>hispidose</t>
  </si>
  <si>
    <t>columnar</t>
  </si>
  <si>
    <t>plate (here for mushroom corals)</t>
  </si>
  <si>
    <t>https://link.springer.com/chapter/10.1007/978-94-007-0114-4_17/tables/1</t>
  </si>
  <si>
    <t>turf (&lt;10 cm)</t>
  </si>
  <si>
    <t>macroalgae</t>
  </si>
  <si>
    <t>CCA</t>
  </si>
  <si>
    <t>TRANSECT: SN_05_05_S1</t>
  </si>
  <si>
    <t>DEPTH:</t>
  </si>
  <si>
    <t>DIVER</t>
  </si>
  <si>
    <t>Claudia</t>
  </si>
  <si>
    <t>Func_tot</t>
  </si>
  <si>
    <t>Genus_tot</t>
  </si>
  <si>
    <t>total</t>
  </si>
  <si>
    <t>percentage</t>
  </si>
  <si>
    <t>shadow</t>
  </si>
  <si>
    <t>-</t>
  </si>
  <si>
    <t>P6040003-4</t>
  </si>
  <si>
    <t>turf</t>
  </si>
  <si>
    <t>P6040004</t>
  </si>
  <si>
    <t>other</t>
  </si>
  <si>
    <t>rubble</t>
  </si>
  <si>
    <t>P6040004-5-6</t>
  </si>
  <si>
    <t>out of focus</t>
  </si>
  <si>
    <t>P6040006-7</t>
  </si>
  <si>
    <t>P6040007</t>
  </si>
  <si>
    <t>zoanthids</t>
  </si>
  <si>
    <t>Galaxea</t>
  </si>
  <si>
    <t>P6040007-8</t>
  </si>
  <si>
    <t>TOT-MISSING</t>
  </si>
  <si>
    <t>P6040008</t>
  </si>
  <si>
    <t>P6040008-9</t>
  </si>
  <si>
    <t>CORRECT IN R</t>
  </si>
  <si>
    <t>P6040009</t>
  </si>
  <si>
    <t>P6040009---12</t>
  </si>
  <si>
    <t>P6040012</t>
  </si>
  <si>
    <t>gorgonian?</t>
  </si>
  <si>
    <t>P6040014</t>
  </si>
  <si>
    <t>P6040014--6</t>
  </si>
  <si>
    <t>P6040017</t>
  </si>
  <si>
    <t>P6040017-8</t>
  </si>
  <si>
    <t>P6040018</t>
  </si>
  <si>
    <t>P6040018-9</t>
  </si>
  <si>
    <t>P6040019</t>
  </si>
  <si>
    <t>P6040019-22</t>
  </si>
  <si>
    <t>Clavularia</t>
  </si>
  <si>
    <t>P6040022</t>
  </si>
  <si>
    <t>blurred</t>
  </si>
  <si>
    <t>P6040022-3</t>
  </si>
  <si>
    <t>P6040023</t>
  </si>
  <si>
    <t>P6040023-4</t>
  </si>
  <si>
    <t>P6040024</t>
  </si>
  <si>
    <t>P6040024-5</t>
  </si>
  <si>
    <t>P6040025-6</t>
  </si>
  <si>
    <t>P6040026</t>
  </si>
  <si>
    <t>P6040026-7</t>
  </si>
  <si>
    <t>P6040026---9</t>
  </si>
  <si>
    <t>P6040029</t>
  </si>
  <si>
    <t>Acropora</t>
  </si>
  <si>
    <t>P6040029---31</t>
  </si>
  <si>
    <t>P6040031</t>
  </si>
  <si>
    <t>P6040031-2-3</t>
  </si>
  <si>
    <t>P6040033</t>
  </si>
  <si>
    <t>poor definition</t>
  </si>
  <si>
    <t>P6040033-4</t>
  </si>
  <si>
    <t>P6040034</t>
  </si>
  <si>
    <t>P6040034-5</t>
  </si>
  <si>
    <t>P6040035-6</t>
  </si>
  <si>
    <t>P6040036</t>
  </si>
  <si>
    <t>P6040036-7</t>
  </si>
  <si>
    <t>P6040037</t>
  </si>
  <si>
    <t>P6040037-8</t>
  </si>
  <si>
    <t>P6040038</t>
  </si>
  <si>
    <t>P6040038-9</t>
  </si>
  <si>
    <t>P6040038---41</t>
  </si>
  <si>
    <t>P6040041</t>
  </si>
  <si>
    <t>P6040041-2</t>
  </si>
  <si>
    <t>P6040042</t>
  </si>
  <si>
    <t>P6040042-3</t>
  </si>
  <si>
    <t>shift in the tape</t>
  </si>
  <si>
    <t>P6040043</t>
  </si>
  <si>
    <t>P6040043-4</t>
  </si>
  <si>
    <t>P6040044</t>
  </si>
  <si>
    <t>P6040045</t>
  </si>
  <si>
    <t>P6040045-6</t>
  </si>
  <si>
    <t>P6040047</t>
  </si>
  <si>
    <t>.</t>
  </si>
  <si>
    <t>P6040047-8</t>
  </si>
  <si>
    <t>P6040048-9</t>
  </si>
  <si>
    <t>P6040049</t>
  </si>
  <si>
    <t>P6040049-50</t>
  </si>
  <si>
    <t>P6040050</t>
  </si>
  <si>
    <t>P6040050, 54</t>
  </si>
  <si>
    <t>P6040054</t>
  </si>
  <si>
    <t>P6040054-5</t>
  </si>
  <si>
    <t>P6040055</t>
  </si>
  <si>
    <t>P6040056</t>
  </si>
  <si>
    <t>P6040056-7-8</t>
  </si>
  <si>
    <t>P6040058-9</t>
  </si>
  <si>
    <t>P6040059-60</t>
  </si>
  <si>
    <t>P6040060</t>
  </si>
  <si>
    <t>plate</t>
  </si>
  <si>
    <t>P6040060-1</t>
  </si>
  <si>
    <t>P6040061</t>
  </si>
  <si>
    <t>P6040062</t>
  </si>
  <si>
    <t>P6040062-3</t>
  </si>
  <si>
    <t>P6040063</t>
  </si>
  <si>
    <t>P6040063-4</t>
  </si>
  <si>
    <t>P6040064</t>
  </si>
  <si>
    <t>P6040064-5</t>
  </si>
  <si>
    <t>P6040065-6</t>
  </si>
  <si>
    <t>P6040066</t>
  </si>
  <si>
    <t>P6040068</t>
  </si>
  <si>
    <t>P6040068-9</t>
  </si>
  <si>
    <t>P6040069-70</t>
  </si>
  <si>
    <t>P6040070-71</t>
  </si>
  <si>
    <t>P6040072-3</t>
  </si>
  <si>
    <t>P6040073</t>
  </si>
  <si>
    <t>P6040073-4</t>
  </si>
  <si>
    <t>P6040074</t>
  </si>
  <si>
    <t>P6040074-5</t>
  </si>
  <si>
    <t>P6040075</t>
  </si>
  <si>
    <t>P6040075-6</t>
  </si>
  <si>
    <t>P6040076</t>
  </si>
  <si>
    <t>P6040076-7</t>
  </si>
  <si>
    <t>P6040077</t>
  </si>
  <si>
    <t>P6040077-8</t>
  </si>
  <si>
    <t>P6040078</t>
  </si>
  <si>
    <t>P6040078-9</t>
  </si>
  <si>
    <t>P6040079</t>
  </si>
  <si>
    <t>P6040080</t>
  </si>
  <si>
    <t>P6040080-1</t>
  </si>
  <si>
    <t>P6040081</t>
  </si>
  <si>
    <t>P6040081-2</t>
  </si>
  <si>
    <t>P6040082</t>
  </si>
  <si>
    <t>P6040082-3</t>
  </si>
  <si>
    <t>P6040083</t>
  </si>
  <si>
    <t>END</t>
  </si>
  <si>
    <t>P6040087</t>
  </si>
  <si>
    <t>P6040087-8</t>
  </si>
  <si>
    <t>P6040088</t>
  </si>
  <si>
    <t>P6040088-9</t>
  </si>
  <si>
    <t xml:space="preserve">algae </t>
  </si>
  <si>
    <t>P6040089</t>
  </si>
  <si>
    <t>Pocillopora</t>
  </si>
  <si>
    <t>P6040090</t>
  </si>
  <si>
    <t>P6040090-1</t>
  </si>
  <si>
    <t>P6040091</t>
  </si>
  <si>
    <t>P6040091-3</t>
  </si>
  <si>
    <t>P6040093</t>
  </si>
  <si>
    <t>P6040093-4</t>
  </si>
  <si>
    <t>P6040094</t>
  </si>
  <si>
    <t>P6040095-6</t>
  </si>
  <si>
    <t>P6040096</t>
  </si>
  <si>
    <t>P6040096-7</t>
  </si>
  <si>
    <t>P6040097</t>
  </si>
  <si>
    <t>P6040097-8</t>
  </si>
  <si>
    <t>P6040098</t>
  </si>
  <si>
    <t>P6040098---100</t>
  </si>
  <si>
    <t>P6040100</t>
  </si>
  <si>
    <t>P6040100---05</t>
  </si>
  <si>
    <t>P6040105</t>
  </si>
  <si>
    <t>P6040105-6</t>
  </si>
  <si>
    <t>P6040106</t>
  </si>
  <si>
    <t>P6040107</t>
  </si>
  <si>
    <t>P6040107-8</t>
  </si>
  <si>
    <t>P6040108</t>
  </si>
  <si>
    <t>P6040108-9</t>
  </si>
  <si>
    <t>P6040109</t>
  </si>
  <si>
    <t>P6040109-10</t>
  </si>
  <si>
    <t>P6040110</t>
  </si>
  <si>
    <t>P6040110-1</t>
  </si>
  <si>
    <t>P6040111</t>
  </si>
  <si>
    <t>P6040111-2</t>
  </si>
  <si>
    <t>P6040112</t>
  </si>
  <si>
    <t>P6040112-3</t>
  </si>
  <si>
    <t>P6040113---6</t>
  </si>
  <si>
    <t>P6040116</t>
  </si>
  <si>
    <t>P6040116-7</t>
  </si>
  <si>
    <t>P6040117</t>
  </si>
  <si>
    <t>P6040117-8</t>
  </si>
  <si>
    <t>P6040118</t>
  </si>
  <si>
    <t>P6040119</t>
  </si>
  <si>
    <t>P6040123</t>
  </si>
  <si>
    <t>P6040124</t>
  </si>
  <si>
    <t>P6040124-5</t>
  </si>
  <si>
    <t>P6040125</t>
  </si>
  <si>
    <t>P6040125-6</t>
  </si>
  <si>
    <t>P6040126</t>
  </si>
  <si>
    <t>P6040127</t>
  </si>
  <si>
    <t>P6040127-8</t>
  </si>
  <si>
    <t>P6040128</t>
  </si>
  <si>
    <t>P6040128-9</t>
  </si>
  <si>
    <t>P6040129</t>
  </si>
  <si>
    <t>P6040129-30</t>
  </si>
  <si>
    <t>P6040130</t>
  </si>
  <si>
    <t>P6040130-1</t>
  </si>
  <si>
    <t>P6040131</t>
  </si>
  <si>
    <t>P6040131-2</t>
  </si>
  <si>
    <t>P6040132</t>
  </si>
  <si>
    <t>P6040132-3</t>
  </si>
  <si>
    <t>P6040133-4</t>
  </si>
  <si>
    <t>P6040134</t>
  </si>
  <si>
    <t>P6040134-5</t>
  </si>
  <si>
    <t>P6040135</t>
  </si>
  <si>
    <t>P6040135-6</t>
  </si>
  <si>
    <t>P6040136</t>
  </si>
  <si>
    <t>P6040137</t>
  </si>
  <si>
    <t>P6040137-8</t>
  </si>
  <si>
    <t>P6040138</t>
  </si>
  <si>
    <t>P6040138-9</t>
  </si>
  <si>
    <t>P6040139</t>
  </si>
  <si>
    <t>P6040140</t>
  </si>
  <si>
    <t>tilted line</t>
  </si>
  <si>
    <t>P6040140-1</t>
  </si>
  <si>
    <t>P6040141</t>
  </si>
  <si>
    <t>P6040141-2</t>
  </si>
  <si>
    <t>P6040142</t>
  </si>
  <si>
    <t>P6040142-3</t>
  </si>
  <si>
    <t>P6040143</t>
  </si>
  <si>
    <t>P6040143-4</t>
  </si>
  <si>
    <t>P6040144</t>
  </si>
  <si>
    <t>P6040144-5</t>
  </si>
  <si>
    <t>P6040145</t>
  </si>
  <si>
    <t>P6040145-6</t>
  </si>
  <si>
    <t>P6040146</t>
  </si>
  <si>
    <t>P6040146-7</t>
  </si>
  <si>
    <t>P6040147</t>
  </si>
  <si>
    <t>P6040147-8</t>
  </si>
  <si>
    <t>P6040148</t>
  </si>
  <si>
    <t>P6040148-9-50</t>
  </si>
  <si>
    <t>P6040150</t>
  </si>
  <si>
    <t>P6040150-1</t>
  </si>
  <si>
    <t>P6040151</t>
  </si>
  <si>
    <t>P6040151-3</t>
  </si>
  <si>
    <t>P6040153</t>
  </si>
  <si>
    <t>P6040153-4</t>
  </si>
  <si>
    <t>P6040154</t>
  </si>
  <si>
    <t>P6040154-5</t>
  </si>
  <si>
    <t>P6040155</t>
  </si>
  <si>
    <t>P6040156</t>
  </si>
  <si>
    <t>P6040156-7</t>
  </si>
  <si>
    <t>P6040157</t>
  </si>
  <si>
    <t>P6040157-8</t>
  </si>
  <si>
    <t>P6040158</t>
  </si>
  <si>
    <t>P6040158-9</t>
  </si>
  <si>
    <t>P6040159</t>
  </si>
  <si>
    <t>P6040159-60</t>
  </si>
  <si>
    <t>P6040160</t>
  </si>
  <si>
    <t>P6040160-1</t>
  </si>
  <si>
    <t>P6040161</t>
  </si>
  <si>
    <t>P6040162</t>
  </si>
  <si>
    <t>P6040162-3</t>
  </si>
  <si>
    <t>P6040163</t>
  </si>
  <si>
    <t>P6040163-4</t>
  </si>
  <si>
    <t>P6040164-5</t>
  </si>
  <si>
    <t>P6040165</t>
  </si>
  <si>
    <t>P6040165-6-7</t>
  </si>
  <si>
    <t>P6040167</t>
  </si>
  <si>
    <t>P6040168</t>
  </si>
  <si>
    <t>P6040169</t>
  </si>
  <si>
    <t>P6040169-70</t>
  </si>
  <si>
    <t>P6040170</t>
  </si>
  <si>
    <t>P6040170-1</t>
  </si>
  <si>
    <t>P6040171</t>
  </si>
  <si>
    <t>P6040171-2</t>
  </si>
  <si>
    <t>P6040172</t>
  </si>
  <si>
    <t>P6040176</t>
  </si>
  <si>
    <t>P6040176-7</t>
  </si>
  <si>
    <t>P6040177</t>
  </si>
  <si>
    <t>P6040177-8</t>
  </si>
  <si>
    <t>P6040178</t>
  </si>
  <si>
    <t>P6040178-9</t>
  </si>
  <si>
    <t>P6040179</t>
  </si>
  <si>
    <t>P6040179---82</t>
  </si>
  <si>
    <t>P6040182</t>
  </si>
  <si>
    <t>P6040183</t>
  </si>
  <si>
    <t>P6040183-4</t>
  </si>
  <si>
    <t>P6040184-5</t>
  </si>
  <si>
    <t>P6040185-6</t>
  </si>
  <si>
    <t>P6040186</t>
  </si>
  <si>
    <t>P6040186-7</t>
  </si>
  <si>
    <t>P6040187</t>
  </si>
  <si>
    <t>P6040187-8</t>
  </si>
  <si>
    <t>P6040188</t>
  </si>
  <si>
    <t>P6040188-9</t>
  </si>
  <si>
    <t>P6040189</t>
  </si>
  <si>
    <t>P6040189-90</t>
  </si>
  <si>
    <t>P6040190</t>
  </si>
  <si>
    <t>P6040190-1</t>
  </si>
  <si>
    <t>P6040191</t>
  </si>
  <si>
    <t>P6040191-2</t>
  </si>
  <si>
    <t>P6040192</t>
  </si>
  <si>
    <t>P6040192-3</t>
  </si>
  <si>
    <t>P6040193</t>
  </si>
  <si>
    <t>P6040193-4-5</t>
  </si>
  <si>
    <t>P6040195</t>
  </si>
  <si>
    <t>P6040195---8</t>
  </si>
  <si>
    <t>shifted tape</t>
  </si>
  <si>
    <t>P6040198</t>
  </si>
  <si>
    <t>P6040198---201</t>
  </si>
  <si>
    <t>P6040201-2</t>
  </si>
  <si>
    <t>P6040202-3-4</t>
  </si>
  <si>
    <t>P6040204</t>
  </si>
  <si>
    <t>P6040204-5</t>
  </si>
  <si>
    <t>P6040205,8-9</t>
  </si>
  <si>
    <t>P6040209</t>
  </si>
  <si>
    <t>P6040209-10</t>
  </si>
  <si>
    <t>P6040210</t>
  </si>
  <si>
    <t>P6040210-11</t>
  </si>
  <si>
    <t>P6040211</t>
  </si>
  <si>
    <t>P6040211,5</t>
  </si>
  <si>
    <t>P6040215</t>
  </si>
  <si>
    <t>P6040215-6</t>
  </si>
  <si>
    <t>P6040216</t>
  </si>
  <si>
    <t>P6040216-7</t>
  </si>
  <si>
    <t>P6040217</t>
  </si>
  <si>
    <t>P6040218</t>
  </si>
  <si>
    <t>P6040218-9</t>
  </si>
  <si>
    <t>P6040219</t>
  </si>
  <si>
    <t>P6040219-20</t>
  </si>
  <si>
    <t>P6040220</t>
  </si>
  <si>
    <t>P6040221</t>
  </si>
  <si>
    <t>P6040221-2</t>
  </si>
  <si>
    <t>P6040222</t>
  </si>
  <si>
    <t>P6040222-3</t>
  </si>
  <si>
    <t>P6040223</t>
  </si>
  <si>
    <t>P6040223-4</t>
  </si>
  <si>
    <t>P6040224</t>
  </si>
  <si>
    <t>P6040224-5</t>
  </si>
  <si>
    <t>P6040225</t>
  </si>
  <si>
    <t>P6040225-6</t>
  </si>
  <si>
    <t>P6040226</t>
  </si>
  <si>
    <t>P6040226-7</t>
  </si>
  <si>
    <t>P6040227</t>
  </si>
  <si>
    <t>P6040227-8</t>
  </si>
  <si>
    <t>P6040228</t>
  </si>
  <si>
    <t>P6040228-9</t>
  </si>
  <si>
    <t>P6040229</t>
  </si>
  <si>
    <t>P6040229-30</t>
  </si>
  <si>
    <t>P6040230</t>
  </si>
  <si>
    <t>P6040230-31</t>
  </si>
  <si>
    <t>P6040231</t>
  </si>
  <si>
    <t>P6040232-3</t>
  </si>
  <si>
    <t>P6040233</t>
  </si>
  <si>
    <t>P6040233-4</t>
  </si>
  <si>
    <t>P6040234-5</t>
  </si>
  <si>
    <t>P6040235</t>
  </si>
  <si>
    <t>P6040235---8</t>
  </si>
  <si>
    <t>P6040238---41</t>
  </si>
  <si>
    <t>P6040241</t>
  </si>
  <si>
    <t>P6040241-2</t>
  </si>
  <si>
    <t>P6040242</t>
  </si>
  <si>
    <t>P6040242-3</t>
  </si>
  <si>
    <t>P6040243-4</t>
  </si>
  <si>
    <t>P6040244</t>
  </si>
  <si>
    <t>P6040244-5</t>
  </si>
  <si>
    <t>P6040245</t>
  </si>
  <si>
    <t>P6040245-6</t>
  </si>
  <si>
    <t>P6040246</t>
  </si>
  <si>
    <t>P6040246-7</t>
  </si>
  <si>
    <t>P6040247-8</t>
  </si>
  <si>
    <t>P6040248</t>
  </si>
  <si>
    <t>P6040248-9</t>
  </si>
  <si>
    <t>P6040249</t>
  </si>
  <si>
    <t>P6040249-50</t>
  </si>
  <si>
    <t>P6040250</t>
  </si>
  <si>
    <t>P6040250-1</t>
  </si>
  <si>
    <t>P6040251</t>
  </si>
  <si>
    <t>P6040251-2</t>
  </si>
  <si>
    <t>P6040252</t>
  </si>
  <si>
    <t>P6040252-3</t>
  </si>
  <si>
    <t>P6040253</t>
  </si>
  <si>
    <t>P6040253-4</t>
  </si>
  <si>
    <t>P6040254</t>
  </si>
  <si>
    <t>P6040254-5</t>
  </si>
  <si>
    <t>P6040255</t>
  </si>
  <si>
    <t>P6040255-6</t>
  </si>
  <si>
    <t>P6040256</t>
  </si>
  <si>
    <t>P6040256-7</t>
  </si>
  <si>
    <t>P6040257</t>
  </si>
  <si>
    <t>P6040258</t>
  </si>
  <si>
    <t>P6040287</t>
  </si>
  <si>
    <t>P6040287-8</t>
  </si>
  <si>
    <t>shifted line</t>
  </si>
  <si>
    <t>P604028</t>
  </si>
  <si>
    <t>P604028-9-30</t>
  </si>
  <si>
    <t>P604090</t>
  </si>
  <si>
    <t>P604090---8</t>
  </si>
  <si>
    <t>P604098</t>
  </si>
  <si>
    <t>P604098-9</t>
  </si>
  <si>
    <t>P604099-300</t>
  </si>
  <si>
    <t>P6040301</t>
  </si>
  <si>
    <t>P6040301-2</t>
  </si>
  <si>
    <t>P6040302</t>
  </si>
  <si>
    <t>P6040302-3</t>
  </si>
  <si>
    <t>P6040303</t>
  </si>
  <si>
    <t>P6040303---7</t>
  </si>
  <si>
    <t>P6040307-8</t>
  </si>
  <si>
    <t>P6040308</t>
  </si>
  <si>
    <t>P6040308-9</t>
  </si>
  <si>
    <t>P6040309-10</t>
  </si>
  <si>
    <t>P6040310</t>
  </si>
  <si>
    <t>P6040310-1</t>
  </si>
  <si>
    <t>P6040311</t>
  </si>
  <si>
    <t>P6040312-3</t>
  </si>
  <si>
    <t>P6040313</t>
  </si>
  <si>
    <t>P6040313-4</t>
  </si>
  <si>
    <t>P6040314-5</t>
  </si>
  <si>
    <t>P6040315</t>
  </si>
  <si>
    <t>P6040315-6</t>
  </si>
  <si>
    <t>P6040316</t>
  </si>
  <si>
    <t>P6040316-7</t>
  </si>
  <si>
    <t>P6040317</t>
  </si>
  <si>
    <t>P6040317---26</t>
  </si>
  <si>
    <t>P6040326</t>
  </si>
  <si>
    <t>P6040326-7-8</t>
  </si>
  <si>
    <t>P6040328</t>
  </si>
  <si>
    <t>P6040328---31</t>
  </si>
  <si>
    <t>P6040331</t>
  </si>
  <si>
    <t>P6040331-2</t>
  </si>
  <si>
    <t>P6040332</t>
  </si>
  <si>
    <t>P6040332-3</t>
  </si>
  <si>
    <t>P6040333</t>
  </si>
  <si>
    <t>P6040333-4</t>
  </si>
  <si>
    <t>P6040334-5</t>
  </si>
  <si>
    <t>P6040335-6</t>
  </si>
  <si>
    <t>P6040336</t>
  </si>
  <si>
    <t>P6040336-7</t>
  </si>
  <si>
    <t>P6040337</t>
  </si>
  <si>
    <t>P6040337-8</t>
  </si>
  <si>
    <t>P6040338</t>
  </si>
  <si>
    <t>P6040338-9</t>
  </si>
  <si>
    <t>P6040339</t>
  </si>
  <si>
    <t>P6040339-40</t>
  </si>
  <si>
    <t>P6040340-41</t>
  </si>
  <si>
    <t>P6040341</t>
  </si>
  <si>
    <t>P6040341-2</t>
  </si>
  <si>
    <t>P6040342</t>
  </si>
  <si>
    <t>P6040342-3</t>
  </si>
  <si>
    <t>P6040343</t>
  </si>
  <si>
    <t>P6040343-4-5</t>
  </si>
  <si>
    <t>P6040345</t>
  </si>
  <si>
    <t>P6040345-6-7</t>
  </si>
  <si>
    <t>P6040347</t>
  </si>
  <si>
    <t>P6040347-8</t>
  </si>
  <si>
    <t>P6040348</t>
  </si>
  <si>
    <t>P6040348-9</t>
  </si>
  <si>
    <t>P6040349</t>
  </si>
  <si>
    <t>P6040349-50</t>
  </si>
  <si>
    <t>P6040350</t>
  </si>
  <si>
    <t>P6040350-1</t>
  </si>
  <si>
    <t>P6040351</t>
  </si>
  <si>
    <t>P6040351-2</t>
  </si>
  <si>
    <t>P6040352</t>
  </si>
  <si>
    <t>P6040352-3</t>
  </si>
  <si>
    <t>P6040353-4</t>
  </si>
  <si>
    <t>P6040354</t>
  </si>
  <si>
    <t>P6040354-5</t>
  </si>
  <si>
    <t>P6040355</t>
  </si>
  <si>
    <t>P6040355-6</t>
  </si>
  <si>
    <t>P6040356</t>
  </si>
  <si>
    <t>P6040356-7</t>
  </si>
  <si>
    <t>P6040357</t>
  </si>
  <si>
    <t>P6040357-8-9</t>
  </si>
  <si>
    <t>P6040359</t>
  </si>
  <si>
    <t>P6040359-60</t>
  </si>
  <si>
    <t>P6040360</t>
  </si>
  <si>
    <t>P6040360-1-2</t>
  </si>
  <si>
    <t>P6040362</t>
  </si>
  <si>
    <t>P6040362-3-4</t>
  </si>
  <si>
    <t>P6040364</t>
  </si>
  <si>
    <t>P6040364-5-6</t>
  </si>
  <si>
    <t>P6040366-7</t>
  </si>
  <si>
    <t>P6040367</t>
  </si>
  <si>
    <t>P6040367-8</t>
  </si>
  <si>
    <t>P6040368</t>
  </si>
  <si>
    <t>P6040368-9</t>
  </si>
  <si>
    <t>P6040369</t>
  </si>
  <si>
    <t>P6040369-70</t>
  </si>
  <si>
    <t>P6040370</t>
  </si>
  <si>
    <t>P6040370-1</t>
  </si>
  <si>
    <t>P6040371</t>
  </si>
  <si>
    <t>P6040371-2</t>
  </si>
  <si>
    <t>P6040372</t>
  </si>
  <si>
    <t>P6040372-3</t>
  </si>
  <si>
    <t>P6040373</t>
  </si>
  <si>
    <t>P6040373-4</t>
  </si>
  <si>
    <t>P6040374</t>
  </si>
  <si>
    <t>P6040374-5</t>
  </si>
  <si>
    <t>P6040375</t>
  </si>
  <si>
    <t>P6040375-6</t>
  </si>
  <si>
    <t>P6040376</t>
  </si>
  <si>
    <t>P6040376-7</t>
  </si>
  <si>
    <t>P6040377</t>
  </si>
  <si>
    <t>P6040377-8</t>
  </si>
  <si>
    <t>P6040378-9</t>
  </si>
  <si>
    <t>P6040379</t>
  </si>
  <si>
    <t>P6040379-80</t>
  </si>
  <si>
    <t>P6040380</t>
  </si>
  <si>
    <t>P6040380-1</t>
  </si>
  <si>
    <t>P6040381</t>
  </si>
  <si>
    <t>P6040381-2</t>
  </si>
  <si>
    <t>P6040382</t>
  </si>
  <si>
    <t>P6040382-3</t>
  </si>
  <si>
    <t>P6040383</t>
  </si>
  <si>
    <t>P6040383-4</t>
  </si>
  <si>
    <t>P6040384</t>
  </si>
  <si>
    <t>P6040384-5</t>
  </si>
  <si>
    <t>P6040385</t>
  </si>
  <si>
    <t>P6040386</t>
  </si>
  <si>
    <t>P6040386-7-8</t>
  </si>
  <si>
    <t>P6040388</t>
  </si>
  <si>
    <t>P6040396</t>
  </si>
  <si>
    <t>P6040396-7</t>
  </si>
  <si>
    <t>P6040397</t>
  </si>
  <si>
    <t>P6040397-8</t>
  </si>
  <si>
    <t>P6040398</t>
  </si>
  <si>
    <t>P6040398-9</t>
  </si>
  <si>
    <t>P6040399</t>
  </si>
  <si>
    <t>P6040399-400</t>
  </si>
  <si>
    <t>P6040400</t>
  </si>
  <si>
    <t>P6040400-401</t>
  </si>
  <si>
    <t>P6040401</t>
  </si>
  <si>
    <t>P6040401-2</t>
  </si>
  <si>
    <t>P6040402</t>
  </si>
  <si>
    <t>P6040402-3</t>
  </si>
  <si>
    <t>P6040403</t>
  </si>
  <si>
    <t>P6040403-4</t>
  </si>
  <si>
    <t>P6040404</t>
  </si>
  <si>
    <t>P6040406</t>
  </si>
  <si>
    <t>P6040406-7</t>
  </si>
  <si>
    <t>P6040407</t>
  </si>
  <si>
    <t>P6040407-8</t>
  </si>
  <si>
    <t>P6040408</t>
  </si>
  <si>
    <t>P6040408-9</t>
  </si>
  <si>
    <t>P6040409</t>
  </si>
  <si>
    <t>P6040409-10-11</t>
  </si>
  <si>
    <t>P6040411</t>
  </si>
  <si>
    <t>P6040412</t>
  </si>
  <si>
    <t>P6040412-3</t>
  </si>
  <si>
    <t>P6040413</t>
  </si>
  <si>
    <t>P6040413-4</t>
  </si>
  <si>
    <t>P6040414</t>
  </si>
  <si>
    <t>P6040414-5</t>
  </si>
  <si>
    <t>P6040415</t>
  </si>
  <si>
    <t>P6040415-6-7</t>
  </si>
  <si>
    <t>P6040417</t>
  </si>
  <si>
    <t>P6040418-9</t>
  </si>
  <si>
    <t>P6040419</t>
  </si>
  <si>
    <t>covered tape</t>
  </si>
  <si>
    <t>P6040419---21</t>
  </si>
  <si>
    <t>P6040421</t>
  </si>
  <si>
    <t>P6040421-2-3</t>
  </si>
  <si>
    <t>P6040423</t>
  </si>
  <si>
    <t>P6040423-4</t>
  </si>
  <si>
    <t>P6040424-5</t>
  </si>
  <si>
    <t>P6040425-6</t>
  </si>
  <si>
    <t>P6040426</t>
  </si>
  <si>
    <t>P6040427-8</t>
  </si>
  <si>
    <t>P6040428</t>
  </si>
  <si>
    <t>P6040428-9</t>
  </si>
  <si>
    <t>P6040429</t>
  </si>
  <si>
    <t>P6040429-30</t>
  </si>
  <si>
    <t>P6040430</t>
  </si>
  <si>
    <t>P6040431</t>
  </si>
  <si>
    <t>P6040431-2</t>
  </si>
  <si>
    <t>P6040432</t>
  </si>
  <si>
    <t>P6040432-3</t>
  </si>
  <si>
    <t>P6040433</t>
  </si>
  <si>
    <t>P6040433-4</t>
  </si>
  <si>
    <t>P6040434</t>
  </si>
  <si>
    <t>P6040434-5</t>
  </si>
  <si>
    <t>P6040435</t>
  </si>
  <si>
    <t>P6040435-6-7</t>
  </si>
  <si>
    <t>P6040437</t>
  </si>
  <si>
    <t>P6040437-8</t>
  </si>
  <si>
    <t>P6040438</t>
  </si>
  <si>
    <t>P6040438-9</t>
  </si>
  <si>
    <t>P6040439</t>
  </si>
  <si>
    <t>P6040439-40</t>
  </si>
  <si>
    <t>P6040440</t>
  </si>
  <si>
    <t>P6040440-1</t>
  </si>
  <si>
    <t>P6040441</t>
  </si>
  <si>
    <t>P6040441-2</t>
  </si>
  <si>
    <t>P6040443</t>
  </si>
  <si>
    <t>P6040443-4-5</t>
  </si>
  <si>
    <t>P6040445</t>
  </si>
  <si>
    <t>P6040446</t>
  </si>
  <si>
    <t>P6040447</t>
  </si>
  <si>
    <t>P6040447---9</t>
  </si>
  <si>
    <t>P6040449</t>
  </si>
  <si>
    <t>P6040449-50</t>
  </si>
  <si>
    <t>P6040450-1</t>
  </si>
  <si>
    <t>P6040451</t>
  </si>
  <si>
    <t>P6040451-2</t>
  </si>
  <si>
    <t>P6040452</t>
  </si>
  <si>
    <t>P6040452-3</t>
  </si>
  <si>
    <t>P6040453</t>
  </si>
  <si>
    <t>P6040453-4</t>
  </si>
  <si>
    <t>P6040454</t>
  </si>
  <si>
    <t>P6040454-5-6</t>
  </si>
  <si>
    <t>P6040456</t>
  </si>
  <si>
    <t>P6040456,8</t>
  </si>
  <si>
    <t>P6040458</t>
  </si>
  <si>
    <t>P6040458-9-60</t>
  </si>
  <si>
    <t>P6040460</t>
  </si>
  <si>
    <t>P6040460-1</t>
  </si>
  <si>
    <t>P6040461</t>
  </si>
  <si>
    <t>P6040461-2</t>
  </si>
  <si>
    <t>P6040462</t>
  </si>
  <si>
    <t>P6040462-3-4</t>
  </si>
  <si>
    <t>P6040464-5</t>
  </si>
  <si>
    <t>P6040465</t>
  </si>
  <si>
    <t>P6040465-6</t>
  </si>
  <si>
    <t>P6040466</t>
  </si>
  <si>
    <t>P6040466-7</t>
  </si>
  <si>
    <t>P6040467-8</t>
  </si>
  <si>
    <t>P6040468</t>
  </si>
  <si>
    <t>P6040468-9</t>
  </si>
  <si>
    <t>P6040469-70</t>
  </si>
  <si>
    <t>P6040470-1-2</t>
  </si>
  <si>
    <t>P6040472</t>
  </si>
  <si>
    <t>P6040472-3</t>
  </si>
  <si>
    <t>P6040473</t>
  </si>
  <si>
    <t>P6040473-4</t>
  </si>
  <si>
    <t>P6040474</t>
  </si>
  <si>
    <t>P6040474-5</t>
  </si>
  <si>
    <t>P6040475</t>
  </si>
  <si>
    <t>P6040475-6</t>
  </si>
  <si>
    <t>P6040476</t>
  </si>
  <si>
    <t>P6040476-7</t>
  </si>
  <si>
    <t>P6040477-8</t>
  </si>
  <si>
    <t>P6040478</t>
  </si>
  <si>
    <t>P6040478-9</t>
  </si>
  <si>
    <t>P6040479</t>
  </si>
  <si>
    <t>P6040479-80</t>
  </si>
  <si>
    <t>P6040480</t>
  </si>
  <si>
    <t>P6040480-1</t>
  </si>
  <si>
    <t>P6040481</t>
  </si>
  <si>
    <t>P6040481-2</t>
  </si>
  <si>
    <t>P6040484</t>
  </si>
  <si>
    <t>P6040484-5</t>
  </si>
  <si>
    <t>P6040485</t>
  </si>
  <si>
    <t>P6040485-6</t>
  </si>
  <si>
    <t>P6040486</t>
  </si>
  <si>
    <t>P6040486-7</t>
  </si>
  <si>
    <t>P6040487</t>
  </si>
  <si>
    <t>P6040487-8-9</t>
  </si>
  <si>
    <t>P6040489</t>
  </si>
  <si>
    <t>P6040490</t>
  </si>
  <si>
    <t>P6040490-1-2</t>
  </si>
  <si>
    <t>P6040492</t>
  </si>
  <si>
    <t>P6040492-3</t>
  </si>
  <si>
    <t>P6040493</t>
  </si>
  <si>
    <t>P6040493-4</t>
  </si>
  <si>
    <t>P6040494</t>
  </si>
  <si>
    <t>P6040494---7</t>
  </si>
  <si>
    <t>P6040497</t>
  </si>
  <si>
    <t>P6040497-8</t>
  </si>
  <si>
    <t>P6040498</t>
  </si>
  <si>
    <t>P6040498---500</t>
  </si>
  <si>
    <t>P6040500</t>
  </si>
  <si>
    <t>P6040500-1</t>
  </si>
  <si>
    <t>covered line</t>
  </si>
  <si>
    <t>P6040501</t>
  </si>
  <si>
    <t>P6040501-2</t>
  </si>
  <si>
    <t>P6040502</t>
  </si>
  <si>
    <t>P6040503</t>
  </si>
  <si>
    <t>P6040503---6</t>
  </si>
  <si>
    <t>P6040506</t>
  </si>
  <si>
    <t>P6040506-7</t>
  </si>
  <si>
    <t>P6040507</t>
  </si>
  <si>
    <t>P6040507-8</t>
  </si>
  <si>
    <t>P6040508</t>
  </si>
  <si>
    <t>P6040508-9</t>
  </si>
  <si>
    <t>P6040509</t>
  </si>
  <si>
    <t>P6040509-10</t>
  </si>
  <si>
    <t>P6040510</t>
  </si>
  <si>
    <t>P6040510-1</t>
  </si>
  <si>
    <t>P6040511</t>
  </si>
  <si>
    <t>P6040512</t>
  </si>
  <si>
    <t>P6040512-3</t>
  </si>
  <si>
    <t>P6040513</t>
  </si>
  <si>
    <t>P6040513-4-5</t>
  </si>
  <si>
    <t>P6040515</t>
  </si>
  <si>
    <t>P6040515-6</t>
  </si>
  <si>
    <t>P6040516-7</t>
  </si>
  <si>
    <t>P6040517</t>
  </si>
  <si>
    <t>covered by the tape</t>
  </si>
  <si>
    <t>P6040517-8</t>
  </si>
  <si>
    <t>P6040518-9</t>
  </si>
  <si>
    <t>P6040519</t>
  </si>
  <si>
    <t>P6040519-20</t>
  </si>
  <si>
    <t>P6040520</t>
  </si>
  <si>
    <t>P6040520,3</t>
  </si>
  <si>
    <t>P6040523-4</t>
  </si>
  <si>
    <t>P6040524</t>
  </si>
  <si>
    <t>P6040524-5</t>
  </si>
  <si>
    <t>P6040525-6</t>
  </si>
  <si>
    <t>P6040526</t>
  </si>
  <si>
    <t>P6040526-7</t>
  </si>
  <si>
    <t>P6040527</t>
  </si>
  <si>
    <t>P6040527-8</t>
  </si>
  <si>
    <t>P6040528</t>
  </si>
  <si>
    <t>P6040528-9</t>
  </si>
  <si>
    <t>P6040529</t>
  </si>
  <si>
    <t>P6040529-30</t>
  </si>
  <si>
    <t>P6040530</t>
  </si>
  <si>
    <t>P6040530-1</t>
  </si>
  <si>
    <t>P6040531</t>
  </si>
  <si>
    <t>P6040531-2</t>
  </si>
  <si>
    <t>P6040532-3-4</t>
  </si>
  <si>
    <t>P6040534</t>
  </si>
  <si>
    <t>P6040534-5</t>
  </si>
  <si>
    <t>P6040535</t>
  </si>
  <si>
    <t>P6040536</t>
  </si>
  <si>
    <t>P6040536-7</t>
  </si>
  <si>
    <t>P6040537</t>
  </si>
  <si>
    <t>P6040537-8</t>
  </si>
  <si>
    <t>P6040538</t>
  </si>
  <si>
    <t>P6040538-9</t>
  </si>
  <si>
    <t>P6040539</t>
  </si>
  <si>
    <t>P6040539-40</t>
  </si>
  <si>
    <t>P6040540</t>
  </si>
  <si>
    <t>P6040540---5</t>
  </si>
  <si>
    <t>P6040545</t>
  </si>
  <si>
    <t>P6040546</t>
  </si>
  <si>
    <t>P6040546-7</t>
  </si>
  <si>
    <t>P6040547</t>
  </si>
  <si>
    <t>P6040547-8</t>
  </si>
  <si>
    <t>P6040548-9</t>
  </si>
  <si>
    <t>P6040549</t>
  </si>
  <si>
    <t>P6040549-50</t>
  </si>
  <si>
    <t>P6040550-1</t>
  </si>
  <si>
    <t>P6040551</t>
  </si>
  <si>
    <t>P6040551-2</t>
  </si>
  <si>
    <t>P6040552</t>
  </si>
  <si>
    <t>P6040552-3</t>
  </si>
  <si>
    <t>P6040553</t>
  </si>
  <si>
    <t>P6040553-4</t>
  </si>
  <si>
    <t>P6040554</t>
  </si>
  <si>
    <t>P6040554-5</t>
  </si>
  <si>
    <t>P6040555</t>
  </si>
  <si>
    <t>P6040555-6</t>
  </si>
  <si>
    <t>P6040556</t>
  </si>
  <si>
    <t>P6040556-7</t>
  </si>
  <si>
    <t>P6040557</t>
  </si>
  <si>
    <t>P6040557-8</t>
  </si>
  <si>
    <t>P6040558</t>
  </si>
  <si>
    <t>P6040558-9</t>
  </si>
  <si>
    <t>P6040559</t>
  </si>
  <si>
    <t>P6040561</t>
  </si>
  <si>
    <t>P6040561-2</t>
  </si>
  <si>
    <t>P6040562</t>
  </si>
  <si>
    <t>P6040562-3-4</t>
  </si>
  <si>
    <t>P6040564</t>
  </si>
  <si>
    <t>P6040564-5</t>
  </si>
  <si>
    <t>P6040565</t>
  </si>
  <si>
    <t>P6040565-6</t>
  </si>
  <si>
    <t>P6040566</t>
  </si>
  <si>
    <t>P6040566-7</t>
  </si>
  <si>
    <t>P6040567</t>
  </si>
  <si>
    <t>P6040567-8</t>
  </si>
  <si>
    <t>P6040568</t>
  </si>
  <si>
    <t>P6040568---70</t>
  </si>
  <si>
    <t>P6040570</t>
  </si>
  <si>
    <t>P6040570-1</t>
  </si>
  <si>
    <t>P6040571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</si>
</sst>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u/>
      <sz val="12.0"/>
      <color rgb="FF000000"/>
      <name val="Calibri"/>
    </font>
    <font>
      <u/>
      <sz val="12.0"/>
      <color rgb="FF0563C1"/>
      <name val="Calibri"/>
    </font>
    <font>
      <color theme="1"/>
      <name val="Calibri"/>
    </font>
    <font>
      <color theme="1"/>
      <name val="Calibri"/>
      <scheme val="minor"/>
    </font>
    <font>
      <i/>
      <color theme="1"/>
      <name val="Calibri"/>
    </font>
    <font>
      <i/>
      <color theme="1"/>
      <name val="Calibri"/>
      <scheme val="minor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1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vertical="center" wrapText="1"/>
    </xf>
    <xf borderId="1" fillId="2" fontId="1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2" fontId="2" numFmtId="1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/>
    </xf>
    <xf borderId="0" fillId="0" fontId="5" numFmtId="0" xfId="0" applyFont="1"/>
    <xf borderId="2" fillId="2" fontId="1" numFmtId="0" xfId="0" applyBorder="1" applyFont="1"/>
    <xf borderId="2" fillId="2" fontId="1" numFmtId="1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2" numFmtId="1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3" fontId="5" numFmtId="0" xfId="0" applyAlignment="1" applyFill="1" applyFont="1">
      <alignment readingOrder="0"/>
    </xf>
    <xf borderId="0" fillId="0" fontId="7" numFmtId="0" xfId="0" applyFont="1"/>
    <xf borderId="0" fillId="3" fontId="6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2" numFmtId="0" xfId="0" applyAlignment="1" applyFont="1">
      <alignment horizontal="right" vertical="bottom"/>
    </xf>
    <xf borderId="0" fillId="2" fontId="2" numFmtId="1" xfId="0" applyAlignment="1" applyFont="1" applyNumberFormat="1">
      <alignment horizontal="right" vertical="bottom"/>
    </xf>
    <xf borderId="0" fillId="0" fontId="6" numFmtId="0" xfId="0" applyAlignment="1" applyFont="1">
      <alignment readingOrder="0"/>
    </xf>
    <xf borderId="3" fillId="0" fontId="2" numFmtId="0" xfId="0" applyAlignment="1" applyBorder="1" applyFont="1">
      <alignment shrinkToFit="0" vertical="bottom" wrapText="0"/>
    </xf>
    <xf borderId="0" fillId="0" fontId="2" numFmtId="0" xfId="0" applyFont="1"/>
    <xf borderId="0" fillId="3" fontId="8" numFmtId="0" xfId="0" applyAlignment="1" applyFont="1">
      <alignment readingOrder="0"/>
    </xf>
    <xf borderId="0" fillId="3" fontId="5" numFmtId="0" xfId="0" applyFont="1"/>
    <xf borderId="0" fillId="0" fontId="7" numFmtId="0" xfId="0" applyAlignment="1" applyFont="1">
      <alignment readingOrder="0"/>
    </xf>
    <xf borderId="0" fillId="4" fontId="2" numFmtId="0" xfId="0" applyAlignment="1" applyFill="1" applyFont="1">
      <alignment horizontal="right" vertical="bottom"/>
    </xf>
    <xf borderId="0" fillId="3" fontId="6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center" wrapText="1"/>
    </xf>
    <xf borderId="0" fillId="0" fontId="5" numFmtId="0" xfId="0" applyAlignment="1" applyFont="1">
      <alignment horizontal="right" readingOrder="0" shrinkToFit="0" wrapText="0"/>
    </xf>
    <xf borderId="0" fillId="5" fontId="9" numFmtId="0" xfId="0" applyFill="1" applyFont="1"/>
    <xf borderId="4" fillId="2" fontId="1" numFmtId="0" xfId="0" applyAlignment="1" applyBorder="1" applyFont="1">
      <alignment horizontal="center"/>
    </xf>
    <xf borderId="4" fillId="2" fontId="2" numFmtId="0" xfId="0" applyBorder="1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raltraits.org/traits/180" TargetMode="External"/><Relationship Id="rId2" Type="http://schemas.openxmlformats.org/officeDocument/2006/relationships/hyperlink" Target="https://link.springer.com/chapter/10.1007/978-94-007-0114-4_17/tables/1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56"/>
    <col customWidth="1" min="2" max="2" width="24.56"/>
    <col customWidth="1" min="3" max="3" width="16.33"/>
    <col customWidth="1" min="4" max="4" width="15.67"/>
    <col customWidth="1" min="5" max="5" width="11.44"/>
    <col customWidth="1" min="6" max="6" width="11.11"/>
    <col customWidth="1" min="7" max="7" width="11.0"/>
    <col customWidth="1" min="8" max="9" width="8.56"/>
    <col customWidth="1" min="10" max="10" width="13.56"/>
    <col customWidth="1" min="11" max="11" width="17.22"/>
    <col customWidth="1" min="12" max="13" width="8.56"/>
    <col customWidth="1" min="14" max="14" width="16.89"/>
    <col customWidth="1" min="15" max="26" width="8.5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4</v>
      </c>
      <c r="B2" s="4" t="s">
        <v>5</v>
      </c>
      <c r="C2" s="5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4" t="s">
        <v>13</v>
      </c>
      <c r="B3" s="4" t="s">
        <v>14</v>
      </c>
      <c r="C3" s="5" t="s">
        <v>15</v>
      </c>
      <c r="D3" s="4"/>
      <c r="E3" s="4"/>
      <c r="F3" s="4"/>
      <c r="G3" s="4"/>
      <c r="H3" s="4"/>
      <c r="I3" s="4"/>
      <c r="J3" s="4"/>
      <c r="K3" s="4"/>
      <c r="L3" s="4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4" t="s">
        <v>16</v>
      </c>
      <c r="B4" s="4" t="s">
        <v>5</v>
      </c>
      <c r="C4" s="5" t="s">
        <v>17</v>
      </c>
      <c r="D4" s="3" t="s">
        <v>18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>
      <c r="A5" s="4" t="s">
        <v>19</v>
      </c>
      <c r="B5" s="4" t="s">
        <v>14</v>
      </c>
      <c r="C5" s="5" t="s">
        <v>20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>
      <c r="A6" s="4" t="s">
        <v>21</v>
      </c>
      <c r="B6" s="4" t="s">
        <v>5</v>
      </c>
      <c r="C6" s="5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 t="s">
        <v>27</v>
      </c>
      <c r="I6" s="3" t="s">
        <v>28</v>
      </c>
      <c r="J6" s="3" t="s">
        <v>29</v>
      </c>
      <c r="K6" s="6" t="s">
        <v>30</v>
      </c>
      <c r="L6" s="6" t="s">
        <v>31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>
      <c r="A7" s="4" t="s">
        <v>32</v>
      </c>
      <c r="B7" s="4" t="s">
        <v>14</v>
      </c>
      <c r="C7" s="5" t="s">
        <v>33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>
      <c r="A8" s="4" t="s">
        <v>34</v>
      </c>
      <c r="B8" s="4" t="s">
        <v>5</v>
      </c>
      <c r="C8" s="5" t="s">
        <v>35</v>
      </c>
      <c r="D8" s="3" t="s">
        <v>36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>
      <c r="A9" s="4" t="s">
        <v>37</v>
      </c>
      <c r="B9" s="4" t="s">
        <v>38</v>
      </c>
      <c r="C9" s="5" t="s">
        <v>39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7" t="s">
        <v>40</v>
      </c>
      <c r="B10" s="4" t="s">
        <v>38</v>
      </c>
      <c r="C10" s="5" t="s">
        <v>41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4" t="s">
        <v>42</v>
      </c>
      <c r="B11" s="4" t="s">
        <v>38</v>
      </c>
      <c r="C11" s="5" t="s">
        <v>43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4" t="s">
        <v>44</v>
      </c>
      <c r="B12" s="4" t="s">
        <v>38</v>
      </c>
      <c r="C12" s="5" t="s">
        <v>45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4"/>
      <c r="B13" s="4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4"/>
      <c r="B14" s="4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8" t="s">
        <v>46</v>
      </c>
      <c r="B15" s="8" t="s">
        <v>47</v>
      </c>
      <c r="C15" s="9" t="s">
        <v>48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10" t="s">
        <v>23</v>
      </c>
      <c r="B16" s="11" t="s">
        <v>49</v>
      </c>
      <c r="C16" s="10" t="s">
        <v>50</v>
      </c>
      <c r="D16" s="12" t="s">
        <v>51</v>
      </c>
      <c r="E16" s="12" t="s">
        <v>52</v>
      </c>
      <c r="F16" s="12" t="s">
        <v>53</v>
      </c>
      <c r="G16" s="12" t="s">
        <v>54</v>
      </c>
      <c r="H16" s="12" t="s">
        <v>55</v>
      </c>
      <c r="I16" s="12" t="s">
        <v>56</v>
      </c>
      <c r="J16" s="12" t="s">
        <v>57</v>
      </c>
      <c r="K16" s="12" t="s">
        <v>58</v>
      </c>
      <c r="L16" s="12" t="s">
        <v>59</v>
      </c>
      <c r="M16" s="12" t="s">
        <v>60</v>
      </c>
      <c r="N16" s="3"/>
      <c r="O16" s="3"/>
      <c r="P16" s="12"/>
      <c r="Q16" s="12"/>
      <c r="R16" s="12"/>
      <c r="S16" s="12"/>
      <c r="T16" s="12"/>
      <c r="U16" s="12"/>
      <c r="V16" s="12"/>
      <c r="W16" s="12"/>
    </row>
    <row r="17">
      <c r="A17" s="4" t="s">
        <v>25</v>
      </c>
      <c r="B17" s="13" t="s">
        <v>61</v>
      </c>
      <c r="C17" s="5" t="s">
        <v>62</v>
      </c>
      <c r="D17" s="4" t="s">
        <v>63</v>
      </c>
      <c r="E17" s="4" t="s">
        <v>64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14"/>
      <c r="Y17" s="14"/>
      <c r="Z17" s="14"/>
    </row>
    <row r="18">
      <c r="A18" s="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4"/>
      <c r="B19" s="4"/>
      <c r="C19" s="4"/>
      <c r="D19" s="4"/>
      <c r="E19" s="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</sheetData>
  <hyperlinks>
    <hyperlink r:id="rId1" ref="B16"/>
    <hyperlink r:id="rId2" ref="B17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4" width="15.67"/>
    <col customWidth="1" min="5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3.44"/>
    <col customWidth="1" min="12" max="14" width="8.56"/>
    <col customWidth="1" min="16" max="16" width="8.78"/>
    <col customWidth="1" min="17" max="25" width="8.56"/>
  </cols>
  <sheetData>
    <row r="1">
      <c r="A1" s="15" t="s">
        <v>65</v>
      </c>
      <c r="B1" s="16" t="s">
        <v>7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>
      <c r="A2" s="16" t="s">
        <v>66</v>
      </c>
      <c r="B2" s="17">
        <v>11.9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>
      <c r="A3" s="15" t="s">
        <v>67</v>
      </c>
      <c r="B3" s="15" t="s">
        <v>68</v>
      </c>
      <c r="C3" s="16"/>
      <c r="D3" s="15"/>
      <c r="E3" s="15"/>
      <c r="F3" s="15"/>
      <c r="G3" s="15"/>
      <c r="H3" s="15"/>
      <c r="I3" s="18"/>
      <c r="J3" s="19"/>
      <c r="K3" s="16"/>
      <c r="L3" s="16"/>
      <c r="R3" s="20"/>
    </row>
    <row r="4">
      <c r="A4" s="21" t="s">
        <v>19</v>
      </c>
      <c r="B4" s="21" t="s">
        <v>21</v>
      </c>
      <c r="C4" s="21" t="s">
        <v>32</v>
      </c>
      <c r="D4" s="21" t="s">
        <v>34</v>
      </c>
      <c r="E4" s="21" t="s">
        <v>69</v>
      </c>
      <c r="F4" s="21" t="s">
        <v>37</v>
      </c>
      <c r="G4" s="21" t="s">
        <v>70</v>
      </c>
      <c r="H4" s="21" t="s">
        <v>40</v>
      </c>
      <c r="I4" s="22" t="s">
        <v>71</v>
      </c>
      <c r="J4" s="23" t="s">
        <v>13</v>
      </c>
      <c r="K4" s="23" t="s">
        <v>42</v>
      </c>
      <c r="L4" s="23" t="s">
        <v>44</v>
      </c>
      <c r="N4" s="24" t="s">
        <v>21</v>
      </c>
      <c r="O4" s="16" t="s">
        <v>71</v>
      </c>
      <c r="P4" s="16" t="s">
        <v>72</v>
      </c>
      <c r="R4" s="20"/>
      <c r="S4" s="20"/>
      <c r="T4" s="20"/>
      <c r="U4" s="20"/>
      <c r="V4" s="20"/>
      <c r="W4" s="20"/>
      <c r="X4" s="20"/>
    </row>
    <row r="5">
      <c r="A5" s="25">
        <v>50.0</v>
      </c>
      <c r="B5" s="25" t="s">
        <v>73</v>
      </c>
      <c r="C5" s="26">
        <f t="shared" ref="C5:C233" si="1">A6-A5</f>
        <v>56</v>
      </c>
      <c r="D5" s="25" t="s">
        <v>74</v>
      </c>
      <c r="I5" s="27"/>
      <c r="J5" s="28"/>
      <c r="K5" s="25" t="s">
        <v>75</v>
      </c>
      <c r="N5" s="4" t="s">
        <v>23</v>
      </c>
      <c r="O5" s="29">
        <f>SUMIF(B:B,"hard_coral",C:C)</f>
        <v>1287</v>
      </c>
      <c r="P5" s="30">
        <f t="shared" ref="P5:P15" si="2">(O5/$O$16)*100</f>
        <v>46.68117519</v>
      </c>
      <c r="R5" s="26" t="s">
        <v>25</v>
      </c>
      <c r="S5" s="26">
        <v>917.0</v>
      </c>
      <c r="T5" s="20"/>
      <c r="U5" s="20"/>
      <c r="V5" s="20"/>
      <c r="W5" s="20"/>
      <c r="X5" s="20"/>
    </row>
    <row r="6">
      <c r="A6" s="25">
        <v>106.0</v>
      </c>
      <c r="B6" s="31" t="s">
        <v>25</v>
      </c>
      <c r="C6" s="26">
        <f t="shared" si="1"/>
        <v>6</v>
      </c>
      <c r="D6" s="31" t="s">
        <v>76</v>
      </c>
      <c r="I6" s="27"/>
      <c r="J6" s="28"/>
      <c r="K6" s="25" t="s">
        <v>77</v>
      </c>
      <c r="N6" s="4" t="s">
        <v>25</v>
      </c>
      <c r="O6" s="29">
        <f>SUMIF(B:B,"algae",C:C)</f>
        <v>917</v>
      </c>
      <c r="P6" s="30">
        <f t="shared" si="2"/>
        <v>33.26079071</v>
      </c>
      <c r="R6" s="20" t="s">
        <v>28</v>
      </c>
      <c r="S6" s="20">
        <v>32.0</v>
      </c>
    </row>
    <row r="7">
      <c r="A7" s="25">
        <v>112.0</v>
      </c>
      <c r="B7" s="25" t="s">
        <v>23</v>
      </c>
      <c r="C7" s="26">
        <f t="shared" si="1"/>
        <v>8</v>
      </c>
      <c r="D7" s="25" t="s">
        <v>53</v>
      </c>
      <c r="I7" s="27"/>
      <c r="J7" s="28"/>
      <c r="K7" s="25" t="s">
        <v>77</v>
      </c>
      <c r="N7" s="4" t="s">
        <v>24</v>
      </c>
      <c r="O7" s="29">
        <f>SUMIF(B:B,"soft_coral",C:C)</f>
        <v>57</v>
      </c>
      <c r="P7" s="30">
        <f t="shared" si="2"/>
        <v>2.067464635</v>
      </c>
      <c r="R7" s="20" t="s">
        <v>23</v>
      </c>
      <c r="S7" s="20">
        <v>1287.0</v>
      </c>
    </row>
    <row r="8">
      <c r="A8" s="25">
        <v>120.0</v>
      </c>
      <c r="B8" s="25" t="s">
        <v>28</v>
      </c>
      <c r="C8" s="26">
        <f t="shared" si="1"/>
        <v>9</v>
      </c>
      <c r="D8" s="25" t="s">
        <v>74</v>
      </c>
      <c r="I8" s="27"/>
      <c r="J8" s="28"/>
      <c r="K8" s="25" t="s">
        <v>77</v>
      </c>
      <c r="N8" s="4" t="s">
        <v>28</v>
      </c>
      <c r="O8" s="29">
        <f>SUMIF(B:B,"boulder",C:C)</f>
        <v>32</v>
      </c>
      <c r="P8" s="30">
        <f t="shared" si="2"/>
        <v>1.160681901</v>
      </c>
      <c r="R8" s="26" t="s">
        <v>78</v>
      </c>
      <c r="S8" s="26">
        <v>0.0</v>
      </c>
      <c r="T8" s="20"/>
      <c r="U8" s="20"/>
      <c r="V8" s="20"/>
      <c r="W8" s="20"/>
    </row>
    <row r="9">
      <c r="A9" s="25">
        <v>129.0</v>
      </c>
      <c r="B9" s="25" t="s">
        <v>23</v>
      </c>
      <c r="C9" s="26">
        <f t="shared" si="1"/>
        <v>4</v>
      </c>
      <c r="D9" s="25" t="s">
        <v>55</v>
      </c>
      <c r="I9" s="27"/>
      <c r="J9" s="28"/>
      <c r="K9" s="25" t="s">
        <v>77</v>
      </c>
      <c r="N9" s="4" t="s">
        <v>79</v>
      </c>
      <c r="O9" s="29">
        <f>SUMIF(B:B,"rubble",C:C)</f>
        <v>28</v>
      </c>
      <c r="P9" s="30">
        <f t="shared" si="2"/>
        <v>1.015596663</v>
      </c>
      <c r="R9" s="20" t="s">
        <v>79</v>
      </c>
      <c r="S9" s="20">
        <v>28.0</v>
      </c>
      <c r="T9" s="20"/>
      <c r="U9" s="20"/>
      <c r="V9" s="20"/>
      <c r="W9" s="20"/>
    </row>
    <row r="10">
      <c r="A10" s="25">
        <v>133.0</v>
      </c>
      <c r="B10" s="25" t="s">
        <v>73</v>
      </c>
      <c r="C10" s="26">
        <f t="shared" si="1"/>
        <v>4</v>
      </c>
      <c r="D10" s="25" t="s">
        <v>74</v>
      </c>
      <c r="F10" s="32"/>
      <c r="K10" s="25" t="s">
        <v>77</v>
      </c>
      <c r="L10" s="32"/>
      <c r="N10" s="4" t="s">
        <v>29</v>
      </c>
      <c r="O10" s="29">
        <f>SUMIF(B:B,"sand",C:C)</f>
        <v>54</v>
      </c>
      <c r="P10" s="30">
        <f t="shared" si="2"/>
        <v>1.958650707</v>
      </c>
      <c r="R10" s="26" t="s">
        <v>29</v>
      </c>
      <c r="S10" s="26">
        <v>54.0</v>
      </c>
    </row>
    <row r="11">
      <c r="A11" s="25">
        <v>137.0</v>
      </c>
      <c r="B11" s="25" t="s">
        <v>23</v>
      </c>
      <c r="C11" s="26">
        <f t="shared" si="1"/>
        <v>8</v>
      </c>
      <c r="D11" s="25" t="s">
        <v>53</v>
      </c>
      <c r="K11" s="25" t="s">
        <v>77</v>
      </c>
      <c r="N11" s="4" t="s">
        <v>26</v>
      </c>
      <c r="O11" s="29">
        <f>SUMIF(B:B,"sponge",C:C)</f>
        <v>3</v>
      </c>
      <c r="P11" s="30">
        <f t="shared" si="2"/>
        <v>0.1088139282</v>
      </c>
      <c r="R11" s="26" t="s">
        <v>73</v>
      </c>
      <c r="S11" s="26">
        <v>267.0</v>
      </c>
    </row>
    <row r="12">
      <c r="A12" s="25">
        <v>145.0</v>
      </c>
      <c r="B12" s="25" t="s">
        <v>73</v>
      </c>
      <c r="C12" s="26">
        <f t="shared" si="1"/>
        <v>5</v>
      </c>
      <c r="D12" s="25" t="s">
        <v>74</v>
      </c>
      <c r="K12" s="25" t="s">
        <v>77</v>
      </c>
      <c r="N12" s="4" t="s">
        <v>78</v>
      </c>
      <c r="O12" s="29">
        <f>SUMIF(B:B,"other",C:C)</f>
        <v>0</v>
      </c>
      <c r="P12" s="30">
        <f t="shared" si="2"/>
        <v>0</v>
      </c>
      <c r="R12" s="20" t="s">
        <v>24</v>
      </c>
      <c r="S12" s="20">
        <v>57.0</v>
      </c>
    </row>
    <row r="13">
      <c r="A13" s="25">
        <v>150.0</v>
      </c>
      <c r="B13" s="25" t="s">
        <v>25</v>
      </c>
      <c r="C13" s="26">
        <f t="shared" si="1"/>
        <v>70</v>
      </c>
      <c r="D13" s="25" t="s">
        <v>76</v>
      </c>
      <c r="K13" s="25" t="s">
        <v>80</v>
      </c>
      <c r="L13" s="33" t="s">
        <v>81</v>
      </c>
      <c r="N13" s="4" t="s">
        <v>27</v>
      </c>
      <c r="O13" s="29">
        <f>SUMIF(B:B,"unknown",C:C)</f>
        <v>112</v>
      </c>
      <c r="P13" s="30">
        <f t="shared" si="2"/>
        <v>4.062386652</v>
      </c>
      <c r="R13" s="26" t="s">
        <v>26</v>
      </c>
      <c r="S13" s="26">
        <v>3.0</v>
      </c>
    </row>
    <row r="14">
      <c r="A14" s="25">
        <v>220.0</v>
      </c>
      <c r="B14" s="25" t="s">
        <v>25</v>
      </c>
      <c r="C14" s="26">
        <f t="shared" si="1"/>
        <v>18</v>
      </c>
      <c r="D14" s="25" t="s">
        <v>64</v>
      </c>
      <c r="K14" s="25" t="s">
        <v>82</v>
      </c>
      <c r="L14" s="20"/>
      <c r="N14" s="4" t="s">
        <v>73</v>
      </c>
      <c r="O14" s="29">
        <f>SUMIF(B:B,"shadow",C:C)</f>
        <v>267</v>
      </c>
      <c r="P14" s="30">
        <f t="shared" si="2"/>
        <v>9.684439608</v>
      </c>
      <c r="R14" s="26" t="s">
        <v>27</v>
      </c>
      <c r="S14" s="26">
        <v>112.0</v>
      </c>
    </row>
    <row r="15">
      <c r="A15" s="25">
        <v>238.0</v>
      </c>
      <c r="B15" s="25" t="s">
        <v>28</v>
      </c>
      <c r="C15" s="26">
        <f t="shared" si="1"/>
        <v>7</v>
      </c>
      <c r="D15" s="25" t="s">
        <v>74</v>
      </c>
      <c r="K15" s="25" t="s">
        <v>83</v>
      </c>
      <c r="N15" s="4" t="s">
        <v>84</v>
      </c>
      <c r="O15" s="29">
        <f>SUMIF(B:B,"zoanthids",C:C)</f>
        <v>0</v>
      </c>
      <c r="P15" s="30">
        <f t="shared" si="2"/>
        <v>0</v>
      </c>
      <c r="R15" s="26" t="s">
        <v>84</v>
      </c>
      <c r="S15" s="26">
        <v>0.0</v>
      </c>
    </row>
    <row r="16">
      <c r="A16" s="25">
        <v>245.0</v>
      </c>
      <c r="B16" s="25" t="s">
        <v>23</v>
      </c>
      <c r="C16" s="26">
        <f t="shared" si="1"/>
        <v>5</v>
      </c>
      <c r="D16" s="25" t="s">
        <v>53</v>
      </c>
      <c r="F16" s="34" t="s">
        <v>85</v>
      </c>
      <c r="K16" s="25" t="s">
        <v>83</v>
      </c>
      <c r="N16" s="3"/>
      <c r="O16" s="35">
        <f t="shared" ref="O16:P16" si="3">SUM(O5:O15)</f>
        <v>2757</v>
      </c>
      <c r="P16" s="36">
        <f t="shared" si="3"/>
        <v>100</v>
      </c>
    </row>
    <row r="17">
      <c r="A17" s="25">
        <v>250.0</v>
      </c>
      <c r="B17" s="25" t="s">
        <v>25</v>
      </c>
      <c r="C17" s="26">
        <f t="shared" si="1"/>
        <v>10</v>
      </c>
      <c r="D17" s="25" t="s">
        <v>76</v>
      </c>
      <c r="N17" s="3"/>
      <c r="O17" s="3"/>
      <c r="P17" s="3"/>
    </row>
    <row r="18">
      <c r="A18" s="25">
        <v>260.0</v>
      </c>
      <c r="B18" s="25" t="s">
        <v>23</v>
      </c>
      <c r="C18" s="26">
        <f t="shared" si="1"/>
        <v>19</v>
      </c>
      <c r="D18" s="37" t="s">
        <v>50</v>
      </c>
      <c r="F18" s="32"/>
      <c r="K18" s="25" t="s">
        <v>86</v>
      </c>
      <c r="L18" s="32"/>
      <c r="N18" s="38" t="s">
        <v>87</v>
      </c>
      <c r="O18" s="3"/>
      <c r="P18" s="3"/>
    </row>
    <row r="19">
      <c r="A19" s="25">
        <v>279.0</v>
      </c>
      <c r="B19" s="25" t="s">
        <v>23</v>
      </c>
      <c r="C19" s="26">
        <f t="shared" si="1"/>
        <v>11</v>
      </c>
      <c r="D19" s="25" t="s">
        <v>51</v>
      </c>
      <c r="K19" s="25" t="s">
        <v>88</v>
      </c>
      <c r="L19" s="33" t="s">
        <v>81</v>
      </c>
      <c r="N19" s="35">
        <f>C234-SUMIF(B:B,"missing",C:C)</f>
        <v>2757</v>
      </c>
      <c r="O19" s="3"/>
      <c r="P19" s="3"/>
    </row>
    <row r="20">
      <c r="A20" s="25">
        <v>290.0</v>
      </c>
      <c r="B20" s="25" t="s">
        <v>25</v>
      </c>
      <c r="C20" s="26">
        <f t="shared" si="1"/>
        <v>9</v>
      </c>
      <c r="D20" s="25" t="s">
        <v>76</v>
      </c>
      <c r="K20" s="25" t="s">
        <v>88</v>
      </c>
    </row>
    <row r="21">
      <c r="A21" s="25">
        <v>299.0</v>
      </c>
      <c r="B21" s="25" t="s">
        <v>23</v>
      </c>
      <c r="C21" s="26">
        <f t="shared" si="1"/>
        <v>19</v>
      </c>
      <c r="D21" s="25" t="s">
        <v>51</v>
      </c>
      <c r="K21" s="25" t="s">
        <v>89</v>
      </c>
      <c r="N21" s="37" t="s">
        <v>90</v>
      </c>
    </row>
    <row r="22">
      <c r="A22" s="25">
        <v>318.0</v>
      </c>
      <c r="B22" s="31" t="s">
        <v>27</v>
      </c>
      <c r="C22" s="26">
        <f t="shared" si="1"/>
        <v>35</v>
      </c>
      <c r="D22" s="31"/>
      <c r="E22" s="20"/>
      <c r="K22" s="25" t="s">
        <v>91</v>
      </c>
    </row>
    <row r="23">
      <c r="A23" s="25">
        <v>353.0</v>
      </c>
      <c r="B23" s="25" t="s">
        <v>23</v>
      </c>
      <c r="C23" s="26">
        <f t="shared" si="1"/>
        <v>67</v>
      </c>
      <c r="D23" s="37" t="s">
        <v>57</v>
      </c>
      <c r="F23" s="20"/>
      <c r="K23" s="25" t="s">
        <v>92</v>
      </c>
    </row>
    <row r="24">
      <c r="A24" s="25">
        <v>420.0</v>
      </c>
      <c r="B24" s="25" t="s">
        <v>23</v>
      </c>
      <c r="C24" s="26">
        <f t="shared" si="1"/>
        <v>8</v>
      </c>
      <c r="D24" s="37" t="s">
        <v>53</v>
      </c>
      <c r="K24" s="25" t="s">
        <v>93</v>
      </c>
      <c r="L24" s="39"/>
    </row>
    <row r="25">
      <c r="A25" s="25">
        <v>428.0</v>
      </c>
      <c r="B25" s="25" t="s">
        <v>73</v>
      </c>
      <c r="C25" s="26">
        <f t="shared" si="1"/>
        <v>2</v>
      </c>
      <c r="D25" s="37" t="s">
        <v>74</v>
      </c>
      <c r="K25" s="25" t="s">
        <v>93</v>
      </c>
      <c r="L25" s="39"/>
    </row>
    <row r="26">
      <c r="A26" s="25">
        <v>430.0</v>
      </c>
      <c r="B26" s="31" t="s">
        <v>24</v>
      </c>
      <c r="C26" s="26">
        <f t="shared" si="1"/>
        <v>45</v>
      </c>
      <c r="K26" s="25" t="s">
        <v>93</v>
      </c>
      <c r="L26" s="31" t="s">
        <v>94</v>
      </c>
    </row>
    <row r="27">
      <c r="A27" s="37">
        <v>475.0</v>
      </c>
      <c r="B27" s="25" t="s">
        <v>73</v>
      </c>
      <c r="C27" s="26">
        <f t="shared" si="1"/>
        <v>75</v>
      </c>
      <c r="D27" s="25" t="s">
        <v>74</v>
      </c>
      <c r="K27" s="25" t="s">
        <v>95</v>
      </c>
      <c r="L27" s="39"/>
    </row>
    <row r="28">
      <c r="A28" s="25">
        <v>550.0</v>
      </c>
      <c r="B28" s="25" t="s">
        <v>23</v>
      </c>
      <c r="C28" s="26">
        <f t="shared" si="1"/>
        <v>33</v>
      </c>
      <c r="D28" s="25" t="s">
        <v>57</v>
      </c>
      <c r="K28" s="25" t="s">
        <v>96</v>
      </c>
    </row>
    <row r="29">
      <c r="A29" s="25">
        <v>583.0</v>
      </c>
      <c r="B29" s="25" t="s">
        <v>25</v>
      </c>
      <c r="C29" s="26">
        <f t="shared" si="1"/>
        <v>50</v>
      </c>
      <c r="D29" s="25" t="s">
        <v>76</v>
      </c>
      <c r="K29" s="25" t="s">
        <v>97</v>
      </c>
    </row>
    <row r="30">
      <c r="A30" s="25">
        <v>633.0</v>
      </c>
      <c r="B30" s="25" t="s">
        <v>23</v>
      </c>
      <c r="C30" s="26">
        <f t="shared" si="1"/>
        <v>23</v>
      </c>
      <c r="D30" s="25" t="s">
        <v>55</v>
      </c>
      <c r="K30" s="25" t="s">
        <v>98</v>
      </c>
    </row>
    <row r="31">
      <c r="A31" s="25">
        <v>656.0</v>
      </c>
      <c r="B31" s="25" t="s">
        <v>25</v>
      </c>
      <c r="C31" s="26">
        <f t="shared" si="1"/>
        <v>2</v>
      </c>
      <c r="D31" s="25" t="s">
        <v>64</v>
      </c>
      <c r="K31" s="25" t="s">
        <v>99</v>
      </c>
    </row>
    <row r="32">
      <c r="A32" s="25">
        <v>658.0</v>
      </c>
      <c r="B32" s="25" t="s">
        <v>23</v>
      </c>
      <c r="C32" s="26">
        <f t="shared" si="1"/>
        <v>7</v>
      </c>
      <c r="D32" s="25" t="s">
        <v>53</v>
      </c>
      <c r="K32" s="25" t="s">
        <v>99</v>
      </c>
    </row>
    <row r="33">
      <c r="A33" s="25">
        <v>665.0</v>
      </c>
      <c r="B33" s="25" t="s">
        <v>25</v>
      </c>
      <c r="C33" s="26">
        <f t="shared" si="1"/>
        <v>5</v>
      </c>
      <c r="D33" s="25" t="s">
        <v>76</v>
      </c>
      <c r="K33" s="25" t="s">
        <v>99</v>
      </c>
    </row>
    <row r="34">
      <c r="A34" s="25">
        <v>670.0</v>
      </c>
      <c r="B34" s="25" t="s">
        <v>24</v>
      </c>
      <c r="C34" s="26">
        <f t="shared" si="1"/>
        <v>2</v>
      </c>
      <c r="D34" s="20"/>
      <c r="K34" s="25" t="s">
        <v>99</v>
      </c>
    </row>
    <row r="35">
      <c r="A35" s="25">
        <v>672.0</v>
      </c>
      <c r="B35" s="25" t="s">
        <v>73</v>
      </c>
      <c r="C35" s="26">
        <f t="shared" si="1"/>
        <v>3</v>
      </c>
      <c r="D35" s="25" t="s">
        <v>74</v>
      </c>
      <c r="K35" s="25" t="s">
        <v>99</v>
      </c>
    </row>
    <row r="36">
      <c r="A36" s="25">
        <v>675.0</v>
      </c>
      <c r="B36" s="25" t="s">
        <v>23</v>
      </c>
      <c r="C36" s="26">
        <f t="shared" si="1"/>
        <v>4</v>
      </c>
      <c r="D36" s="25" t="s">
        <v>53</v>
      </c>
      <c r="K36" s="25" t="s">
        <v>99</v>
      </c>
    </row>
    <row r="37">
      <c r="A37" s="25">
        <v>679.0</v>
      </c>
      <c r="B37" s="25" t="s">
        <v>25</v>
      </c>
      <c r="C37" s="26">
        <f t="shared" si="1"/>
        <v>26</v>
      </c>
      <c r="D37" s="25" t="s">
        <v>76</v>
      </c>
      <c r="K37" s="25" t="s">
        <v>100</v>
      </c>
    </row>
    <row r="38">
      <c r="A38" s="25">
        <v>705.0</v>
      </c>
      <c r="B38" s="25" t="s">
        <v>23</v>
      </c>
      <c r="C38" s="26">
        <f t="shared" si="1"/>
        <v>3</v>
      </c>
      <c r="D38" s="25" t="s">
        <v>53</v>
      </c>
      <c r="K38" s="25" t="s">
        <v>101</v>
      </c>
    </row>
    <row r="39">
      <c r="A39" s="25">
        <v>708.0</v>
      </c>
      <c r="B39" s="25" t="s">
        <v>25</v>
      </c>
      <c r="C39" s="26">
        <f t="shared" si="1"/>
        <v>17</v>
      </c>
      <c r="D39" s="25" t="s">
        <v>76</v>
      </c>
      <c r="K39" s="25" t="s">
        <v>101</v>
      </c>
    </row>
    <row r="40">
      <c r="A40" s="25">
        <v>725.0</v>
      </c>
      <c r="B40" s="25" t="s">
        <v>23</v>
      </c>
      <c r="C40" s="26">
        <f t="shared" si="1"/>
        <v>7</v>
      </c>
      <c r="D40" s="25" t="s">
        <v>50</v>
      </c>
      <c r="K40" s="25" t="s">
        <v>101</v>
      </c>
    </row>
    <row r="41">
      <c r="A41" s="25">
        <v>732.0</v>
      </c>
      <c r="B41" s="25" t="s">
        <v>73</v>
      </c>
      <c r="C41" s="26">
        <f t="shared" si="1"/>
        <v>5</v>
      </c>
      <c r="D41" s="25" t="s">
        <v>74</v>
      </c>
      <c r="K41" s="25" t="s">
        <v>101</v>
      </c>
    </row>
    <row r="42">
      <c r="A42" s="25">
        <v>737.0</v>
      </c>
      <c r="B42" s="31" t="s">
        <v>27</v>
      </c>
      <c r="C42" s="26">
        <f t="shared" si="1"/>
        <v>6</v>
      </c>
      <c r="D42" s="31"/>
      <c r="K42" s="25" t="s">
        <v>101</v>
      </c>
      <c r="L42" s="39"/>
    </row>
    <row r="43">
      <c r="A43" s="25">
        <v>743.0</v>
      </c>
      <c r="B43" s="25" t="s">
        <v>25</v>
      </c>
      <c r="C43" s="26">
        <f t="shared" si="1"/>
        <v>4</v>
      </c>
      <c r="D43" s="25" t="s">
        <v>64</v>
      </c>
      <c r="K43" s="25" t="s">
        <v>101</v>
      </c>
    </row>
    <row r="44">
      <c r="A44" s="25">
        <v>747.0</v>
      </c>
      <c r="B44" s="25" t="s">
        <v>23</v>
      </c>
      <c r="C44" s="26">
        <f t="shared" si="1"/>
        <v>24</v>
      </c>
      <c r="D44" s="25" t="s">
        <v>53</v>
      </c>
      <c r="K44" s="25" t="s">
        <v>102</v>
      </c>
    </row>
    <row r="45">
      <c r="A45" s="25">
        <v>771.0</v>
      </c>
      <c r="B45" s="25" t="s">
        <v>24</v>
      </c>
      <c r="C45" s="26">
        <f t="shared" si="1"/>
        <v>10</v>
      </c>
      <c r="D45" s="20"/>
      <c r="F45" s="40" t="s">
        <v>103</v>
      </c>
      <c r="K45" s="25" t="s">
        <v>104</v>
      </c>
    </row>
    <row r="46">
      <c r="A46" s="25">
        <v>781.0</v>
      </c>
      <c r="B46" s="25" t="s">
        <v>73</v>
      </c>
      <c r="C46" s="26">
        <f t="shared" si="1"/>
        <v>8</v>
      </c>
      <c r="D46" s="25" t="s">
        <v>74</v>
      </c>
      <c r="K46" s="25" t="s">
        <v>104</v>
      </c>
      <c r="L46" s="33" t="s">
        <v>105</v>
      </c>
    </row>
    <row r="47">
      <c r="A47" s="25">
        <v>789.0</v>
      </c>
      <c r="B47" s="25" t="s">
        <v>23</v>
      </c>
      <c r="C47" s="26">
        <f t="shared" si="1"/>
        <v>14</v>
      </c>
      <c r="D47" s="37" t="s">
        <v>56</v>
      </c>
      <c r="K47" s="25" t="s">
        <v>106</v>
      </c>
    </row>
    <row r="48">
      <c r="A48" s="25">
        <v>803.0</v>
      </c>
      <c r="B48" s="25" t="s">
        <v>25</v>
      </c>
      <c r="C48" s="26">
        <f t="shared" si="1"/>
        <v>9</v>
      </c>
      <c r="D48" s="25" t="s">
        <v>64</v>
      </c>
      <c r="K48" s="25" t="s">
        <v>107</v>
      </c>
    </row>
    <row r="49">
      <c r="A49" s="25">
        <v>812.0</v>
      </c>
      <c r="B49" s="25" t="s">
        <v>25</v>
      </c>
      <c r="C49" s="26">
        <f t="shared" si="1"/>
        <v>6</v>
      </c>
      <c r="D49" s="25" t="s">
        <v>76</v>
      </c>
      <c r="K49" s="25" t="s">
        <v>107</v>
      </c>
    </row>
    <row r="50">
      <c r="A50" s="25">
        <v>818.0</v>
      </c>
      <c r="B50" s="25" t="s">
        <v>23</v>
      </c>
      <c r="C50" s="26">
        <f t="shared" si="1"/>
        <v>4</v>
      </c>
      <c r="D50" s="25" t="s">
        <v>56</v>
      </c>
      <c r="K50" s="25" t="s">
        <v>107</v>
      </c>
    </row>
    <row r="51">
      <c r="A51" s="25">
        <v>822.0</v>
      </c>
      <c r="B51" s="25" t="s">
        <v>23</v>
      </c>
      <c r="C51" s="26">
        <f t="shared" si="1"/>
        <v>4</v>
      </c>
      <c r="D51" s="25" t="s">
        <v>50</v>
      </c>
      <c r="K51" s="25" t="s">
        <v>107</v>
      </c>
    </row>
    <row r="52">
      <c r="A52" s="25">
        <v>826.0</v>
      </c>
      <c r="B52" s="25" t="s">
        <v>73</v>
      </c>
      <c r="C52" s="26">
        <f t="shared" si="1"/>
        <v>3</v>
      </c>
      <c r="D52" s="25" t="s">
        <v>74</v>
      </c>
      <c r="K52" s="25" t="s">
        <v>107</v>
      </c>
    </row>
    <row r="53">
      <c r="A53" s="25">
        <v>829.0</v>
      </c>
      <c r="B53" s="25" t="s">
        <v>23</v>
      </c>
      <c r="C53" s="26">
        <f t="shared" si="1"/>
        <v>20</v>
      </c>
      <c r="D53" s="25" t="s">
        <v>55</v>
      </c>
      <c r="K53" s="25" t="s">
        <v>108</v>
      </c>
    </row>
    <row r="54">
      <c r="A54" s="25">
        <v>849.0</v>
      </c>
      <c r="B54" s="25" t="s">
        <v>23</v>
      </c>
      <c r="C54" s="26">
        <f t="shared" si="1"/>
        <v>6</v>
      </c>
      <c r="D54" s="25" t="s">
        <v>53</v>
      </c>
      <c r="K54" s="25" t="s">
        <v>109</v>
      </c>
    </row>
    <row r="55">
      <c r="A55" s="25">
        <v>855.0</v>
      </c>
      <c r="B55" s="25" t="s">
        <v>25</v>
      </c>
      <c r="C55" s="26">
        <f t="shared" si="1"/>
        <v>7</v>
      </c>
      <c r="D55" s="25" t="s">
        <v>76</v>
      </c>
      <c r="K55" s="25" t="s">
        <v>109</v>
      </c>
    </row>
    <row r="56">
      <c r="A56" s="25">
        <v>862.0</v>
      </c>
      <c r="B56" s="25" t="s">
        <v>23</v>
      </c>
      <c r="C56" s="26">
        <f t="shared" si="1"/>
        <v>3</v>
      </c>
      <c r="D56" s="25" t="s">
        <v>56</v>
      </c>
      <c r="K56" s="25" t="s">
        <v>109</v>
      </c>
    </row>
    <row r="57">
      <c r="A57" s="25">
        <v>865.0</v>
      </c>
      <c r="B57" s="25" t="s">
        <v>25</v>
      </c>
      <c r="C57" s="26">
        <f t="shared" si="1"/>
        <v>5</v>
      </c>
      <c r="D57" s="25" t="s">
        <v>76</v>
      </c>
      <c r="K57" s="25" t="s">
        <v>109</v>
      </c>
    </row>
    <row r="58">
      <c r="A58" s="25">
        <v>870.0</v>
      </c>
      <c r="B58" s="31" t="s">
        <v>27</v>
      </c>
      <c r="C58" s="26">
        <f t="shared" si="1"/>
        <v>5</v>
      </c>
      <c r="D58" s="31"/>
      <c r="K58" s="25" t="s">
        <v>109</v>
      </c>
    </row>
    <row r="59">
      <c r="A59" s="25">
        <v>875.0</v>
      </c>
      <c r="B59" s="25" t="s">
        <v>23</v>
      </c>
      <c r="C59" s="26">
        <f t="shared" si="1"/>
        <v>25</v>
      </c>
      <c r="D59" s="25" t="s">
        <v>51</v>
      </c>
      <c r="K59" s="25" t="s">
        <v>110</v>
      </c>
    </row>
    <row r="60">
      <c r="A60" s="25">
        <v>900.0</v>
      </c>
      <c r="B60" s="31" t="s">
        <v>27</v>
      </c>
      <c r="C60" s="26">
        <f t="shared" si="1"/>
        <v>24</v>
      </c>
      <c r="D60" s="31"/>
      <c r="K60" s="25" t="s">
        <v>111</v>
      </c>
    </row>
    <row r="61">
      <c r="A61" s="25">
        <v>924.0</v>
      </c>
      <c r="B61" s="25" t="s">
        <v>73</v>
      </c>
      <c r="C61" s="26">
        <f t="shared" si="1"/>
        <v>3</v>
      </c>
      <c r="D61" s="25" t="s">
        <v>74</v>
      </c>
      <c r="K61" s="25" t="s">
        <v>112</v>
      </c>
    </row>
    <row r="62">
      <c r="A62" s="25">
        <v>927.0</v>
      </c>
      <c r="B62" s="31" t="s">
        <v>27</v>
      </c>
      <c r="C62" s="26">
        <f t="shared" si="1"/>
        <v>19</v>
      </c>
      <c r="D62" s="31"/>
      <c r="K62" s="25" t="s">
        <v>112</v>
      </c>
      <c r="L62" s="39"/>
    </row>
    <row r="63">
      <c r="A63" s="25">
        <v>946.0</v>
      </c>
      <c r="B63" s="25" t="s">
        <v>23</v>
      </c>
      <c r="C63" s="26">
        <f t="shared" si="1"/>
        <v>5</v>
      </c>
      <c r="D63" s="25" t="s">
        <v>50</v>
      </c>
      <c r="K63" s="25" t="s">
        <v>112</v>
      </c>
    </row>
    <row r="64">
      <c r="A64" s="25">
        <v>951.0</v>
      </c>
      <c r="B64" s="25" t="s">
        <v>25</v>
      </c>
      <c r="C64" s="26">
        <f t="shared" si="1"/>
        <v>15</v>
      </c>
      <c r="D64" s="25" t="s">
        <v>76</v>
      </c>
      <c r="E64" s="20"/>
      <c r="K64" s="25" t="s">
        <v>113</v>
      </c>
    </row>
    <row r="65">
      <c r="A65" s="25">
        <v>966.0</v>
      </c>
      <c r="B65" s="25" t="s">
        <v>23</v>
      </c>
      <c r="C65" s="26">
        <f t="shared" si="1"/>
        <v>5</v>
      </c>
      <c r="D65" s="37" t="s">
        <v>53</v>
      </c>
      <c r="F65" s="32"/>
      <c r="K65" s="25" t="s">
        <v>112</v>
      </c>
      <c r="L65" s="32"/>
    </row>
    <row r="66">
      <c r="A66" s="25">
        <v>971.0</v>
      </c>
      <c r="B66" s="25" t="s">
        <v>25</v>
      </c>
      <c r="C66" s="26">
        <f t="shared" si="1"/>
        <v>3</v>
      </c>
      <c r="D66" s="25" t="s">
        <v>76</v>
      </c>
      <c r="K66" s="25" t="s">
        <v>112</v>
      </c>
    </row>
    <row r="67">
      <c r="A67" s="25">
        <v>974.0</v>
      </c>
      <c r="B67" s="25" t="s">
        <v>23</v>
      </c>
      <c r="C67" s="26">
        <f t="shared" si="1"/>
        <v>35</v>
      </c>
      <c r="D67" s="25" t="s">
        <v>50</v>
      </c>
      <c r="K67" s="25" t="s">
        <v>114</v>
      </c>
    </row>
    <row r="68">
      <c r="A68" s="25">
        <v>1009.0</v>
      </c>
      <c r="B68" s="25" t="s">
        <v>73</v>
      </c>
      <c r="C68" s="26">
        <f t="shared" si="1"/>
        <v>4</v>
      </c>
      <c r="D68" s="25" t="s">
        <v>74</v>
      </c>
      <c r="K68" s="25" t="s">
        <v>115</v>
      </c>
    </row>
    <row r="69">
      <c r="A69" s="25">
        <v>1013.0</v>
      </c>
      <c r="B69" s="25" t="s">
        <v>23</v>
      </c>
      <c r="C69" s="26">
        <f t="shared" si="1"/>
        <v>71</v>
      </c>
      <c r="D69" s="25" t="s">
        <v>58</v>
      </c>
      <c r="F69" s="34" t="s">
        <v>116</v>
      </c>
      <c r="K69" s="25" t="s">
        <v>117</v>
      </c>
    </row>
    <row r="70">
      <c r="A70" s="25">
        <v>1084.0</v>
      </c>
      <c r="B70" s="25" t="s">
        <v>73</v>
      </c>
      <c r="C70" s="26">
        <f t="shared" si="1"/>
        <v>2</v>
      </c>
      <c r="D70" s="25" t="s">
        <v>74</v>
      </c>
      <c r="K70" s="25" t="s">
        <v>118</v>
      </c>
    </row>
    <row r="71">
      <c r="A71" s="25">
        <v>1086.0</v>
      </c>
      <c r="B71" s="25" t="s">
        <v>23</v>
      </c>
      <c r="C71" s="26">
        <f t="shared" si="1"/>
        <v>65</v>
      </c>
      <c r="D71" s="25" t="s">
        <v>50</v>
      </c>
      <c r="K71" s="25" t="s">
        <v>119</v>
      </c>
    </row>
    <row r="72">
      <c r="A72" s="25">
        <v>1151.0</v>
      </c>
      <c r="B72" s="25" t="s">
        <v>73</v>
      </c>
      <c r="C72" s="26">
        <f t="shared" si="1"/>
        <v>12</v>
      </c>
      <c r="D72" s="25" t="s">
        <v>74</v>
      </c>
      <c r="K72" s="25" t="s">
        <v>120</v>
      </c>
    </row>
    <row r="73">
      <c r="A73" s="25">
        <v>1163.0</v>
      </c>
      <c r="B73" s="31" t="s">
        <v>27</v>
      </c>
      <c r="C73" s="26">
        <f t="shared" si="1"/>
        <v>4</v>
      </c>
      <c r="D73" s="31"/>
      <c r="K73" s="25" t="s">
        <v>120</v>
      </c>
      <c r="L73" s="33" t="s">
        <v>121</v>
      </c>
    </row>
    <row r="74">
      <c r="A74" s="25">
        <v>1167.0</v>
      </c>
      <c r="B74" s="20" t="s">
        <v>25</v>
      </c>
      <c r="C74" s="26">
        <f t="shared" si="1"/>
        <v>22</v>
      </c>
      <c r="D74" s="25" t="s">
        <v>76</v>
      </c>
      <c r="K74" s="25" t="s">
        <v>122</v>
      </c>
    </row>
    <row r="75">
      <c r="A75" s="25">
        <v>1189.0</v>
      </c>
      <c r="B75" s="25" t="s">
        <v>23</v>
      </c>
      <c r="C75" s="26">
        <f t="shared" si="1"/>
        <v>6</v>
      </c>
      <c r="D75" s="25" t="s">
        <v>53</v>
      </c>
      <c r="K75" s="25" t="s">
        <v>123</v>
      </c>
    </row>
    <row r="76">
      <c r="A76" s="25">
        <v>1195.0</v>
      </c>
      <c r="B76" s="25" t="s">
        <v>26</v>
      </c>
      <c r="C76" s="26">
        <f t="shared" si="1"/>
        <v>3</v>
      </c>
      <c r="D76" s="20"/>
      <c r="K76" s="25" t="s">
        <v>123</v>
      </c>
    </row>
    <row r="77">
      <c r="A77" s="25">
        <v>1198.0</v>
      </c>
      <c r="B77" s="25" t="s">
        <v>23</v>
      </c>
      <c r="C77" s="26">
        <f t="shared" si="1"/>
        <v>5</v>
      </c>
      <c r="D77" s="25" t="s">
        <v>53</v>
      </c>
      <c r="K77" s="25" t="s">
        <v>123</v>
      </c>
      <c r="L77" s="20"/>
    </row>
    <row r="78">
      <c r="A78" s="25">
        <v>1203.0</v>
      </c>
      <c r="B78" s="25" t="s">
        <v>28</v>
      </c>
      <c r="C78" s="26">
        <f t="shared" si="1"/>
        <v>8</v>
      </c>
      <c r="D78" s="25" t="s">
        <v>74</v>
      </c>
      <c r="K78" s="25" t="s">
        <v>123</v>
      </c>
      <c r="L78" s="20"/>
    </row>
    <row r="79">
      <c r="A79" s="25">
        <v>1211.0</v>
      </c>
      <c r="B79" s="25" t="s">
        <v>73</v>
      </c>
      <c r="C79" s="26">
        <f t="shared" si="1"/>
        <v>23</v>
      </c>
      <c r="D79" s="25" t="s">
        <v>74</v>
      </c>
      <c r="K79" s="25" t="s">
        <v>124</v>
      </c>
    </row>
    <row r="80">
      <c r="A80" s="25">
        <v>1234.0</v>
      </c>
      <c r="B80" s="25" t="s">
        <v>23</v>
      </c>
      <c r="C80" s="26">
        <f t="shared" si="1"/>
        <v>33</v>
      </c>
      <c r="D80" s="25" t="s">
        <v>50</v>
      </c>
      <c r="K80" s="25" t="s">
        <v>125</v>
      </c>
    </row>
    <row r="81">
      <c r="A81" s="25">
        <v>1267.0</v>
      </c>
      <c r="B81" s="25" t="s">
        <v>73</v>
      </c>
      <c r="C81" s="26">
        <f t="shared" si="1"/>
        <v>4</v>
      </c>
      <c r="D81" s="25" t="s">
        <v>74</v>
      </c>
      <c r="K81" s="25" t="s">
        <v>126</v>
      </c>
    </row>
    <row r="82">
      <c r="A82" s="25">
        <v>1271.0</v>
      </c>
      <c r="B82" s="25" t="s">
        <v>23</v>
      </c>
      <c r="C82" s="26">
        <f t="shared" si="1"/>
        <v>4</v>
      </c>
      <c r="D82" s="25" t="s">
        <v>53</v>
      </c>
      <c r="K82" s="25" t="s">
        <v>126</v>
      </c>
    </row>
    <row r="83">
      <c r="A83" s="25">
        <v>1275.0</v>
      </c>
      <c r="B83" s="31" t="s">
        <v>23</v>
      </c>
      <c r="C83" s="26">
        <f t="shared" si="1"/>
        <v>4</v>
      </c>
      <c r="D83" s="31" t="s">
        <v>53</v>
      </c>
      <c r="K83" s="25" t="s">
        <v>126</v>
      </c>
    </row>
    <row r="84">
      <c r="A84" s="25">
        <v>1279.0</v>
      </c>
      <c r="B84" s="25" t="s">
        <v>25</v>
      </c>
      <c r="C84" s="26">
        <f t="shared" si="1"/>
        <v>6</v>
      </c>
      <c r="D84" s="25" t="s">
        <v>64</v>
      </c>
      <c r="K84" s="25" t="s">
        <v>126</v>
      </c>
    </row>
    <row r="85">
      <c r="A85" s="25">
        <v>1285.0</v>
      </c>
      <c r="B85" s="25" t="s">
        <v>23</v>
      </c>
      <c r="C85" s="26">
        <f t="shared" si="1"/>
        <v>7</v>
      </c>
      <c r="D85" s="25" t="s">
        <v>53</v>
      </c>
      <c r="K85" s="25" t="s">
        <v>126</v>
      </c>
    </row>
    <row r="86">
      <c r="A86" s="25">
        <v>1292.0</v>
      </c>
      <c r="B86" s="25" t="s">
        <v>25</v>
      </c>
      <c r="C86" s="26">
        <f t="shared" si="1"/>
        <v>5</v>
      </c>
      <c r="D86" s="25" t="s">
        <v>76</v>
      </c>
      <c r="K86" s="25" t="s">
        <v>126</v>
      </c>
    </row>
    <row r="87">
      <c r="A87" s="25">
        <v>1297.0</v>
      </c>
      <c r="B87" s="25" t="s">
        <v>23</v>
      </c>
      <c r="C87" s="26">
        <f t="shared" si="1"/>
        <v>12</v>
      </c>
      <c r="D87" s="25" t="s">
        <v>53</v>
      </c>
      <c r="K87" s="25" t="s">
        <v>127</v>
      </c>
    </row>
    <row r="88">
      <c r="A88" s="25">
        <v>1309.0</v>
      </c>
      <c r="B88" s="25" t="s">
        <v>73</v>
      </c>
      <c r="C88" s="26">
        <f t="shared" si="1"/>
        <v>9</v>
      </c>
      <c r="D88" s="25" t="s">
        <v>74</v>
      </c>
      <c r="K88" s="25" t="s">
        <v>128</v>
      </c>
    </row>
    <row r="89">
      <c r="A89" s="25">
        <v>1318.0</v>
      </c>
      <c r="B89" s="25" t="s">
        <v>25</v>
      </c>
      <c r="C89" s="26">
        <f t="shared" si="1"/>
        <v>7</v>
      </c>
      <c r="D89" s="25" t="s">
        <v>76</v>
      </c>
      <c r="K89" s="25" t="s">
        <v>128</v>
      </c>
    </row>
    <row r="90">
      <c r="A90" s="25">
        <v>1325.0</v>
      </c>
      <c r="B90" s="25" t="s">
        <v>23</v>
      </c>
      <c r="C90" s="26">
        <f t="shared" si="1"/>
        <v>4</v>
      </c>
      <c r="D90" s="25" t="s">
        <v>53</v>
      </c>
      <c r="K90" s="25" t="s">
        <v>128</v>
      </c>
    </row>
    <row r="91">
      <c r="A91" s="25">
        <v>1329.0</v>
      </c>
      <c r="B91" s="25" t="s">
        <v>25</v>
      </c>
      <c r="C91" s="26">
        <f t="shared" si="1"/>
        <v>4</v>
      </c>
      <c r="D91" s="25" t="s">
        <v>76</v>
      </c>
      <c r="K91" s="25" t="s">
        <v>128</v>
      </c>
    </row>
    <row r="92">
      <c r="A92" s="25">
        <v>1333.0</v>
      </c>
      <c r="B92" s="25" t="s">
        <v>23</v>
      </c>
      <c r="C92" s="26">
        <f t="shared" si="1"/>
        <v>7</v>
      </c>
      <c r="D92" s="25" t="s">
        <v>53</v>
      </c>
      <c r="K92" s="25" t="s">
        <v>129</v>
      </c>
    </row>
    <row r="93">
      <c r="A93" s="25">
        <v>1340.0</v>
      </c>
      <c r="B93" s="25" t="s">
        <v>23</v>
      </c>
      <c r="C93" s="26">
        <f t="shared" si="1"/>
        <v>16</v>
      </c>
      <c r="D93" s="25" t="s">
        <v>56</v>
      </c>
      <c r="K93" s="25" t="s">
        <v>130</v>
      </c>
    </row>
    <row r="94">
      <c r="A94" s="25">
        <v>1356.0</v>
      </c>
      <c r="B94" s="25" t="s">
        <v>25</v>
      </c>
      <c r="C94" s="26">
        <f t="shared" si="1"/>
        <v>15</v>
      </c>
      <c r="D94" s="25" t="s">
        <v>76</v>
      </c>
      <c r="K94" s="25" t="s">
        <v>130</v>
      </c>
    </row>
    <row r="95">
      <c r="A95" s="25">
        <v>1371.0</v>
      </c>
      <c r="B95" s="25" t="s">
        <v>23</v>
      </c>
      <c r="C95" s="26">
        <f t="shared" si="1"/>
        <v>2</v>
      </c>
      <c r="D95" s="37" t="s">
        <v>52</v>
      </c>
      <c r="K95" s="25" t="s">
        <v>130</v>
      </c>
    </row>
    <row r="96">
      <c r="A96" s="25">
        <v>1373.0</v>
      </c>
      <c r="B96" s="25" t="s">
        <v>25</v>
      </c>
      <c r="C96" s="26">
        <f t="shared" si="1"/>
        <v>23</v>
      </c>
      <c r="D96" s="25" t="s">
        <v>76</v>
      </c>
      <c r="K96" s="25" t="s">
        <v>131</v>
      </c>
    </row>
    <row r="97">
      <c r="A97" s="25">
        <v>1396.0</v>
      </c>
      <c r="B97" s="25" t="s">
        <v>23</v>
      </c>
      <c r="C97" s="26">
        <f t="shared" si="1"/>
        <v>14</v>
      </c>
      <c r="D97" s="25" t="s">
        <v>50</v>
      </c>
      <c r="K97" s="25" t="s">
        <v>132</v>
      </c>
    </row>
    <row r="98">
      <c r="A98" s="25">
        <v>1410.0</v>
      </c>
      <c r="B98" s="25" t="s">
        <v>73</v>
      </c>
      <c r="C98" s="26">
        <f t="shared" si="1"/>
        <v>8</v>
      </c>
      <c r="D98" s="37" t="s">
        <v>74</v>
      </c>
      <c r="K98" s="25" t="s">
        <v>133</v>
      </c>
    </row>
    <row r="99">
      <c r="A99" s="25">
        <v>1418.0</v>
      </c>
      <c r="B99" s="25" t="s">
        <v>23</v>
      </c>
      <c r="C99" s="26">
        <f t="shared" si="1"/>
        <v>2</v>
      </c>
      <c r="D99" s="25" t="s">
        <v>53</v>
      </c>
      <c r="K99" s="25" t="s">
        <v>133</v>
      </c>
    </row>
    <row r="100">
      <c r="A100" s="37">
        <v>1420.0</v>
      </c>
      <c r="B100" s="25" t="s">
        <v>28</v>
      </c>
      <c r="C100" s="26">
        <f t="shared" si="1"/>
        <v>3</v>
      </c>
      <c r="D100" s="25" t="s">
        <v>74</v>
      </c>
      <c r="K100" s="25" t="s">
        <v>133</v>
      </c>
    </row>
    <row r="101">
      <c r="A101" s="25">
        <v>1423.0</v>
      </c>
      <c r="B101" s="25" t="s">
        <v>73</v>
      </c>
      <c r="C101" s="26">
        <f t="shared" si="1"/>
        <v>6</v>
      </c>
      <c r="D101" s="25" t="s">
        <v>74</v>
      </c>
      <c r="K101" s="25" t="s">
        <v>133</v>
      </c>
    </row>
    <row r="102">
      <c r="A102" s="25">
        <v>1429.0</v>
      </c>
      <c r="B102" s="25" t="s">
        <v>23</v>
      </c>
      <c r="C102" s="26">
        <f t="shared" si="1"/>
        <v>6</v>
      </c>
      <c r="D102" s="25" t="s">
        <v>53</v>
      </c>
      <c r="K102" s="25" t="s">
        <v>133</v>
      </c>
    </row>
    <row r="103">
      <c r="A103" s="25">
        <v>1435.0</v>
      </c>
      <c r="B103" s="25" t="s">
        <v>23</v>
      </c>
      <c r="C103" s="26">
        <f t="shared" si="1"/>
        <v>21</v>
      </c>
      <c r="D103" s="25" t="s">
        <v>50</v>
      </c>
      <c r="K103" s="25" t="s">
        <v>134</v>
      </c>
    </row>
    <row r="104">
      <c r="A104" s="25">
        <v>1456.0</v>
      </c>
      <c r="B104" s="25" t="s">
        <v>73</v>
      </c>
      <c r="C104" s="26">
        <f t="shared" si="1"/>
        <v>5</v>
      </c>
      <c r="D104" s="25" t="s">
        <v>74</v>
      </c>
      <c r="K104" s="25" t="s">
        <v>135</v>
      </c>
    </row>
    <row r="105">
      <c r="A105" s="25">
        <v>1461.0</v>
      </c>
      <c r="B105" s="25" t="s">
        <v>25</v>
      </c>
      <c r="C105" s="26">
        <f t="shared" si="1"/>
        <v>8</v>
      </c>
      <c r="D105" s="25" t="s">
        <v>76</v>
      </c>
      <c r="K105" s="25" t="s">
        <v>135</v>
      </c>
    </row>
    <row r="106">
      <c r="A106" s="25">
        <v>1469.0</v>
      </c>
      <c r="B106" s="25" t="s">
        <v>23</v>
      </c>
      <c r="C106" s="26">
        <f t="shared" si="1"/>
        <v>8</v>
      </c>
      <c r="D106" s="25" t="s">
        <v>53</v>
      </c>
      <c r="K106" s="25" t="s">
        <v>135</v>
      </c>
    </row>
    <row r="107">
      <c r="A107" s="25">
        <v>1477.0</v>
      </c>
      <c r="B107" s="25" t="s">
        <v>23</v>
      </c>
      <c r="C107" s="26">
        <f t="shared" si="1"/>
        <v>5</v>
      </c>
      <c r="D107" s="37" t="s">
        <v>53</v>
      </c>
      <c r="K107" s="25" t="s">
        <v>135</v>
      </c>
    </row>
    <row r="108">
      <c r="A108" s="25">
        <v>1482.0</v>
      </c>
      <c r="B108" s="25" t="s">
        <v>25</v>
      </c>
      <c r="C108" s="26">
        <f t="shared" si="1"/>
        <v>6</v>
      </c>
      <c r="D108" s="25" t="s">
        <v>76</v>
      </c>
      <c r="K108" s="25" t="s">
        <v>135</v>
      </c>
    </row>
    <row r="109">
      <c r="A109" s="25">
        <v>1488.0</v>
      </c>
      <c r="B109" s="25" t="s">
        <v>23</v>
      </c>
      <c r="C109" s="26">
        <f t="shared" si="1"/>
        <v>4</v>
      </c>
      <c r="D109" s="25" t="s">
        <v>57</v>
      </c>
      <c r="K109" s="25" t="s">
        <v>136</v>
      </c>
      <c r="L109" s="33" t="s">
        <v>137</v>
      </c>
    </row>
    <row r="110">
      <c r="A110" s="25">
        <v>1492.0</v>
      </c>
      <c r="B110" s="25" t="s">
        <v>23</v>
      </c>
      <c r="C110" s="26">
        <f t="shared" si="1"/>
        <v>5</v>
      </c>
      <c r="D110" s="25" t="s">
        <v>53</v>
      </c>
      <c r="K110" s="25" t="s">
        <v>138</v>
      </c>
    </row>
    <row r="111">
      <c r="A111" s="25">
        <v>1497.0</v>
      </c>
      <c r="B111" s="25" t="s">
        <v>25</v>
      </c>
      <c r="C111" s="26">
        <f t="shared" si="1"/>
        <v>2</v>
      </c>
      <c r="D111" s="25" t="s">
        <v>76</v>
      </c>
      <c r="K111" s="25" t="s">
        <v>138</v>
      </c>
    </row>
    <row r="112">
      <c r="A112" s="25">
        <v>1499.0</v>
      </c>
      <c r="B112" s="25" t="s">
        <v>23</v>
      </c>
      <c r="C112" s="26">
        <f t="shared" si="1"/>
        <v>4</v>
      </c>
      <c r="D112" s="25" t="s">
        <v>53</v>
      </c>
      <c r="K112" s="25" t="s">
        <v>138</v>
      </c>
    </row>
    <row r="113">
      <c r="A113" s="25">
        <v>1503.0</v>
      </c>
      <c r="B113" s="25" t="s">
        <v>25</v>
      </c>
      <c r="C113" s="26">
        <f t="shared" si="1"/>
        <v>7</v>
      </c>
      <c r="D113" s="25" t="s">
        <v>76</v>
      </c>
      <c r="K113" s="25" t="s">
        <v>138</v>
      </c>
    </row>
    <row r="114">
      <c r="A114" s="25">
        <v>1510.0</v>
      </c>
      <c r="B114" s="25" t="s">
        <v>23</v>
      </c>
      <c r="C114" s="26">
        <f t="shared" si="1"/>
        <v>5</v>
      </c>
      <c r="D114" s="25" t="s">
        <v>53</v>
      </c>
      <c r="K114" s="25" t="s">
        <v>138</v>
      </c>
    </row>
    <row r="115">
      <c r="A115" s="25">
        <v>1515.0</v>
      </c>
      <c r="B115" s="25" t="s">
        <v>25</v>
      </c>
      <c r="C115" s="26">
        <f t="shared" si="1"/>
        <v>5</v>
      </c>
      <c r="D115" s="25" t="s">
        <v>76</v>
      </c>
      <c r="E115" s="20"/>
      <c r="K115" s="25" t="s">
        <v>138</v>
      </c>
    </row>
    <row r="116">
      <c r="A116" s="25">
        <v>1520.0</v>
      </c>
      <c r="B116" s="25" t="s">
        <v>23</v>
      </c>
      <c r="C116" s="26">
        <f t="shared" si="1"/>
        <v>3</v>
      </c>
      <c r="D116" s="25" t="s">
        <v>53</v>
      </c>
      <c r="K116" s="25" t="s">
        <v>138</v>
      </c>
    </row>
    <row r="117">
      <c r="A117" s="25">
        <v>1523.0</v>
      </c>
      <c r="B117" s="25" t="s">
        <v>25</v>
      </c>
      <c r="C117" s="26">
        <f t="shared" si="1"/>
        <v>8</v>
      </c>
      <c r="D117" s="25" t="s">
        <v>76</v>
      </c>
      <c r="K117" s="25" t="s">
        <v>139</v>
      </c>
      <c r="L117" s="33" t="s">
        <v>137</v>
      </c>
    </row>
    <row r="118">
      <c r="A118" s="25">
        <v>1531.0</v>
      </c>
      <c r="B118" s="25" t="s">
        <v>25</v>
      </c>
      <c r="C118" s="26">
        <f t="shared" si="1"/>
        <v>2</v>
      </c>
      <c r="D118" s="25" t="s">
        <v>64</v>
      </c>
      <c r="K118" s="25" t="s">
        <v>140</v>
      </c>
    </row>
    <row r="119">
      <c r="A119" s="25">
        <v>1533.0</v>
      </c>
      <c r="B119" s="25" t="s">
        <v>25</v>
      </c>
      <c r="C119" s="26">
        <f t="shared" si="1"/>
        <v>3</v>
      </c>
      <c r="D119" s="25" t="s">
        <v>76</v>
      </c>
      <c r="K119" s="25" t="s">
        <v>140</v>
      </c>
    </row>
    <row r="120">
      <c r="A120" s="25">
        <v>1536.0</v>
      </c>
      <c r="B120" s="25" t="s">
        <v>25</v>
      </c>
      <c r="C120" s="26">
        <f t="shared" si="1"/>
        <v>4</v>
      </c>
      <c r="D120" s="25" t="s">
        <v>64</v>
      </c>
      <c r="K120" s="25" t="s">
        <v>140</v>
      </c>
    </row>
    <row r="121">
      <c r="A121" s="25">
        <v>1540.0</v>
      </c>
      <c r="B121" s="25" t="s">
        <v>25</v>
      </c>
      <c r="C121" s="26">
        <f t="shared" si="1"/>
        <v>5</v>
      </c>
      <c r="D121" s="25" t="s">
        <v>76</v>
      </c>
      <c r="K121" s="25" t="s">
        <v>140</v>
      </c>
    </row>
    <row r="122">
      <c r="A122" s="25">
        <v>1545.0</v>
      </c>
      <c r="B122" s="25" t="s">
        <v>23</v>
      </c>
      <c r="C122" s="26">
        <f t="shared" si="1"/>
        <v>6</v>
      </c>
      <c r="D122" s="25" t="s">
        <v>53</v>
      </c>
      <c r="K122" s="25" t="s">
        <v>140</v>
      </c>
    </row>
    <row r="123">
      <c r="A123" s="25">
        <v>1551.0</v>
      </c>
      <c r="B123" s="25" t="s">
        <v>25</v>
      </c>
      <c r="C123" s="26">
        <f t="shared" si="1"/>
        <v>28</v>
      </c>
      <c r="D123" s="25" t="s">
        <v>76</v>
      </c>
      <c r="K123" s="25" t="s">
        <v>140</v>
      </c>
    </row>
    <row r="124">
      <c r="A124" s="25">
        <v>1579.0</v>
      </c>
      <c r="B124" s="31" t="s">
        <v>23</v>
      </c>
      <c r="C124" s="26">
        <f t="shared" si="1"/>
        <v>3</v>
      </c>
      <c r="D124" s="31" t="s">
        <v>53</v>
      </c>
      <c r="K124" s="25" t="s">
        <v>141</v>
      </c>
      <c r="L124" s="33" t="s">
        <v>137</v>
      </c>
    </row>
    <row r="125">
      <c r="A125" s="25">
        <v>1582.0</v>
      </c>
      <c r="B125" s="25" t="s">
        <v>25</v>
      </c>
      <c r="C125" s="26">
        <f t="shared" si="1"/>
        <v>35</v>
      </c>
      <c r="D125" s="25" t="s">
        <v>76</v>
      </c>
      <c r="K125" s="25" t="s">
        <v>142</v>
      </c>
    </row>
    <row r="126">
      <c r="A126" s="25">
        <v>1617.0</v>
      </c>
      <c r="B126" s="25" t="s">
        <v>23</v>
      </c>
      <c r="C126" s="26">
        <f t="shared" si="1"/>
        <v>4</v>
      </c>
      <c r="D126" s="37" t="s">
        <v>53</v>
      </c>
      <c r="K126" s="25" t="s">
        <v>143</v>
      </c>
    </row>
    <row r="127">
      <c r="A127" s="25">
        <v>1621.0</v>
      </c>
      <c r="B127" s="25" t="s">
        <v>23</v>
      </c>
      <c r="C127" s="26">
        <f t="shared" si="1"/>
        <v>4</v>
      </c>
      <c r="D127" s="37" t="s">
        <v>53</v>
      </c>
      <c r="K127" s="25" t="s">
        <v>143</v>
      </c>
    </row>
    <row r="128">
      <c r="A128" s="25">
        <v>1625.0</v>
      </c>
      <c r="B128" s="25" t="s">
        <v>25</v>
      </c>
      <c r="C128" s="26">
        <f t="shared" si="1"/>
        <v>3</v>
      </c>
      <c r="D128" s="25" t="s">
        <v>76</v>
      </c>
      <c r="K128" s="25" t="s">
        <v>143</v>
      </c>
    </row>
    <row r="129">
      <c r="A129" s="25">
        <v>1628.0</v>
      </c>
      <c r="B129" s="25" t="s">
        <v>23</v>
      </c>
      <c r="C129" s="26">
        <f t="shared" si="1"/>
        <v>5</v>
      </c>
      <c r="D129" s="25" t="s">
        <v>53</v>
      </c>
      <c r="K129" s="25" t="s">
        <v>143</v>
      </c>
    </row>
    <row r="130">
      <c r="A130" s="25">
        <v>1633.0</v>
      </c>
      <c r="B130" s="25" t="s">
        <v>73</v>
      </c>
      <c r="C130" s="26">
        <f t="shared" si="1"/>
        <v>4</v>
      </c>
      <c r="D130" s="25" t="s">
        <v>144</v>
      </c>
      <c r="K130" s="25" t="s">
        <v>143</v>
      </c>
    </row>
    <row r="131">
      <c r="A131" s="25">
        <v>1637.0</v>
      </c>
      <c r="B131" s="25" t="s">
        <v>23</v>
      </c>
      <c r="C131" s="26">
        <f t="shared" si="1"/>
        <v>4</v>
      </c>
      <c r="D131" s="25" t="s">
        <v>55</v>
      </c>
      <c r="K131" s="25" t="s">
        <v>143</v>
      </c>
    </row>
    <row r="132">
      <c r="A132" s="25">
        <v>1641.0</v>
      </c>
      <c r="B132" s="25" t="s">
        <v>25</v>
      </c>
      <c r="C132" s="26">
        <f t="shared" si="1"/>
        <v>3</v>
      </c>
      <c r="D132" s="25" t="s">
        <v>64</v>
      </c>
      <c r="K132" s="25" t="s">
        <v>143</v>
      </c>
    </row>
    <row r="133">
      <c r="A133" s="25">
        <v>1644.0</v>
      </c>
      <c r="B133" s="31" t="s">
        <v>27</v>
      </c>
      <c r="C133" s="26">
        <f t="shared" si="1"/>
        <v>2</v>
      </c>
      <c r="D133" s="31"/>
      <c r="K133" s="25" t="s">
        <v>143</v>
      </c>
    </row>
    <row r="134">
      <c r="A134" s="25">
        <v>1646.0</v>
      </c>
      <c r="B134" s="25" t="s">
        <v>23</v>
      </c>
      <c r="C134" s="26">
        <f t="shared" si="1"/>
        <v>22</v>
      </c>
      <c r="D134" s="25" t="s">
        <v>57</v>
      </c>
      <c r="K134" s="25" t="s">
        <v>145</v>
      </c>
    </row>
    <row r="135">
      <c r="A135" s="25">
        <v>1668.0</v>
      </c>
      <c r="B135" s="25" t="s">
        <v>29</v>
      </c>
      <c r="C135" s="26">
        <f t="shared" si="1"/>
        <v>38</v>
      </c>
      <c r="D135" s="25" t="s">
        <v>74</v>
      </c>
      <c r="K135" s="25" t="s">
        <v>146</v>
      </c>
    </row>
    <row r="136">
      <c r="A136" s="25">
        <v>1706.0</v>
      </c>
      <c r="B136" s="25" t="s">
        <v>25</v>
      </c>
      <c r="C136" s="26">
        <f t="shared" si="1"/>
        <v>29</v>
      </c>
      <c r="D136" s="25" t="s">
        <v>76</v>
      </c>
      <c r="K136" s="25" t="s">
        <v>147</v>
      </c>
    </row>
    <row r="137">
      <c r="A137" s="25">
        <v>1735.0</v>
      </c>
      <c r="B137" s="25" t="s">
        <v>23</v>
      </c>
      <c r="C137" s="26">
        <f t="shared" si="1"/>
        <v>5</v>
      </c>
      <c r="D137" s="25" t="s">
        <v>53</v>
      </c>
      <c r="K137" s="25" t="s">
        <v>148</v>
      </c>
    </row>
    <row r="138">
      <c r="A138" s="25">
        <v>1740.0</v>
      </c>
      <c r="B138" s="25" t="s">
        <v>29</v>
      </c>
      <c r="C138" s="26">
        <f t="shared" si="1"/>
        <v>2</v>
      </c>
      <c r="D138" s="25" t="s">
        <v>74</v>
      </c>
      <c r="K138" s="25" t="s">
        <v>149</v>
      </c>
    </row>
    <row r="139">
      <c r="A139" s="25">
        <v>1742.0</v>
      </c>
      <c r="B139" s="25" t="s">
        <v>25</v>
      </c>
      <c r="C139" s="26">
        <f t="shared" si="1"/>
        <v>18</v>
      </c>
      <c r="D139" s="25" t="s">
        <v>76</v>
      </c>
      <c r="K139" s="25" t="s">
        <v>150</v>
      </c>
    </row>
    <row r="140">
      <c r="A140" s="25">
        <v>1760.0</v>
      </c>
      <c r="B140" s="25" t="s">
        <v>23</v>
      </c>
      <c r="C140" s="26">
        <f t="shared" si="1"/>
        <v>4</v>
      </c>
      <c r="D140" s="25" t="s">
        <v>56</v>
      </c>
      <c r="K140" s="25" t="s">
        <v>151</v>
      </c>
    </row>
    <row r="141">
      <c r="A141" s="25">
        <v>1764.0</v>
      </c>
      <c r="B141" s="25" t="s">
        <v>25</v>
      </c>
      <c r="C141" s="26">
        <f t="shared" si="1"/>
        <v>5</v>
      </c>
      <c r="D141" s="25" t="s">
        <v>76</v>
      </c>
      <c r="K141" s="25" t="s">
        <v>151</v>
      </c>
    </row>
    <row r="142">
      <c r="A142" s="25">
        <v>1769.0</v>
      </c>
      <c r="B142" s="25" t="s">
        <v>23</v>
      </c>
      <c r="C142" s="26">
        <f t="shared" si="1"/>
        <v>2</v>
      </c>
      <c r="D142" s="25" t="s">
        <v>50</v>
      </c>
      <c r="K142" s="25" t="s">
        <v>151</v>
      </c>
    </row>
    <row r="143">
      <c r="A143" s="25">
        <v>1771.0</v>
      </c>
      <c r="B143" s="25" t="s">
        <v>25</v>
      </c>
      <c r="C143" s="26">
        <f t="shared" si="1"/>
        <v>29</v>
      </c>
      <c r="D143" s="25" t="s">
        <v>76</v>
      </c>
      <c r="K143" s="25" t="s">
        <v>152</v>
      </c>
    </row>
    <row r="144">
      <c r="A144" s="25">
        <v>1800.0</v>
      </c>
      <c r="B144" s="25" t="s">
        <v>23</v>
      </c>
      <c r="C144" s="26">
        <f t="shared" si="1"/>
        <v>4</v>
      </c>
      <c r="D144" s="25" t="s">
        <v>53</v>
      </c>
      <c r="K144" s="25" t="s">
        <v>153</v>
      </c>
    </row>
    <row r="145">
      <c r="A145" s="25">
        <v>1804.0</v>
      </c>
      <c r="B145" s="31" t="s">
        <v>27</v>
      </c>
      <c r="C145" s="26">
        <f t="shared" si="1"/>
        <v>2</v>
      </c>
      <c r="D145" s="31"/>
      <c r="K145" s="25" t="s">
        <v>153</v>
      </c>
    </row>
    <row r="146">
      <c r="A146" s="25">
        <v>1806.0</v>
      </c>
      <c r="B146" s="25" t="s">
        <v>23</v>
      </c>
      <c r="C146" s="26">
        <f t="shared" si="1"/>
        <v>4</v>
      </c>
      <c r="D146" s="25" t="s">
        <v>58</v>
      </c>
      <c r="F146" s="34" t="s">
        <v>116</v>
      </c>
      <c r="K146" s="25" t="s">
        <v>153</v>
      </c>
    </row>
    <row r="147">
      <c r="A147" s="25">
        <v>1810.0</v>
      </c>
      <c r="B147" s="25" t="s">
        <v>23</v>
      </c>
      <c r="C147" s="26">
        <f t="shared" si="1"/>
        <v>3</v>
      </c>
      <c r="D147" s="25" t="s">
        <v>53</v>
      </c>
      <c r="K147" s="25" t="s">
        <v>153</v>
      </c>
    </row>
    <row r="148">
      <c r="A148" s="25">
        <v>1813.0</v>
      </c>
      <c r="B148" s="25" t="s">
        <v>25</v>
      </c>
      <c r="C148" s="26">
        <f t="shared" si="1"/>
        <v>17</v>
      </c>
      <c r="D148" s="25" t="s">
        <v>76</v>
      </c>
      <c r="K148" s="25" t="s">
        <v>153</v>
      </c>
    </row>
    <row r="149">
      <c r="A149" s="25">
        <v>1830.0</v>
      </c>
      <c r="B149" s="25" t="s">
        <v>25</v>
      </c>
      <c r="C149" s="26">
        <f t="shared" si="1"/>
        <v>10</v>
      </c>
      <c r="D149" s="25" t="s">
        <v>64</v>
      </c>
      <c r="K149" s="25" t="s">
        <v>154</v>
      </c>
    </row>
    <row r="150">
      <c r="A150" s="25">
        <v>1840.0</v>
      </c>
      <c r="B150" s="25" t="s">
        <v>73</v>
      </c>
      <c r="C150" s="26">
        <f t="shared" si="1"/>
        <v>9</v>
      </c>
      <c r="D150" s="25" t="s">
        <v>74</v>
      </c>
      <c r="K150" s="25" t="s">
        <v>154</v>
      </c>
    </row>
    <row r="151">
      <c r="A151" s="25">
        <v>1849.0</v>
      </c>
      <c r="B151" s="25" t="s">
        <v>23</v>
      </c>
      <c r="C151" s="26">
        <f t="shared" si="1"/>
        <v>10</v>
      </c>
      <c r="D151" s="25" t="s">
        <v>56</v>
      </c>
      <c r="K151" s="25" t="s">
        <v>154</v>
      </c>
    </row>
    <row r="152">
      <c r="A152" s="25">
        <v>1859.0</v>
      </c>
      <c r="B152" s="25" t="s">
        <v>23</v>
      </c>
      <c r="C152" s="26">
        <f t="shared" si="1"/>
        <v>7</v>
      </c>
      <c r="D152" s="25" t="s">
        <v>55</v>
      </c>
      <c r="K152" s="25" t="s">
        <v>154</v>
      </c>
    </row>
    <row r="153">
      <c r="A153" s="25">
        <v>1866.0</v>
      </c>
      <c r="B153" s="25" t="s">
        <v>23</v>
      </c>
      <c r="C153" s="26">
        <f t="shared" si="1"/>
        <v>22</v>
      </c>
      <c r="D153" s="25" t="s">
        <v>50</v>
      </c>
      <c r="K153" s="25" t="s">
        <v>155</v>
      </c>
    </row>
    <row r="154">
      <c r="A154" s="25">
        <v>1888.0</v>
      </c>
      <c r="B154" s="25" t="s">
        <v>25</v>
      </c>
      <c r="C154" s="26">
        <f t="shared" si="1"/>
        <v>20</v>
      </c>
      <c r="D154" s="25" t="s">
        <v>76</v>
      </c>
      <c r="K154" s="25" t="s">
        <v>156</v>
      </c>
    </row>
    <row r="155">
      <c r="A155" s="25">
        <v>1908.0</v>
      </c>
      <c r="B155" s="25" t="s">
        <v>23</v>
      </c>
      <c r="C155" s="26">
        <f t="shared" si="1"/>
        <v>22</v>
      </c>
      <c r="D155" s="37" t="s">
        <v>53</v>
      </c>
      <c r="K155" s="25" t="s">
        <v>157</v>
      </c>
    </row>
    <row r="156">
      <c r="A156" s="25">
        <v>1930.0</v>
      </c>
      <c r="B156" s="25" t="s">
        <v>25</v>
      </c>
      <c r="C156" s="26">
        <f t="shared" si="1"/>
        <v>6</v>
      </c>
      <c r="D156" s="25" t="s">
        <v>76</v>
      </c>
      <c r="K156" s="25" t="s">
        <v>158</v>
      </c>
    </row>
    <row r="157">
      <c r="A157" s="25">
        <v>1936.0</v>
      </c>
      <c r="B157" s="25" t="s">
        <v>25</v>
      </c>
      <c r="C157" s="26">
        <f t="shared" si="1"/>
        <v>4</v>
      </c>
      <c r="D157" s="25" t="s">
        <v>64</v>
      </c>
      <c r="K157" s="25" t="s">
        <v>158</v>
      </c>
    </row>
    <row r="158">
      <c r="A158" s="25">
        <v>1940.0</v>
      </c>
      <c r="B158" s="25" t="s">
        <v>23</v>
      </c>
      <c r="C158" s="26">
        <f t="shared" si="1"/>
        <v>5</v>
      </c>
      <c r="D158" s="25" t="s">
        <v>53</v>
      </c>
      <c r="K158" s="25" t="s">
        <v>158</v>
      </c>
    </row>
    <row r="159">
      <c r="A159" s="25">
        <v>1945.0</v>
      </c>
      <c r="B159" s="25" t="s">
        <v>25</v>
      </c>
      <c r="C159" s="26">
        <f t="shared" si="1"/>
        <v>7</v>
      </c>
      <c r="D159" s="25" t="s">
        <v>64</v>
      </c>
      <c r="K159" s="25" t="s">
        <v>158</v>
      </c>
    </row>
    <row r="160">
      <c r="A160" s="25">
        <v>1952.0</v>
      </c>
      <c r="B160" s="31" t="s">
        <v>27</v>
      </c>
      <c r="C160" s="26">
        <f t="shared" si="1"/>
        <v>3</v>
      </c>
      <c r="D160" s="31"/>
      <c r="K160" s="25" t="s">
        <v>158</v>
      </c>
    </row>
    <row r="161">
      <c r="A161" s="25">
        <v>1955.0</v>
      </c>
      <c r="B161" s="25" t="s">
        <v>23</v>
      </c>
      <c r="C161" s="26">
        <f t="shared" si="1"/>
        <v>3</v>
      </c>
      <c r="D161" s="25" t="s">
        <v>159</v>
      </c>
      <c r="K161" s="25" t="s">
        <v>160</v>
      </c>
    </row>
    <row r="162">
      <c r="A162" s="25">
        <v>1958.0</v>
      </c>
      <c r="B162" s="25" t="s">
        <v>25</v>
      </c>
      <c r="C162" s="26">
        <f t="shared" si="1"/>
        <v>41</v>
      </c>
      <c r="D162" s="25" t="s">
        <v>76</v>
      </c>
      <c r="K162" s="25" t="s">
        <v>161</v>
      </c>
    </row>
    <row r="163">
      <c r="A163" s="25">
        <v>1999.0</v>
      </c>
      <c r="B163" s="25" t="s">
        <v>23</v>
      </c>
      <c r="C163" s="26">
        <f t="shared" si="1"/>
        <v>11</v>
      </c>
      <c r="D163" s="25" t="s">
        <v>56</v>
      </c>
      <c r="K163" s="25" t="s">
        <v>161</v>
      </c>
      <c r="L163" s="33" t="s">
        <v>137</v>
      </c>
    </row>
    <row r="164">
      <c r="A164" s="25">
        <v>2010.0</v>
      </c>
      <c r="B164" s="25" t="s">
        <v>23</v>
      </c>
      <c r="C164" s="26">
        <f t="shared" si="1"/>
        <v>21</v>
      </c>
      <c r="D164" s="25" t="s">
        <v>57</v>
      </c>
      <c r="K164" s="25" t="s">
        <v>162</v>
      </c>
    </row>
    <row r="165">
      <c r="A165" s="25">
        <v>2031.0</v>
      </c>
      <c r="B165" s="37" t="s">
        <v>23</v>
      </c>
      <c r="C165" s="26">
        <f t="shared" si="1"/>
        <v>6</v>
      </c>
      <c r="D165" s="37" t="s">
        <v>53</v>
      </c>
      <c r="K165" s="25" t="s">
        <v>162</v>
      </c>
    </row>
    <row r="166">
      <c r="A166" s="25">
        <v>2037.0</v>
      </c>
      <c r="B166" s="37" t="s">
        <v>23</v>
      </c>
      <c r="C166" s="26">
        <f t="shared" si="1"/>
        <v>33</v>
      </c>
      <c r="D166" s="37" t="s">
        <v>56</v>
      </c>
      <c r="K166" s="25" t="s">
        <v>163</v>
      </c>
    </row>
    <row r="167">
      <c r="A167" s="37">
        <v>2070.0</v>
      </c>
      <c r="B167" s="37" t="s">
        <v>23</v>
      </c>
      <c r="C167" s="26">
        <f t="shared" si="1"/>
        <v>29</v>
      </c>
      <c r="D167" s="37" t="s">
        <v>53</v>
      </c>
      <c r="K167" s="25" t="s">
        <v>164</v>
      </c>
    </row>
    <row r="168">
      <c r="A168" s="37">
        <v>2099.0</v>
      </c>
      <c r="B168" s="37" t="s">
        <v>23</v>
      </c>
      <c r="C168" s="26">
        <f t="shared" si="1"/>
        <v>2</v>
      </c>
      <c r="D168" s="37" t="s">
        <v>53</v>
      </c>
      <c r="K168" s="25" t="s">
        <v>165</v>
      </c>
    </row>
    <row r="169">
      <c r="A169" s="37">
        <v>2101.0</v>
      </c>
      <c r="B169" s="37" t="s">
        <v>23</v>
      </c>
      <c r="C169" s="26">
        <f t="shared" si="1"/>
        <v>7</v>
      </c>
      <c r="D169" s="37" t="s">
        <v>56</v>
      </c>
      <c r="K169" s="25" t="s">
        <v>166</v>
      </c>
    </row>
    <row r="170">
      <c r="A170" s="37">
        <v>2108.0</v>
      </c>
      <c r="B170" s="37" t="s">
        <v>23</v>
      </c>
      <c r="C170" s="26">
        <f t="shared" si="1"/>
        <v>24</v>
      </c>
      <c r="D170" s="37" t="s">
        <v>53</v>
      </c>
      <c r="K170" s="25" t="s">
        <v>167</v>
      </c>
    </row>
    <row r="171">
      <c r="A171" s="37">
        <v>2132.0</v>
      </c>
      <c r="B171" s="37" t="s">
        <v>73</v>
      </c>
      <c r="C171" s="26">
        <f t="shared" si="1"/>
        <v>7</v>
      </c>
      <c r="D171" s="37" t="s">
        <v>74</v>
      </c>
      <c r="K171" s="25" t="s">
        <v>168</v>
      </c>
    </row>
    <row r="172">
      <c r="A172" s="37">
        <v>2139.0</v>
      </c>
      <c r="B172" s="37" t="s">
        <v>23</v>
      </c>
      <c r="C172" s="26">
        <f t="shared" si="1"/>
        <v>37</v>
      </c>
      <c r="D172" s="37" t="s">
        <v>53</v>
      </c>
      <c r="K172" s="25" t="s">
        <v>168</v>
      </c>
    </row>
    <row r="173">
      <c r="A173" s="37">
        <v>2176.0</v>
      </c>
      <c r="B173" s="37" t="s">
        <v>28</v>
      </c>
      <c r="C173" s="26">
        <f t="shared" si="1"/>
        <v>5</v>
      </c>
      <c r="D173" s="37" t="s">
        <v>74</v>
      </c>
      <c r="K173" s="25" t="s">
        <v>169</v>
      </c>
    </row>
    <row r="174">
      <c r="A174" s="37">
        <v>2181.0</v>
      </c>
      <c r="B174" s="37" t="s">
        <v>29</v>
      </c>
      <c r="C174" s="26">
        <f t="shared" si="1"/>
        <v>5</v>
      </c>
      <c r="D174" s="37" t="s">
        <v>74</v>
      </c>
      <c r="K174" s="25" t="s">
        <v>169</v>
      </c>
    </row>
    <row r="175">
      <c r="A175" s="37">
        <v>2186.0</v>
      </c>
      <c r="B175" s="37" t="s">
        <v>23</v>
      </c>
      <c r="C175" s="26">
        <f t="shared" si="1"/>
        <v>2</v>
      </c>
      <c r="D175" s="37" t="s">
        <v>159</v>
      </c>
      <c r="K175" s="25" t="s">
        <v>169</v>
      </c>
    </row>
    <row r="176">
      <c r="A176" s="37">
        <v>2188.0</v>
      </c>
      <c r="B176" s="37" t="s">
        <v>25</v>
      </c>
      <c r="C176" s="26">
        <f t="shared" si="1"/>
        <v>7</v>
      </c>
      <c r="D176" s="37" t="s">
        <v>76</v>
      </c>
      <c r="K176" s="25" t="s">
        <v>169</v>
      </c>
    </row>
    <row r="177">
      <c r="A177" s="37">
        <v>2195.0</v>
      </c>
      <c r="B177" s="37" t="s">
        <v>23</v>
      </c>
      <c r="C177" s="26">
        <f t="shared" si="1"/>
        <v>2</v>
      </c>
      <c r="D177" s="37" t="s">
        <v>53</v>
      </c>
      <c r="K177" s="25" t="s">
        <v>169</v>
      </c>
    </row>
    <row r="178">
      <c r="A178" s="37">
        <v>2197.0</v>
      </c>
      <c r="B178" s="37" t="s">
        <v>25</v>
      </c>
      <c r="C178" s="26">
        <f t="shared" si="1"/>
        <v>2</v>
      </c>
      <c r="D178" s="37" t="s">
        <v>64</v>
      </c>
      <c r="K178" s="25" t="s">
        <v>169</v>
      </c>
    </row>
    <row r="179">
      <c r="A179" s="37">
        <v>2199.0</v>
      </c>
      <c r="B179" s="37" t="s">
        <v>23</v>
      </c>
      <c r="C179" s="26">
        <f t="shared" si="1"/>
        <v>2</v>
      </c>
      <c r="D179" s="37" t="s">
        <v>55</v>
      </c>
      <c r="K179" s="25" t="s">
        <v>169</v>
      </c>
    </row>
    <row r="180">
      <c r="A180" s="37">
        <v>2201.0</v>
      </c>
      <c r="B180" s="37" t="s">
        <v>25</v>
      </c>
      <c r="C180" s="26">
        <f t="shared" si="1"/>
        <v>69</v>
      </c>
      <c r="D180" s="37" t="s">
        <v>76</v>
      </c>
      <c r="K180" s="25" t="s">
        <v>169</v>
      </c>
    </row>
    <row r="181">
      <c r="A181" s="37">
        <v>2270.0</v>
      </c>
      <c r="B181" s="37" t="s">
        <v>23</v>
      </c>
      <c r="C181" s="26">
        <f t="shared" si="1"/>
        <v>8</v>
      </c>
      <c r="D181" s="37" t="s">
        <v>57</v>
      </c>
      <c r="K181" s="25" t="s">
        <v>170</v>
      </c>
    </row>
    <row r="182">
      <c r="A182" s="37">
        <v>2278.0</v>
      </c>
      <c r="B182" s="37" t="s">
        <v>25</v>
      </c>
      <c r="C182" s="26">
        <f t="shared" si="1"/>
        <v>4</v>
      </c>
      <c r="D182" s="37" t="s">
        <v>76</v>
      </c>
      <c r="K182" s="25" t="s">
        <v>170</v>
      </c>
    </row>
    <row r="183">
      <c r="A183" s="37">
        <v>2282.0</v>
      </c>
      <c r="B183" s="37" t="s">
        <v>29</v>
      </c>
      <c r="C183" s="26">
        <f t="shared" si="1"/>
        <v>9</v>
      </c>
      <c r="D183" s="37" t="s">
        <v>74</v>
      </c>
      <c r="K183" s="25" t="s">
        <v>170</v>
      </c>
    </row>
    <row r="184">
      <c r="A184" s="37">
        <v>2291.0</v>
      </c>
      <c r="B184" s="37" t="s">
        <v>25</v>
      </c>
      <c r="C184" s="26">
        <f t="shared" si="1"/>
        <v>6</v>
      </c>
      <c r="D184" s="37" t="s">
        <v>76</v>
      </c>
      <c r="K184" s="25" t="s">
        <v>170</v>
      </c>
    </row>
    <row r="185">
      <c r="A185" s="37">
        <v>2297.0</v>
      </c>
      <c r="B185" s="31" t="s">
        <v>27</v>
      </c>
      <c r="C185" s="26">
        <f t="shared" si="1"/>
        <v>3</v>
      </c>
      <c r="D185" s="31"/>
      <c r="K185" s="25" t="s">
        <v>170</v>
      </c>
    </row>
    <row r="186">
      <c r="A186" s="37">
        <v>2300.0</v>
      </c>
      <c r="B186" s="37" t="s">
        <v>73</v>
      </c>
      <c r="C186" s="26">
        <f t="shared" si="1"/>
        <v>1</v>
      </c>
      <c r="D186" s="37" t="s">
        <v>74</v>
      </c>
      <c r="K186" s="25" t="s">
        <v>170</v>
      </c>
    </row>
    <row r="187">
      <c r="A187" s="37">
        <v>2301.0</v>
      </c>
      <c r="B187" s="37" t="s">
        <v>23</v>
      </c>
      <c r="C187" s="26">
        <f t="shared" si="1"/>
        <v>40</v>
      </c>
      <c r="D187" s="37" t="s">
        <v>53</v>
      </c>
      <c r="K187" s="25" t="s">
        <v>171</v>
      </c>
    </row>
    <row r="188">
      <c r="A188" s="37">
        <v>2341.0</v>
      </c>
      <c r="B188" s="37" t="s">
        <v>25</v>
      </c>
      <c r="C188" s="26">
        <f t="shared" si="1"/>
        <v>59</v>
      </c>
      <c r="D188" s="37" t="s">
        <v>76</v>
      </c>
      <c r="K188" s="25" t="s">
        <v>172</v>
      </c>
    </row>
    <row r="189">
      <c r="A189" s="37">
        <v>2400.0</v>
      </c>
      <c r="B189" s="37" t="s">
        <v>23</v>
      </c>
      <c r="C189" s="26">
        <f t="shared" si="1"/>
        <v>7</v>
      </c>
      <c r="D189" s="37" t="s">
        <v>53</v>
      </c>
      <c r="K189" s="25" t="s">
        <v>173</v>
      </c>
    </row>
    <row r="190">
      <c r="A190" s="37">
        <v>2407.0</v>
      </c>
      <c r="B190" s="37" t="s">
        <v>23</v>
      </c>
      <c r="C190" s="26">
        <f t="shared" si="1"/>
        <v>6</v>
      </c>
      <c r="D190" s="37" t="s">
        <v>55</v>
      </c>
      <c r="K190" s="25" t="s">
        <v>174</v>
      </c>
    </row>
    <row r="191">
      <c r="A191" s="37">
        <v>2413.0</v>
      </c>
      <c r="B191" s="37" t="s">
        <v>25</v>
      </c>
      <c r="C191" s="26">
        <f t="shared" si="1"/>
        <v>10</v>
      </c>
      <c r="D191" s="37" t="s">
        <v>76</v>
      </c>
      <c r="K191" s="25" t="s">
        <v>175</v>
      </c>
    </row>
    <row r="192">
      <c r="A192" s="37">
        <v>2423.0</v>
      </c>
      <c r="B192" s="37" t="s">
        <v>23</v>
      </c>
      <c r="C192" s="26">
        <f t="shared" si="1"/>
        <v>5</v>
      </c>
      <c r="D192" s="37" t="s">
        <v>53</v>
      </c>
      <c r="K192" s="25" t="s">
        <v>175</v>
      </c>
    </row>
    <row r="193">
      <c r="A193" s="37">
        <v>2428.0</v>
      </c>
      <c r="B193" s="37" t="s">
        <v>23</v>
      </c>
      <c r="C193" s="26">
        <f t="shared" si="1"/>
        <v>12</v>
      </c>
      <c r="D193" s="37" t="s">
        <v>56</v>
      </c>
      <c r="K193" s="25" t="s">
        <v>176</v>
      </c>
    </row>
    <row r="194">
      <c r="A194" s="37">
        <v>2440.0</v>
      </c>
      <c r="B194" s="37" t="s">
        <v>23</v>
      </c>
      <c r="C194" s="26">
        <f t="shared" si="1"/>
        <v>11</v>
      </c>
      <c r="D194" s="37" t="s">
        <v>53</v>
      </c>
      <c r="K194" s="25" t="s">
        <v>177</v>
      </c>
    </row>
    <row r="195">
      <c r="A195" s="37">
        <v>2451.0</v>
      </c>
      <c r="B195" s="37" t="s">
        <v>73</v>
      </c>
      <c r="C195" s="26">
        <f t="shared" si="1"/>
        <v>3</v>
      </c>
      <c r="D195" s="37" t="s">
        <v>74</v>
      </c>
      <c r="K195" s="25" t="s">
        <v>177</v>
      </c>
    </row>
    <row r="196">
      <c r="A196" s="37">
        <v>2454.0</v>
      </c>
      <c r="B196" s="37" t="s">
        <v>23</v>
      </c>
      <c r="C196" s="26">
        <f t="shared" si="1"/>
        <v>26</v>
      </c>
      <c r="D196" s="37" t="s">
        <v>53</v>
      </c>
      <c r="K196" s="25" t="s">
        <v>178</v>
      </c>
    </row>
    <row r="197">
      <c r="A197" s="37">
        <v>2480.0</v>
      </c>
      <c r="B197" s="37" t="s">
        <v>23</v>
      </c>
      <c r="C197" s="26">
        <f t="shared" si="1"/>
        <v>7</v>
      </c>
      <c r="D197" s="37" t="s">
        <v>51</v>
      </c>
      <c r="K197" s="25" t="s">
        <v>179</v>
      </c>
    </row>
    <row r="198">
      <c r="A198" s="37">
        <v>2487.0</v>
      </c>
      <c r="B198" s="37" t="s">
        <v>23</v>
      </c>
      <c r="C198" s="26">
        <f t="shared" si="1"/>
        <v>6</v>
      </c>
      <c r="D198" s="37" t="s">
        <v>51</v>
      </c>
      <c r="K198" s="25" t="s">
        <v>179</v>
      </c>
    </row>
    <row r="199">
      <c r="A199" s="37">
        <v>2493.0</v>
      </c>
      <c r="B199" s="37" t="s">
        <v>73</v>
      </c>
      <c r="C199" s="26">
        <f t="shared" si="1"/>
        <v>1</v>
      </c>
      <c r="D199" s="37" t="s">
        <v>74</v>
      </c>
      <c r="K199" s="25" t="s">
        <v>179</v>
      </c>
    </row>
    <row r="200">
      <c r="A200" s="37">
        <v>2494.0</v>
      </c>
      <c r="B200" s="37" t="s">
        <v>23</v>
      </c>
      <c r="C200" s="26">
        <f t="shared" si="1"/>
        <v>10</v>
      </c>
      <c r="D200" s="37" t="s">
        <v>53</v>
      </c>
      <c r="K200" s="25" t="s">
        <v>179</v>
      </c>
    </row>
    <row r="201">
      <c r="A201" s="37">
        <v>2504.0</v>
      </c>
      <c r="B201" s="37" t="s">
        <v>23</v>
      </c>
      <c r="C201" s="26">
        <f t="shared" si="1"/>
        <v>3</v>
      </c>
      <c r="D201" s="37" t="s">
        <v>53</v>
      </c>
      <c r="K201" s="25" t="s">
        <v>179</v>
      </c>
    </row>
    <row r="202">
      <c r="A202" s="37">
        <v>2507.0</v>
      </c>
      <c r="B202" s="37" t="s">
        <v>23</v>
      </c>
      <c r="C202" s="26">
        <f t="shared" si="1"/>
        <v>31</v>
      </c>
      <c r="D202" s="37" t="s">
        <v>50</v>
      </c>
      <c r="K202" s="25" t="s">
        <v>180</v>
      </c>
    </row>
    <row r="203">
      <c r="A203" s="37">
        <v>2538.0</v>
      </c>
      <c r="B203" s="37" t="s">
        <v>25</v>
      </c>
      <c r="C203" s="26">
        <f t="shared" si="1"/>
        <v>13</v>
      </c>
      <c r="D203" s="37" t="s">
        <v>76</v>
      </c>
      <c r="K203" s="25" t="s">
        <v>181</v>
      </c>
    </row>
    <row r="204">
      <c r="A204" s="37">
        <v>2551.0</v>
      </c>
      <c r="B204" s="37" t="s">
        <v>23</v>
      </c>
      <c r="C204" s="26">
        <f t="shared" si="1"/>
        <v>2</v>
      </c>
      <c r="D204" s="37" t="s">
        <v>56</v>
      </c>
      <c r="K204" s="25" t="s">
        <v>181</v>
      </c>
    </row>
    <row r="205">
      <c r="A205" s="37">
        <v>2553.0</v>
      </c>
      <c r="B205" s="37" t="s">
        <v>73</v>
      </c>
      <c r="C205" s="26">
        <f t="shared" si="1"/>
        <v>5</v>
      </c>
      <c r="D205" s="37" t="s">
        <v>74</v>
      </c>
      <c r="K205" s="25" t="s">
        <v>181</v>
      </c>
    </row>
    <row r="206">
      <c r="A206" s="37">
        <v>2558.0</v>
      </c>
      <c r="B206" s="37" t="s">
        <v>23</v>
      </c>
      <c r="C206" s="26">
        <f t="shared" si="1"/>
        <v>5</v>
      </c>
      <c r="D206" s="37" t="s">
        <v>53</v>
      </c>
      <c r="K206" s="25" t="s">
        <v>181</v>
      </c>
    </row>
    <row r="207">
      <c r="A207" s="37">
        <v>2563.0</v>
      </c>
      <c r="B207" s="37" t="s">
        <v>25</v>
      </c>
      <c r="C207" s="26">
        <f t="shared" si="1"/>
        <v>19</v>
      </c>
      <c r="D207" s="37" t="s">
        <v>76</v>
      </c>
      <c r="K207" s="25" t="s">
        <v>182</v>
      </c>
    </row>
    <row r="208">
      <c r="A208" s="37">
        <v>2582.0</v>
      </c>
      <c r="B208" s="31" t="s">
        <v>27</v>
      </c>
      <c r="C208" s="26">
        <f t="shared" si="1"/>
        <v>4</v>
      </c>
      <c r="D208" s="31"/>
      <c r="K208" s="25" t="s">
        <v>183</v>
      </c>
    </row>
    <row r="209">
      <c r="A209" s="37">
        <v>2586.0</v>
      </c>
      <c r="B209" s="37" t="s">
        <v>25</v>
      </c>
      <c r="C209" s="26">
        <f t="shared" si="1"/>
        <v>3</v>
      </c>
      <c r="D209" s="37" t="s">
        <v>76</v>
      </c>
      <c r="K209" s="25" t="s">
        <v>183</v>
      </c>
    </row>
    <row r="210">
      <c r="A210" s="37">
        <v>2589.0</v>
      </c>
      <c r="B210" s="37" t="s">
        <v>23</v>
      </c>
      <c r="C210" s="26">
        <f t="shared" si="1"/>
        <v>6</v>
      </c>
      <c r="D210" s="37" t="s">
        <v>55</v>
      </c>
      <c r="K210" s="25" t="s">
        <v>183</v>
      </c>
    </row>
    <row r="211">
      <c r="A211" s="37">
        <v>2595.0</v>
      </c>
      <c r="B211" s="37" t="s">
        <v>25</v>
      </c>
      <c r="C211" s="26">
        <f t="shared" si="1"/>
        <v>4</v>
      </c>
      <c r="D211" s="37" t="s">
        <v>64</v>
      </c>
      <c r="K211" s="25" t="s">
        <v>183</v>
      </c>
    </row>
    <row r="212">
      <c r="A212" s="37">
        <v>2599.0</v>
      </c>
      <c r="B212" s="37" t="s">
        <v>25</v>
      </c>
      <c r="C212" s="26">
        <f t="shared" si="1"/>
        <v>18</v>
      </c>
      <c r="D212" s="37" t="s">
        <v>76</v>
      </c>
      <c r="K212" s="25" t="s">
        <v>184</v>
      </c>
    </row>
    <row r="213">
      <c r="A213" s="37">
        <v>2617.0</v>
      </c>
      <c r="B213" s="37" t="s">
        <v>23</v>
      </c>
      <c r="C213" s="26">
        <f t="shared" si="1"/>
        <v>8</v>
      </c>
      <c r="D213" s="37" t="s">
        <v>53</v>
      </c>
      <c r="K213" s="25" t="s">
        <v>185</v>
      </c>
    </row>
    <row r="214">
      <c r="A214" s="37">
        <v>2625.0</v>
      </c>
      <c r="B214" s="37" t="s">
        <v>23</v>
      </c>
      <c r="C214" s="26">
        <f t="shared" si="1"/>
        <v>10</v>
      </c>
      <c r="D214" s="37" t="s">
        <v>55</v>
      </c>
      <c r="K214" s="25" t="s">
        <v>185</v>
      </c>
    </row>
    <row r="215">
      <c r="A215" s="37">
        <v>2635.0</v>
      </c>
      <c r="B215" s="37" t="s">
        <v>23</v>
      </c>
      <c r="C215" s="26">
        <f t="shared" si="1"/>
        <v>6</v>
      </c>
      <c r="D215" s="37" t="s">
        <v>53</v>
      </c>
      <c r="K215" s="25" t="s">
        <v>186</v>
      </c>
    </row>
    <row r="216">
      <c r="A216" s="37">
        <v>2641.0</v>
      </c>
      <c r="B216" s="37" t="s">
        <v>25</v>
      </c>
      <c r="C216" s="26">
        <f t="shared" si="1"/>
        <v>1</v>
      </c>
      <c r="D216" s="37" t="s">
        <v>76</v>
      </c>
      <c r="K216" s="25" t="s">
        <v>187</v>
      </c>
    </row>
    <row r="217">
      <c r="A217" s="37">
        <v>2642.0</v>
      </c>
      <c r="B217" s="37" t="s">
        <v>23</v>
      </c>
      <c r="C217" s="26">
        <f t="shared" si="1"/>
        <v>1</v>
      </c>
      <c r="D217" s="37" t="s">
        <v>53</v>
      </c>
      <c r="K217" s="25" t="s">
        <v>187</v>
      </c>
    </row>
    <row r="218">
      <c r="A218" s="37">
        <v>2643.0</v>
      </c>
      <c r="B218" s="37" t="s">
        <v>25</v>
      </c>
      <c r="C218" s="26">
        <f t="shared" si="1"/>
        <v>6</v>
      </c>
      <c r="D218" s="37" t="s">
        <v>64</v>
      </c>
      <c r="K218" s="25" t="s">
        <v>187</v>
      </c>
    </row>
    <row r="219">
      <c r="A219" s="37">
        <v>2649.0</v>
      </c>
      <c r="B219" s="37" t="s">
        <v>25</v>
      </c>
      <c r="C219" s="26">
        <f t="shared" si="1"/>
        <v>21</v>
      </c>
      <c r="D219" s="37" t="s">
        <v>76</v>
      </c>
      <c r="K219" s="25" t="s">
        <v>187</v>
      </c>
      <c r="L219" s="33" t="s">
        <v>137</v>
      </c>
    </row>
    <row r="220">
      <c r="A220" s="37">
        <v>2670.0</v>
      </c>
      <c r="B220" s="37" t="s">
        <v>23</v>
      </c>
      <c r="C220" s="26">
        <f t="shared" si="1"/>
        <v>5</v>
      </c>
      <c r="D220" s="37" t="s">
        <v>55</v>
      </c>
      <c r="K220" s="25" t="s">
        <v>188</v>
      </c>
    </row>
    <row r="221">
      <c r="A221" s="37">
        <v>2675.0</v>
      </c>
      <c r="B221" s="37" t="s">
        <v>25</v>
      </c>
      <c r="C221" s="26">
        <f t="shared" si="1"/>
        <v>15</v>
      </c>
      <c r="D221" s="37" t="s">
        <v>76</v>
      </c>
      <c r="K221" s="25" t="s">
        <v>188</v>
      </c>
    </row>
    <row r="222">
      <c r="A222" s="37">
        <v>2690.0</v>
      </c>
      <c r="B222" s="37" t="s">
        <v>79</v>
      </c>
      <c r="C222" s="26">
        <f t="shared" si="1"/>
        <v>17</v>
      </c>
      <c r="D222" s="37" t="s">
        <v>74</v>
      </c>
      <c r="K222" s="25" t="s">
        <v>189</v>
      </c>
    </row>
    <row r="223">
      <c r="A223" s="37">
        <v>2707.0</v>
      </c>
      <c r="B223" s="37" t="s">
        <v>25</v>
      </c>
      <c r="C223" s="26">
        <f t="shared" si="1"/>
        <v>3</v>
      </c>
      <c r="D223" s="37" t="s">
        <v>76</v>
      </c>
      <c r="K223" s="25" t="s">
        <v>190</v>
      </c>
    </row>
    <row r="224">
      <c r="A224" s="37">
        <v>2710.0</v>
      </c>
      <c r="B224" s="37" t="s">
        <v>23</v>
      </c>
      <c r="C224" s="26">
        <f t="shared" si="1"/>
        <v>4</v>
      </c>
      <c r="D224" s="37" t="s">
        <v>53</v>
      </c>
      <c r="K224" s="25" t="s">
        <v>190</v>
      </c>
    </row>
    <row r="225">
      <c r="A225" s="37">
        <v>2714.0</v>
      </c>
      <c r="B225" s="37" t="s">
        <v>23</v>
      </c>
      <c r="C225" s="26">
        <f t="shared" si="1"/>
        <v>32</v>
      </c>
      <c r="D225" s="37" t="s">
        <v>50</v>
      </c>
      <c r="K225" s="25" t="s">
        <v>191</v>
      </c>
    </row>
    <row r="226">
      <c r="A226" s="37">
        <v>2746.0</v>
      </c>
      <c r="B226" s="37" t="s">
        <v>79</v>
      </c>
      <c r="C226" s="26">
        <f t="shared" si="1"/>
        <v>11</v>
      </c>
      <c r="D226" s="37" t="s">
        <v>74</v>
      </c>
      <c r="K226" s="25" t="s">
        <v>192</v>
      </c>
    </row>
    <row r="227">
      <c r="A227" s="37">
        <v>2757.0</v>
      </c>
      <c r="B227" s="37" t="s">
        <v>23</v>
      </c>
      <c r="C227" s="26">
        <f t="shared" si="1"/>
        <v>13</v>
      </c>
      <c r="D227" s="37" t="s">
        <v>53</v>
      </c>
      <c r="K227" s="25" t="s">
        <v>192</v>
      </c>
    </row>
    <row r="228">
      <c r="A228" s="37">
        <v>2770.0</v>
      </c>
      <c r="B228" s="37" t="s">
        <v>23</v>
      </c>
      <c r="C228" s="26">
        <f t="shared" si="1"/>
        <v>4</v>
      </c>
      <c r="D228" s="37" t="s">
        <v>53</v>
      </c>
      <c r="K228" s="25" t="s">
        <v>192</v>
      </c>
    </row>
    <row r="229">
      <c r="A229" s="37">
        <v>2774.0</v>
      </c>
      <c r="B229" s="37" t="s">
        <v>23</v>
      </c>
      <c r="C229" s="26">
        <f t="shared" si="1"/>
        <v>9</v>
      </c>
      <c r="D229" s="37" t="s">
        <v>53</v>
      </c>
      <c r="K229" s="25" t="s">
        <v>192</v>
      </c>
    </row>
    <row r="230">
      <c r="A230" s="37">
        <v>2783.0</v>
      </c>
      <c r="B230" s="37" t="s">
        <v>25</v>
      </c>
      <c r="C230" s="26">
        <f t="shared" si="1"/>
        <v>4</v>
      </c>
      <c r="D230" s="37" t="s">
        <v>76</v>
      </c>
      <c r="K230" s="25" t="s">
        <v>192</v>
      </c>
    </row>
    <row r="231">
      <c r="A231" s="37">
        <v>2787.0</v>
      </c>
      <c r="B231" s="37" t="s">
        <v>23</v>
      </c>
      <c r="C231" s="26">
        <f t="shared" si="1"/>
        <v>11</v>
      </c>
      <c r="D231" s="37" t="s">
        <v>53</v>
      </c>
      <c r="K231" s="25" t="s">
        <v>193</v>
      </c>
    </row>
    <row r="232">
      <c r="A232" s="37">
        <v>2798.0</v>
      </c>
      <c r="B232" s="37" t="s">
        <v>25</v>
      </c>
      <c r="C232" s="26">
        <f t="shared" si="1"/>
        <v>4</v>
      </c>
      <c r="D232" s="37" t="s">
        <v>76</v>
      </c>
      <c r="K232" s="25" t="s">
        <v>194</v>
      </c>
    </row>
    <row r="233">
      <c r="A233" s="37">
        <v>2802.0</v>
      </c>
      <c r="B233" s="31" t="s">
        <v>27</v>
      </c>
      <c r="C233" s="26">
        <f t="shared" si="1"/>
        <v>5</v>
      </c>
      <c r="D233" s="31"/>
      <c r="K233" s="25" t="s">
        <v>194</v>
      </c>
    </row>
    <row r="234">
      <c r="A234" s="37">
        <v>2807.0</v>
      </c>
      <c r="C234" s="26">
        <f>SUM(C5:C233)</f>
        <v>2757</v>
      </c>
      <c r="K234" s="25" t="s">
        <v>194</v>
      </c>
    </row>
    <row r="235">
      <c r="A235" s="37" t="s">
        <v>195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4" width="15.67"/>
    <col customWidth="1" min="5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3.44"/>
    <col customWidth="1" min="12" max="14" width="8.56"/>
    <col customWidth="1" min="16" max="16" width="8.78"/>
    <col customWidth="1" min="17" max="25" width="8.56"/>
  </cols>
  <sheetData>
    <row r="1">
      <c r="A1" s="15" t="s">
        <v>65</v>
      </c>
      <c r="B1" s="16" t="s">
        <v>8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>
      <c r="A2" s="15" t="s">
        <v>66</v>
      </c>
      <c r="B2" s="17">
        <v>13.0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>
      <c r="A3" s="15" t="s">
        <v>67</v>
      </c>
      <c r="B3" s="15" t="s">
        <v>68</v>
      </c>
      <c r="C3" s="16"/>
      <c r="D3" s="15"/>
      <c r="E3" s="15"/>
      <c r="F3" s="15"/>
      <c r="G3" s="15"/>
      <c r="H3" s="15"/>
      <c r="I3" s="18"/>
      <c r="J3" s="19"/>
      <c r="K3" s="16"/>
      <c r="L3" s="16"/>
      <c r="R3" s="20"/>
    </row>
    <row r="4">
      <c r="A4" s="21" t="s">
        <v>19</v>
      </c>
      <c r="B4" s="21" t="s">
        <v>21</v>
      </c>
      <c r="C4" s="21" t="s">
        <v>32</v>
      </c>
      <c r="D4" s="21" t="s">
        <v>34</v>
      </c>
      <c r="E4" s="21" t="s">
        <v>69</v>
      </c>
      <c r="F4" s="21" t="s">
        <v>37</v>
      </c>
      <c r="G4" s="21" t="s">
        <v>70</v>
      </c>
      <c r="H4" s="21" t="s">
        <v>40</v>
      </c>
      <c r="I4" s="22" t="s">
        <v>71</v>
      </c>
      <c r="J4" s="23" t="s">
        <v>13</v>
      </c>
      <c r="K4" s="23" t="s">
        <v>42</v>
      </c>
      <c r="L4" s="23" t="s">
        <v>44</v>
      </c>
      <c r="N4" s="24" t="s">
        <v>21</v>
      </c>
      <c r="O4" s="16" t="s">
        <v>71</v>
      </c>
      <c r="P4" s="16" t="s">
        <v>72</v>
      </c>
      <c r="R4" s="20"/>
      <c r="S4" s="20"/>
      <c r="T4" s="20"/>
      <c r="U4" s="20"/>
      <c r="V4" s="20"/>
      <c r="W4" s="20"/>
      <c r="X4" s="20"/>
    </row>
    <row r="5">
      <c r="A5" s="25">
        <v>26.0</v>
      </c>
      <c r="B5" s="31" t="s">
        <v>27</v>
      </c>
      <c r="C5" s="26">
        <f t="shared" ref="C5:C267" si="1">A6-A5</f>
        <v>6</v>
      </c>
      <c r="D5" s="41"/>
      <c r="I5" s="27"/>
      <c r="J5" s="28"/>
      <c r="K5" s="25" t="s">
        <v>196</v>
      </c>
      <c r="N5" s="4" t="s">
        <v>23</v>
      </c>
      <c r="O5" s="29">
        <f>SUMIF(B:B,"hard_coral",C:C)</f>
        <v>1493</v>
      </c>
      <c r="P5" s="30">
        <f t="shared" ref="P5:P15" si="2">(O5/$O$16)*100</f>
        <v>55.2553664</v>
      </c>
      <c r="R5" s="26" t="s">
        <v>25</v>
      </c>
      <c r="S5" s="26">
        <v>892.0</v>
      </c>
      <c r="T5" s="20"/>
      <c r="U5" s="20"/>
      <c r="V5" s="20"/>
      <c r="W5" s="20"/>
      <c r="X5" s="20"/>
    </row>
    <row r="6">
      <c r="A6" s="25">
        <v>32.0</v>
      </c>
      <c r="B6" s="25" t="s">
        <v>23</v>
      </c>
      <c r="C6" s="26">
        <f t="shared" si="1"/>
        <v>4</v>
      </c>
      <c r="D6" s="25" t="s">
        <v>53</v>
      </c>
      <c r="I6" s="27"/>
      <c r="J6" s="28"/>
      <c r="K6" s="25" t="s">
        <v>196</v>
      </c>
      <c r="N6" s="4" t="s">
        <v>25</v>
      </c>
      <c r="O6" s="29">
        <f>SUMIF(B:B,"algae",C:C)</f>
        <v>892</v>
      </c>
      <c r="P6" s="30">
        <f t="shared" si="2"/>
        <v>33.01258327</v>
      </c>
      <c r="R6" s="20" t="s">
        <v>28</v>
      </c>
      <c r="S6" s="20">
        <v>35.0</v>
      </c>
    </row>
    <row r="7">
      <c r="A7" s="25">
        <v>36.0</v>
      </c>
      <c r="B7" s="25" t="s">
        <v>25</v>
      </c>
      <c r="C7" s="26">
        <f t="shared" si="1"/>
        <v>4</v>
      </c>
      <c r="D7" s="25" t="s">
        <v>76</v>
      </c>
      <c r="I7" s="27"/>
      <c r="J7" s="28"/>
      <c r="K7" s="25" t="s">
        <v>196</v>
      </c>
      <c r="N7" s="4" t="s">
        <v>24</v>
      </c>
      <c r="O7" s="29">
        <f>SUMIF(B:B,"soft_coral",C:C)</f>
        <v>37</v>
      </c>
      <c r="P7" s="30">
        <f t="shared" si="2"/>
        <v>1.369356033</v>
      </c>
      <c r="R7" s="20" t="s">
        <v>23</v>
      </c>
      <c r="S7" s="20">
        <v>1493.0</v>
      </c>
    </row>
    <row r="8">
      <c r="A8" s="25">
        <v>40.0</v>
      </c>
      <c r="B8" s="31" t="s">
        <v>27</v>
      </c>
      <c r="C8" s="26">
        <f t="shared" si="1"/>
        <v>2</v>
      </c>
      <c r="D8" s="41"/>
      <c r="I8" s="27"/>
      <c r="J8" s="28"/>
      <c r="K8" s="25" t="s">
        <v>196</v>
      </c>
      <c r="N8" s="4" t="s">
        <v>28</v>
      </c>
      <c r="O8" s="29">
        <f>SUMIF(B:B,"boulder",C:C)</f>
        <v>35</v>
      </c>
      <c r="P8" s="30">
        <f t="shared" si="2"/>
        <v>1.295336788</v>
      </c>
      <c r="R8" s="26" t="s">
        <v>78</v>
      </c>
      <c r="S8" s="26">
        <v>0.0</v>
      </c>
      <c r="T8" s="20"/>
      <c r="U8" s="20"/>
      <c r="V8" s="20"/>
      <c r="W8" s="20"/>
    </row>
    <row r="9">
      <c r="A9" s="25">
        <v>42.0</v>
      </c>
      <c r="B9" s="25" t="s">
        <v>25</v>
      </c>
      <c r="C9" s="26">
        <f t="shared" si="1"/>
        <v>6</v>
      </c>
      <c r="D9" s="25" t="s">
        <v>76</v>
      </c>
      <c r="I9" s="27"/>
      <c r="J9" s="28"/>
      <c r="K9" s="25" t="s">
        <v>196</v>
      </c>
      <c r="N9" s="4" t="s">
        <v>79</v>
      </c>
      <c r="O9" s="29">
        <f>SUMIF(B:B,"rubble",C:C)</f>
        <v>0</v>
      </c>
      <c r="P9" s="30">
        <f t="shared" si="2"/>
        <v>0</v>
      </c>
      <c r="R9" s="20" t="s">
        <v>79</v>
      </c>
      <c r="S9" s="20">
        <v>0.0</v>
      </c>
      <c r="T9" s="20"/>
      <c r="U9" s="20"/>
      <c r="V9" s="20"/>
      <c r="W9" s="20"/>
    </row>
    <row r="10">
      <c r="A10" s="25">
        <v>48.0</v>
      </c>
      <c r="B10" s="25" t="s">
        <v>23</v>
      </c>
      <c r="C10" s="26">
        <f t="shared" si="1"/>
        <v>7</v>
      </c>
      <c r="D10" s="25" t="s">
        <v>55</v>
      </c>
      <c r="F10" s="42" t="s">
        <v>85</v>
      </c>
      <c r="K10" s="25" t="s">
        <v>196</v>
      </c>
      <c r="L10" s="32"/>
      <c r="N10" s="4" t="s">
        <v>29</v>
      </c>
      <c r="O10" s="29">
        <f>SUMIF(B:B,"sand",C:C)</f>
        <v>0</v>
      </c>
      <c r="P10" s="30">
        <f t="shared" si="2"/>
        <v>0</v>
      </c>
      <c r="R10" s="26" t="s">
        <v>29</v>
      </c>
      <c r="S10" s="26">
        <v>0.0</v>
      </c>
    </row>
    <row r="11">
      <c r="A11" s="25">
        <v>55.0</v>
      </c>
      <c r="B11" s="31" t="s">
        <v>23</v>
      </c>
      <c r="C11" s="26">
        <f t="shared" si="1"/>
        <v>8</v>
      </c>
      <c r="D11" s="31" t="s">
        <v>53</v>
      </c>
      <c r="K11" s="25" t="s">
        <v>196</v>
      </c>
      <c r="N11" s="4" t="s">
        <v>26</v>
      </c>
      <c r="O11" s="29">
        <f>SUMIF(B:B,"sponge",C:C)</f>
        <v>0</v>
      </c>
      <c r="P11" s="30">
        <f t="shared" si="2"/>
        <v>0</v>
      </c>
      <c r="R11" s="26" t="s">
        <v>73</v>
      </c>
      <c r="S11" s="26">
        <v>158.0</v>
      </c>
    </row>
    <row r="12">
      <c r="A12" s="25">
        <v>63.0</v>
      </c>
      <c r="B12" s="25" t="s">
        <v>28</v>
      </c>
      <c r="C12" s="26">
        <f t="shared" si="1"/>
        <v>19</v>
      </c>
      <c r="D12" s="25" t="s">
        <v>74</v>
      </c>
      <c r="K12" s="25" t="s">
        <v>197</v>
      </c>
      <c r="N12" s="4" t="s">
        <v>78</v>
      </c>
      <c r="O12" s="29">
        <f>SUMIF(B:B,"other",C:C)</f>
        <v>0</v>
      </c>
      <c r="P12" s="30">
        <f t="shared" si="2"/>
        <v>0</v>
      </c>
      <c r="R12" s="20" t="s">
        <v>24</v>
      </c>
      <c r="S12" s="20">
        <v>37.0</v>
      </c>
    </row>
    <row r="13">
      <c r="A13" s="25">
        <v>82.0</v>
      </c>
      <c r="B13" s="25" t="s">
        <v>25</v>
      </c>
      <c r="C13" s="26">
        <f t="shared" si="1"/>
        <v>7</v>
      </c>
      <c r="D13" s="37" t="s">
        <v>76</v>
      </c>
      <c r="K13" s="25" t="s">
        <v>198</v>
      </c>
      <c r="N13" s="4" t="s">
        <v>27</v>
      </c>
      <c r="O13" s="29">
        <f>SUMIF(B:B,"unknown",C:C)</f>
        <v>85</v>
      </c>
      <c r="P13" s="30">
        <f t="shared" si="2"/>
        <v>3.145817913</v>
      </c>
      <c r="R13" s="26" t="s">
        <v>26</v>
      </c>
      <c r="S13" s="26">
        <v>0.0</v>
      </c>
    </row>
    <row r="14">
      <c r="A14" s="25">
        <v>89.0</v>
      </c>
      <c r="B14" s="25" t="s">
        <v>23</v>
      </c>
      <c r="C14" s="26">
        <f t="shared" si="1"/>
        <v>7</v>
      </c>
      <c r="D14" s="37" t="s">
        <v>53</v>
      </c>
      <c r="F14" s="32"/>
      <c r="H14" s="32"/>
      <c r="K14" s="25" t="s">
        <v>198</v>
      </c>
      <c r="L14" s="32"/>
      <c r="N14" s="4" t="s">
        <v>73</v>
      </c>
      <c r="O14" s="29">
        <f>SUMIF(B:B,"shadow",C:C)</f>
        <v>158</v>
      </c>
      <c r="P14" s="30">
        <f t="shared" si="2"/>
        <v>5.847520355</v>
      </c>
      <c r="R14" s="26" t="s">
        <v>27</v>
      </c>
      <c r="S14" s="26">
        <v>85.0</v>
      </c>
    </row>
    <row r="15">
      <c r="A15" s="25">
        <v>96.0</v>
      </c>
      <c r="B15" s="25" t="s">
        <v>25</v>
      </c>
      <c r="C15" s="26">
        <f t="shared" si="1"/>
        <v>11</v>
      </c>
      <c r="D15" s="25" t="s">
        <v>76</v>
      </c>
      <c r="K15" s="25" t="s">
        <v>198</v>
      </c>
      <c r="N15" s="4" t="s">
        <v>84</v>
      </c>
      <c r="O15" s="29">
        <f>SUMIF(B:B,"zoanthids",C:C)</f>
        <v>2</v>
      </c>
      <c r="P15" s="30">
        <f t="shared" si="2"/>
        <v>0.074019245</v>
      </c>
      <c r="R15" s="26" t="s">
        <v>84</v>
      </c>
      <c r="S15" s="26">
        <v>2.0</v>
      </c>
    </row>
    <row r="16">
      <c r="A16" s="25">
        <v>107.0</v>
      </c>
      <c r="B16" s="25" t="s">
        <v>23</v>
      </c>
      <c r="C16" s="26">
        <f t="shared" si="1"/>
        <v>5</v>
      </c>
      <c r="D16" s="25" t="s">
        <v>55</v>
      </c>
      <c r="F16" s="42" t="s">
        <v>85</v>
      </c>
      <c r="K16" s="25" t="s">
        <v>199</v>
      </c>
      <c r="N16" s="3"/>
      <c r="O16" s="43">
        <f t="shared" ref="O16:P16" si="3">SUM(O5:O15)</f>
        <v>2702</v>
      </c>
      <c r="P16" s="36">
        <f t="shared" si="3"/>
        <v>100</v>
      </c>
    </row>
    <row r="17">
      <c r="A17" s="25">
        <v>112.0</v>
      </c>
      <c r="B17" s="37" t="s">
        <v>200</v>
      </c>
      <c r="C17" s="26">
        <f t="shared" si="1"/>
        <v>13</v>
      </c>
      <c r="D17" s="37" t="s">
        <v>76</v>
      </c>
      <c r="K17" s="25" t="s">
        <v>201</v>
      </c>
      <c r="N17" s="3"/>
      <c r="O17" s="3"/>
      <c r="P17" s="3"/>
    </row>
    <row r="18">
      <c r="A18" s="25">
        <v>125.0</v>
      </c>
      <c r="B18" s="25" t="s">
        <v>23</v>
      </c>
      <c r="C18" s="26">
        <f t="shared" si="1"/>
        <v>4</v>
      </c>
      <c r="D18" s="31" t="s">
        <v>51</v>
      </c>
      <c r="F18" s="42" t="s">
        <v>202</v>
      </c>
      <c r="K18" s="25" t="s">
        <v>201</v>
      </c>
      <c r="L18" s="32"/>
      <c r="N18" s="38" t="s">
        <v>87</v>
      </c>
      <c r="O18" s="3"/>
      <c r="P18" s="3"/>
    </row>
    <row r="19">
      <c r="A19" s="25">
        <v>129.0</v>
      </c>
      <c r="B19" s="25" t="s">
        <v>25</v>
      </c>
      <c r="C19" s="26">
        <f t="shared" si="1"/>
        <v>1</v>
      </c>
      <c r="D19" s="25" t="s">
        <v>64</v>
      </c>
      <c r="K19" s="25" t="s">
        <v>201</v>
      </c>
      <c r="N19" s="43">
        <f>C268-SUMIF(B:B,"missing",C:C)</f>
        <v>2715</v>
      </c>
      <c r="O19" s="3"/>
      <c r="P19" s="3"/>
    </row>
    <row r="20">
      <c r="A20" s="25">
        <v>130.0</v>
      </c>
      <c r="B20" s="25" t="s">
        <v>23</v>
      </c>
      <c r="C20" s="26">
        <f t="shared" si="1"/>
        <v>8</v>
      </c>
      <c r="D20" s="25" t="s">
        <v>56</v>
      </c>
      <c r="K20" s="25" t="s">
        <v>201</v>
      </c>
    </row>
    <row r="21">
      <c r="A21" s="37">
        <v>138.0</v>
      </c>
      <c r="B21" s="25" t="s">
        <v>23</v>
      </c>
      <c r="C21" s="26">
        <f t="shared" si="1"/>
        <v>7</v>
      </c>
      <c r="D21" s="25" t="s">
        <v>53</v>
      </c>
      <c r="K21" s="25" t="s">
        <v>201</v>
      </c>
      <c r="N21" s="37" t="s">
        <v>90</v>
      </c>
    </row>
    <row r="22">
      <c r="A22" s="25">
        <v>145.0</v>
      </c>
      <c r="B22" s="31" t="s">
        <v>27</v>
      </c>
      <c r="C22" s="26">
        <f t="shared" si="1"/>
        <v>16</v>
      </c>
      <c r="D22" s="41"/>
      <c r="K22" s="25" t="s">
        <v>203</v>
      </c>
    </row>
    <row r="23">
      <c r="A23" s="25">
        <v>161.0</v>
      </c>
      <c r="B23" s="25" t="s">
        <v>23</v>
      </c>
      <c r="C23" s="26">
        <f t="shared" si="1"/>
        <v>9</v>
      </c>
      <c r="D23" s="25" t="s">
        <v>58</v>
      </c>
      <c r="K23" s="25" t="s">
        <v>203</v>
      </c>
      <c r="L23" s="32"/>
    </row>
    <row r="24">
      <c r="A24" s="25">
        <v>170.0</v>
      </c>
      <c r="B24" s="25" t="s">
        <v>25</v>
      </c>
      <c r="C24" s="26">
        <f t="shared" si="1"/>
        <v>17</v>
      </c>
      <c r="D24" s="25" t="s">
        <v>76</v>
      </c>
      <c r="K24" s="25" t="s">
        <v>203</v>
      </c>
    </row>
    <row r="25">
      <c r="A25" s="25">
        <v>187.0</v>
      </c>
      <c r="B25" s="25" t="s">
        <v>23</v>
      </c>
      <c r="C25" s="26">
        <f t="shared" si="1"/>
        <v>18</v>
      </c>
      <c r="D25" s="25" t="s">
        <v>56</v>
      </c>
      <c r="K25" s="25" t="s">
        <v>204</v>
      </c>
      <c r="L25" s="32"/>
    </row>
    <row r="26">
      <c r="A26" s="25">
        <v>205.0</v>
      </c>
      <c r="B26" s="25" t="s">
        <v>23</v>
      </c>
      <c r="C26" s="26">
        <f t="shared" si="1"/>
        <v>9</v>
      </c>
      <c r="D26" s="25" t="s">
        <v>53</v>
      </c>
      <c r="K26" s="25" t="s">
        <v>205</v>
      </c>
    </row>
    <row r="27">
      <c r="A27" s="25">
        <v>214.0</v>
      </c>
      <c r="B27" s="25" t="s">
        <v>23</v>
      </c>
      <c r="C27" s="26">
        <f t="shared" si="1"/>
        <v>8</v>
      </c>
      <c r="D27" s="25" t="s">
        <v>55</v>
      </c>
      <c r="F27" s="34" t="s">
        <v>85</v>
      </c>
      <c r="K27" s="25" t="s">
        <v>205</v>
      </c>
    </row>
    <row r="28">
      <c r="A28" s="25">
        <v>222.0</v>
      </c>
      <c r="B28" s="25" t="s">
        <v>25</v>
      </c>
      <c r="C28" s="26">
        <f t="shared" si="1"/>
        <v>1</v>
      </c>
      <c r="D28" s="25" t="s">
        <v>76</v>
      </c>
      <c r="K28" s="25" t="s">
        <v>205</v>
      </c>
      <c r="L28" s="32"/>
    </row>
    <row r="29">
      <c r="A29" s="25">
        <v>223.0</v>
      </c>
      <c r="B29" s="25" t="s">
        <v>23</v>
      </c>
      <c r="C29" s="26">
        <f t="shared" si="1"/>
        <v>2</v>
      </c>
      <c r="D29" s="25" t="s">
        <v>53</v>
      </c>
      <c r="K29" s="25" t="s">
        <v>205</v>
      </c>
    </row>
    <row r="30">
      <c r="A30" s="25">
        <v>225.0</v>
      </c>
      <c r="B30" s="25" t="s">
        <v>23</v>
      </c>
      <c r="C30" s="26">
        <f t="shared" si="1"/>
        <v>19</v>
      </c>
      <c r="D30" s="25" t="s">
        <v>53</v>
      </c>
      <c r="K30" s="25" t="s">
        <v>206</v>
      </c>
    </row>
    <row r="31">
      <c r="A31" s="25">
        <v>244.0</v>
      </c>
      <c r="B31" s="25" t="s">
        <v>23</v>
      </c>
      <c r="C31" s="26">
        <f t="shared" si="1"/>
        <v>14</v>
      </c>
      <c r="D31" s="25" t="s">
        <v>56</v>
      </c>
      <c r="K31" s="25" t="s">
        <v>206</v>
      </c>
      <c r="L31" s="32"/>
    </row>
    <row r="32">
      <c r="A32" s="25">
        <v>258.0</v>
      </c>
      <c r="B32" s="25" t="s">
        <v>25</v>
      </c>
      <c r="C32" s="26">
        <f t="shared" si="1"/>
        <v>4</v>
      </c>
      <c r="D32" s="25" t="s">
        <v>64</v>
      </c>
      <c r="K32" s="25" t="s">
        <v>207</v>
      </c>
    </row>
    <row r="33">
      <c r="A33" s="25">
        <v>262.0</v>
      </c>
      <c r="B33" s="25" t="s">
        <v>23</v>
      </c>
      <c r="C33" s="26">
        <f t="shared" si="1"/>
        <v>14</v>
      </c>
      <c r="D33" s="25" t="s">
        <v>58</v>
      </c>
      <c r="F33" s="34" t="s">
        <v>116</v>
      </c>
      <c r="K33" s="25" t="s">
        <v>208</v>
      </c>
    </row>
    <row r="34">
      <c r="A34" s="25">
        <v>276.0</v>
      </c>
      <c r="B34" s="25" t="s">
        <v>73</v>
      </c>
      <c r="C34" s="26">
        <f t="shared" si="1"/>
        <v>1</v>
      </c>
      <c r="D34" s="25" t="s">
        <v>74</v>
      </c>
      <c r="K34" s="25" t="s">
        <v>209</v>
      </c>
      <c r="L34" s="32"/>
    </row>
    <row r="35">
      <c r="A35" s="25">
        <v>277.0</v>
      </c>
      <c r="B35" s="31" t="s">
        <v>27</v>
      </c>
      <c r="C35" s="26">
        <f t="shared" si="1"/>
        <v>2</v>
      </c>
      <c r="D35" s="41"/>
      <c r="K35" s="25" t="s">
        <v>209</v>
      </c>
    </row>
    <row r="36">
      <c r="A36" s="25">
        <v>279.0</v>
      </c>
      <c r="B36" s="25" t="s">
        <v>25</v>
      </c>
      <c r="C36" s="26">
        <f t="shared" si="1"/>
        <v>2</v>
      </c>
      <c r="D36" s="25" t="s">
        <v>76</v>
      </c>
      <c r="K36" s="25" t="s">
        <v>209</v>
      </c>
      <c r="L36" s="20"/>
    </row>
    <row r="37">
      <c r="A37" s="25">
        <v>281.0</v>
      </c>
      <c r="B37" s="25" t="s">
        <v>23</v>
      </c>
      <c r="C37" s="26">
        <f t="shared" si="1"/>
        <v>14</v>
      </c>
      <c r="D37" s="25" t="s">
        <v>58</v>
      </c>
      <c r="F37" s="34" t="s">
        <v>116</v>
      </c>
      <c r="K37" s="25" t="s">
        <v>209</v>
      </c>
      <c r="L37" s="32"/>
    </row>
    <row r="38">
      <c r="A38" s="25">
        <v>295.0</v>
      </c>
      <c r="B38" s="25" t="s">
        <v>23</v>
      </c>
      <c r="C38" s="26">
        <f t="shared" si="1"/>
        <v>29</v>
      </c>
      <c r="D38" s="25" t="s">
        <v>53</v>
      </c>
      <c r="K38" s="25" t="s">
        <v>210</v>
      </c>
    </row>
    <row r="39">
      <c r="A39" s="25">
        <v>324.0</v>
      </c>
      <c r="B39" s="31" t="s">
        <v>23</v>
      </c>
      <c r="C39" s="26">
        <f t="shared" si="1"/>
        <v>21</v>
      </c>
      <c r="D39" s="31" t="s">
        <v>58</v>
      </c>
      <c r="E39" s="44"/>
      <c r="F39" s="40" t="s">
        <v>116</v>
      </c>
      <c r="H39" s="32"/>
      <c r="K39" s="45" t="s">
        <v>211</v>
      </c>
      <c r="L39" s="32"/>
    </row>
    <row r="40">
      <c r="A40" s="25">
        <v>345.0</v>
      </c>
      <c r="B40" s="25" t="s">
        <v>23</v>
      </c>
      <c r="C40" s="26">
        <f t="shared" si="1"/>
        <v>4</v>
      </c>
      <c r="D40" s="25" t="s">
        <v>53</v>
      </c>
      <c r="K40" s="45" t="s">
        <v>211</v>
      </c>
      <c r="L40" s="32"/>
    </row>
    <row r="41">
      <c r="A41" s="25">
        <v>349.0</v>
      </c>
      <c r="B41" s="25" t="s">
        <v>23</v>
      </c>
      <c r="C41" s="26">
        <f t="shared" si="1"/>
        <v>11</v>
      </c>
      <c r="D41" s="25" t="s">
        <v>51</v>
      </c>
      <c r="K41" s="45" t="s">
        <v>212</v>
      </c>
    </row>
    <row r="42">
      <c r="A42" s="25">
        <v>360.0</v>
      </c>
      <c r="B42" s="25" t="s">
        <v>73</v>
      </c>
      <c r="C42" s="26">
        <f t="shared" si="1"/>
        <v>2</v>
      </c>
      <c r="D42" s="25" t="s">
        <v>74</v>
      </c>
      <c r="K42" s="45" t="s">
        <v>213</v>
      </c>
    </row>
    <row r="43">
      <c r="A43" s="25">
        <v>362.0</v>
      </c>
      <c r="B43" s="25" t="s">
        <v>23</v>
      </c>
      <c r="C43" s="26">
        <f t="shared" si="1"/>
        <v>10</v>
      </c>
      <c r="D43" s="25" t="s">
        <v>55</v>
      </c>
      <c r="K43" s="45" t="s">
        <v>213</v>
      </c>
      <c r="L43" s="32"/>
    </row>
    <row r="44">
      <c r="A44" s="25">
        <v>372.0</v>
      </c>
      <c r="B44" s="25" t="s">
        <v>23</v>
      </c>
      <c r="C44" s="26">
        <f t="shared" si="1"/>
        <v>34</v>
      </c>
      <c r="D44" s="25" t="s">
        <v>50</v>
      </c>
      <c r="K44" s="45" t="s">
        <v>214</v>
      </c>
    </row>
    <row r="45">
      <c r="A45" s="25">
        <v>406.0</v>
      </c>
      <c r="B45" s="25" t="s">
        <v>73</v>
      </c>
      <c r="C45" s="26">
        <f t="shared" si="1"/>
        <v>4</v>
      </c>
      <c r="D45" s="25" t="s">
        <v>74</v>
      </c>
      <c r="K45" s="45" t="s">
        <v>215</v>
      </c>
    </row>
    <row r="46">
      <c r="A46" s="25">
        <v>410.0</v>
      </c>
      <c r="B46" s="25" t="s">
        <v>23</v>
      </c>
      <c r="C46" s="26">
        <f t="shared" si="1"/>
        <v>37</v>
      </c>
      <c r="D46" s="37" t="s">
        <v>53</v>
      </c>
      <c r="K46" s="45" t="s">
        <v>216</v>
      </c>
      <c r="L46" s="32"/>
    </row>
    <row r="47">
      <c r="A47" s="25">
        <v>447.0</v>
      </c>
      <c r="B47" s="25" t="s">
        <v>25</v>
      </c>
      <c r="C47" s="26">
        <f t="shared" si="1"/>
        <v>6</v>
      </c>
      <c r="D47" s="25" t="s">
        <v>76</v>
      </c>
      <c r="K47" s="45" t="s">
        <v>217</v>
      </c>
    </row>
    <row r="48">
      <c r="A48" s="25">
        <v>453.0</v>
      </c>
      <c r="B48" s="25" t="s">
        <v>23</v>
      </c>
      <c r="C48" s="26">
        <f t="shared" si="1"/>
        <v>3</v>
      </c>
      <c r="D48" s="46" t="s">
        <v>53</v>
      </c>
      <c r="K48" s="45" t="s">
        <v>217</v>
      </c>
    </row>
    <row r="49">
      <c r="A49" s="37">
        <v>456.0</v>
      </c>
      <c r="B49" s="25" t="s">
        <v>23</v>
      </c>
      <c r="C49" s="26">
        <f t="shared" si="1"/>
        <v>10</v>
      </c>
      <c r="D49" s="46" t="s">
        <v>56</v>
      </c>
      <c r="K49" s="45" t="s">
        <v>217</v>
      </c>
      <c r="L49" s="32"/>
    </row>
    <row r="50">
      <c r="A50" s="25">
        <v>466.0</v>
      </c>
      <c r="B50" s="25" t="s">
        <v>73</v>
      </c>
      <c r="C50" s="26">
        <f t="shared" si="1"/>
        <v>2</v>
      </c>
      <c r="D50" s="25" t="s">
        <v>74</v>
      </c>
      <c r="K50" s="45" t="s">
        <v>217</v>
      </c>
    </row>
    <row r="51">
      <c r="A51" s="25">
        <v>468.0</v>
      </c>
      <c r="B51" s="25" t="s">
        <v>23</v>
      </c>
      <c r="C51" s="26">
        <f t="shared" si="1"/>
        <v>97</v>
      </c>
      <c r="D51" s="25" t="s">
        <v>58</v>
      </c>
      <c r="F51" s="34" t="s">
        <v>116</v>
      </c>
      <c r="K51" s="45" t="s">
        <v>218</v>
      </c>
    </row>
    <row r="52">
      <c r="A52" s="25">
        <v>565.0</v>
      </c>
      <c r="B52" s="25" t="s">
        <v>23</v>
      </c>
      <c r="C52" s="26">
        <f t="shared" si="1"/>
        <v>6</v>
      </c>
      <c r="D52" s="25" t="s">
        <v>56</v>
      </c>
      <c r="K52" s="45" t="s">
        <v>219</v>
      </c>
      <c r="L52" s="32"/>
    </row>
    <row r="53">
      <c r="A53" s="25">
        <v>571.0</v>
      </c>
      <c r="B53" s="25" t="s">
        <v>25</v>
      </c>
      <c r="C53" s="26">
        <f t="shared" si="1"/>
        <v>23</v>
      </c>
      <c r="D53" s="25" t="s">
        <v>76</v>
      </c>
      <c r="K53" s="45" t="s">
        <v>219</v>
      </c>
    </row>
    <row r="54">
      <c r="A54" s="25">
        <v>594.0</v>
      </c>
      <c r="B54" s="31" t="s">
        <v>27</v>
      </c>
      <c r="C54" s="26">
        <f t="shared" si="1"/>
        <v>21</v>
      </c>
      <c r="D54" s="41"/>
      <c r="K54" s="45" t="s">
        <v>220</v>
      </c>
    </row>
    <row r="55">
      <c r="A55" s="25">
        <v>615.0</v>
      </c>
      <c r="B55" s="37" t="s">
        <v>25</v>
      </c>
      <c r="C55" s="26">
        <f t="shared" si="1"/>
        <v>8</v>
      </c>
      <c r="D55" s="37" t="s">
        <v>76</v>
      </c>
      <c r="K55" s="45" t="s">
        <v>221</v>
      </c>
      <c r="L55" s="32"/>
    </row>
    <row r="56">
      <c r="A56" s="25">
        <v>623.0</v>
      </c>
      <c r="B56" s="25" t="s">
        <v>23</v>
      </c>
      <c r="C56" s="26">
        <f t="shared" si="1"/>
        <v>9</v>
      </c>
      <c r="D56" s="25" t="s">
        <v>51</v>
      </c>
      <c r="K56" s="45" t="s">
        <v>221</v>
      </c>
    </row>
    <row r="57">
      <c r="A57" s="25">
        <v>632.0</v>
      </c>
      <c r="B57" s="31" t="s">
        <v>27</v>
      </c>
      <c r="C57" s="26">
        <f t="shared" si="1"/>
        <v>8</v>
      </c>
      <c r="D57" s="41"/>
      <c r="K57" s="45" t="s">
        <v>221</v>
      </c>
    </row>
    <row r="58">
      <c r="A58" s="25">
        <v>640.0</v>
      </c>
      <c r="B58" s="25" t="s">
        <v>23</v>
      </c>
      <c r="C58" s="26">
        <f t="shared" si="1"/>
        <v>9</v>
      </c>
      <c r="D58" s="25" t="s">
        <v>53</v>
      </c>
      <c r="K58" s="45" t="s">
        <v>222</v>
      </c>
      <c r="L58" s="32"/>
    </row>
    <row r="59">
      <c r="A59" s="25">
        <v>649.0</v>
      </c>
      <c r="B59" s="25" t="s">
        <v>25</v>
      </c>
      <c r="C59" s="26">
        <f t="shared" si="1"/>
        <v>6</v>
      </c>
      <c r="D59" s="25" t="s">
        <v>76</v>
      </c>
      <c r="K59" s="45" t="s">
        <v>222</v>
      </c>
    </row>
    <row r="60">
      <c r="A60" s="25">
        <v>655.0</v>
      </c>
      <c r="B60" s="25" t="s">
        <v>23</v>
      </c>
      <c r="C60" s="26">
        <f t="shared" si="1"/>
        <v>18</v>
      </c>
      <c r="D60" s="25" t="s">
        <v>57</v>
      </c>
      <c r="K60" s="45" t="s">
        <v>223</v>
      </c>
    </row>
    <row r="61">
      <c r="A61" s="25">
        <v>673.0</v>
      </c>
      <c r="B61" s="25" t="s">
        <v>25</v>
      </c>
      <c r="C61" s="26">
        <f t="shared" si="1"/>
        <v>5</v>
      </c>
      <c r="D61" s="25" t="s">
        <v>76</v>
      </c>
      <c r="K61" s="45" t="s">
        <v>224</v>
      </c>
      <c r="L61" s="32"/>
    </row>
    <row r="62">
      <c r="A62" s="25">
        <v>678.0</v>
      </c>
      <c r="B62" s="25" t="s">
        <v>23</v>
      </c>
      <c r="C62" s="26">
        <f t="shared" si="1"/>
        <v>11</v>
      </c>
      <c r="D62" s="25" t="s">
        <v>53</v>
      </c>
      <c r="K62" s="45" t="s">
        <v>224</v>
      </c>
    </row>
    <row r="63">
      <c r="A63" s="25">
        <v>689.0</v>
      </c>
      <c r="B63" s="25" t="s">
        <v>23</v>
      </c>
      <c r="C63" s="26">
        <f t="shared" si="1"/>
        <v>18</v>
      </c>
      <c r="D63" s="37" t="s">
        <v>53</v>
      </c>
      <c r="F63" s="32"/>
      <c r="H63" s="32"/>
      <c r="K63" s="45" t="s">
        <v>225</v>
      </c>
      <c r="L63" s="32"/>
    </row>
    <row r="64">
      <c r="A64" s="25">
        <v>707.0</v>
      </c>
      <c r="B64" s="25" t="s">
        <v>25</v>
      </c>
      <c r="C64" s="26">
        <f t="shared" si="1"/>
        <v>7</v>
      </c>
      <c r="D64" s="25" t="s">
        <v>76</v>
      </c>
      <c r="K64" s="45" t="s">
        <v>226</v>
      </c>
      <c r="L64" s="32"/>
    </row>
    <row r="65">
      <c r="A65" s="25">
        <v>714.0</v>
      </c>
      <c r="B65" s="25" t="s">
        <v>23</v>
      </c>
      <c r="C65" s="26">
        <f t="shared" si="1"/>
        <v>26</v>
      </c>
      <c r="D65" s="37" t="s">
        <v>53</v>
      </c>
      <c r="K65" s="45" t="s">
        <v>227</v>
      </c>
    </row>
    <row r="66">
      <c r="A66" s="25">
        <v>740.0</v>
      </c>
      <c r="B66" s="25" t="s">
        <v>25</v>
      </c>
      <c r="C66" s="26">
        <f t="shared" si="1"/>
        <v>8</v>
      </c>
      <c r="D66" s="25" t="s">
        <v>76</v>
      </c>
      <c r="K66" s="45" t="s">
        <v>228</v>
      </c>
    </row>
    <row r="67">
      <c r="A67" s="25">
        <v>748.0</v>
      </c>
      <c r="B67" s="25" t="s">
        <v>23</v>
      </c>
      <c r="C67" s="26">
        <f t="shared" si="1"/>
        <v>29</v>
      </c>
      <c r="D67" s="41"/>
      <c r="K67" s="45" t="s">
        <v>229</v>
      </c>
      <c r="L67" s="32"/>
    </row>
    <row r="68">
      <c r="A68" s="25">
        <v>777.0</v>
      </c>
      <c r="B68" s="25" t="s">
        <v>25</v>
      </c>
      <c r="C68" s="26">
        <f t="shared" si="1"/>
        <v>3</v>
      </c>
      <c r="D68" s="25" t="s">
        <v>76</v>
      </c>
      <c r="K68" s="45" t="s">
        <v>230</v>
      </c>
    </row>
    <row r="69">
      <c r="A69" s="25">
        <v>780.0</v>
      </c>
      <c r="B69" s="25" t="s">
        <v>23</v>
      </c>
      <c r="C69" s="26">
        <f t="shared" si="1"/>
        <v>6</v>
      </c>
      <c r="D69" s="26" t="s">
        <v>51</v>
      </c>
      <c r="K69" s="45" t="s">
        <v>230</v>
      </c>
    </row>
    <row r="70">
      <c r="A70" s="25">
        <v>786.0</v>
      </c>
      <c r="B70" s="25" t="s">
        <v>25</v>
      </c>
      <c r="C70" s="26">
        <f t="shared" si="1"/>
        <v>26</v>
      </c>
      <c r="D70" s="25" t="s">
        <v>76</v>
      </c>
      <c r="K70" s="45" t="s">
        <v>231</v>
      </c>
      <c r="L70" s="32"/>
    </row>
    <row r="71">
      <c r="A71" s="25">
        <v>812.0</v>
      </c>
      <c r="B71" s="25" t="s">
        <v>23</v>
      </c>
      <c r="C71" s="26">
        <f t="shared" si="1"/>
        <v>12</v>
      </c>
      <c r="D71" s="25" t="s">
        <v>57</v>
      </c>
      <c r="K71" s="45" t="s">
        <v>232</v>
      </c>
    </row>
    <row r="72">
      <c r="A72" s="25">
        <v>824.0</v>
      </c>
      <c r="B72" s="25" t="s">
        <v>73</v>
      </c>
      <c r="C72" s="26">
        <f t="shared" si="1"/>
        <v>34</v>
      </c>
      <c r="D72" s="25" t="s">
        <v>74</v>
      </c>
      <c r="K72" s="45" t="s">
        <v>233</v>
      </c>
      <c r="L72" s="32"/>
    </row>
    <row r="73">
      <c r="A73" s="25">
        <v>858.0</v>
      </c>
      <c r="B73" s="25" t="s">
        <v>25</v>
      </c>
      <c r="C73" s="26">
        <f t="shared" si="1"/>
        <v>44</v>
      </c>
      <c r="D73" s="25" t="s">
        <v>76</v>
      </c>
      <c r="K73" s="45" t="s">
        <v>234</v>
      </c>
    </row>
    <row r="74">
      <c r="A74" s="25">
        <v>902.0</v>
      </c>
      <c r="B74" s="31" t="s">
        <v>27</v>
      </c>
      <c r="C74" s="26">
        <f t="shared" si="1"/>
        <v>4</v>
      </c>
      <c r="D74" s="41"/>
      <c r="K74" s="45" t="s">
        <v>235</v>
      </c>
    </row>
    <row r="75">
      <c r="A75" s="25">
        <v>906.0</v>
      </c>
      <c r="B75" s="25" t="s">
        <v>25</v>
      </c>
      <c r="C75" s="26">
        <f t="shared" si="1"/>
        <v>7</v>
      </c>
      <c r="D75" s="25" t="s">
        <v>76</v>
      </c>
      <c r="K75" s="45" t="s">
        <v>235</v>
      </c>
      <c r="L75" s="32"/>
    </row>
    <row r="76">
      <c r="A76" s="25">
        <v>913.0</v>
      </c>
      <c r="B76" s="25" t="s">
        <v>73</v>
      </c>
      <c r="C76" s="26">
        <f t="shared" si="1"/>
        <v>4</v>
      </c>
      <c r="D76" s="25" t="s">
        <v>74</v>
      </c>
      <c r="K76" s="45" t="s">
        <v>235</v>
      </c>
    </row>
    <row r="77">
      <c r="A77" s="25">
        <v>917.0</v>
      </c>
      <c r="B77" s="25" t="s">
        <v>23</v>
      </c>
      <c r="C77" s="26">
        <f t="shared" si="1"/>
        <v>6</v>
      </c>
      <c r="D77" s="25" t="s">
        <v>53</v>
      </c>
      <c r="K77" s="45" t="s">
        <v>235</v>
      </c>
    </row>
    <row r="78">
      <c r="A78" s="25">
        <v>923.0</v>
      </c>
      <c r="B78" s="25" t="s">
        <v>23</v>
      </c>
      <c r="C78" s="26">
        <f t="shared" si="1"/>
        <v>2</v>
      </c>
      <c r="D78" s="25" t="s">
        <v>55</v>
      </c>
      <c r="K78" s="45" t="s">
        <v>236</v>
      </c>
      <c r="L78" s="32"/>
    </row>
    <row r="79">
      <c r="A79" s="25">
        <v>925.0</v>
      </c>
      <c r="B79" s="25" t="s">
        <v>25</v>
      </c>
      <c r="C79" s="26">
        <f t="shared" si="1"/>
        <v>5</v>
      </c>
      <c r="D79" s="25" t="s">
        <v>76</v>
      </c>
      <c r="K79" s="45" t="s">
        <v>237</v>
      </c>
    </row>
    <row r="80">
      <c r="A80" s="25">
        <v>930.0</v>
      </c>
      <c r="B80" s="25" t="s">
        <v>25</v>
      </c>
      <c r="C80" s="26">
        <f t="shared" si="1"/>
        <v>11</v>
      </c>
      <c r="D80" s="25" t="s">
        <v>64</v>
      </c>
      <c r="K80" s="45" t="s">
        <v>237</v>
      </c>
    </row>
    <row r="81">
      <c r="A81" s="25">
        <v>941.0</v>
      </c>
      <c r="B81" s="25" t="s">
        <v>25</v>
      </c>
      <c r="C81" s="26">
        <f t="shared" si="1"/>
        <v>6</v>
      </c>
      <c r="D81" s="25" t="s">
        <v>76</v>
      </c>
      <c r="K81" s="45" t="s">
        <v>237</v>
      </c>
      <c r="L81" s="32"/>
    </row>
    <row r="82">
      <c r="A82" s="25">
        <v>947.0</v>
      </c>
      <c r="B82" s="25" t="s">
        <v>23</v>
      </c>
      <c r="C82" s="26">
        <f t="shared" si="1"/>
        <v>7</v>
      </c>
      <c r="D82" s="25" t="s">
        <v>55</v>
      </c>
      <c r="K82" s="45" t="s">
        <v>238</v>
      </c>
    </row>
    <row r="83">
      <c r="A83" s="25">
        <v>954.0</v>
      </c>
      <c r="B83" s="25" t="s">
        <v>73</v>
      </c>
      <c r="C83" s="26">
        <f t="shared" si="1"/>
        <v>26</v>
      </c>
      <c r="D83" s="25" t="s">
        <v>74</v>
      </c>
      <c r="K83" s="45" t="s">
        <v>239</v>
      </c>
    </row>
    <row r="84">
      <c r="A84" s="25">
        <v>980.0</v>
      </c>
      <c r="B84" s="25" t="s">
        <v>23</v>
      </c>
      <c r="C84" s="26">
        <f t="shared" si="1"/>
        <v>8</v>
      </c>
      <c r="D84" s="25" t="s">
        <v>53</v>
      </c>
      <c r="K84" s="45" t="s">
        <v>239</v>
      </c>
      <c r="L84" s="32"/>
    </row>
    <row r="85">
      <c r="A85" s="25">
        <v>988.0</v>
      </c>
      <c r="B85" s="25" t="s">
        <v>73</v>
      </c>
      <c r="C85" s="26">
        <f t="shared" si="1"/>
        <v>25</v>
      </c>
      <c r="D85" s="25" t="s">
        <v>74</v>
      </c>
      <c r="K85" s="45" t="s">
        <v>239</v>
      </c>
    </row>
    <row r="86">
      <c r="A86" s="25">
        <v>1013.0</v>
      </c>
      <c r="B86" s="25" t="s">
        <v>25</v>
      </c>
      <c r="C86" s="26">
        <f t="shared" si="1"/>
        <v>47</v>
      </c>
      <c r="D86" s="25" t="s">
        <v>76</v>
      </c>
      <c r="K86" s="45" t="s">
        <v>240</v>
      </c>
    </row>
    <row r="87">
      <c r="A87" s="25">
        <v>1060.0</v>
      </c>
      <c r="B87" s="25" t="s">
        <v>23</v>
      </c>
      <c r="C87" s="26">
        <f t="shared" si="1"/>
        <v>8</v>
      </c>
      <c r="D87" s="25" t="s">
        <v>54</v>
      </c>
      <c r="K87" s="45" t="s">
        <v>241</v>
      </c>
      <c r="L87" s="32"/>
    </row>
    <row r="88">
      <c r="A88" s="25">
        <v>1068.0</v>
      </c>
      <c r="B88" s="25" t="s">
        <v>73</v>
      </c>
      <c r="C88" s="26">
        <f t="shared" si="1"/>
        <v>9</v>
      </c>
      <c r="D88" s="25" t="s">
        <v>74</v>
      </c>
      <c r="K88" s="45" t="s">
        <v>241</v>
      </c>
    </row>
    <row r="89">
      <c r="A89" s="25">
        <v>1077.0</v>
      </c>
      <c r="B89" s="25" t="s">
        <v>23</v>
      </c>
      <c r="C89" s="26">
        <f t="shared" si="1"/>
        <v>2</v>
      </c>
      <c r="D89" s="25" t="s">
        <v>53</v>
      </c>
      <c r="K89" s="45" t="s">
        <v>241</v>
      </c>
    </row>
    <row r="90">
      <c r="A90" s="25">
        <v>1079.0</v>
      </c>
      <c r="B90" s="25" t="s">
        <v>73</v>
      </c>
      <c r="C90" s="26">
        <f t="shared" si="1"/>
        <v>20</v>
      </c>
      <c r="D90" s="25" t="s">
        <v>74</v>
      </c>
      <c r="K90" s="45" t="s">
        <v>241</v>
      </c>
      <c r="L90" s="32"/>
    </row>
    <row r="91">
      <c r="A91" s="25">
        <v>1099.0</v>
      </c>
      <c r="B91" s="25" t="s">
        <v>23</v>
      </c>
      <c r="C91" s="26">
        <f t="shared" si="1"/>
        <v>16</v>
      </c>
      <c r="D91" s="37" t="s">
        <v>57</v>
      </c>
      <c r="F91" s="32"/>
      <c r="H91" s="32"/>
      <c r="K91" s="45" t="s">
        <v>242</v>
      </c>
      <c r="L91" s="32"/>
    </row>
    <row r="92">
      <c r="A92" s="37">
        <v>1115.0</v>
      </c>
      <c r="B92" s="25" t="s">
        <v>25</v>
      </c>
      <c r="C92" s="26">
        <f t="shared" si="1"/>
        <v>3</v>
      </c>
      <c r="D92" s="25" t="s">
        <v>76</v>
      </c>
      <c r="K92" s="45" t="s">
        <v>242</v>
      </c>
    </row>
    <row r="93">
      <c r="A93" s="25">
        <v>1118.0</v>
      </c>
      <c r="B93" s="25" t="s">
        <v>25</v>
      </c>
      <c r="C93" s="26">
        <f t="shared" si="1"/>
        <v>5</v>
      </c>
      <c r="D93" s="25" t="s">
        <v>64</v>
      </c>
      <c r="K93" s="45" t="s">
        <v>242</v>
      </c>
      <c r="L93" s="32"/>
    </row>
    <row r="94">
      <c r="A94" s="25">
        <v>1123.0</v>
      </c>
      <c r="B94" s="25" t="s">
        <v>25</v>
      </c>
      <c r="C94" s="26">
        <f t="shared" si="1"/>
        <v>5</v>
      </c>
      <c r="D94" s="25" t="s">
        <v>76</v>
      </c>
      <c r="K94" s="45" t="s">
        <v>242</v>
      </c>
    </row>
    <row r="95">
      <c r="A95" s="25">
        <v>1128.0</v>
      </c>
      <c r="B95" s="25" t="s">
        <v>25</v>
      </c>
      <c r="C95" s="26">
        <f t="shared" si="1"/>
        <v>3</v>
      </c>
      <c r="D95" s="25" t="s">
        <v>64</v>
      </c>
      <c r="K95" s="45" t="s">
        <v>242</v>
      </c>
    </row>
    <row r="96">
      <c r="A96" s="25">
        <v>1131.0</v>
      </c>
      <c r="B96" s="25" t="s">
        <v>73</v>
      </c>
      <c r="C96" s="26">
        <f t="shared" si="1"/>
        <v>2</v>
      </c>
      <c r="D96" s="25" t="s">
        <v>74</v>
      </c>
      <c r="K96" s="45" t="s">
        <v>242</v>
      </c>
      <c r="L96" s="32"/>
    </row>
    <row r="97">
      <c r="A97" s="25">
        <v>1133.0</v>
      </c>
      <c r="B97" s="25" t="s">
        <v>23</v>
      </c>
      <c r="C97" s="26">
        <f t="shared" si="1"/>
        <v>20</v>
      </c>
      <c r="D97" s="25" t="s">
        <v>53</v>
      </c>
      <c r="K97" s="45" t="s">
        <v>243</v>
      </c>
    </row>
    <row r="98">
      <c r="A98" s="25">
        <v>1153.0</v>
      </c>
      <c r="B98" s="25" t="s">
        <v>25</v>
      </c>
      <c r="C98" s="26">
        <f t="shared" si="1"/>
        <v>7</v>
      </c>
      <c r="D98" s="25" t="s">
        <v>76</v>
      </c>
      <c r="K98" s="45" t="s">
        <v>244</v>
      </c>
    </row>
    <row r="99">
      <c r="A99" s="25">
        <v>1160.0</v>
      </c>
      <c r="B99" s="31" t="s">
        <v>27</v>
      </c>
      <c r="C99" s="26">
        <f t="shared" si="1"/>
        <v>4</v>
      </c>
      <c r="D99" s="41"/>
      <c r="K99" s="45" t="s">
        <v>244</v>
      </c>
      <c r="L99" s="32"/>
    </row>
    <row r="100">
      <c r="A100" s="25">
        <v>1164.0</v>
      </c>
      <c r="B100" s="25" t="s">
        <v>73</v>
      </c>
      <c r="C100" s="26">
        <f t="shared" si="1"/>
        <v>2</v>
      </c>
      <c r="D100" s="25" t="s">
        <v>74</v>
      </c>
      <c r="K100" s="45" t="s">
        <v>244</v>
      </c>
    </row>
    <row r="101">
      <c r="A101" s="25">
        <v>1166.0</v>
      </c>
      <c r="B101" s="25" t="s">
        <v>23</v>
      </c>
      <c r="C101" s="26">
        <f t="shared" si="1"/>
        <v>3</v>
      </c>
      <c r="D101" s="25" t="s">
        <v>53</v>
      </c>
      <c r="K101" s="45" t="s">
        <v>244</v>
      </c>
    </row>
    <row r="102">
      <c r="A102" s="25">
        <v>1169.0</v>
      </c>
      <c r="B102" s="25" t="s">
        <v>25</v>
      </c>
      <c r="C102" s="26">
        <f t="shared" si="1"/>
        <v>10</v>
      </c>
      <c r="D102" s="25" t="s">
        <v>76</v>
      </c>
      <c r="K102" s="45" t="s">
        <v>244</v>
      </c>
      <c r="L102" s="32"/>
    </row>
    <row r="103">
      <c r="A103" s="25">
        <v>1179.0</v>
      </c>
      <c r="B103" s="25" t="s">
        <v>23</v>
      </c>
      <c r="C103" s="26">
        <f t="shared" si="1"/>
        <v>10</v>
      </c>
      <c r="D103" s="25" t="s">
        <v>53</v>
      </c>
      <c r="K103" s="45" t="s">
        <v>245</v>
      </c>
    </row>
    <row r="104">
      <c r="A104" s="25">
        <v>1189.0</v>
      </c>
      <c r="B104" s="25" t="s">
        <v>25</v>
      </c>
      <c r="C104" s="26">
        <f t="shared" si="1"/>
        <v>7</v>
      </c>
      <c r="D104" s="25" t="s">
        <v>64</v>
      </c>
      <c r="K104" s="45" t="s">
        <v>246</v>
      </c>
    </row>
    <row r="105">
      <c r="A105" s="25">
        <v>1196.0</v>
      </c>
      <c r="B105" s="25" t="s">
        <v>25</v>
      </c>
      <c r="C105" s="26">
        <f t="shared" si="1"/>
        <v>2</v>
      </c>
      <c r="D105" s="37" t="s">
        <v>76</v>
      </c>
      <c r="K105" s="45" t="s">
        <v>246</v>
      </c>
      <c r="L105" s="32"/>
    </row>
    <row r="106">
      <c r="A106" s="25">
        <v>1198.0</v>
      </c>
      <c r="B106" s="25" t="s">
        <v>23</v>
      </c>
      <c r="C106" s="26">
        <f t="shared" si="1"/>
        <v>3</v>
      </c>
      <c r="D106" s="25" t="s">
        <v>53</v>
      </c>
      <c r="K106" s="45" t="s">
        <v>246</v>
      </c>
    </row>
    <row r="107">
      <c r="A107" s="25">
        <v>1201.0</v>
      </c>
      <c r="B107" s="25" t="s">
        <v>25</v>
      </c>
      <c r="C107" s="26">
        <f t="shared" si="1"/>
        <v>5</v>
      </c>
      <c r="D107" s="25" t="s">
        <v>76</v>
      </c>
      <c r="K107" s="45" t="s">
        <v>246</v>
      </c>
    </row>
    <row r="108">
      <c r="A108" s="25">
        <v>1206.0</v>
      </c>
      <c r="B108" s="25" t="s">
        <v>25</v>
      </c>
      <c r="C108" s="26">
        <f t="shared" si="1"/>
        <v>5</v>
      </c>
      <c r="D108" s="25" t="s">
        <v>64</v>
      </c>
      <c r="K108" s="45" t="s">
        <v>246</v>
      </c>
      <c r="L108" s="32"/>
    </row>
    <row r="109">
      <c r="A109" s="25">
        <v>1211.0</v>
      </c>
      <c r="B109" s="25" t="s">
        <v>23</v>
      </c>
      <c r="C109" s="26">
        <f t="shared" si="1"/>
        <v>5</v>
      </c>
      <c r="D109" s="25" t="s">
        <v>53</v>
      </c>
      <c r="K109" s="45" t="s">
        <v>246</v>
      </c>
    </row>
    <row r="110">
      <c r="A110" s="25">
        <v>1216.0</v>
      </c>
      <c r="B110" s="25" t="s">
        <v>23</v>
      </c>
      <c r="C110" s="26">
        <f t="shared" si="1"/>
        <v>2</v>
      </c>
      <c r="D110" s="25" t="s">
        <v>56</v>
      </c>
      <c r="K110" s="45" t="s">
        <v>246</v>
      </c>
    </row>
    <row r="111">
      <c r="A111" s="25">
        <v>1218.0</v>
      </c>
      <c r="B111" s="25" t="s">
        <v>28</v>
      </c>
      <c r="C111" s="26">
        <f t="shared" si="1"/>
        <v>3</v>
      </c>
      <c r="D111" s="25" t="s">
        <v>74</v>
      </c>
      <c r="K111" s="45" t="s">
        <v>246</v>
      </c>
      <c r="L111" s="32"/>
    </row>
    <row r="112">
      <c r="A112" s="25">
        <v>1221.0</v>
      </c>
      <c r="B112" s="25" t="s">
        <v>23</v>
      </c>
      <c r="C112" s="26">
        <f t="shared" si="1"/>
        <v>2</v>
      </c>
      <c r="D112" s="25" t="s">
        <v>53</v>
      </c>
      <c r="K112" s="45" t="s">
        <v>246</v>
      </c>
    </row>
    <row r="113">
      <c r="A113" s="25">
        <v>1223.0</v>
      </c>
      <c r="B113" s="25" t="s">
        <v>25</v>
      </c>
      <c r="C113" s="26">
        <f t="shared" si="1"/>
        <v>12</v>
      </c>
      <c r="D113" s="25" t="s">
        <v>64</v>
      </c>
      <c r="F113" s="32"/>
      <c r="H113" s="32"/>
      <c r="K113" s="45" t="s">
        <v>247</v>
      </c>
      <c r="L113" s="32"/>
    </row>
    <row r="114">
      <c r="A114" s="25">
        <v>1235.0</v>
      </c>
      <c r="B114" s="25" t="s">
        <v>25</v>
      </c>
      <c r="C114" s="26">
        <f t="shared" si="1"/>
        <v>3</v>
      </c>
      <c r="D114" s="25" t="s">
        <v>76</v>
      </c>
      <c r="K114" s="45" t="s">
        <v>247</v>
      </c>
      <c r="L114" s="32"/>
    </row>
    <row r="115">
      <c r="A115" s="25">
        <v>1238.0</v>
      </c>
      <c r="B115" s="25" t="s">
        <v>25</v>
      </c>
      <c r="C115" s="26">
        <f t="shared" si="1"/>
        <v>3</v>
      </c>
      <c r="D115" s="25" t="s">
        <v>64</v>
      </c>
      <c r="K115" s="45" t="s">
        <v>247</v>
      </c>
    </row>
    <row r="116">
      <c r="A116" s="25">
        <v>1241.0</v>
      </c>
      <c r="B116" s="25" t="s">
        <v>25</v>
      </c>
      <c r="C116" s="26">
        <f t="shared" si="1"/>
        <v>4</v>
      </c>
      <c r="D116" s="25" t="s">
        <v>76</v>
      </c>
      <c r="K116" s="45" t="s">
        <v>247</v>
      </c>
    </row>
    <row r="117">
      <c r="A117" s="25">
        <v>1245.0</v>
      </c>
      <c r="B117" s="25" t="s">
        <v>25</v>
      </c>
      <c r="C117" s="26">
        <f t="shared" si="1"/>
        <v>12</v>
      </c>
      <c r="D117" s="25" t="s">
        <v>64</v>
      </c>
      <c r="K117" s="45" t="s">
        <v>247</v>
      </c>
      <c r="L117" s="32"/>
    </row>
    <row r="118">
      <c r="A118" s="25">
        <v>1257.0</v>
      </c>
      <c r="B118" s="25" t="s">
        <v>23</v>
      </c>
      <c r="C118" s="26">
        <f t="shared" si="1"/>
        <v>3</v>
      </c>
      <c r="D118" s="25" t="s">
        <v>53</v>
      </c>
      <c r="K118" s="45" t="s">
        <v>247</v>
      </c>
    </row>
    <row r="119">
      <c r="A119" s="25">
        <v>1260.0</v>
      </c>
      <c r="B119" s="25" t="s">
        <v>23</v>
      </c>
      <c r="C119" s="26">
        <f t="shared" si="1"/>
        <v>6</v>
      </c>
      <c r="D119" s="25" t="s">
        <v>50</v>
      </c>
      <c r="K119" s="45" t="s">
        <v>248</v>
      </c>
    </row>
    <row r="120">
      <c r="A120" s="25">
        <v>1266.0</v>
      </c>
      <c r="B120" s="25" t="s">
        <v>73</v>
      </c>
      <c r="C120" s="26">
        <f t="shared" si="1"/>
        <v>2</v>
      </c>
      <c r="D120" s="25" t="s">
        <v>74</v>
      </c>
      <c r="K120" s="45" t="s">
        <v>249</v>
      </c>
    </row>
    <row r="121">
      <c r="A121" s="25">
        <v>1268.0</v>
      </c>
      <c r="B121" s="25" t="s">
        <v>23</v>
      </c>
      <c r="C121" s="26">
        <f t="shared" si="1"/>
        <v>25</v>
      </c>
      <c r="D121" s="25" t="s">
        <v>57</v>
      </c>
      <c r="K121" s="45" t="s">
        <v>249</v>
      </c>
    </row>
    <row r="122">
      <c r="A122" s="25">
        <v>1293.0</v>
      </c>
      <c r="B122" s="25" t="s">
        <v>23</v>
      </c>
      <c r="C122" s="26">
        <f t="shared" si="1"/>
        <v>15</v>
      </c>
      <c r="D122" s="25" t="s">
        <v>50</v>
      </c>
      <c r="K122" s="45" t="s">
        <v>250</v>
      </c>
    </row>
    <row r="123">
      <c r="A123" s="25">
        <v>1308.0</v>
      </c>
      <c r="B123" s="25" t="s">
        <v>24</v>
      </c>
      <c r="C123" s="26">
        <f t="shared" si="1"/>
        <v>14</v>
      </c>
      <c r="K123" s="45" t="s">
        <v>251</v>
      </c>
    </row>
    <row r="124">
      <c r="A124" s="25">
        <v>1322.0</v>
      </c>
      <c r="B124" s="25" t="s">
        <v>23</v>
      </c>
      <c r="C124" s="26">
        <f t="shared" si="1"/>
        <v>6</v>
      </c>
      <c r="D124" s="25" t="s">
        <v>53</v>
      </c>
      <c r="K124" s="45" t="s">
        <v>251</v>
      </c>
    </row>
    <row r="125">
      <c r="A125" s="25">
        <v>1328.0</v>
      </c>
      <c r="B125" s="25" t="s">
        <v>25</v>
      </c>
      <c r="C125" s="26">
        <f t="shared" si="1"/>
        <v>26</v>
      </c>
      <c r="D125" s="25" t="s">
        <v>76</v>
      </c>
      <c r="K125" s="45" t="s">
        <v>252</v>
      </c>
    </row>
    <row r="126">
      <c r="A126" s="25">
        <v>1354.0</v>
      </c>
      <c r="B126" s="25" t="s">
        <v>23</v>
      </c>
      <c r="C126" s="26">
        <f t="shared" si="1"/>
        <v>4</v>
      </c>
      <c r="D126" s="37" t="s">
        <v>57</v>
      </c>
      <c r="K126" s="45" t="s">
        <v>253</v>
      </c>
    </row>
    <row r="127">
      <c r="A127" s="25">
        <v>1358.0</v>
      </c>
      <c r="B127" s="25" t="s">
        <v>25</v>
      </c>
      <c r="C127" s="26">
        <f t="shared" si="1"/>
        <v>19</v>
      </c>
      <c r="D127" s="25" t="s">
        <v>76</v>
      </c>
      <c r="K127" s="45" t="s">
        <v>253</v>
      </c>
    </row>
    <row r="128">
      <c r="A128" s="25">
        <v>1377.0</v>
      </c>
      <c r="B128" s="25" t="s">
        <v>23</v>
      </c>
      <c r="C128" s="26">
        <f t="shared" si="1"/>
        <v>7</v>
      </c>
      <c r="D128" s="37" t="s">
        <v>53</v>
      </c>
      <c r="K128" s="45" t="s">
        <v>253</v>
      </c>
    </row>
    <row r="129">
      <c r="A129" s="25">
        <v>1384.0</v>
      </c>
      <c r="B129" s="25" t="s">
        <v>25</v>
      </c>
      <c r="C129" s="26">
        <f t="shared" si="1"/>
        <v>13</v>
      </c>
      <c r="D129" s="25" t="s">
        <v>76</v>
      </c>
      <c r="K129" s="45" t="s">
        <v>254</v>
      </c>
    </row>
    <row r="130">
      <c r="A130" s="25">
        <v>1397.0</v>
      </c>
      <c r="B130" s="25" t="s">
        <v>23</v>
      </c>
      <c r="C130" s="26">
        <f t="shared" si="1"/>
        <v>11</v>
      </c>
      <c r="D130" s="37" t="s">
        <v>55</v>
      </c>
      <c r="K130" s="45" t="s">
        <v>255</v>
      </c>
    </row>
    <row r="131">
      <c r="A131" s="25">
        <v>1408.0</v>
      </c>
      <c r="B131" s="25" t="s">
        <v>25</v>
      </c>
      <c r="C131" s="26">
        <f t="shared" si="1"/>
        <v>7</v>
      </c>
      <c r="D131" s="25" t="s">
        <v>76</v>
      </c>
      <c r="K131" s="45" t="s">
        <v>255</v>
      </c>
    </row>
    <row r="132">
      <c r="A132" s="25">
        <v>1415.0</v>
      </c>
      <c r="B132" s="25" t="s">
        <v>23</v>
      </c>
      <c r="C132" s="26">
        <f t="shared" si="1"/>
        <v>19</v>
      </c>
      <c r="D132" s="25" t="s">
        <v>50</v>
      </c>
      <c r="K132" s="45" t="s">
        <v>256</v>
      </c>
    </row>
    <row r="133">
      <c r="A133" s="25">
        <v>1434.0</v>
      </c>
      <c r="B133" s="25" t="s">
        <v>23</v>
      </c>
      <c r="C133" s="26">
        <f t="shared" si="1"/>
        <v>6</v>
      </c>
      <c r="D133" s="46" t="s">
        <v>52</v>
      </c>
      <c r="K133" s="45" t="s">
        <v>257</v>
      </c>
    </row>
    <row r="134">
      <c r="A134" s="25">
        <v>1440.0</v>
      </c>
      <c r="B134" s="25" t="s">
        <v>23</v>
      </c>
      <c r="C134" s="26">
        <f t="shared" si="1"/>
        <v>10</v>
      </c>
      <c r="D134" s="25" t="s">
        <v>57</v>
      </c>
      <c r="K134" s="45" t="s">
        <v>257</v>
      </c>
    </row>
    <row r="135">
      <c r="A135" s="25">
        <v>1450.0</v>
      </c>
      <c r="B135" s="25" t="s">
        <v>23</v>
      </c>
      <c r="C135" s="26">
        <f t="shared" si="1"/>
        <v>42</v>
      </c>
      <c r="D135" s="46" t="s">
        <v>50</v>
      </c>
      <c r="K135" s="45" t="s">
        <v>258</v>
      </c>
    </row>
    <row r="136">
      <c r="A136" s="25">
        <v>1492.0</v>
      </c>
      <c r="B136" s="25" t="s">
        <v>23</v>
      </c>
      <c r="C136" s="26">
        <f t="shared" si="1"/>
        <v>19</v>
      </c>
      <c r="D136" s="25" t="s">
        <v>53</v>
      </c>
      <c r="K136" s="45" t="s">
        <v>259</v>
      </c>
    </row>
    <row r="137">
      <c r="A137" s="25">
        <v>1511.0</v>
      </c>
      <c r="B137" s="25" t="s">
        <v>25</v>
      </c>
      <c r="C137" s="26">
        <f t="shared" si="1"/>
        <v>8</v>
      </c>
      <c r="D137" s="25" t="s">
        <v>76</v>
      </c>
      <c r="K137" s="45" t="s">
        <v>260</v>
      </c>
    </row>
    <row r="138">
      <c r="A138" s="25">
        <v>1519.0</v>
      </c>
      <c r="B138" s="25" t="s">
        <v>23</v>
      </c>
      <c r="C138" s="26">
        <f t="shared" si="1"/>
        <v>22</v>
      </c>
      <c r="D138" s="25" t="s">
        <v>50</v>
      </c>
      <c r="K138" s="45" t="s">
        <v>261</v>
      </c>
    </row>
    <row r="139">
      <c r="A139" s="25">
        <v>1541.0</v>
      </c>
      <c r="B139" s="25" t="s">
        <v>25</v>
      </c>
      <c r="C139" s="26">
        <f t="shared" si="1"/>
        <v>4</v>
      </c>
      <c r="D139" s="25" t="s">
        <v>76</v>
      </c>
      <c r="K139" s="45" t="s">
        <v>262</v>
      </c>
    </row>
    <row r="140">
      <c r="A140" s="25">
        <v>1545.0</v>
      </c>
      <c r="B140" s="31" t="s">
        <v>27</v>
      </c>
      <c r="C140" s="26">
        <f t="shared" si="1"/>
        <v>13</v>
      </c>
      <c r="D140" s="41"/>
      <c r="K140" s="45" t="s">
        <v>262</v>
      </c>
    </row>
    <row r="141">
      <c r="A141" s="25">
        <v>1558.0</v>
      </c>
      <c r="B141" s="25" t="s">
        <v>23</v>
      </c>
      <c r="C141" s="26">
        <f t="shared" si="1"/>
        <v>38</v>
      </c>
      <c r="D141" s="25" t="s">
        <v>50</v>
      </c>
      <c r="K141" s="45" t="s">
        <v>263</v>
      </c>
    </row>
    <row r="142">
      <c r="A142" s="25">
        <v>1596.0</v>
      </c>
      <c r="B142" s="25" t="s">
        <v>23</v>
      </c>
      <c r="C142" s="26">
        <f t="shared" si="1"/>
        <v>13</v>
      </c>
      <c r="D142" s="25" t="s">
        <v>50</v>
      </c>
      <c r="K142" s="45" t="s">
        <v>264</v>
      </c>
    </row>
    <row r="143">
      <c r="A143" s="25">
        <v>1609.0</v>
      </c>
      <c r="B143" s="25" t="s">
        <v>25</v>
      </c>
      <c r="C143" s="26">
        <f t="shared" si="1"/>
        <v>4</v>
      </c>
      <c r="D143" s="25" t="s">
        <v>64</v>
      </c>
      <c r="K143" s="45" t="s">
        <v>264</v>
      </c>
    </row>
    <row r="144">
      <c r="A144" s="25">
        <v>1613.0</v>
      </c>
      <c r="B144" s="25" t="s">
        <v>25</v>
      </c>
      <c r="C144" s="26">
        <f t="shared" si="1"/>
        <v>14</v>
      </c>
      <c r="D144" s="25" t="s">
        <v>76</v>
      </c>
      <c r="K144" s="25" t="s">
        <v>265</v>
      </c>
    </row>
    <row r="145">
      <c r="A145" s="25">
        <v>1627.0</v>
      </c>
      <c r="B145" s="25" t="s">
        <v>25</v>
      </c>
      <c r="C145" s="26">
        <f t="shared" si="1"/>
        <v>1</v>
      </c>
      <c r="D145" s="25" t="s">
        <v>64</v>
      </c>
      <c r="K145" s="25" t="s">
        <v>265</v>
      </c>
    </row>
    <row r="146">
      <c r="A146" s="25">
        <v>1628.0</v>
      </c>
      <c r="B146" s="25" t="s">
        <v>25</v>
      </c>
      <c r="C146" s="26">
        <f t="shared" si="1"/>
        <v>1</v>
      </c>
      <c r="D146" s="25" t="s">
        <v>76</v>
      </c>
      <c r="K146" s="25" t="s">
        <v>265</v>
      </c>
    </row>
    <row r="147">
      <c r="A147" s="25">
        <v>1629.0</v>
      </c>
      <c r="B147" s="25" t="s">
        <v>23</v>
      </c>
      <c r="C147" s="26">
        <f t="shared" si="1"/>
        <v>7</v>
      </c>
      <c r="D147" s="25" t="s">
        <v>53</v>
      </c>
      <c r="K147" s="25" t="s">
        <v>266</v>
      </c>
    </row>
    <row r="148">
      <c r="A148" s="25">
        <v>1636.0</v>
      </c>
      <c r="B148" s="25" t="s">
        <v>25</v>
      </c>
      <c r="C148" s="26">
        <f t="shared" si="1"/>
        <v>13</v>
      </c>
      <c r="D148" s="25" t="s">
        <v>76</v>
      </c>
      <c r="K148" s="25" t="s">
        <v>267</v>
      </c>
    </row>
    <row r="149">
      <c r="A149" s="25">
        <v>1649.0</v>
      </c>
      <c r="B149" s="25" t="s">
        <v>23</v>
      </c>
      <c r="C149" s="26">
        <f t="shared" si="1"/>
        <v>5</v>
      </c>
      <c r="D149" s="25" t="s">
        <v>55</v>
      </c>
      <c r="K149" s="25" t="s">
        <v>267</v>
      </c>
    </row>
    <row r="150">
      <c r="A150" s="25">
        <v>1654.0</v>
      </c>
      <c r="B150" s="25" t="s">
        <v>25</v>
      </c>
      <c r="C150" s="26">
        <f t="shared" si="1"/>
        <v>3</v>
      </c>
      <c r="D150" s="37" t="s">
        <v>76</v>
      </c>
    </row>
    <row r="151">
      <c r="A151" s="25">
        <v>1657.0</v>
      </c>
      <c r="B151" s="25" t="s">
        <v>23</v>
      </c>
      <c r="C151" s="26">
        <f t="shared" si="1"/>
        <v>7</v>
      </c>
      <c r="D151" s="25" t="s">
        <v>51</v>
      </c>
      <c r="K151" s="25" t="s">
        <v>268</v>
      </c>
    </row>
    <row r="152">
      <c r="A152" s="25">
        <v>1664.0</v>
      </c>
      <c r="B152" s="25" t="s">
        <v>23</v>
      </c>
      <c r="C152" s="26">
        <f t="shared" si="1"/>
        <v>1</v>
      </c>
      <c r="D152" s="25" t="s">
        <v>53</v>
      </c>
      <c r="K152" s="25" t="s">
        <v>269</v>
      </c>
    </row>
    <row r="153">
      <c r="A153" s="25">
        <v>1665.0</v>
      </c>
      <c r="B153" s="25" t="s">
        <v>25</v>
      </c>
      <c r="C153" s="26">
        <f t="shared" si="1"/>
        <v>2</v>
      </c>
      <c r="D153" s="25" t="s">
        <v>64</v>
      </c>
      <c r="K153" s="25" t="s">
        <v>269</v>
      </c>
    </row>
    <row r="154">
      <c r="A154" s="25">
        <v>1667.0</v>
      </c>
      <c r="B154" s="25" t="s">
        <v>23</v>
      </c>
      <c r="C154" s="26">
        <f t="shared" si="1"/>
        <v>3</v>
      </c>
      <c r="D154" s="25" t="s">
        <v>53</v>
      </c>
      <c r="K154" s="25" t="s">
        <v>270</v>
      </c>
      <c r="L154" s="33" t="s">
        <v>271</v>
      </c>
    </row>
    <row r="155">
      <c r="A155" s="25">
        <v>1670.0</v>
      </c>
      <c r="B155" s="25" t="s">
        <v>25</v>
      </c>
      <c r="C155" s="26">
        <f t="shared" si="1"/>
        <v>3</v>
      </c>
      <c r="D155" s="25" t="s">
        <v>64</v>
      </c>
      <c r="K155" s="25" t="s">
        <v>270</v>
      </c>
      <c r="L155" s="33" t="s">
        <v>271</v>
      </c>
    </row>
    <row r="156">
      <c r="A156" s="25">
        <v>1673.0</v>
      </c>
      <c r="B156" s="25" t="s">
        <v>23</v>
      </c>
      <c r="C156" s="26">
        <f t="shared" si="1"/>
        <v>9</v>
      </c>
      <c r="D156" s="25" t="s">
        <v>55</v>
      </c>
      <c r="K156" s="25" t="s">
        <v>270</v>
      </c>
    </row>
    <row r="157">
      <c r="A157" s="25">
        <v>1682.0</v>
      </c>
      <c r="B157" s="25" t="s">
        <v>25</v>
      </c>
      <c r="C157" s="26">
        <f t="shared" si="1"/>
        <v>3</v>
      </c>
      <c r="D157" s="25" t="s">
        <v>76</v>
      </c>
      <c r="K157" s="25" t="s">
        <v>270</v>
      </c>
    </row>
    <row r="158">
      <c r="A158" s="25">
        <v>1685.0</v>
      </c>
      <c r="B158" s="25" t="s">
        <v>25</v>
      </c>
      <c r="C158" s="26">
        <f t="shared" si="1"/>
        <v>17</v>
      </c>
      <c r="D158" s="25" t="s">
        <v>64</v>
      </c>
      <c r="K158" s="25" t="s">
        <v>272</v>
      </c>
    </row>
    <row r="159">
      <c r="A159" s="25">
        <v>1702.0</v>
      </c>
      <c r="B159" s="25" t="s">
        <v>25</v>
      </c>
      <c r="C159" s="26">
        <f t="shared" si="1"/>
        <v>19</v>
      </c>
      <c r="D159" s="37" t="s">
        <v>76</v>
      </c>
      <c r="K159" s="25" t="s">
        <v>273</v>
      </c>
    </row>
    <row r="160">
      <c r="A160" s="25">
        <v>1721.0</v>
      </c>
      <c r="B160" s="25" t="s">
        <v>23</v>
      </c>
      <c r="C160" s="26">
        <f t="shared" si="1"/>
        <v>5</v>
      </c>
      <c r="D160" s="25" t="s">
        <v>58</v>
      </c>
      <c r="F160" s="40" t="s">
        <v>116</v>
      </c>
      <c r="K160" s="25" t="s">
        <v>273</v>
      </c>
    </row>
    <row r="161">
      <c r="A161" s="25">
        <v>1726.0</v>
      </c>
      <c r="B161" s="25" t="s">
        <v>25</v>
      </c>
      <c r="C161" s="26">
        <f t="shared" si="1"/>
        <v>33</v>
      </c>
      <c r="D161" s="37" t="s">
        <v>76</v>
      </c>
      <c r="K161" s="25" t="s">
        <v>274</v>
      </c>
    </row>
    <row r="162">
      <c r="A162" s="25">
        <v>1759.0</v>
      </c>
      <c r="B162" s="25" t="s">
        <v>25</v>
      </c>
      <c r="C162" s="26">
        <f t="shared" si="1"/>
        <v>3</v>
      </c>
      <c r="D162" s="25" t="s">
        <v>64</v>
      </c>
      <c r="K162" s="25" t="s">
        <v>275</v>
      </c>
    </row>
    <row r="163">
      <c r="A163" s="25">
        <v>1762.0</v>
      </c>
      <c r="B163" s="25" t="s">
        <v>23</v>
      </c>
      <c r="C163" s="26">
        <f t="shared" si="1"/>
        <v>15</v>
      </c>
      <c r="D163" s="25" t="s">
        <v>53</v>
      </c>
      <c r="K163" s="25" t="s">
        <v>276</v>
      </c>
    </row>
    <row r="164">
      <c r="A164" s="25">
        <v>1777.0</v>
      </c>
      <c r="B164" s="25" t="s">
        <v>23</v>
      </c>
      <c r="C164" s="26">
        <f t="shared" si="1"/>
        <v>3</v>
      </c>
      <c r="D164" s="25" t="s">
        <v>56</v>
      </c>
      <c r="K164" s="25" t="s">
        <v>277</v>
      </c>
    </row>
    <row r="165">
      <c r="A165" s="37">
        <v>1780.0</v>
      </c>
      <c r="B165" s="25" t="s">
        <v>23</v>
      </c>
      <c r="C165" s="26">
        <f t="shared" si="1"/>
        <v>4</v>
      </c>
      <c r="D165" s="37" t="s">
        <v>53</v>
      </c>
      <c r="K165" s="25" t="s">
        <v>277</v>
      </c>
    </row>
    <row r="166">
      <c r="A166" s="37">
        <v>1784.0</v>
      </c>
      <c r="B166" s="25" t="s">
        <v>23</v>
      </c>
      <c r="C166" s="26">
        <f t="shared" si="1"/>
        <v>5</v>
      </c>
      <c r="D166" s="41"/>
      <c r="K166" s="25" t="s">
        <v>277</v>
      </c>
    </row>
    <row r="167">
      <c r="A167" s="25">
        <v>1789.0</v>
      </c>
      <c r="B167" s="25" t="s">
        <v>25</v>
      </c>
      <c r="C167" s="26">
        <f t="shared" si="1"/>
        <v>4</v>
      </c>
      <c r="D167" s="25" t="s">
        <v>76</v>
      </c>
      <c r="K167" s="25" t="s">
        <v>277</v>
      </c>
    </row>
    <row r="168">
      <c r="A168" s="25">
        <v>1793.0</v>
      </c>
      <c r="B168" s="25" t="s">
        <v>23</v>
      </c>
      <c r="C168" s="26">
        <f t="shared" si="1"/>
        <v>27</v>
      </c>
      <c r="D168" s="25" t="s">
        <v>56</v>
      </c>
      <c r="K168" s="25" t="s">
        <v>278</v>
      </c>
    </row>
    <row r="169">
      <c r="A169" s="25">
        <v>1820.0</v>
      </c>
      <c r="B169" s="25" t="s">
        <v>24</v>
      </c>
      <c r="C169" s="26">
        <f t="shared" si="1"/>
        <v>12</v>
      </c>
      <c r="D169" s="20"/>
      <c r="K169" s="25" t="s">
        <v>279</v>
      </c>
    </row>
    <row r="170">
      <c r="A170" s="25">
        <v>1832.0</v>
      </c>
      <c r="B170" s="25" t="s">
        <v>25</v>
      </c>
      <c r="C170" s="26">
        <f t="shared" si="1"/>
        <v>7</v>
      </c>
      <c r="D170" s="25" t="s">
        <v>76</v>
      </c>
      <c r="K170" s="25" t="s">
        <v>279</v>
      </c>
    </row>
    <row r="171">
      <c r="A171" s="25">
        <v>1839.0</v>
      </c>
      <c r="B171" s="37" t="s">
        <v>23</v>
      </c>
      <c r="C171" s="26">
        <f t="shared" si="1"/>
        <v>13</v>
      </c>
      <c r="D171" s="37" t="s">
        <v>55</v>
      </c>
      <c r="K171" s="25" t="s">
        <v>280</v>
      </c>
    </row>
    <row r="172">
      <c r="A172" s="47">
        <v>1852.0</v>
      </c>
      <c r="B172" s="37" t="s">
        <v>25</v>
      </c>
      <c r="C172" s="26">
        <f t="shared" si="1"/>
        <v>6</v>
      </c>
      <c r="D172" s="37" t="s">
        <v>76</v>
      </c>
      <c r="K172" s="25" t="s">
        <v>281</v>
      </c>
    </row>
    <row r="173">
      <c r="A173" s="37">
        <v>1858.0</v>
      </c>
      <c r="B173" s="37" t="s">
        <v>23</v>
      </c>
      <c r="C173" s="26">
        <f t="shared" si="1"/>
        <v>7</v>
      </c>
      <c r="D173" s="37" t="s">
        <v>51</v>
      </c>
      <c r="K173" s="25" t="s">
        <v>281</v>
      </c>
    </row>
    <row r="174">
      <c r="A174" s="37">
        <v>1865.0</v>
      </c>
      <c r="B174" s="37" t="s">
        <v>23</v>
      </c>
      <c r="C174" s="26">
        <f t="shared" si="1"/>
        <v>19</v>
      </c>
      <c r="D174" s="37" t="s">
        <v>50</v>
      </c>
      <c r="K174" s="25" t="s">
        <v>282</v>
      </c>
    </row>
    <row r="175">
      <c r="A175" s="37">
        <v>1884.0</v>
      </c>
      <c r="B175" s="37" t="s">
        <v>25</v>
      </c>
      <c r="C175" s="26">
        <f t="shared" si="1"/>
        <v>9</v>
      </c>
      <c r="D175" s="37" t="s">
        <v>76</v>
      </c>
      <c r="K175" s="25" t="s">
        <v>283</v>
      </c>
    </row>
    <row r="176">
      <c r="A176" s="37">
        <v>1893.0</v>
      </c>
      <c r="B176" s="37" t="s">
        <v>23</v>
      </c>
      <c r="C176" s="26">
        <f t="shared" si="1"/>
        <v>7</v>
      </c>
      <c r="D176" s="37" t="s">
        <v>56</v>
      </c>
      <c r="K176" s="25" t="s">
        <v>283</v>
      </c>
    </row>
    <row r="177">
      <c r="A177" s="37">
        <v>1900.0</v>
      </c>
      <c r="B177" s="37" t="s">
        <v>23</v>
      </c>
      <c r="C177" s="26">
        <f t="shared" si="1"/>
        <v>11</v>
      </c>
      <c r="D177" s="37" t="s">
        <v>51</v>
      </c>
      <c r="K177" s="25" t="s">
        <v>283</v>
      </c>
    </row>
    <row r="178">
      <c r="A178" s="37">
        <v>1911.0</v>
      </c>
      <c r="B178" s="37" t="s">
        <v>23</v>
      </c>
      <c r="C178" s="26">
        <f t="shared" si="1"/>
        <v>5</v>
      </c>
      <c r="D178" s="37" t="s">
        <v>58</v>
      </c>
      <c r="F178" s="34" t="s">
        <v>116</v>
      </c>
      <c r="K178" s="25" t="s">
        <v>283</v>
      </c>
    </row>
    <row r="179">
      <c r="A179" s="37">
        <v>1916.0</v>
      </c>
      <c r="B179" s="37" t="s">
        <v>23</v>
      </c>
      <c r="C179" s="26">
        <f t="shared" si="1"/>
        <v>31</v>
      </c>
      <c r="D179" s="33" t="s">
        <v>57</v>
      </c>
      <c r="K179" s="25" t="s">
        <v>284</v>
      </c>
    </row>
    <row r="180">
      <c r="A180" s="37">
        <v>1947.0</v>
      </c>
      <c r="B180" s="37" t="s">
        <v>24</v>
      </c>
      <c r="C180" s="26">
        <f t="shared" si="1"/>
        <v>7</v>
      </c>
      <c r="K180" s="25" t="s">
        <v>285</v>
      </c>
    </row>
    <row r="181">
      <c r="A181" s="37">
        <v>1954.0</v>
      </c>
      <c r="B181" s="37" t="s">
        <v>23</v>
      </c>
      <c r="C181" s="26">
        <f t="shared" si="1"/>
        <v>19</v>
      </c>
      <c r="D181" s="37" t="s">
        <v>50</v>
      </c>
      <c r="K181" s="25" t="s">
        <v>286</v>
      </c>
    </row>
    <row r="182">
      <c r="A182" s="37">
        <v>1973.0</v>
      </c>
      <c r="B182" s="37" t="s">
        <v>25</v>
      </c>
      <c r="C182" s="26">
        <f t="shared" si="1"/>
        <v>11</v>
      </c>
      <c r="D182" s="37" t="s">
        <v>76</v>
      </c>
      <c r="K182" s="25" t="s">
        <v>287</v>
      </c>
    </row>
    <row r="183">
      <c r="A183" s="37">
        <v>1984.0</v>
      </c>
      <c r="B183" s="37" t="s">
        <v>23</v>
      </c>
      <c r="C183" s="26">
        <f t="shared" si="1"/>
        <v>4</v>
      </c>
      <c r="D183" s="37" t="s">
        <v>53</v>
      </c>
      <c r="K183" s="25" t="s">
        <v>287</v>
      </c>
    </row>
    <row r="184">
      <c r="A184" s="37">
        <v>1988.0</v>
      </c>
      <c r="B184" s="37" t="s">
        <v>25</v>
      </c>
      <c r="C184" s="26">
        <f t="shared" si="1"/>
        <v>17</v>
      </c>
      <c r="D184" s="37" t="s">
        <v>76</v>
      </c>
      <c r="K184" s="25" t="s">
        <v>288</v>
      </c>
    </row>
    <row r="185">
      <c r="A185" s="37">
        <v>2005.0</v>
      </c>
      <c r="B185" s="37" t="s">
        <v>23</v>
      </c>
      <c r="C185" s="26">
        <f t="shared" si="1"/>
        <v>15</v>
      </c>
      <c r="D185" s="37" t="s">
        <v>53</v>
      </c>
      <c r="K185" s="25" t="s">
        <v>289</v>
      </c>
    </row>
    <row r="186">
      <c r="A186" s="37">
        <v>2020.0</v>
      </c>
      <c r="B186" s="37" t="s">
        <v>73</v>
      </c>
      <c r="C186" s="26">
        <f t="shared" si="1"/>
        <v>2</v>
      </c>
      <c r="D186" s="37" t="s">
        <v>74</v>
      </c>
      <c r="K186" s="25" t="s">
        <v>289</v>
      </c>
    </row>
    <row r="187">
      <c r="A187" s="37">
        <v>2022.0</v>
      </c>
      <c r="B187" s="37" t="s">
        <v>23</v>
      </c>
      <c r="C187" s="26">
        <f t="shared" si="1"/>
        <v>10</v>
      </c>
      <c r="D187" s="37" t="s">
        <v>53</v>
      </c>
      <c r="K187" s="25" t="s">
        <v>289</v>
      </c>
    </row>
    <row r="188">
      <c r="A188" s="37">
        <v>2032.0</v>
      </c>
      <c r="B188" s="37" t="s">
        <v>23</v>
      </c>
      <c r="C188" s="26">
        <f t="shared" si="1"/>
        <v>7</v>
      </c>
      <c r="D188" s="37" t="s">
        <v>50</v>
      </c>
      <c r="K188" s="25" t="s">
        <v>289</v>
      </c>
    </row>
    <row r="189">
      <c r="A189" s="37">
        <v>2039.0</v>
      </c>
      <c r="B189" s="37" t="s">
        <v>23</v>
      </c>
      <c r="C189" s="26">
        <f t="shared" si="1"/>
        <v>21</v>
      </c>
      <c r="D189" s="37" t="s">
        <v>53</v>
      </c>
      <c r="K189" s="25" t="s">
        <v>290</v>
      </c>
    </row>
    <row r="190">
      <c r="A190" s="37">
        <v>2060.0</v>
      </c>
      <c r="B190" s="37" t="s">
        <v>25</v>
      </c>
      <c r="C190" s="26">
        <f t="shared" si="1"/>
        <v>8</v>
      </c>
      <c r="D190" s="37" t="s">
        <v>76</v>
      </c>
      <c r="K190" s="25" t="s">
        <v>291</v>
      </c>
    </row>
    <row r="191">
      <c r="A191" s="37">
        <v>2068.0</v>
      </c>
      <c r="B191" s="37" t="s">
        <v>25</v>
      </c>
      <c r="C191" s="26">
        <f t="shared" si="1"/>
        <v>1</v>
      </c>
      <c r="D191" s="37" t="s">
        <v>64</v>
      </c>
      <c r="K191" s="25" t="s">
        <v>291</v>
      </c>
    </row>
    <row r="192">
      <c r="A192" s="37">
        <v>2069.0</v>
      </c>
      <c r="B192" s="37" t="s">
        <v>25</v>
      </c>
      <c r="C192" s="26">
        <f t="shared" si="1"/>
        <v>3</v>
      </c>
      <c r="D192" s="37" t="s">
        <v>76</v>
      </c>
      <c r="K192" s="25" t="s">
        <v>291</v>
      </c>
    </row>
    <row r="193">
      <c r="A193" s="37">
        <v>2072.0</v>
      </c>
      <c r="B193" s="37" t="s">
        <v>23</v>
      </c>
      <c r="C193" s="26">
        <f t="shared" si="1"/>
        <v>3</v>
      </c>
      <c r="D193" s="37" t="s">
        <v>53</v>
      </c>
      <c r="K193" s="25" t="s">
        <v>291</v>
      </c>
    </row>
    <row r="194">
      <c r="A194" s="37">
        <v>2075.0</v>
      </c>
      <c r="B194" s="37" t="s">
        <v>23</v>
      </c>
      <c r="C194" s="26">
        <f t="shared" si="1"/>
        <v>17</v>
      </c>
      <c r="D194" s="37" t="s">
        <v>58</v>
      </c>
      <c r="F194" s="34" t="s">
        <v>116</v>
      </c>
      <c r="K194" s="25" t="s">
        <v>292</v>
      </c>
    </row>
    <row r="195">
      <c r="A195" s="37">
        <v>2092.0</v>
      </c>
      <c r="B195" s="37" t="s">
        <v>25</v>
      </c>
      <c r="C195" s="26">
        <f t="shared" si="1"/>
        <v>9</v>
      </c>
      <c r="D195" s="37" t="s">
        <v>76</v>
      </c>
      <c r="K195" s="25" t="s">
        <v>293</v>
      </c>
    </row>
    <row r="196">
      <c r="A196" s="37">
        <v>2101.0</v>
      </c>
      <c r="B196" s="37" t="s">
        <v>23</v>
      </c>
      <c r="C196" s="26">
        <f t="shared" si="1"/>
        <v>4</v>
      </c>
      <c r="D196" s="37" t="s">
        <v>53</v>
      </c>
      <c r="K196" s="25" t="s">
        <v>293</v>
      </c>
    </row>
    <row r="197">
      <c r="A197" s="37">
        <v>2105.0</v>
      </c>
      <c r="B197" s="37" t="s">
        <v>25</v>
      </c>
      <c r="C197" s="26">
        <f t="shared" si="1"/>
        <v>2</v>
      </c>
      <c r="D197" s="37" t="s">
        <v>76</v>
      </c>
      <c r="K197" s="25" t="s">
        <v>293</v>
      </c>
    </row>
    <row r="198">
      <c r="A198" s="37">
        <v>2107.0</v>
      </c>
      <c r="B198" s="37" t="s">
        <v>23</v>
      </c>
      <c r="C198" s="26">
        <f t="shared" si="1"/>
        <v>3</v>
      </c>
      <c r="D198" s="37" t="s">
        <v>53</v>
      </c>
      <c r="K198" s="25" t="s">
        <v>293</v>
      </c>
    </row>
    <row r="199">
      <c r="A199" s="37">
        <v>2110.0</v>
      </c>
      <c r="B199" s="37" t="s">
        <v>25</v>
      </c>
      <c r="C199" s="26">
        <f t="shared" si="1"/>
        <v>10</v>
      </c>
      <c r="D199" s="37" t="s">
        <v>76</v>
      </c>
      <c r="K199" s="25" t="s">
        <v>293</v>
      </c>
    </row>
    <row r="200">
      <c r="A200" s="37">
        <v>2120.0</v>
      </c>
      <c r="B200" s="37" t="s">
        <v>25</v>
      </c>
      <c r="C200" s="26">
        <f t="shared" si="1"/>
        <v>3</v>
      </c>
      <c r="D200" s="37" t="s">
        <v>64</v>
      </c>
      <c r="K200" s="25" t="s">
        <v>293</v>
      </c>
    </row>
    <row r="201">
      <c r="A201" s="37">
        <v>2123.0</v>
      </c>
      <c r="B201" s="37" t="s">
        <v>25</v>
      </c>
      <c r="C201" s="26">
        <f t="shared" si="1"/>
        <v>1</v>
      </c>
      <c r="D201" s="37" t="s">
        <v>76</v>
      </c>
      <c r="K201" s="25" t="s">
        <v>293</v>
      </c>
    </row>
    <row r="202">
      <c r="A202" s="37">
        <v>2124.0</v>
      </c>
      <c r="B202" s="37" t="s">
        <v>23</v>
      </c>
      <c r="C202" s="26">
        <f t="shared" si="1"/>
        <v>8</v>
      </c>
      <c r="D202" s="37" t="s">
        <v>56</v>
      </c>
      <c r="K202" s="25" t="s">
        <v>294</v>
      </c>
    </row>
    <row r="203">
      <c r="A203" s="37">
        <v>2132.0</v>
      </c>
      <c r="B203" s="37" t="s">
        <v>25</v>
      </c>
      <c r="C203" s="26">
        <f t="shared" si="1"/>
        <v>7</v>
      </c>
      <c r="D203" s="37" t="s">
        <v>76</v>
      </c>
      <c r="K203" s="25" t="s">
        <v>295</v>
      </c>
    </row>
    <row r="204">
      <c r="A204" s="37">
        <v>2139.0</v>
      </c>
      <c r="B204" s="37" t="s">
        <v>24</v>
      </c>
      <c r="C204" s="26">
        <f t="shared" si="1"/>
        <v>4</v>
      </c>
      <c r="K204" s="25" t="s">
        <v>295</v>
      </c>
    </row>
    <row r="205">
      <c r="A205" s="37">
        <v>2143.0</v>
      </c>
      <c r="B205" s="37" t="s">
        <v>23</v>
      </c>
      <c r="C205" s="26">
        <f t="shared" si="1"/>
        <v>6</v>
      </c>
      <c r="D205" s="37" t="s">
        <v>50</v>
      </c>
      <c r="K205" s="25" t="s">
        <v>296</v>
      </c>
    </row>
    <row r="206">
      <c r="A206" s="37">
        <v>2149.0</v>
      </c>
      <c r="B206" s="37" t="s">
        <v>23</v>
      </c>
      <c r="C206" s="26">
        <f t="shared" si="1"/>
        <v>6</v>
      </c>
      <c r="D206" s="37" t="s">
        <v>53</v>
      </c>
      <c r="K206" s="25" t="s">
        <v>297</v>
      </c>
    </row>
    <row r="207">
      <c r="A207" s="37">
        <v>2155.0</v>
      </c>
      <c r="B207" s="37" t="s">
        <v>25</v>
      </c>
      <c r="C207" s="26">
        <f t="shared" si="1"/>
        <v>6</v>
      </c>
      <c r="D207" s="37" t="s">
        <v>64</v>
      </c>
      <c r="K207" s="25" t="s">
        <v>297</v>
      </c>
    </row>
    <row r="208">
      <c r="A208" s="37">
        <v>2161.0</v>
      </c>
      <c r="B208" s="37" t="s">
        <v>25</v>
      </c>
      <c r="C208" s="26">
        <f t="shared" si="1"/>
        <v>13</v>
      </c>
      <c r="D208" s="37" t="s">
        <v>76</v>
      </c>
      <c r="K208" s="25" t="s">
        <v>298</v>
      </c>
    </row>
    <row r="209">
      <c r="A209" s="37">
        <v>2174.0</v>
      </c>
      <c r="B209" s="37" t="s">
        <v>25</v>
      </c>
      <c r="C209" s="26">
        <f t="shared" si="1"/>
        <v>9</v>
      </c>
      <c r="D209" s="37" t="s">
        <v>64</v>
      </c>
      <c r="K209" s="25" t="s">
        <v>298</v>
      </c>
    </row>
    <row r="210">
      <c r="A210" s="37">
        <v>2183.0</v>
      </c>
      <c r="B210" s="37" t="s">
        <v>25</v>
      </c>
      <c r="C210" s="26">
        <f t="shared" si="1"/>
        <v>7</v>
      </c>
      <c r="D210" s="37" t="s">
        <v>76</v>
      </c>
      <c r="K210" s="25" t="s">
        <v>298</v>
      </c>
    </row>
    <row r="211">
      <c r="A211" s="37">
        <v>2190.0</v>
      </c>
      <c r="B211" s="37" t="s">
        <v>25</v>
      </c>
      <c r="C211" s="26">
        <f t="shared" si="1"/>
        <v>18</v>
      </c>
      <c r="D211" s="37" t="s">
        <v>64</v>
      </c>
      <c r="K211" s="25" t="s">
        <v>299</v>
      </c>
    </row>
    <row r="212">
      <c r="A212" s="37">
        <v>2208.0</v>
      </c>
      <c r="B212" s="37" t="s">
        <v>25</v>
      </c>
      <c r="C212" s="26">
        <f t="shared" si="1"/>
        <v>7</v>
      </c>
      <c r="D212" s="37" t="s">
        <v>76</v>
      </c>
      <c r="K212" s="25" t="s">
        <v>300</v>
      </c>
    </row>
    <row r="213">
      <c r="A213" s="37">
        <v>2215.0</v>
      </c>
      <c r="B213" s="37" t="s">
        <v>25</v>
      </c>
      <c r="C213" s="26">
        <f t="shared" si="1"/>
        <v>2</v>
      </c>
      <c r="D213" s="37" t="s">
        <v>64</v>
      </c>
      <c r="K213" s="25" t="s">
        <v>300</v>
      </c>
    </row>
    <row r="214">
      <c r="A214" s="37">
        <v>2217.0</v>
      </c>
      <c r="B214" s="37" t="s">
        <v>25</v>
      </c>
      <c r="C214" s="26">
        <f t="shared" si="1"/>
        <v>10</v>
      </c>
      <c r="D214" s="37" t="s">
        <v>76</v>
      </c>
      <c r="K214" s="25" t="s">
        <v>300</v>
      </c>
    </row>
    <row r="215">
      <c r="A215" s="37">
        <v>2227.0</v>
      </c>
      <c r="B215" s="37" t="s">
        <v>23</v>
      </c>
      <c r="C215" s="26">
        <f t="shared" si="1"/>
        <v>28</v>
      </c>
      <c r="D215" s="37" t="s">
        <v>53</v>
      </c>
      <c r="K215" s="25" t="s">
        <v>301</v>
      </c>
    </row>
    <row r="216">
      <c r="A216" s="37">
        <v>2255.0</v>
      </c>
      <c r="B216" s="37" t="s">
        <v>25</v>
      </c>
      <c r="C216" s="26">
        <f t="shared" si="1"/>
        <v>3</v>
      </c>
      <c r="D216" s="37" t="s">
        <v>76</v>
      </c>
      <c r="K216" s="25" t="s">
        <v>302</v>
      </c>
    </row>
    <row r="217">
      <c r="A217" s="37">
        <v>2258.0</v>
      </c>
      <c r="B217" s="37" t="s">
        <v>23</v>
      </c>
      <c r="C217" s="26">
        <f t="shared" si="1"/>
        <v>3</v>
      </c>
      <c r="D217" s="37" t="s">
        <v>53</v>
      </c>
      <c r="K217" s="25" t="s">
        <v>302</v>
      </c>
    </row>
    <row r="218">
      <c r="A218" s="37">
        <v>2261.0</v>
      </c>
      <c r="B218" s="37" t="s">
        <v>25</v>
      </c>
      <c r="C218" s="26">
        <f t="shared" si="1"/>
        <v>11</v>
      </c>
      <c r="D218" s="37" t="s">
        <v>76</v>
      </c>
      <c r="K218" s="25" t="s">
        <v>302</v>
      </c>
    </row>
    <row r="219">
      <c r="A219" s="37">
        <v>2272.0</v>
      </c>
      <c r="B219" s="37" t="s">
        <v>23</v>
      </c>
      <c r="C219" s="26">
        <f t="shared" si="1"/>
        <v>5</v>
      </c>
      <c r="D219" s="37" t="s">
        <v>53</v>
      </c>
      <c r="K219" s="25" t="s">
        <v>302</v>
      </c>
    </row>
    <row r="220">
      <c r="A220" s="37">
        <v>2277.0</v>
      </c>
      <c r="B220" s="37" t="s">
        <v>25</v>
      </c>
      <c r="C220" s="26">
        <f t="shared" si="1"/>
        <v>4</v>
      </c>
      <c r="D220" s="37" t="s">
        <v>76</v>
      </c>
      <c r="K220" s="25" t="s">
        <v>302</v>
      </c>
    </row>
    <row r="221">
      <c r="A221" s="37">
        <v>2281.0</v>
      </c>
      <c r="B221" s="37" t="s">
        <v>23</v>
      </c>
      <c r="C221" s="26">
        <f t="shared" si="1"/>
        <v>8</v>
      </c>
      <c r="D221" s="37" t="s">
        <v>53</v>
      </c>
      <c r="K221" s="25" t="s">
        <v>303</v>
      </c>
    </row>
    <row r="222">
      <c r="A222" s="37">
        <v>2289.0</v>
      </c>
      <c r="B222" s="37" t="s">
        <v>25</v>
      </c>
      <c r="C222" s="26">
        <f t="shared" si="1"/>
        <v>6</v>
      </c>
      <c r="D222" s="37" t="s">
        <v>76</v>
      </c>
      <c r="K222" s="25" t="s">
        <v>304</v>
      </c>
    </row>
    <row r="223">
      <c r="A223" s="37">
        <v>2295.0</v>
      </c>
      <c r="B223" s="37" t="s">
        <v>23</v>
      </c>
      <c r="C223" s="26">
        <f t="shared" si="1"/>
        <v>4</v>
      </c>
      <c r="D223" s="37" t="s">
        <v>55</v>
      </c>
      <c r="K223" s="25" t="s">
        <v>304</v>
      </c>
    </row>
    <row r="224">
      <c r="A224" s="37">
        <v>2299.0</v>
      </c>
      <c r="B224" s="37" t="s">
        <v>25</v>
      </c>
      <c r="C224" s="26">
        <f t="shared" si="1"/>
        <v>6</v>
      </c>
      <c r="D224" s="37" t="s">
        <v>76</v>
      </c>
      <c r="K224" s="25" t="s">
        <v>304</v>
      </c>
    </row>
    <row r="225">
      <c r="A225" s="37">
        <v>2305.0</v>
      </c>
      <c r="B225" s="37" t="s">
        <v>23</v>
      </c>
      <c r="C225" s="26">
        <f t="shared" si="1"/>
        <v>4</v>
      </c>
      <c r="D225" s="37" t="s">
        <v>53</v>
      </c>
      <c r="K225" s="25" t="s">
        <v>304</v>
      </c>
    </row>
    <row r="226">
      <c r="A226" s="37">
        <v>2309.0</v>
      </c>
      <c r="B226" s="37" t="s">
        <v>25</v>
      </c>
      <c r="C226" s="26">
        <f t="shared" si="1"/>
        <v>4</v>
      </c>
      <c r="D226" s="37" t="s">
        <v>76</v>
      </c>
      <c r="K226" s="25" t="s">
        <v>304</v>
      </c>
    </row>
    <row r="227">
      <c r="A227" s="37">
        <v>2313.0</v>
      </c>
      <c r="B227" s="37" t="s">
        <v>23</v>
      </c>
      <c r="C227" s="26">
        <f t="shared" si="1"/>
        <v>45</v>
      </c>
      <c r="D227" s="37" t="s">
        <v>53</v>
      </c>
      <c r="K227" s="25" t="s">
        <v>305</v>
      </c>
    </row>
    <row r="228">
      <c r="A228" s="37">
        <v>2358.0</v>
      </c>
      <c r="B228" s="37" t="s">
        <v>25</v>
      </c>
      <c r="C228" s="26">
        <f t="shared" si="1"/>
        <v>3</v>
      </c>
      <c r="D228" s="37" t="s">
        <v>76</v>
      </c>
      <c r="K228" s="25" t="s">
        <v>306</v>
      </c>
    </row>
    <row r="229">
      <c r="A229" s="37">
        <v>2361.0</v>
      </c>
      <c r="B229" s="37" t="s">
        <v>23</v>
      </c>
      <c r="C229" s="26">
        <f t="shared" si="1"/>
        <v>19</v>
      </c>
      <c r="D229" s="37" t="s">
        <v>53</v>
      </c>
      <c r="K229" s="25" t="s">
        <v>307</v>
      </c>
    </row>
    <row r="230">
      <c r="A230" s="37">
        <v>2380.0</v>
      </c>
      <c r="B230" s="37" t="s">
        <v>25</v>
      </c>
      <c r="C230" s="26">
        <f t="shared" si="1"/>
        <v>5</v>
      </c>
      <c r="D230" s="37" t="s">
        <v>64</v>
      </c>
      <c r="K230" s="25" t="s">
        <v>308</v>
      </c>
    </row>
    <row r="231">
      <c r="A231" s="37">
        <v>2385.0</v>
      </c>
      <c r="B231" s="37" t="s">
        <v>25</v>
      </c>
      <c r="C231" s="26">
        <f t="shared" si="1"/>
        <v>22</v>
      </c>
      <c r="D231" s="37" t="s">
        <v>76</v>
      </c>
      <c r="K231" s="45" t="s">
        <v>309</v>
      </c>
    </row>
    <row r="232">
      <c r="A232" s="37">
        <v>2407.0</v>
      </c>
      <c r="B232" s="31" t="s">
        <v>27</v>
      </c>
      <c r="C232" s="26">
        <f t="shared" si="1"/>
        <v>5</v>
      </c>
      <c r="D232" s="41"/>
      <c r="K232" s="45" t="s">
        <v>309</v>
      </c>
    </row>
    <row r="233">
      <c r="A233" s="37">
        <v>2412.0</v>
      </c>
      <c r="B233" s="37" t="s">
        <v>23</v>
      </c>
      <c r="C233" s="26">
        <f t="shared" si="1"/>
        <v>13</v>
      </c>
      <c r="D233" s="37" t="s">
        <v>53</v>
      </c>
      <c r="K233" s="45" t="s">
        <v>310</v>
      </c>
    </row>
    <row r="234">
      <c r="A234" s="37">
        <v>2425.0</v>
      </c>
      <c r="B234" s="37" t="s">
        <v>73</v>
      </c>
      <c r="C234" s="26">
        <f t="shared" si="1"/>
        <v>6</v>
      </c>
      <c r="D234" s="37" t="s">
        <v>74</v>
      </c>
      <c r="K234" s="45" t="s">
        <v>311</v>
      </c>
    </row>
    <row r="235">
      <c r="A235" s="37">
        <v>2431.0</v>
      </c>
      <c r="B235" s="37" t="s">
        <v>23</v>
      </c>
      <c r="C235" s="26">
        <f t="shared" si="1"/>
        <v>2</v>
      </c>
      <c r="D235" s="33" t="s">
        <v>51</v>
      </c>
      <c r="F235" s="34" t="s">
        <v>202</v>
      </c>
      <c r="K235" s="45" t="s">
        <v>311</v>
      </c>
    </row>
    <row r="236">
      <c r="A236" s="37">
        <v>2433.0</v>
      </c>
      <c r="B236" s="37" t="s">
        <v>73</v>
      </c>
      <c r="C236" s="26">
        <f t="shared" si="1"/>
        <v>10</v>
      </c>
      <c r="D236" s="37" t="s">
        <v>74</v>
      </c>
      <c r="K236" s="45" t="s">
        <v>311</v>
      </c>
    </row>
    <row r="237">
      <c r="A237" s="37">
        <v>2443.0</v>
      </c>
      <c r="B237" s="37" t="s">
        <v>23</v>
      </c>
      <c r="C237" s="26">
        <f t="shared" si="1"/>
        <v>9</v>
      </c>
      <c r="D237" s="37" t="s">
        <v>55</v>
      </c>
      <c r="K237" s="45" t="s">
        <v>311</v>
      </c>
    </row>
    <row r="238">
      <c r="A238" s="37">
        <v>2452.0</v>
      </c>
      <c r="B238" s="37" t="s">
        <v>23</v>
      </c>
      <c r="C238" s="26">
        <f t="shared" si="1"/>
        <v>8</v>
      </c>
      <c r="D238" s="37" t="s">
        <v>53</v>
      </c>
      <c r="K238" s="45" t="s">
        <v>311</v>
      </c>
    </row>
    <row r="239">
      <c r="A239" s="37">
        <v>2460.0</v>
      </c>
      <c r="B239" s="37" t="s">
        <v>23</v>
      </c>
      <c r="C239" s="26">
        <f t="shared" si="1"/>
        <v>30</v>
      </c>
      <c r="D239" s="37" t="s">
        <v>53</v>
      </c>
      <c r="K239" s="45" t="s">
        <v>312</v>
      </c>
    </row>
    <row r="240">
      <c r="A240" s="37">
        <v>2490.0</v>
      </c>
      <c r="B240" s="37" t="s">
        <v>23</v>
      </c>
      <c r="C240" s="26">
        <f t="shared" si="1"/>
        <v>24</v>
      </c>
      <c r="D240" s="37" t="s">
        <v>56</v>
      </c>
      <c r="K240" s="45" t="s">
        <v>313</v>
      </c>
    </row>
    <row r="241">
      <c r="A241" s="37">
        <v>2514.0</v>
      </c>
      <c r="B241" s="37" t="s">
        <v>25</v>
      </c>
      <c r="C241" s="26">
        <f t="shared" si="1"/>
        <v>3</v>
      </c>
      <c r="D241" s="37" t="s">
        <v>76</v>
      </c>
      <c r="K241" s="45" t="s">
        <v>314</v>
      </c>
    </row>
    <row r="242">
      <c r="A242" s="37">
        <v>2517.0</v>
      </c>
      <c r="B242" s="37" t="s">
        <v>25</v>
      </c>
      <c r="C242" s="26">
        <f t="shared" si="1"/>
        <v>2</v>
      </c>
      <c r="D242" s="37" t="s">
        <v>64</v>
      </c>
      <c r="K242" s="45" t="s">
        <v>314</v>
      </c>
    </row>
    <row r="243">
      <c r="A243" s="37">
        <v>2519.0</v>
      </c>
      <c r="B243" s="37" t="s">
        <v>23</v>
      </c>
      <c r="C243" s="26">
        <f t="shared" si="1"/>
        <v>4</v>
      </c>
      <c r="D243" s="37" t="s">
        <v>50</v>
      </c>
      <c r="K243" s="45" t="s">
        <v>314</v>
      </c>
    </row>
    <row r="244">
      <c r="A244" s="37">
        <v>2523.0</v>
      </c>
      <c r="B244" s="37" t="s">
        <v>23</v>
      </c>
      <c r="C244" s="26">
        <f t="shared" si="1"/>
        <v>27</v>
      </c>
      <c r="D244" s="37" t="s">
        <v>51</v>
      </c>
      <c r="K244" s="45" t="s">
        <v>315</v>
      </c>
    </row>
    <row r="245">
      <c r="A245" s="37">
        <v>2550.0</v>
      </c>
      <c r="B245" s="37" t="s">
        <v>73</v>
      </c>
      <c r="C245" s="26">
        <f t="shared" si="1"/>
        <v>3</v>
      </c>
      <c r="D245" s="37" t="s">
        <v>74</v>
      </c>
      <c r="K245" s="45" t="s">
        <v>316</v>
      </c>
    </row>
    <row r="246">
      <c r="A246" s="37">
        <v>2553.0</v>
      </c>
      <c r="B246" s="37" t="s">
        <v>23</v>
      </c>
      <c r="C246" s="26">
        <f t="shared" si="1"/>
        <v>7</v>
      </c>
      <c r="D246" s="37" t="s">
        <v>56</v>
      </c>
      <c r="K246" s="45" t="s">
        <v>316</v>
      </c>
    </row>
    <row r="247">
      <c r="A247" s="37">
        <v>2560.0</v>
      </c>
      <c r="B247" s="37" t="s">
        <v>23</v>
      </c>
      <c r="C247" s="26">
        <f t="shared" si="1"/>
        <v>5</v>
      </c>
      <c r="D247" s="37" t="s">
        <v>53</v>
      </c>
      <c r="K247" s="45" t="s">
        <v>316</v>
      </c>
    </row>
    <row r="248">
      <c r="A248" s="37">
        <v>2565.0</v>
      </c>
      <c r="B248" s="37" t="s">
        <v>25</v>
      </c>
      <c r="C248" s="26">
        <f t="shared" si="1"/>
        <v>2</v>
      </c>
      <c r="D248" s="37" t="s">
        <v>76</v>
      </c>
      <c r="K248" s="45" t="s">
        <v>316</v>
      </c>
    </row>
    <row r="249">
      <c r="A249" s="37">
        <v>2567.0</v>
      </c>
      <c r="B249" s="37" t="s">
        <v>23</v>
      </c>
      <c r="C249" s="26">
        <f t="shared" si="1"/>
        <v>5</v>
      </c>
      <c r="D249" s="37" t="s">
        <v>53</v>
      </c>
      <c r="K249" s="45" t="s">
        <v>316</v>
      </c>
    </row>
    <row r="250">
      <c r="A250" s="37">
        <v>2572.0</v>
      </c>
      <c r="B250" s="37" t="s">
        <v>25</v>
      </c>
      <c r="C250" s="26">
        <f t="shared" si="1"/>
        <v>26</v>
      </c>
      <c r="D250" s="37" t="s">
        <v>76</v>
      </c>
      <c r="K250" s="45" t="s">
        <v>317</v>
      </c>
    </row>
    <row r="251">
      <c r="A251" s="37">
        <v>2598.0</v>
      </c>
      <c r="B251" s="37" t="s">
        <v>23</v>
      </c>
      <c r="C251" s="26">
        <f t="shared" si="1"/>
        <v>2</v>
      </c>
      <c r="D251" s="37" t="s">
        <v>53</v>
      </c>
      <c r="K251" s="45" t="s">
        <v>317</v>
      </c>
    </row>
    <row r="252">
      <c r="A252" s="37">
        <v>2600.0</v>
      </c>
      <c r="B252" s="37" t="s">
        <v>25</v>
      </c>
      <c r="C252" s="26">
        <f t="shared" si="1"/>
        <v>12</v>
      </c>
      <c r="D252" s="37" t="s">
        <v>76</v>
      </c>
      <c r="K252" s="45" t="s">
        <v>317</v>
      </c>
    </row>
    <row r="253">
      <c r="A253" s="37">
        <v>2612.0</v>
      </c>
      <c r="B253" s="37" t="s">
        <v>23</v>
      </c>
      <c r="C253" s="26">
        <f t="shared" si="1"/>
        <v>4</v>
      </c>
      <c r="D253" s="37" t="s">
        <v>53</v>
      </c>
      <c r="K253" s="45" t="s">
        <v>317</v>
      </c>
    </row>
    <row r="254">
      <c r="A254" s="37">
        <v>2616.0</v>
      </c>
      <c r="B254" s="37" t="s">
        <v>25</v>
      </c>
      <c r="C254" s="26">
        <f t="shared" si="1"/>
        <v>21</v>
      </c>
      <c r="D254" s="37" t="s">
        <v>76</v>
      </c>
      <c r="K254" s="45" t="s">
        <v>318</v>
      </c>
    </row>
    <row r="255">
      <c r="A255" s="37">
        <v>2637.0</v>
      </c>
      <c r="B255" s="37" t="s">
        <v>25</v>
      </c>
      <c r="C255" s="26">
        <f t="shared" si="1"/>
        <v>11</v>
      </c>
      <c r="D255" s="37" t="s">
        <v>64</v>
      </c>
      <c r="K255" s="45" t="s">
        <v>318</v>
      </c>
    </row>
    <row r="256">
      <c r="A256" s="37">
        <v>2648.0</v>
      </c>
      <c r="B256" s="37" t="s">
        <v>25</v>
      </c>
      <c r="C256" s="26">
        <f t="shared" si="1"/>
        <v>18</v>
      </c>
      <c r="D256" s="37" t="s">
        <v>76</v>
      </c>
      <c r="K256" s="45" t="s">
        <v>319</v>
      </c>
    </row>
    <row r="257">
      <c r="A257" s="37">
        <v>2666.0</v>
      </c>
      <c r="B257" s="37" t="s">
        <v>25</v>
      </c>
      <c r="C257" s="26">
        <f t="shared" si="1"/>
        <v>9</v>
      </c>
      <c r="D257" s="37" t="s">
        <v>64</v>
      </c>
      <c r="K257" s="45" t="s">
        <v>320</v>
      </c>
    </row>
    <row r="258">
      <c r="A258" s="37">
        <v>2675.0</v>
      </c>
      <c r="B258" s="37" t="s">
        <v>23</v>
      </c>
      <c r="C258" s="26">
        <f t="shared" si="1"/>
        <v>9</v>
      </c>
      <c r="D258" s="37" t="s">
        <v>55</v>
      </c>
      <c r="K258" s="45" t="s">
        <v>320</v>
      </c>
    </row>
    <row r="259">
      <c r="A259" s="37">
        <v>2684.0</v>
      </c>
      <c r="B259" s="37" t="s">
        <v>25</v>
      </c>
      <c r="C259" s="26">
        <f t="shared" si="1"/>
        <v>4</v>
      </c>
      <c r="D259" s="37" t="s">
        <v>76</v>
      </c>
      <c r="K259" s="45" t="s">
        <v>320</v>
      </c>
    </row>
    <row r="260">
      <c r="A260" s="37">
        <v>2688.0</v>
      </c>
      <c r="B260" s="37" t="s">
        <v>23</v>
      </c>
      <c r="C260" s="26">
        <f t="shared" si="1"/>
        <v>20</v>
      </c>
      <c r="D260" s="37" t="s">
        <v>56</v>
      </c>
      <c r="F260" s="34" t="s">
        <v>85</v>
      </c>
      <c r="K260" s="45" t="s">
        <v>321</v>
      </c>
    </row>
    <row r="261">
      <c r="A261" s="37">
        <v>2708.0</v>
      </c>
      <c r="B261" s="37" t="s">
        <v>25</v>
      </c>
      <c r="C261" s="26">
        <f t="shared" si="1"/>
        <v>2</v>
      </c>
      <c r="D261" s="37" t="s">
        <v>76</v>
      </c>
      <c r="K261" s="45" t="s">
        <v>322</v>
      </c>
    </row>
    <row r="262">
      <c r="A262" s="37">
        <v>2710.0</v>
      </c>
      <c r="B262" s="33" t="s">
        <v>84</v>
      </c>
      <c r="C262" s="26">
        <f t="shared" si="1"/>
        <v>2</v>
      </c>
      <c r="K262" s="45" t="s">
        <v>322</v>
      </c>
    </row>
    <row r="263">
      <c r="A263" s="37">
        <v>2712.0</v>
      </c>
      <c r="B263" s="31" t="s">
        <v>27</v>
      </c>
      <c r="C263" s="26">
        <f t="shared" si="1"/>
        <v>4</v>
      </c>
      <c r="D263" s="41"/>
      <c r="K263" s="45" t="s">
        <v>322</v>
      </c>
    </row>
    <row r="264">
      <c r="A264" s="37">
        <v>2716.0</v>
      </c>
      <c r="B264" s="37" t="s">
        <v>25</v>
      </c>
      <c r="C264" s="26">
        <f t="shared" si="1"/>
        <v>4</v>
      </c>
      <c r="D264" s="37" t="s">
        <v>76</v>
      </c>
      <c r="K264" s="45" t="s">
        <v>322</v>
      </c>
    </row>
    <row r="265">
      <c r="A265" s="37">
        <v>2720.0</v>
      </c>
      <c r="B265" s="37" t="s">
        <v>73</v>
      </c>
      <c r="C265" s="26">
        <f t="shared" si="1"/>
        <v>4</v>
      </c>
      <c r="D265" s="37" t="s">
        <v>74</v>
      </c>
      <c r="K265" s="45" t="s">
        <v>322</v>
      </c>
    </row>
    <row r="266">
      <c r="A266" s="37">
        <v>2724.0</v>
      </c>
      <c r="B266" s="37" t="s">
        <v>28</v>
      </c>
      <c r="C266" s="26">
        <f t="shared" si="1"/>
        <v>13</v>
      </c>
      <c r="D266" s="37" t="s">
        <v>74</v>
      </c>
      <c r="K266" s="45" t="s">
        <v>323</v>
      </c>
    </row>
    <row r="267">
      <c r="A267" s="37">
        <v>2737.0</v>
      </c>
      <c r="B267" s="37" t="s">
        <v>23</v>
      </c>
      <c r="C267" s="26">
        <f t="shared" si="1"/>
        <v>4</v>
      </c>
      <c r="D267" s="37" t="s">
        <v>53</v>
      </c>
      <c r="K267" s="45" t="s">
        <v>324</v>
      </c>
    </row>
    <row r="268">
      <c r="A268" s="37">
        <v>2741.0</v>
      </c>
      <c r="C268" s="26">
        <f>SUM(C5:C267)</f>
        <v>2715</v>
      </c>
    </row>
    <row r="269">
      <c r="A269" s="37" t="s">
        <v>195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4" width="15.67"/>
    <col customWidth="1" min="5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3.44"/>
    <col customWidth="1" min="12" max="14" width="8.56"/>
    <col customWidth="1" min="16" max="16" width="8.78"/>
    <col customWidth="1" min="17" max="25" width="8.56"/>
  </cols>
  <sheetData>
    <row r="1">
      <c r="A1" s="15" t="s">
        <v>65</v>
      </c>
      <c r="B1" s="16" t="s">
        <v>9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>
      <c r="A2" s="15" t="s">
        <v>66</v>
      </c>
      <c r="B2" s="17">
        <v>11.9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>
      <c r="A3" s="15" t="s">
        <v>67</v>
      </c>
      <c r="B3" s="15" t="s">
        <v>68</v>
      </c>
      <c r="C3" s="16"/>
      <c r="D3" s="15"/>
      <c r="E3" s="15"/>
      <c r="F3" s="15"/>
      <c r="G3" s="15"/>
      <c r="H3" s="15"/>
      <c r="I3" s="18"/>
      <c r="J3" s="19"/>
      <c r="K3" s="16"/>
      <c r="L3" s="16"/>
      <c r="R3" s="20"/>
    </row>
    <row r="4">
      <c r="A4" s="21" t="s">
        <v>19</v>
      </c>
      <c r="B4" s="21" t="s">
        <v>21</v>
      </c>
      <c r="C4" s="21" t="s">
        <v>32</v>
      </c>
      <c r="D4" s="21" t="s">
        <v>34</v>
      </c>
      <c r="E4" s="21" t="s">
        <v>69</v>
      </c>
      <c r="F4" s="21" t="s">
        <v>37</v>
      </c>
      <c r="G4" s="21" t="s">
        <v>70</v>
      </c>
      <c r="H4" s="21" t="s">
        <v>40</v>
      </c>
      <c r="I4" s="22" t="s">
        <v>71</v>
      </c>
      <c r="J4" s="23" t="s">
        <v>13</v>
      </c>
      <c r="K4" s="23" t="s">
        <v>42</v>
      </c>
      <c r="L4" s="23" t="s">
        <v>44</v>
      </c>
      <c r="N4" s="24" t="s">
        <v>21</v>
      </c>
      <c r="O4" s="16" t="s">
        <v>71</v>
      </c>
      <c r="P4" s="16" t="s">
        <v>72</v>
      </c>
      <c r="R4" s="20"/>
      <c r="S4" s="20"/>
      <c r="T4" s="20"/>
      <c r="U4" s="20"/>
      <c r="V4" s="20"/>
      <c r="W4" s="20"/>
      <c r="X4" s="20"/>
    </row>
    <row r="5">
      <c r="A5" s="37">
        <v>44.0</v>
      </c>
      <c r="B5" s="37" t="s">
        <v>25</v>
      </c>
      <c r="C5" s="26">
        <f t="shared" ref="C5:C271" si="1">A6-A5</f>
        <v>5</v>
      </c>
      <c r="D5" s="37" t="s">
        <v>64</v>
      </c>
      <c r="K5" s="37" t="s">
        <v>325</v>
      </c>
      <c r="N5" s="4" t="s">
        <v>23</v>
      </c>
      <c r="O5" s="29">
        <f>SUMIF(B:B,"hard_coral",C:C)</f>
        <v>1633</v>
      </c>
      <c r="P5" s="30">
        <f t="shared" ref="P5:P15" si="2">(O5/$O$16)*100</f>
        <v>60.91010817</v>
      </c>
      <c r="R5" s="26" t="s">
        <v>25</v>
      </c>
      <c r="S5" s="26">
        <v>858.0</v>
      </c>
      <c r="T5" s="20"/>
      <c r="U5" s="20"/>
      <c r="V5" s="20"/>
      <c r="W5" s="20"/>
      <c r="X5" s="20"/>
    </row>
    <row r="6">
      <c r="A6" s="37">
        <v>49.0</v>
      </c>
      <c r="B6" s="37" t="s">
        <v>23</v>
      </c>
      <c r="C6" s="26">
        <f t="shared" si="1"/>
        <v>19</v>
      </c>
      <c r="D6" s="37" t="s">
        <v>53</v>
      </c>
      <c r="K6" s="37" t="s">
        <v>325</v>
      </c>
      <c r="N6" s="4" t="s">
        <v>25</v>
      </c>
      <c r="O6" s="29">
        <f>SUMIF(B:B,"algae",C:C)</f>
        <v>858</v>
      </c>
      <c r="P6" s="30">
        <f t="shared" si="2"/>
        <v>32.00298396</v>
      </c>
      <c r="R6" s="20" t="s">
        <v>28</v>
      </c>
      <c r="S6" s="20">
        <v>21.0</v>
      </c>
    </row>
    <row r="7">
      <c r="A7" s="37">
        <v>68.0</v>
      </c>
      <c r="B7" s="37" t="s">
        <v>25</v>
      </c>
      <c r="C7" s="26">
        <f t="shared" si="1"/>
        <v>33</v>
      </c>
      <c r="D7" s="37" t="s">
        <v>76</v>
      </c>
      <c r="K7" s="37" t="s">
        <v>326</v>
      </c>
      <c r="N7" s="4" t="s">
        <v>24</v>
      </c>
      <c r="O7" s="29">
        <f>SUMIF(B:B,"soft_coral",C:C)</f>
        <v>64</v>
      </c>
      <c r="P7" s="30">
        <f t="shared" si="2"/>
        <v>2.387168967</v>
      </c>
      <c r="R7" s="20" t="s">
        <v>23</v>
      </c>
      <c r="S7" s="20">
        <v>1633.0</v>
      </c>
    </row>
    <row r="8">
      <c r="A8" s="37">
        <v>101.0</v>
      </c>
      <c r="B8" s="37" t="s">
        <v>23</v>
      </c>
      <c r="C8" s="26">
        <f t="shared" si="1"/>
        <v>3</v>
      </c>
      <c r="D8" s="37" t="s">
        <v>55</v>
      </c>
      <c r="K8" s="37" t="s">
        <v>327</v>
      </c>
      <c r="N8" s="4" t="s">
        <v>28</v>
      </c>
      <c r="O8" s="29">
        <f>SUMIF(B:B,"boulder",C:C)</f>
        <v>21</v>
      </c>
      <c r="P8" s="30">
        <f t="shared" si="2"/>
        <v>0.7832898172</v>
      </c>
      <c r="R8" s="26" t="s">
        <v>78</v>
      </c>
      <c r="S8" s="26">
        <v>0.0</v>
      </c>
      <c r="T8" s="20"/>
      <c r="U8" s="20"/>
      <c r="V8" s="20"/>
      <c r="W8" s="20"/>
    </row>
    <row r="9">
      <c r="A9" s="37">
        <v>104.0</v>
      </c>
      <c r="B9" s="37" t="s">
        <v>73</v>
      </c>
      <c r="C9" s="26">
        <f t="shared" si="1"/>
        <v>2</v>
      </c>
      <c r="D9" s="37" t="s">
        <v>74</v>
      </c>
      <c r="K9" s="37" t="s">
        <v>327</v>
      </c>
      <c r="N9" s="4" t="s">
        <v>79</v>
      </c>
      <c r="O9" s="29">
        <f>SUMIF(B:B,"rubble",C:C)</f>
        <v>3</v>
      </c>
      <c r="P9" s="30">
        <f t="shared" si="2"/>
        <v>0.1118985453</v>
      </c>
      <c r="R9" s="20" t="s">
        <v>79</v>
      </c>
      <c r="S9" s="20">
        <v>3.0</v>
      </c>
      <c r="T9" s="20"/>
      <c r="U9" s="20"/>
      <c r="V9" s="20"/>
      <c r="W9" s="20"/>
    </row>
    <row r="10">
      <c r="A10" s="37">
        <v>106.0</v>
      </c>
      <c r="B10" s="37" t="s">
        <v>23</v>
      </c>
      <c r="C10" s="26">
        <f t="shared" si="1"/>
        <v>35</v>
      </c>
      <c r="D10" s="37" t="s">
        <v>53</v>
      </c>
      <c r="K10" s="37" t="s">
        <v>328</v>
      </c>
      <c r="N10" s="4" t="s">
        <v>29</v>
      </c>
      <c r="O10" s="29">
        <f>SUMIF(B:B,"sand",C:C)</f>
        <v>0</v>
      </c>
      <c r="P10" s="30">
        <f t="shared" si="2"/>
        <v>0</v>
      </c>
      <c r="R10" s="26" t="s">
        <v>29</v>
      </c>
      <c r="S10" s="26">
        <v>0.0</v>
      </c>
    </row>
    <row r="11">
      <c r="A11" s="37">
        <v>141.0</v>
      </c>
      <c r="B11" s="37" t="s">
        <v>23</v>
      </c>
      <c r="C11" s="26">
        <f t="shared" si="1"/>
        <v>6</v>
      </c>
      <c r="D11" s="37" t="s">
        <v>55</v>
      </c>
      <c r="K11" s="37" t="s">
        <v>329</v>
      </c>
      <c r="N11" s="4" t="s">
        <v>26</v>
      </c>
      <c r="O11" s="29">
        <f>SUMIF(B:B,"sponge",C:C)</f>
        <v>0</v>
      </c>
      <c r="P11" s="30">
        <f t="shared" si="2"/>
        <v>0</v>
      </c>
      <c r="R11" s="26" t="s">
        <v>73</v>
      </c>
      <c r="S11" s="26">
        <v>50.0</v>
      </c>
    </row>
    <row r="12">
      <c r="A12" s="37">
        <v>147.0</v>
      </c>
      <c r="B12" s="37" t="s">
        <v>23</v>
      </c>
      <c r="C12" s="26">
        <f t="shared" si="1"/>
        <v>3</v>
      </c>
      <c r="D12" s="37" t="s">
        <v>53</v>
      </c>
      <c r="F12" s="34" t="s">
        <v>85</v>
      </c>
      <c r="K12" s="37" t="s">
        <v>329</v>
      </c>
      <c r="N12" s="4" t="s">
        <v>78</v>
      </c>
      <c r="O12" s="29">
        <f>SUMIF(B:B,"other",C:C)</f>
        <v>0</v>
      </c>
      <c r="P12" s="30">
        <f t="shared" si="2"/>
        <v>0</v>
      </c>
      <c r="R12" s="20" t="s">
        <v>24</v>
      </c>
      <c r="S12" s="20">
        <v>64.0</v>
      </c>
    </row>
    <row r="13">
      <c r="A13" s="37">
        <v>150.0</v>
      </c>
      <c r="B13" s="37" t="s">
        <v>25</v>
      </c>
      <c r="C13" s="26">
        <f t="shared" si="1"/>
        <v>3</v>
      </c>
      <c r="D13" s="37" t="s">
        <v>64</v>
      </c>
      <c r="K13" s="37" t="s">
        <v>329</v>
      </c>
      <c r="N13" s="4" t="s">
        <v>27</v>
      </c>
      <c r="O13" s="29">
        <f>SUMIF(B:B,"unknown",C:C)</f>
        <v>52</v>
      </c>
      <c r="P13" s="30">
        <f t="shared" si="2"/>
        <v>1.939574786</v>
      </c>
      <c r="R13" s="26" t="s">
        <v>26</v>
      </c>
      <c r="S13" s="26">
        <v>0.0</v>
      </c>
    </row>
    <row r="14">
      <c r="A14" s="37">
        <v>153.0</v>
      </c>
      <c r="B14" s="37" t="s">
        <v>25</v>
      </c>
      <c r="C14" s="26">
        <f t="shared" si="1"/>
        <v>8</v>
      </c>
      <c r="D14" s="37" t="s">
        <v>76</v>
      </c>
      <c r="K14" s="37" t="s">
        <v>330</v>
      </c>
      <c r="N14" s="4" t="s">
        <v>73</v>
      </c>
      <c r="O14" s="29">
        <f>SUMIF(B:B,"shadow",C:C)</f>
        <v>50</v>
      </c>
      <c r="P14" s="30">
        <f t="shared" si="2"/>
        <v>1.864975755</v>
      </c>
      <c r="R14" s="26" t="s">
        <v>27</v>
      </c>
      <c r="S14" s="26">
        <v>52.0</v>
      </c>
    </row>
    <row r="15">
      <c r="A15" s="37">
        <v>161.0</v>
      </c>
      <c r="B15" s="37" t="s">
        <v>23</v>
      </c>
      <c r="C15" s="26">
        <f t="shared" si="1"/>
        <v>4</v>
      </c>
      <c r="D15" s="37" t="s">
        <v>55</v>
      </c>
      <c r="K15" s="37" t="s">
        <v>331</v>
      </c>
      <c r="N15" s="4" t="s">
        <v>84</v>
      </c>
      <c r="O15" s="29">
        <f>SUMIF(B:B,"zoanthids",C:C)</f>
        <v>0</v>
      </c>
      <c r="P15" s="30">
        <f t="shared" si="2"/>
        <v>0</v>
      </c>
      <c r="R15" s="26" t="s">
        <v>84</v>
      </c>
      <c r="S15" s="26">
        <v>0.0</v>
      </c>
    </row>
    <row r="16">
      <c r="A16" s="37">
        <v>165.0</v>
      </c>
      <c r="B16" s="37" t="s">
        <v>25</v>
      </c>
      <c r="C16" s="26">
        <f t="shared" si="1"/>
        <v>3</v>
      </c>
      <c r="D16" s="37" t="s">
        <v>76</v>
      </c>
      <c r="K16" s="37" t="s">
        <v>331</v>
      </c>
      <c r="N16" s="3"/>
      <c r="O16" s="35">
        <f t="shared" ref="O16:P16" si="3">SUM(O5:O15)</f>
        <v>2681</v>
      </c>
      <c r="P16" s="36">
        <f t="shared" si="3"/>
        <v>100</v>
      </c>
    </row>
    <row r="17">
      <c r="A17" s="37">
        <v>168.0</v>
      </c>
      <c r="B17" s="37" t="s">
        <v>25</v>
      </c>
      <c r="C17" s="26">
        <f t="shared" si="1"/>
        <v>2</v>
      </c>
      <c r="D17" s="37" t="s">
        <v>64</v>
      </c>
      <c r="K17" s="37" t="s">
        <v>331</v>
      </c>
      <c r="N17" s="3"/>
      <c r="O17" s="3"/>
      <c r="P17" s="3"/>
    </row>
    <row r="18">
      <c r="A18" s="37">
        <v>170.0</v>
      </c>
      <c r="B18" s="33" t="s">
        <v>27</v>
      </c>
      <c r="C18" s="26">
        <f t="shared" si="1"/>
        <v>2</v>
      </c>
      <c r="D18" s="33"/>
      <c r="K18" s="37" t="s">
        <v>331</v>
      </c>
      <c r="N18" s="38" t="s">
        <v>87</v>
      </c>
      <c r="O18" s="3"/>
      <c r="P18" s="3"/>
    </row>
    <row r="19">
      <c r="A19" s="37">
        <v>172.0</v>
      </c>
      <c r="B19" s="37" t="s">
        <v>23</v>
      </c>
      <c r="C19" s="26">
        <f t="shared" si="1"/>
        <v>12</v>
      </c>
      <c r="D19" s="37" t="s">
        <v>53</v>
      </c>
      <c r="K19" s="37" t="s">
        <v>331</v>
      </c>
      <c r="N19" s="35">
        <f>C272-SUMIF(B5:B263,"missing",C5:C263)</f>
        <v>2681</v>
      </c>
      <c r="O19" s="3"/>
      <c r="P19" s="3"/>
    </row>
    <row r="20">
      <c r="A20" s="37">
        <v>184.0</v>
      </c>
      <c r="B20" s="37" t="s">
        <v>23</v>
      </c>
      <c r="C20" s="26">
        <f t="shared" si="1"/>
        <v>19</v>
      </c>
      <c r="D20" s="37" t="s">
        <v>56</v>
      </c>
      <c r="K20" s="37" t="s">
        <v>332</v>
      </c>
    </row>
    <row r="21">
      <c r="A21" s="37">
        <v>203.0</v>
      </c>
      <c r="B21" s="37" t="s">
        <v>23</v>
      </c>
      <c r="C21" s="26">
        <f t="shared" si="1"/>
        <v>14</v>
      </c>
      <c r="D21" s="37" t="s">
        <v>53</v>
      </c>
      <c r="K21" s="37" t="s">
        <v>333</v>
      </c>
      <c r="N21" s="37" t="s">
        <v>90</v>
      </c>
    </row>
    <row r="22">
      <c r="A22" s="37">
        <v>217.0</v>
      </c>
      <c r="B22" s="37" t="s">
        <v>73</v>
      </c>
      <c r="C22" s="26">
        <f t="shared" si="1"/>
        <v>2</v>
      </c>
      <c r="D22" s="37" t="s">
        <v>74</v>
      </c>
      <c r="K22" s="37" t="s">
        <v>333</v>
      </c>
      <c r="O22" s="48"/>
    </row>
    <row r="23">
      <c r="A23" s="37">
        <v>219.0</v>
      </c>
      <c r="B23" s="37" t="s">
        <v>23</v>
      </c>
      <c r="C23" s="26">
        <f t="shared" si="1"/>
        <v>2</v>
      </c>
      <c r="D23" s="37" t="s">
        <v>53</v>
      </c>
      <c r="K23" s="37" t="s">
        <v>333</v>
      </c>
    </row>
    <row r="24">
      <c r="A24" s="37">
        <v>221.0</v>
      </c>
      <c r="B24" s="37" t="s">
        <v>73</v>
      </c>
      <c r="C24" s="26">
        <f t="shared" si="1"/>
        <v>4</v>
      </c>
      <c r="D24" s="37" t="s">
        <v>74</v>
      </c>
      <c r="K24" s="37" t="s">
        <v>333</v>
      </c>
    </row>
    <row r="25">
      <c r="A25" s="37">
        <v>225.0</v>
      </c>
      <c r="B25" s="37" t="s">
        <v>23</v>
      </c>
      <c r="C25" s="26">
        <f t="shared" si="1"/>
        <v>8</v>
      </c>
      <c r="D25" s="37" t="s">
        <v>53</v>
      </c>
      <c r="K25" s="37" t="s">
        <v>333</v>
      </c>
    </row>
    <row r="26">
      <c r="A26" s="37">
        <v>233.0</v>
      </c>
      <c r="B26" s="37" t="s">
        <v>25</v>
      </c>
      <c r="C26" s="26">
        <f t="shared" si="1"/>
        <v>24</v>
      </c>
      <c r="D26" s="37" t="s">
        <v>76</v>
      </c>
      <c r="K26" s="37" t="s">
        <v>334</v>
      </c>
    </row>
    <row r="27">
      <c r="A27" s="37">
        <v>257.0</v>
      </c>
      <c r="B27" s="37" t="s">
        <v>23</v>
      </c>
      <c r="C27" s="26">
        <f t="shared" si="1"/>
        <v>3</v>
      </c>
      <c r="D27" s="37" t="s">
        <v>53</v>
      </c>
      <c r="K27" s="37" t="s">
        <v>334</v>
      </c>
    </row>
    <row r="28">
      <c r="A28" s="37">
        <v>260.0</v>
      </c>
      <c r="B28" s="37" t="s">
        <v>23</v>
      </c>
      <c r="C28" s="26">
        <f t="shared" si="1"/>
        <v>7</v>
      </c>
      <c r="D28" s="37" t="s">
        <v>50</v>
      </c>
      <c r="K28" s="37" t="s">
        <v>334</v>
      </c>
    </row>
    <row r="29">
      <c r="A29" s="37">
        <v>267.0</v>
      </c>
      <c r="B29" s="37" t="s">
        <v>23</v>
      </c>
      <c r="C29" s="26">
        <f t="shared" si="1"/>
        <v>2</v>
      </c>
      <c r="D29" s="37" t="s">
        <v>55</v>
      </c>
      <c r="K29" s="37" t="s">
        <v>334</v>
      </c>
    </row>
    <row r="30">
      <c r="A30" s="37">
        <v>269.0</v>
      </c>
      <c r="B30" s="37" t="s">
        <v>25</v>
      </c>
      <c r="C30" s="26">
        <f t="shared" si="1"/>
        <v>1</v>
      </c>
      <c r="D30" s="37" t="s">
        <v>76</v>
      </c>
      <c r="K30" s="37" t="s">
        <v>334</v>
      </c>
    </row>
    <row r="31">
      <c r="A31" s="37">
        <v>270.0</v>
      </c>
      <c r="B31" s="37" t="s">
        <v>23</v>
      </c>
      <c r="C31" s="26">
        <f t="shared" si="1"/>
        <v>17</v>
      </c>
      <c r="D31" s="37" t="s">
        <v>53</v>
      </c>
      <c r="K31" s="37" t="s">
        <v>335</v>
      </c>
    </row>
    <row r="32">
      <c r="A32" s="37">
        <v>287.0</v>
      </c>
      <c r="B32" s="37" t="s">
        <v>23</v>
      </c>
      <c r="C32" s="26">
        <f t="shared" si="1"/>
        <v>40</v>
      </c>
      <c r="D32" s="37" t="s">
        <v>50</v>
      </c>
      <c r="K32" s="37" t="s">
        <v>336</v>
      </c>
    </row>
    <row r="33">
      <c r="A33" s="37">
        <v>327.0</v>
      </c>
      <c r="B33" s="37" t="s">
        <v>23</v>
      </c>
      <c r="C33" s="26">
        <f t="shared" si="1"/>
        <v>7</v>
      </c>
      <c r="D33" s="37" t="s">
        <v>53</v>
      </c>
      <c r="K33" s="37" t="s">
        <v>337</v>
      </c>
    </row>
    <row r="34">
      <c r="A34" s="37">
        <v>334.0</v>
      </c>
      <c r="B34" s="37" t="s">
        <v>73</v>
      </c>
      <c r="C34" s="26">
        <f t="shared" si="1"/>
        <v>1</v>
      </c>
      <c r="D34" s="37" t="s">
        <v>74</v>
      </c>
      <c r="K34" s="37" t="s">
        <v>338</v>
      </c>
    </row>
    <row r="35">
      <c r="A35" s="37">
        <v>335.0</v>
      </c>
      <c r="B35" s="37" t="s">
        <v>23</v>
      </c>
      <c r="C35" s="26">
        <f t="shared" si="1"/>
        <v>2</v>
      </c>
      <c r="D35" s="37" t="s">
        <v>50</v>
      </c>
      <c r="K35" s="37" t="s">
        <v>338</v>
      </c>
    </row>
    <row r="36">
      <c r="A36" s="37">
        <v>337.0</v>
      </c>
      <c r="B36" s="37" t="s">
        <v>73</v>
      </c>
      <c r="C36" s="26">
        <f t="shared" si="1"/>
        <v>2</v>
      </c>
      <c r="D36" s="37" t="s">
        <v>74</v>
      </c>
      <c r="K36" s="37" t="s">
        <v>338</v>
      </c>
    </row>
    <row r="37">
      <c r="A37" s="37">
        <v>339.0</v>
      </c>
      <c r="B37" s="37" t="s">
        <v>23</v>
      </c>
      <c r="C37" s="26">
        <f t="shared" si="1"/>
        <v>3</v>
      </c>
      <c r="D37" s="37" t="s">
        <v>57</v>
      </c>
      <c r="K37" s="37" t="s">
        <v>338</v>
      </c>
    </row>
    <row r="38">
      <c r="A38" s="37">
        <v>342.0</v>
      </c>
      <c r="B38" s="37" t="s">
        <v>25</v>
      </c>
      <c r="C38" s="26">
        <f t="shared" si="1"/>
        <v>8</v>
      </c>
      <c r="D38" s="37" t="s">
        <v>76</v>
      </c>
      <c r="K38" s="37" t="s">
        <v>339</v>
      </c>
    </row>
    <row r="39">
      <c r="A39" s="37">
        <v>350.0</v>
      </c>
      <c r="B39" s="37" t="s">
        <v>23</v>
      </c>
      <c r="C39" s="26">
        <f t="shared" si="1"/>
        <v>7</v>
      </c>
      <c r="D39" s="37" t="s">
        <v>53</v>
      </c>
      <c r="K39" s="37" t="s">
        <v>340</v>
      </c>
    </row>
    <row r="40">
      <c r="A40" s="37">
        <v>357.0</v>
      </c>
      <c r="B40" s="37" t="s">
        <v>23</v>
      </c>
      <c r="C40" s="26">
        <f t="shared" si="1"/>
        <v>4</v>
      </c>
      <c r="D40" s="37" t="s">
        <v>53</v>
      </c>
      <c r="K40" s="37" t="s">
        <v>340</v>
      </c>
    </row>
    <row r="41">
      <c r="A41" s="37">
        <v>361.0</v>
      </c>
      <c r="B41" s="37" t="s">
        <v>23</v>
      </c>
      <c r="C41" s="26">
        <f t="shared" si="1"/>
        <v>10</v>
      </c>
      <c r="D41" s="37" t="s">
        <v>53</v>
      </c>
      <c r="K41" s="37" t="s">
        <v>340</v>
      </c>
    </row>
    <row r="42">
      <c r="A42" s="37">
        <v>371.0</v>
      </c>
      <c r="B42" s="37" t="s">
        <v>25</v>
      </c>
      <c r="C42" s="26">
        <f t="shared" si="1"/>
        <v>9</v>
      </c>
      <c r="D42" s="37" t="s">
        <v>76</v>
      </c>
      <c r="K42" s="37" t="s">
        <v>340</v>
      </c>
    </row>
    <row r="43">
      <c r="A43" s="37">
        <v>380.0</v>
      </c>
      <c r="B43" s="37" t="s">
        <v>23</v>
      </c>
      <c r="C43" s="26">
        <f t="shared" si="1"/>
        <v>12</v>
      </c>
      <c r="D43" s="37" t="s">
        <v>55</v>
      </c>
      <c r="K43" s="37" t="s">
        <v>341</v>
      </c>
    </row>
    <row r="44">
      <c r="A44" s="37">
        <v>392.0</v>
      </c>
      <c r="B44" s="33" t="s">
        <v>27</v>
      </c>
      <c r="C44" s="26">
        <f t="shared" si="1"/>
        <v>15</v>
      </c>
      <c r="D44" s="44"/>
      <c r="K44" s="37" t="s">
        <v>342</v>
      </c>
    </row>
    <row r="45">
      <c r="A45" s="37">
        <v>407.0</v>
      </c>
      <c r="B45" s="37" t="s">
        <v>23</v>
      </c>
      <c r="C45" s="26">
        <f t="shared" si="1"/>
        <v>16</v>
      </c>
      <c r="D45" s="37" t="s">
        <v>51</v>
      </c>
      <c r="K45" s="37" t="s">
        <v>343</v>
      </c>
    </row>
    <row r="46">
      <c r="A46" s="37">
        <v>423.0</v>
      </c>
      <c r="B46" s="37" t="s">
        <v>25</v>
      </c>
      <c r="C46" s="26">
        <f t="shared" si="1"/>
        <v>3</v>
      </c>
      <c r="D46" s="37" t="s">
        <v>76</v>
      </c>
      <c r="K46" s="37" t="s">
        <v>344</v>
      </c>
    </row>
    <row r="47">
      <c r="A47" s="37">
        <v>426.0</v>
      </c>
      <c r="B47" s="37" t="s">
        <v>23</v>
      </c>
      <c r="C47" s="26">
        <f t="shared" si="1"/>
        <v>4</v>
      </c>
      <c r="D47" s="37" t="s">
        <v>53</v>
      </c>
      <c r="K47" s="37" t="s">
        <v>344</v>
      </c>
    </row>
    <row r="48">
      <c r="A48" s="37">
        <v>430.0</v>
      </c>
      <c r="B48" s="37" t="s">
        <v>23</v>
      </c>
      <c r="C48" s="26">
        <f t="shared" si="1"/>
        <v>2</v>
      </c>
      <c r="D48" s="37" t="s">
        <v>53</v>
      </c>
      <c r="K48" s="37" t="s">
        <v>344</v>
      </c>
    </row>
    <row r="49">
      <c r="A49" s="37">
        <v>432.0</v>
      </c>
      <c r="B49" s="37" t="s">
        <v>23</v>
      </c>
      <c r="C49" s="26">
        <f t="shared" si="1"/>
        <v>2</v>
      </c>
      <c r="D49" s="37" t="s">
        <v>53</v>
      </c>
      <c r="K49" s="37" t="s">
        <v>344</v>
      </c>
    </row>
    <row r="50">
      <c r="A50" s="37">
        <v>434.0</v>
      </c>
      <c r="B50" s="37" t="s">
        <v>23</v>
      </c>
      <c r="C50" s="26">
        <f t="shared" si="1"/>
        <v>20</v>
      </c>
      <c r="D50" s="37" t="s">
        <v>53</v>
      </c>
      <c r="K50" s="37" t="s">
        <v>345</v>
      </c>
    </row>
    <row r="51">
      <c r="A51" s="37">
        <v>454.0</v>
      </c>
      <c r="B51" s="37" t="s">
        <v>23</v>
      </c>
      <c r="C51" s="26">
        <f t="shared" si="1"/>
        <v>13</v>
      </c>
      <c r="D51" s="37" t="s">
        <v>50</v>
      </c>
      <c r="K51" s="37" t="s">
        <v>346</v>
      </c>
    </row>
    <row r="52">
      <c r="A52" s="37">
        <v>467.0</v>
      </c>
      <c r="B52" s="37" t="s">
        <v>73</v>
      </c>
      <c r="C52" s="26">
        <f t="shared" si="1"/>
        <v>3</v>
      </c>
      <c r="D52" s="37" t="s">
        <v>74</v>
      </c>
      <c r="K52" s="37" t="s">
        <v>346</v>
      </c>
    </row>
    <row r="53">
      <c r="A53" s="37">
        <v>470.0</v>
      </c>
      <c r="B53" s="37" t="s">
        <v>23</v>
      </c>
      <c r="C53" s="26">
        <f t="shared" si="1"/>
        <v>26</v>
      </c>
      <c r="D53" s="37" t="s">
        <v>53</v>
      </c>
      <c r="K53" s="37" t="s">
        <v>347</v>
      </c>
    </row>
    <row r="54">
      <c r="A54" s="37">
        <v>496.0</v>
      </c>
      <c r="B54" s="37" t="s">
        <v>73</v>
      </c>
      <c r="C54" s="26">
        <f t="shared" si="1"/>
        <v>6</v>
      </c>
      <c r="D54" s="37" t="s">
        <v>74</v>
      </c>
      <c r="K54" s="37" t="s">
        <v>348</v>
      </c>
    </row>
    <row r="55">
      <c r="A55" s="37">
        <v>502.0</v>
      </c>
      <c r="B55" s="37" t="s">
        <v>25</v>
      </c>
      <c r="C55" s="26">
        <f t="shared" si="1"/>
        <v>3</v>
      </c>
      <c r="D55" s="37" t="s">
        <v>76</v>
      </c>
      <c r="K55" s="37" t="s">
        <v>348</v>
      </c>
    </row>
    <row r="56">
      <c r="A56" s="37">
        <v>505.0</v>
      </c>
      <c r="B56" s="37" t="s">
        <v>23</v>
      </c>
      <c r="C56" s="26">
        <f t="shared" si="1"/>
        <v>2</v>
      </c>
      <c r="D56" s="37" t="s">
        <v>53</v>
      </c>
      <c r="K56" s="37" t="s">
        <v>348</v>
      </c>
    </row>
    <row r="57">
      <c r="A57" s="37">
        <v>507.0</v>
      </c>
      <c r="B57" s="37" t="s">
        <v>25</v>
      </c>
      <c r="C57" s="26">
        <f t="shared" si="1"/>
        <v>3</v>
      </c>
      <c r="D57" s="37" t="s">
        <v>76</v>
      </c>
      <c r="K57" s="37" t="s">
        <v>348</v>
      </c>
    </row>
    <row r="58">
      <c r="A58" s="37">
        <v>510.0</v>
      </c>
      <c r="B58" s="37" t="s">
        <v>25</v>
      </c>
      <c r="C58" s="26">
        <f t="shared" si="1"/>
        <v>2</v>
      </c>
      <c r="D58" s="37" t="s">
        <v>64</v>
      </c>
      <c r="K58" s="37" t="s">
        <v>348</v>
      </c>
    </row>
    <row r="59">
      <c r="A59" s="37">
        <v>512.0</v>
      </c>
      <c r="B59" s="37" t="s">
        <v>25</v>
      </c>
      <c r="C59" s="26">
        <f t="shared" si="1"/>
        <v>11</v>
      </c>
      <c r="D59" s="37" t="s">
        <v>76</v>
      </c>
      <c r="K59" s="37" t="s">
        <v>348</v>
      </c>
    </row>
    <row r="60">
      <c r="A60" s="37">
        <v>523.0</v>
      </c>
      <c r="B60" s="37" t="s">
        <v>23</v>
      </c>
      <c r="C60" s="26">
        <f t="shared" si="1"/>
        <v>16</v>
      </c>
      <c r="D60" s="37" t="s">
        <v>53</v>
      </c>
      <c r="K60" s="37" t="s">
        <v>349</v>
      </c>
    </row>
    <row r="61">
      <c r="A61" s="37">
        <v>539.0</v>
      </c>
      <c r="B61" s="37" t="s">
        <v>73</v>
      </c>
      <c r="C61" s="26">
        <f t="shared" si="1"/>
        <v>2</v>
      </c>
      <c r="D61" s="37" t="s">
        <v>74</v>
      </c>
      <c r="K61" s="37" t="s">
        <v>350</v>
      </c>
    </row>
    <row r="62">
      <c r="A62" s="37">
        <v>541.0</v>
      </c>
      <c r="B62" s="37" t="s">
        <v>23</v>
      </c>
      <c r="C62" s="26">
        <f t="shared" si="1"/>
        <v>7</v>
      </c>
      <c r="D62" s="37" t="s">
        <v>55</v>
      </c>
      <c r="K62" s="37" t="s">
        <v>350</v>
      </c>
    </row>
    <row r="63">
      <c r="A63" s="37">
        <v>548.0</v>
      </c>
      <c r="B63" s="37" t="s">
        <v>25</v>
      </c>
      <c r="C63" s="26">
        <f t="shared" si="1"/>
        <v>3</v>
      </c>
      <c r="D63" s="37" t="s">
        <v>64</v>
      </c>
      <c r="K63" s="37" t="s">
        <v>350</v>
      </c>
    </row>
    <row r="64">
      <c r="A64" s="37">
        <v>551.0</v>
      </c>
      <c r="B64" s="33" t="s">
        <v>27</v>
      </c>
      <c r="C64" s="26">
        <f t="shared" si="1"/>
        <v>6</v>
      </c>
      <c r="D64" s="44"/>
      <c r="K64" s="37" t="s">
        <v>350</v>
      </c>
    </row>
    <row r="65">
      <c r="A65" s="37">
        <v>557.0</v>
      </c>
      <c r="B65" s="37" t="s">
        <v>25</v>
      </c>
      <c r="C65" s="26">
        <f t="shared" si="1"/>
        <v>20</v>
      </c>
      <c r="D65" s="37" t="s">
        <v>64</v>
      </c>
      <c r="K65" s="37" t="s">
        <v>351</v>
      </c>
    </row>
    <row r="66">
      <c r="A66" s="37">
        <v>577.0</v>
      </c>
      <c r="B66" s="37" t="s">
        <v>25</v>
      </c>
      <c r="C66" s="26">
        <f t="shared" si="1"/>
        <v>12</v>
      </c>
      <c r="D66" s="37" t="s">
        <v>76</v>
      </c>
      <c r="K66" s="37" t="s">
        <v>352</v>
      </c>
    </row>
    <row r="67">
      <c r="A67" s="37">
        <v>589.0</v>
      </c>
      <c r="B67" s="37" t="s">
        <v>23</v>
      </c>
      <c r="C67" s="26">
        <f t="shared" si="1"/>
        <v>-1</v>
      </c>
      <c r="D67" s="37" t="s">
        <v>53</v>
      </c>
      <c r="K67" s="37" t="s">
        <v>352</v>
      </c>
    </row>
    <row r="68">
      <c r="A68" s="37">
        <v>588.0</v>
      </c>
      <c r="B68" s="37" t="s">
        <v>25</v>
      </c>
      <c r="C68" s="26">
        <f t="shared" si="1"/>
        <v>3</v>
      </c>
      <c r="D68" s="37" t="s">
        <v>76</v>
      </c>
      <c r="K68" s="37" t="s">
        <v>352</v>
      </c>
    </row>
    <row r="69">
      <c r="A69" s="37">
        <v>591.0</v>
      </c>
      <c r="B69" s="37" t="s">
        <v>28</v>
      </c>
      <c r="C69" s="26">
        <f t="shared" si="1"/>
        <v>5</v>
      </c>
      <c r="D69" s="37" t="s">
        <v>74</v>
      </c>
      <c r="K69" s="37" t="s">
        <v>352</v>
      </c>
    </row>
    <row r="70">
      <c r="A70" s="37">
        <v>596.0</v>
      </c>
      <c r="B70" s="37" t="s">
        <v>25</v>
      </c>
      <c r="C70" s="26">
        <f t="shared" si="1"/>
        <v>56</v>
      </c>
      <c r="D70" s="37" t="s">
        <v>76</v>
      </c>
      <c r="K70" s="37" t="s">
        <v>353</v>
      </c>
    </row>
    <row r="71">
      <c r="A71" s="37">
        <v>652.0</v>
      </c>
      <c r="B71" s="37" t="s">
        <v>23</v>
      </c>
      <c r="C71" s="26">
        <f t="shared" si="1"/>
        <v>3</v>
      </c>
      <c r="D71" s="37" t="s">
        <v>53</v>
      </c>
      <c r="K71" s="37" t="s">
        <v>354</v>
      </c>
    </row>
    <row r="72">
      <c r="A72" s="37">
        <v>655.0</v>
      </c>
      <c r="B72" s="37" t="s">
        <v>23</v>
      </c>
      <c r="C72" s="26">
        <f t="shared" si="1"/>
        <v>4</v>
      </c>
      <c r="D72" s="37" t="s">
        <v>53</v>
      </c>
      <c r="K72" s="37" t="s">
        <v>354</v>
      </c>
    </row>
    <row r="73">
      <c r="A73" s="37">
        <v>659.0</v>
      </c>
      <c r="B73" s="37" t="s">
        <v>23</v>
      </c>
      <c r="C73" s="26">
        <f t="shared" si="1"/>
        <v>5</v>
      </c>
      <c r="D73" s="37" t="s">
        <v>57</v>
      </c>
      <c r="K73" s="37" t="s">
        <v>354</v>
      </c>
    </row>
    <row r="74">
      <c r="A74" s="37">
        <v>664.0</v>
      </c>
      <c r="B74" s="37" t="s">
        <v>23</v>
      </c>
      <c r="C74" s="26">
        <f t="shared" si="1"/>
        <v>5</v>
      </c>
      <c r="D74" s="37" t="s">
        <v>53</v>
      </c>
      <c r="K74" s="37" t="s">
        <v>354</v>
      </c>
    </row>
    <row r="75">
      <c r="A75" s="37">
        <v>669.0</v>
      </c>
      <c r="B75" s="37" t="s">
        <v>23</v>
      </c>
      <c r="C75" s="26">
        <f t="shared" si="1"/>
        <v>4</v>
      </c>
      <c r="D75" s="37" t="s">
        <v>50</v>
      </c>
      <c r="K75" s="37" t="s">
        <v>354</v>
      </c>
    </row>
    <row r="76">
      <c r="A76" s="37">
        <v>673.0</v>
      </c>
      <c r="B76" s="37" t="s">
        <v>23</v>
      </c>
      <c r="C76" s="26">
        <f t="shared" si="1"/>
        <v>2</v>
      </c>
      <c r="D76" s="37" t="s">
        <v>53</v>
      </c>
      <c r="K76" s="37" t="s">
        <v>354</v>
      </c>
    </row>
    <row r="77">
      <c r="A77" s="37">
        <v>675.0</v>
      </c>
      <c r="B77" s="37" t="s">
        <v>73</v>
      </c>
      <c r="C77" s="26">
        <f t="shared" si="1"/>
        <v>6</v>
      </c>
      <c r="D77" s="37" t="s">
        <v>74</v>
      </c>
      <c r="K77" s="37" t="s">
        <v>354</v>
      </c>
    </row>
    <row r="78">
      <c r="A78" s="37">
        <v>681.0</v>
      </c>
      <c r="B78" s="37" t="s">
        <v>23</v>
      </c>
      <c r="C78" s="26">
        <f t="shared" si="1"/>
        <v>49</v>
      </c>
      <c r="D78" s="37" t="s">
        <v>53</v>
      </c>
      <c r="K78" s="37" t="s">
        <v>355</v>
      </c>
      <c r="L78" s="33" t="s">
        <v>356</v>
      </c>
    </row>
    <row r="79">
      <c r="A79" s="37">
        <v>730.0</v>
      </c>
      <c r="B79" s="37" t="s">
        <v>23</v>
      </c>
      <c r="C79" s="26">
        <f t="shared" si="1"/>
        <v>43</v>
      </c>
      <c r="D79" s="37" t="s">
        <v>57</v>
      </c>
      <c r="K79" s="37" t="s">
        <v>357</v>
      </c>
    </row>
    <row r="80">
      <c r="A80" s="37">
        <v>773.0</v>
      </c>
      <c r="B80" s="37" t="s">
        <v>25</v>
      </c>
      <c r="C80" s="26">
        <f t="shared" si="1"/>
        <v>1</v>
      </c>
      <c r="D80" s="37" t="s">
        <v>76</v>
      </c>
      <c r="K80" s="37" t="s">
        <v>357</v>
      </c>
    </row>
    <row r="81">
      <c r="A81" s="37">
        <v>774.0</v>
      </c>
      <c r="B81" s="37" t="s">
        <v>23</v>
      </c>
      <c r="C81" s="26">
        <f t="shared" si="1"/>
        <v>1</v>
      </c>
      <c r="D81" s="37" t="s">
        <v>53</v>
      </c>
      <c r="K81" s="37" t="s">
        <v>357</v>
      </c>
    </row>
    <row r="82">
      <c r="A82" s="37">
        <v>775.0</v>
      </c>
      <c r="B82" s="37" t="s">
        <v>25</v>
      </c>
      <c r="C82" s="26">
        <f t="shared" si="1"/>
        <v>16</v>
      </c>
      <c r="D82" s="37" t="s">
        <v>76</v>
      </c>
      <c r="K82" s="37" t="s">
        <v>357</v>
      </c>
    </row>
    <row r="83">
      <c r="A83" s="37">
        <v>791.0</v>
      </c>
      <c r="B83" s="37" t="s">
        <v>23</v>
      </c>
      <c r="C83" s="26">
        <f t="shared" si="1"/>
        <v>74</v>
      </c>
      <c r="D83" s="37" t="s">
        <v>55</v>
      </c>
      <c r="K83" s="37" t="s">
        <v>358</v>
      </c>
    </row>
    <row r="84">
      <c r="A84" s="37">
        <v>865.0</v>
      </c>
      <c r="B84" s="37" t="s">
        <v>23</v>
      </c>
      <c r="C84" s="26">
        <f t="shared" si="1"/>
        <v>54</v>
      </c>
      <c r="D84" s="37" t="s">
        <v>57</v>
      </c>
      <c r="K84" s="37" t="s">
        <v>359</v>
      </c>
    </row>
    <row r="85">
      <c r="A85" s="37">
        <v>919.0</v>
      </c>
      <c r="B85" s="37" t="s">
        <v>23</v>
      </c>
      <c r="C85" s="26">
        <f t="shared" si="1"/>
        <v>55</v>
      </c>
      <c r="D85" s="37" t="s">
        <v>58</v>
      </c>
      <c r="F85" s="34" t="s">
        <v>116</v>
      </c>
      <c r="K85" s="37" t="s">
        <v>360</v>
      </c>
    </row>
    <row r="86">
      <c r="A86" s="37">
        <v>974.0</v>
      </c>
      <c r="B86" s="37" t="s">
        <v>73</v>
      </c>
      <c r="C86" s="26">
        <f t="shared" si="1"/>
        <v>4</v>
      </c>
      <c r="D86" s="37" t="s">
        <v>74</v>
      </c>
      <c r="K86" s="37" t="s">
        <v>361</v>
      </c>
    </row>
    <row r="87">
      <c r="A87" s="37">
        <v>978.0</v>
      </c>
      <c r="B87" s="33" t="s">
        <v>27</v>
      </c>
      <c r="C87" s="26">
        <f t="shared" si="1"/>
        <v>5</v>
      </c>
      <c r="D87" s="44"/>
      <c r="K87" s="37" t="s">
        <v>361</v>
      </c>
    </row>
    <row r="88">
      <c r="A88" s="37">
        <v>983.0</v>
      </c>
      <c r="B88" s="37" t="s">
        <v>23</v>
      </c>
      <c r="C88" s="26">
        <f t="shared" si="1"/>
        <v>8</v>
      </c>
      <c r="D88" s="37" t="s">
        <v>58</v>
      </c>
      <c r="F88" s="34" t="s">
        <v>116</v>
      </c>
      <c r="K88" s="37" t="s">
        <v>361</v>
      </c>
    </row>
    <row r="89">
      <c r="A89" s="37">
        <v>991.0</v>
      </c>
      <c r="B89" s="37" t="s">
        <v>23</v>
      </c>
      <c r="C89" s="26">
        <f t="shared" si="1"/>
        <v>13</v>
      </c>
      <c r="D89" s="37" t="s">
        <v>53</v>
      </c>
      <c r="K89" s="37" t="s">
        <v>361</v>
      </c>
    </row>
    <row r="90">
      <c r="A90" s="37">
        <v>1004.0</v>
      </c>
      <c r="B90" s="37" t="s">
        <v>23</v>
      </c>
      <c r="C90" s="26">
        <f t="shared" si="1"/>
        <v>18</v>
      </c>
      <c r="D90" s="37" t="s">
        <v>50</v>
      </c>
      <c r="K90" s="37" t="s">
        <v>362</v>
      </c>
    </row>
    <row r="91">
      <c r="A91" s="37">
        <v>1022.0</v>
      </c>
      <c r="B91" s="37" t="s">
        <v>25</v>
      </c>
      <c r="C91" s="26">
        <f t="shared" si="1"/>
        <v>62</v>
      </c>
      <c r="D91" s="37" t="s">
        <v>76</v>
      </c>
      <c r="K91" s="37" t="s">
        <v>363</v>
      </c>
    </row>
    <row r="92">
      <c r="A92" s="37">
        <v>1084.0</v>
      </c>
      <c r="B92" s="37" t="s">
        <v>23</v>
      </c>
      <c r="C92" s="26">
        <f t="shared" si="1"/>
        <v>8</v>
      </c>
      <c r="D92" s="37" t="s">
        <v>56</v>
      </c>
      <c r="K92" s="37" t="s">
        <v>364</v>
      </c>
    </row>
    <row r="93">
      <c r="A93" s="37">
        <v>1092.0</v>
      </c>
      <c r="B93" s="37" t="s">
        <v>25</v>
      </c>
      <c r="C93" s="26">
        <f t="shared" si="1"/>
        <v>41</v>
      </c>
      <c r="D93" s="37" t="s">
        <v>76</v>
      </c>
      <c r="K93" s="37" t="s">
        <v>365</v>
      </c>
    </row>
    <row r="94">
      <c r="A94" s="37">
        <v>1133.0</v>
      </c>
      <c r="B94" s="37" t="s">
        <v>23</v>
      </c>
      <c r="C94" s="26">
        <f t="shared" si="1"/>
        <v>4</v>
      </c>
      <c r="D94" s="37" t="s">
        <v>55</v>
      </c>
      <c r="K94" s="37" t="s">
        <v>366</v>
      </c>
    </row>
    <row r="95">
      <c r="A95" s="37">
        <v>1137.0</v>
      </c>
      <c r="B95" s="37" t="s">
        <v>25</v>
      </c>
      <c r="C95" s="26">
        <f t="shared" si="1"/>
        <v>5</v>
      </c>
      <c r="D95" s="37" t="s">
        <v>76</v>
      </c>
      <c r="K95" s="37" t="s">
        <v>367</v>
      </c>
    </row>
    <row r="96">
      <c r="A96" s="37">
        <v>1142.0</v>
      </c>
      <c r="B96" s="37" t="s">
        <v>23</v>
      </c>
      <c r="C96" s="26">
        <f t="shared" si="1"/>
        <v>10</v>
      </c>
      <c r="D96" s="37" t="s">
        <v>53</v>
      </c>
      <c r="K96" s="37" t="s">
        <v>368</v>
      </c>
    </row>
    <row r="97">
      <c r="A97" s="37">
        <v>1152.0</v>
      </c>
      <c r="B97" s="37" t="s">
        <v>25</v>
      </c>
      <c r="C97" s="26">
        <f t="shared" si="1"/>
        <v>2</v>
      </c>
      <c r="D97" s="37" t="s">
        <v>76</v>
      </c>
      <c r="K97" s="37" t="s">
        <v>368</v>
      </c>
    </row>
    <row r="98">
      <c r="A98" s="37">
        <v>1154.0</v>
      </c>
      <c r="B98" s="37" t="s">
        <v>23</v>
      </c>
      <c r="C98" s="26">
        <f t="shared" si="1"/>
        <v>46</v>
      </c>
      <c r="D98" s="37" t="s">
        <v>54</v>
      </c>
      <c r="K98" s="37" t="s">
        <v>369</v>
      </c>
    </row>
    <row r="99">
      <c r="A99" s="37">
        <v>1200.0</v>
      </c>
      <c r="B99" s="37" t="s">
        <v>73</v>
      </c>
      <c r="C99" s="26">
        <f t="shared" si="1"/>
        <v>11</v>
      </c>
      <c r="D99" s="37" t="s">
        <v>74</v>
      </c>
      <c r="K99" s="37" t="s">
        <v>370</v>
      </c>
    </row>
    <row r="100">
      <c r="A100" s="37">
        <v>1211.0</v>
      </c>
      <c r="B100" s="37" t="s">
        <v>23</v>
      </c>
      <c r="C100" s="26">
        <f t="shared" si="1"/>
        <v>39</v>
      </c>
      <c r="D100" s="37" t="s">
        <v>56</v>
      </c>
      <c r="K100" s="37" t="s">
        <v>371</v>
      </c>
    </row>
    <row r="101">
      <c r="A101" s="37">
        <v>1250.0</v>
      </c>
      <c r="B101" s="37" t="s">
        <v>23</v>
      </c>
      <c r="C101" s="26">
        <f t="shared" si="1"/>
        <v>5</v>
      </c>
      <c r="D101" s="37" t="s">
        <v>56</v>
      </c>
      <c r="K101" s="37" t="s">
        <v>372</v>
      </c>
    </row>
    <row r="102">
      <c r="A102" s="37">
        <v>1255.0</v>
      </c>
      <c r="B102" s="37" t="s">
        <v>25</v>
      </c>
      <c r="C102" s="26">
        <f t="shared" si="1"/>
        <v>14</v>
      </c>
      <c r="D102" s="37" t="s">
        <v>76</v>
      </c>
      <c r="K102" s="37" t="s">
        <v>372</v>
      </c>
    </row>
    <row r="103">
      <c r="A103" s="37">
        <v>1269.0</v>
      </c>
      <c r="B103" s="37" t="s">
        <v>23</v>
      </c>
      <c r="C103" s="26">
        <f t="shared" si="1"/>
        <v>4</v>
      </c>
      <c r="D103" s="37" t="s">
        <v>55</v>
      </c>
      <c r="K103" s="37" t="s">
        <v>372</v>
      </c>
    </row>
    <row r="104">
      <c r="A104" s="37">
        <v>1273.0</v>
      </c>
      <c r="B104" s="37" t="s">
        <v>25</v>
      </c>
      <c r="C104" s="26">
        <f t="shared" si="1"/>
        <v>2</v>
      </c>
      <c r="D104" s="37" t="s">
        <v>64</v>
      </c>
      <c r="K104" s="37" t="s">
        <v>372</v>
      </c>
    </row>
    <row r="105">
      <c r="A105" s="37">
        <v>1275.0</v>
      </c>
      <c r="B105" s="37" t="s">
        <v>25</v>
      </c>
      <c r="C105" s="26">
        <f t="shared" si="1"/>
        <v>26</v>
      </c>
      <c r="D105" s="37" t="s">
        <v>76</v>
      </c>
      <c r="K105" s="37" t="s">
        <v>373</v>
      </c>
    </row>
    <row r="106">
      <c r="A106" s="37">
        <v>1301.0</v>
      </c>
      <c r="B106" s="37" t="s">
        <v>23</v>
      </c>
      <c r="C106" s="26">
        <f t="shared" si="1"/>
        <v>9</v>
      </c>
      <c r="D106" s="37" t="s">
        <v>53</v>
      </c>
      <c r="K106" s="37" t="s">
        <v>374</v>
      </c>
    </row>
    <row r="107">
      <c r="A107" s="37">
        <v>1310.0</v>
      </c>
      <c r="B107" s="37" t="s">
        <v>23</v>
      </c>
      <c r="C107" s="26">
        <f t="shared" si="1"/>
        <v>18</v>
      </c>
      <c r="D107" s="33" t="s">
        <v>50</v>
      </c>
      <c r="K107" s="37" t="s">
        <v>374</v>
      </c>
      <c r="L107" s="33" t="s">
        <v>356</v>
      </c>
    </row>
    <row r="108">
      <c r="A108" s="37">
        <v>1328.0</v>
      </c>
      <c r="B108" s="37" t="s">
        <v>23</v>
      </c>
      <c r="C108" s="26">
        <f t="shared" si="1"/>
        <v>8</v>
      </c>
      <c r="D108" s="37" t="s">
        <v>56</v>
      </c>
      <c r="K108" s="37" t="s">
        <v>375</v>
      </c>
    </row>
    <row r="109">
      <c r="A109" s="37">
        <v>1336.0</v>
      </c>
      <c r="B109" s="37" t="s">
        <v>25</v>
      </c>
      <c r="C109" s="26">
        <f t="shared" si="1"/>
        <v>7</v>
      </c>
      <c r="D109" s="37" t="s">
        <v>76</v>
      </c>
      <c r="K109" s="37" t="s">
        <v>375</v>
      </c>
    </row>
    <row r="110">
      <c r="A110" s="37">
        <v>1343.0</v>
      </c>
      <c r="B110" s="33" t="s">
        <v>27</v>
      </c>
      <c r="C110" s="26">
        <f t="shared" si="1"/>
        <v>4</v>
      </c>
      <c r="D110" s="44"/>
      <c r="K110" s="37" t="s">
        <v>375</v>
      </c>
    </row>
    <row r="111">
      <c r="A111" s="37">
        <v>1347.0</v>
      </c>
      <c r="B111" s="37" t="s">
        <v>23</v>
      </c>
      <c r="C111" s="26">
        <f t="shared" si="1"/>
        <v>20</v>
      </c>
      <c r="D111" s="33" t="s">
        <v>58</v>
      </c>
      <c r="K111" s="37" t="s">
        <v>376</v>
      </c>
    </row>
    <row r="112">
      <c r="A112" s="37">
        <v>1367.0</v>
      </c>
      <c r="B112" s="37" t="s">
        <v>73</v>
      </c>
      <c r="C112" s="26">
        <f t="shared" si="1"/>
        <v>1</v>
      </c>
      <c r="D112" s="37" t="s">
        <v>74</v>
      </c>
      <c r="K112" s="37" t="s">
        <v>377</v>
      </c>
    </row>
    <row r="113">
      <c r="A113" s="37">
        <v>1368.0</v>
      </c>
      <c r="B113" s="37" t="s">
        <v>23</v>
      </c>
      <c r="C113" s="26">
        <f t="shared" si="1"/>
        <v>4</v>
      </c>
      <c r="D113" s="37" t="s">
        <v>53</v>
      </c>
      <c r="K113" s="37" t="s">
        <v>377</v>
      </c>
    </row>
    <row r="114">
      <c r="A114" s="37">
        <v>1372.0</v>
      </c>
      <c r="B114" s="37" t="s">
        <v>25</v>
      </c>
      <c r="C114" s="26">
        <f t="shared" si="1"/>
        <v>2</v>
      </c>
      <c r="D114" s="37" t="s">
        <v>76</v>
      </c>
      <c r="K114" s="37" t="s">
        <v>377</v>
      </c>
    </row>
    <row r="115">
      <c r="A115" s="37">
        <v>1374.0</v>
      </c>
      <c r="B115" s="37" t="s">
        <v>23</v>
      </c>
      <c r="C115" s="26">
        <f t="shared" si="1"/>
        <v>29</v>
      </c>
      <c r="D115" s="37" t="s">
        <v>52</v>
      </c>
      <c r="K115" s="37" t="s">
        <v>378</v>
      </c>
    </row>
    <row r="116">
      <c r="A116" s="37">
        <v>1403.0</v>
      </c>
      <c r="B116" s="37" t="s">
        <v>25</v>
      </c>
      <c r="C116" s="26">
        <f t="shared" si="1"/>
        <v>4</v>
      </c>
      <c r="D116" s="37" t="s">
        <v>76</v>
      </c>
      <c r="K116" s="37" t="s">
        <v>379</v>
      </c>
    </row>
    <row r="117">
      <c r="A117" s="37">
        <v>1407.0</v>
      </c>
      <c r="B117" s="37" t="s">
        <v>23</v>
      </c>
      <c r="C117" s="26">
        <f t="shared" si="1"/>
        <v>6</v>
      </c>
      <c r="D117" s="37" t="s">
        <v>56</v>
      </c>
      <c r="K117" s="37" t="s">
        <v>379</v>
      </c>
    </row>
    <row r="118">
      <c r="A118" s="37">
        <v>1413.0</v>
      </c>
      <c r="B118" s="37" t="s">
        <v>25</v>
      </c>
      <c r="C118" s="26">
        <f t="shared" si="1"/>
        <v>2</v>
      </c>
      <c r="D118" s="37" t="s">
        <v>64</v>
      </c>
      <c r="K118" s="37" t="s">
        <v>379</v>
      </c>
    </row>
    <row r="119">
      <c r="A119" s="37">
        <v>1415.0</v>
      </c>
      <c r="B119" s="37" t="s">
        <v>23</v>
      </c>
      <c r="C119" s="26">
        <f t="shared" si="1"/>
        <v>9</v>
      </c>
      <c r="D119" s="37" t="s">
        <v>53</v>
      </c>
      <c r="K119" s="37" t="s">
        <v>379</v>
      </c>
      <c r="L119" s="33" t="s">
        <v>356</v>
      </c>
    </row>
    <row r="120">
      <c r="A120" s="37">
        <v>1424.0</v>
      </c>
      <c r="B120" s="37" t="s">
        <v>23</v>
      </c>
      <c r="C120" s="26">
        <f t="shared" si="1"/>
        <v>10</v>
      </c>
      <c r="D120" s="37" t="s">
        <v>53</v>
      </c>
      <c r="K120" s="37" t="s">
        <v>380</v>
      </c>
    </row>
    <row r="121">
      <c r="A121" s="37">
        <v>1434.0</v>
      </c>
      <c r="B121" s="37" t="s">
        <v>23</v>
      </c>
      <c r="C121" s="26">
        <f t="shared" si="1"/>
        <v>8</v>
      </c>
      <c r="D121" s="37" t="s">
        <v>55</v>
      </c>
      <c r="K121" s="37" t="s">
        <v>380</v>
      </c>
    </row>
    <row r="122">
      <c r="A122" s="37">
        <v>1442.0</v>
      </c>
      <c r="B122" s="37" t="s">
        <v>23</v>
      </c>
      <c r="C122" s="26">
        <f t="shared" si="1"/>
        <v>6</v>
      </c>
      <c r="D122" s="37" t="s">
        <v>56</v>
      </c>
      <c r="K122" s="37" t="s">
        <v>380</v>
      </c>
    </row>
    <row r="123">
      <c r="A123" s="37">
        <v>1448.0</v>
      </c>
      <c r="B123" s="37" t="s">
        <v>25</v>
      </c>
      <c r="C123" s="26">
        <f t="shared" si="1"/>
        <v>2</v>
      </c>
      <c r="D123" s="37" t="s">
        <v>76</v>
      </c>
      <c r="K123" s="37" t="s">
        <v>380</v>
      </c>
    </row>
    <row r="124">
      <c r="A124" s="37">
        <v>1450.0</v>
      </c>
      <c r="B124" s="37" t="s">
        <v>23</v>
      </c>
      <c r="C124" s="26">
        <f t="shared" si="1"/>
        <v>5</v>
      </c>
      <c r="D124" s="37" t="s">
        <v>53</v>
      </c>
      <c r="K124" s="37" t="s">
        <v>380</v>
      </c>
    </row>
    <row r="125">
      <c r="A125" s="37">
        <v>1455.0</v>
      </c>
      <c r="B125" s="37" t="s">
        <v>25</v>
      </c>
      <c r="C125" s="26">
        <f t="shared" si="1"/>
        <v>19</v>
      </c>
      <c r="D125" s="37" t="s">
        <v>76</v>
      </c>
      <c r="K125" s="37" t="s">
        <v>381</v>
      </c>
    </row>
    <row r="126">
      <c r="A126" s="37">
        <v>1474.0</v>
      </c>
      <c r="B126" s="37" t="s">
        <v>23</v>
      </c>
      <c r="C126" s="26">
        <f t="shared" si="1"/>
        <v>4</v>
      </c>
      <c r="D126" s="37" t="s">
        <v>53</v>
      </c>
      <c r="K126" s="37" t="s">
        <v>382</v>
      </c>
    </row>
    <row r="127">
      <c r="A127" s="37">
        <v>1478.0</v>
      </c>
      <c r="B127" s="37" t="s">
        <v>23</v>
      </c>
      <c r="C127" s="26">
        <f t="shared" si="1"/>
        <v>5</v>
      </c>
      <c r="D127" s="37" t="s">
        <v>53</v>
      </c>
      <c r="K127" s="37" t="s">
        <v>382</v>
      </c>
    </row>
    <row r="128">
      <c r="A128" s="37">
        <v>1483.0</v>
      </c>
      <c r="B128" s="33" t="s">
        <v>27</v>
      </c>
      <c r="C128" s="26">
        <f t="shared" si="1"/>
        <v>3</v>
      </c>
      <c r="D128" s="44"/>
      <c r="K128" s="37" t="s">
        <v>382</v>
      </c>
    </row>
    <row r="129">
      <c r="A129" s="37">
        <v>1486.0</v>
      </c>
      <c r="B129" s="37" t="s">
        <v>25</v>
      </c>
      <c r="C129" s="26">
        <f t="shared" si="1"/>
        <v>2</v>
      </c>
      <c r="D129" s="37" t="s">
        <v>76</v>
      </c>
      <c r="K129" s="37" t="s">
        <v>382</v>
      </c>
    </row>
    <row r="130">
      <c r="A130" s="37">
        <v>1488.0</v>
      </c>
      <c r="B130" s="37" t="s">
        <v>25</v>
      </c>
      <c r="C130" s="26">
        <f t="shared" si="1"/>
        <v>3</v>
      </c>
      <c r="D130" s="37" t="s">
        <v>64</v>
      </c>
      <c r="K130" s="37" t="s">
        <v>382</v>
      </c>
    </row>
    <row r="131">
      <c r="A131" s="37">
        <v>1491.0</v>
      </c>
      <c r="B131" s="37" t="s">
        <v>23</v>
      </c>
      <c r="C131" s="26">
        <f t="shared" si="1"/>
        <v>2</v>
      </c>
      <c r="D131" s="37" t="s">
        <v>53</v>
      </c>
      <c r="K131" s="37" t="s">
        <v>382</v>
      </c>
    </row>
    <row r="132">
      <c r="A132" s="37">
        <v>1493.0</v>
      </c>
      <c r="B132" s="37" t="s">
        <v>23</v>
      </c>
      <c r="C132" s="26">
        <f t="shared" si="1"/>
        <v>18</v>
      </c>
      <c r="D132" s="37" t="s">
        <v>50</v>
      </c>
      <c r="K132" s="37" t="s">
        <v>383</v>
      </c>
    </row>
    <row r="133">
      <c r="A133" s="37">
        <v>1511.0</v>
      </c>
      <c r="B133" s="37" t="s">
        <v>23</v>
      </c>
      <c r="C133" s="26">
        <f t="shared" si="1"/>
        <v>2</v>
      </c>
      <c r="D133" s="37" t="s">
        <v>53</v>
      </c>
      <c r="K133" s="37" t="s">
        <v>384</v>
      </c>
    </row>
    <row r="134">
      <c r="A134" s="37">
        <v>1513.0</v>
      </c>
      <c r="B134" s="37" t="s">
        <v>23</v>
      </c>
      <c r="C134" s="26">
        <f t="shared" si="1"/>
        <v>2</v>
      </c>
      <c r="D134" s="37" t="s">
        <v>53</v>
      </c>
      <c r="K134" s="37" t="s">
        <v>384</v>
      </c>
    </row>
    <row r="135">
      <c r="A135" s="37">
        <v>1515.0</v>
      </c>
      <c r="B135" s="37" t="s">
        <v>23</v>
      </c>
      <c r="C135" s="26">
        <f t="shared" si="1"/>
        <v>6</v>
      </c>
      <c r="D135" s="37" t="s">
        <v>53</v>
      </c>
      <c r="K135" s="37" t="s">
        <v>384</v>
      </c>
    </row>
    <row r="136">
      <c r="A136" s="37">
        <v>1521.0</v>
      </c>
      <c r="B136" s="37" t="s">
        <v>23</v>
      </c>
      <c r="C136" s="26">
        <f t="shared" si="1"/>
        <v>5</v>
      </c>
      <c r="D136" s="37" t="s">
        <v>50</v>
      </c>
      <c r="K136" s="37" t="s">
        <v>384</v>
      </c>
    </row>
    <row r="137">
      <c r="A137" s="37">
        <v>1526.0</v>
      </c>
      <c r="B137" s="37" t="s">
        <v>25</v>
      </c>
      <c r="C137" s="26">
        <f t="shared" si="1"/>
        <v>2</v>
      </c>
      <c r="D137" s="37" t="s">
        <v>76</v>
      </c>
      <c r="K137" s="37" t="s">
        <v>384</v>
      </c>
    </row>
    <row r="138">
      <c r="A138" s="37">
        <v>1528.0</v>
      </c>
      <c r="B138" s="37" t="s">
        <v>23</v>
      </c>
      <c r="C138" s="26">
        <f t="shared" si="1"/>
        <v>1</v>
      </c>
      <c r="D138" s="37" t="s">
        <v>50</v>
      </c>
      <c r="K138" s="37" t="s">
        <v>384</v>
      </c>
    </row>
    <row r="139">
      <c r="A139" s="37">
        <v>1529.0</v>
      </c>
      <c r="B139" s="37" t="s">
        <v>25</v>
      </c>
      <c r="C139" s="26">
        <f t="shared" si="1"/>
        <v>27</v>
      </c>
      <c r="D139" s="37" t="s">
        <v>76</v>
      </c>
      <c r="K139" s="37" t="s">
        <v>385</v>
      </c>
    </row>
    <row r="140">
      <c r="A140" s="37">
        <v>1556.0</v>
      </c>
      <c r="B140" s="37" t="s">
        <v>23</v>
      </c>
      <c r="C140" s="26">
        <f t="shared" si="1"/>
        <v>7</v>
      </c>
      <c r="D140" s="37" t="s">
        <v>53</v>
      </c>
      <c r="K140" s="37" t="s">
        <v>386</v>
      </c>
    </row>
    <row r="141">
      <c r="A141" s="37">
        <v>1563.0</v>
      </c>
      <c r="B141" s="37" t="s">
        <v>25</v>
      </c>
      <c r="C141" s="26">
        <f t="shared" si="1"/>
        <v>2</v>
      </c>
      <c r="D141" s="37" t="s">
        <v>76</v>
      </c>
      <c r="K141" s="37" t="s">
        <v>386</v>
      </c>
    </row>
    <row r="142">
      <c r="A142" s="37">
        <v>1565.0</v>
      </c>
      <c r="B142" s="37" t="s">
        <v>28</v>
      </c>
      <c r="C142" s="26">
        <f t="shared" si="1"/>
        <v>3</v>
      </c>
      <c r="D142" s="37" t="s">
        <v>74</v>
      </c>
      <c r="K142" s="37" t="s">
        <v>386</v>
      </c>
    </row>
    <row r="143">
      <c r="A143" s="37">
        <v>1568.0</v>
      </c>
      <c r="B143" s="37" t="s">
        <v>23</v>
      </c>
      <c r="C143" s="26">
        <f t="shared" si="1"/>
        <v>3</v>
      </c>
      <c r="D143" s="37" t="s">
        <v>53</v>
      </c>
      <c r="K143" s="37" t="s">
        <v>386</v>
      </c>
    </row>
    <row r="144">
      <c r="A144" s="37">
        <v>1571.0</v>
      </c>
      <c r="B144" s="37" t="s">
        <v>25</v>
      </c>
      <c r="C144" s="26">
        <f t="shared" si="1"/>
        <v>2</v>
      </c>
      <c r="D144" s="37" t="s">
        <v>76</v>
      </c>
      <c r="K144" s="37" t="s">
        <v>386</v>
      </c>
    </row>
    <row r="145">
      <c r="A145" s="37">
        <v>1573.0</v>
      </c>
      <c r="B145" s="37" t="s">
        <v>23</v>
      </c>
      <c r="C145" s="26">
        <f t="shared" si="1"/>
        <v>6</v>
      </c>
      <c r="D145" s="37" t="s">
        <v>56</v>
      </c>
      <c r="K145" s="37" t="s">
        <v>387</v>
      </c>
      <c r="L145" s="33" t="s">
        <v>356</v>
      </c>
    </row>
    <row r="146">
      <c r="A146" s="37">
        <v>1579.0</v>
      </c>
      <c r="B146" s="37" t="s">
        <v>25</v>
      </c>
      <c r="C146" s="26">
        <f t="shared" si="1"/>
        <v>2</v>
      </c>
      <c r="D146" s="37" t="s">
        <v>76</v>
      </c>
      <c r="K146" s="37" t="s">
        <v>388</v>
      </c>
    </row>
    <row r="147">
      <c r="A147" s="37">
        <v>1581.0</v>
      </c>
      <c r="B147" s="33" t="s">
        <v>27</v>
      </c>
      <c r="C147" s="26">
        <f t="shared" si="1"/>
        <v>1</v>
      </c>
      <c r="D147" s="44"/>
      <c r="K147" s="37" t="s">
        <v>388</v>
      </c>
    </row>
    <row r="148">
      <c r="A148" s="37">
        <v>1582.0</v>
      </c>
      <c r="B148" s="37" t="s">
        <v>25</v>
      </c>
      <c r="C148" s="26">
        <f t="shared" si="1"/>
        <v>6</v>
      </c>
      <c r="D148" s="37" t="s">
        <v>76</v>
      </c>
      <c r="K148" s="37" t="s">
        <v>388</v>
      </c>
    </row>
    <row r="149">
      <c r="A149" s="37">
        <v>1588.0</v>
      </c>
      <c r="B149" s="33" t="s">
        <v>27</v>
      </c>
      <c r="C149" s="26">
        <f t="shared" si="1"/>
        <v>3</v>
      </c>
      <c r="D149" s="44"/>
      <c r="K149" s="37" t="s">
        <v>388</v>
      </c>
    </row>
    <row r="150">
      <c r="A150" s="37">
        <v>1591.0</v>
      </c>
      <c r="B150" s="37" t="s">
        <v>25</v>
      </c>
      <c r="C150" s="26">
        <f t="shared" si="1"/>
        <v>10</v>
      </c>
      <c r="D150" s="37" t="s">
        <v>76</v>
      </c>
      <c r="K150" s="37" t="s">
        <v>388</v>
      </c>
    </row>
    <row r="151">
      <c r="A151" s="37">
        <v>1601.0</v>
      </c>
      <c r="B151" s="37" t="s">
        <v>25</v>
      </c>
      <c r="C151" s="26">
        <f t="shared" si="1"/>
        <v>5</v>
      </c>
      <c r="D151" s="37" t="s">
        <v>64</v>
      </c>
      <c r="K151" s="37" t="s">
        <v>388</v>
      </c>
    </row>
    <row r="152">
      <c r="A152" s="37">
        <v>1606.0</v>
      </c>
      <c r="B152" s="37" t="s">
        <v>25</v>
      </c>
      <c r="C152" s="26">
        <f t="shared" si="1"/>
        <v>17</v>
      </c>
      <c r="D152" s="37" t="s">
        <v>76</v>
      </c>
      <c r="K152" s="37" t="s">
        <v>388</v>
      </c>
    </row>
    <row r="153">
      <c r="A153" s="37">
        <v>1623.0</v>
      </c>
      <c r="B153" s="37" t="s">
        <v>23</v>
      </c>
      <c r="C153" s="26">
        <f t="shared" si="1"/>
        <v>21</v>
      </c>
      <c r="D153" s="37" t="s">
        <v>53</v>
      </c>
      <c r="K153" s="37" t="s">
        <v>389</v>
      </c>
    </row>
    <row r="154">
      <c r="A154" s="37">
        <v>1644.0</v>
      </c>
      <c r="B154" s="37" t="s">
        <v>23</v>
      </c>
      <c r="C154" s="26">
        <f t="shared" si="1"/>
        <v>5</v>
      </c>
      <c r="D154" s="37" t="s">
        <v>159</v>
      </c>
      <c r="K154" s="37" t="s">
        <v>390</v>
      </c>
    </row>
    <row r="155">
      <c r="A155" s="37">
        <v>1649.0</v>
      </c>
      <c r="B155" s="37" t="s">
        <v>25</v>
      </c>
      <c r="C155" s="26">
        <f t="shared" si="1"/>
        <v>2</v>
      </c>
      <c r="D155" s="37" t="s">
        <v>64</v>
      </c>
      <c r="K155" s="37" t="s">
        <v>390</v>
      </c>
    </row>
    <row r="156">
      <c r="A156" s="37">
        <v>1651.0</v>
      </c>
      <c r="B156" s="37" t="s">
        <v>25</v>
      </c>
      <c r="C156" s="26">
        <f t="shared" si="1"/>
        <v>21</v>
      </c>
      <c r="D156" s="37" t="s">
        <v>76</v>
      </c>
      <c r="K156" s="37" t="s">
        <v>391</v>
      </c>
    </row>
    <row r="157">
      <c r="A157" s="37">
        <v>1672.0</v>
      </c>
      <c r="B157" s="37" t="s">
        <v>23</v>
      </c>
      <c r="C157" s="26">
        <f t="shared" si="1"/>
        <v>3</v>
      </c>
      <c r="D157" s="37" t="s">
        <v>53</v>
      </c>
      <c r="K157" s="37" t="s">
        <v>392</v>
      </c>
    </row>
    <row r="158">
      <c r="A158" s="37">
        <v>1675.0</v>
      </c>
      <c r="B158" s="37" t="s">
        <v>25</v>
      </c>
      <c r="C158" s="26">
        <f t="shared" si="1"/>
        <v>22</v>
      </c>
      <c r="D158" s="37" t="s">
        <v>64</v>
      </c>
      <c r="K158" s="37" t="s">
        <v>392</v>
      </c>
    </row>
    <row r="159">
      <c r="A159" s="37">
        <v>1697.0</v>
      </c>
      <c r="B159" s="37" t="s">
        <v>23</v>
      </c>
      <c r="C159" s="26">
        <f t="shared" si="1"/>
        <v>14</v>
      </c>
      <c r="D159" s="37" t="s">
        <v>55</v>
      </c>
      <c r="K159" s="37" t="s">
        <v>393</v>
      </c>
    </row>
    <row r="160">
      <c r="A160" s="37">
        <v>1711.0</v>
      </c>
      <c r="B160" s="37" t="s">
        <v>23</v>
      </c>
      <c r="C160" s="26">
        <f t="shared" si="1"/>
        <v>22</v>
      </c>
      <c r="D160" s="37" t="s">
        <v>50</v>
      </c>
      <c r="K160" s="37" t="s">
        <v>394</v>
      </c>
    </row>
    <row r="161">
      <c r="A161" s="37">
        <v>1733.0</v>
      </c>
      <c r="B161" s="37" t="s">
        <v>23</v>
      </c>
      <c r="C161" s="26">
        <f t="shared" si="1"/>
        <v>18</v>
      </c>
      <c r="D161" s="37" t="s">
        <v>53</v>
      </c>
      <c r="K161" s="37" t="s">
        <v>395</v>
      </c>
    </row>
    <row r="162">
      <c r="A162" s="37">
        <v>1751.0</v>
      </c>
      <c r="B162" s="37" t="s">
        <v>25</v>
      </c>
      <c r="C162" s="26">
        <f t="shared" si="1"/>
        <v>7</v>
      </c>
      <c r="D162" s="37" t="s">
        <v>76</v>
      </c>
      <c r="K162" s="37" t="s">
        <v>396</v>
      </c>
    </row>
    <row r="163">
      <c r="A163" s="37">
        <v>1758.0</v>
      </c>
      <c r="B163" s="37" t="s">
        <v>24</v>
      </c>
      <c r="C163" s="26">
        <f t="shared" si="1"/>
        <v>6</v>
      </c>
      <c r="F163" s="34" t="s">
        <v>103</v>
      </c>
      <c r="K163" s="37" t="s">
        <v>396</v>
      </c>
    </row>
    <row r="164">
      <c r="A164" s="37">
        <v>1764.0</v>
      </c>
      <c r="B164" s="37" t="s">
        <v>23</v>
      </c>
      <c r="C164" s="26">
        <f t="shared" si="1"/>
        <v>2</v>
      </c>
      <c r="D164" s="37" t="s">
        <v>50</v>
      </c>
      <c r="K164" s="37" t="s">
        <v>396</v>
      </c>
    </row>
    <row r="165">
      <c r="A165" s="37">
        <v>1766.0</v>
      </c>
      <c r="B165" s="37" t="s">
        <v>23</v>
      </c>
      <c r="C165" s="26">
        <f t="shared" si="1"/>
        <v>6</v>
      </c>
      <c r="D165" s="37" t="s">
        <v>56</v>
      </c>
      <c r="K165" s="37" t="s">
        <v>396</v>
      </c>
    </row>
    <row r="166">
      <c r="A166" s="37">
        <v>1772.0</v>
      </c>
      <c r="B166" s="37" t="s">
        <v>25</v>
      </c>
      <c r="C166" s="26">
        <f t="shared" si="1"/>
        <v>6</v>
      </c>
      <c r="D166" s="37" t="s">
        <v>76</v>
      </c>
      <c r="K166" s="37" t="s">
        <v>396</v>
      </c>
    </row>
    <row r="167">
      <c r="A167" s="37">
        <v>1778.0</v>
      </c>
      <c r="B167" s="37" t="s">
        <v>25</v>
      </c>
      <c r="C167" s="26">
        <f t="shared" si="1"/>
        <v>1</v>
      </c>
      <c r="D167" s="37" t="s">
        <v>64</v>
      </c>
      <c r="K167" s="37" t="s">
        <v>397</v>
      </c>
    </row>
    <row r="168">
      <c r="A168" s="37">
        <v>1779.0</v>
      </c>
      <c r="B168" s="37" t="s">
        <v>23</v>
      </c>
      <c r="C168" s="26">
        <f t="shared" si="1"/>
        <v>6</v>
      </c>
      <c r="D168" s="44"/>
      <c r="K168" s="37" t="s">
        <v>398</v>
      </c>
    </row>
    <row r="169">
      <c r="A169" s="37">
        <v>1785.0</v>
      </c>
      <c r="B169" s="37" t="s">
        <v>25</v>
      </c>
      <c r="C169" s="26">
        <f t="shared" si="1"/>
        <v>3</v>
      </c>
      <c r="D169" s="37" t="s">
        <v>76</v>
      </c>
      <c r="K169" s="37" t="s">
        <v>398</v>
      </c>
    </row>
    <row r="170">
      <c r="A170" s="37">
        <v>1788.0</v>
      </c>
      <c r="B170" s="37" t="s">
        <v>23</v>
      </c>
      <c r="C170" s="26">
        <f t="shared" si="1"/>
        <v>16</v>
      </c>
      <c r="D170" s="37" t="s">
        <v>55</v>
      </c>
      <c r="K170" s="37" t="s">
        <v>398</v>
      </c>
    </row>
    <row r="171">
      <c r="A171" s="37">
        <v>1804.0</v>
      </c>
      <c r="B171" s="37" t="s">
        <v>24</v>
      </c>
      <c r="C171" s="26">
        <f t="shared" si="1"/>
        <v>6</v>
      </c>
      <c r="F171" s="34" t="s">
        <v>103</v>
      </c>
      <c r="K171" s="37" t="s">
        <v>398</v>
      </c>
    </row>
    <row r="172">
      <c r="A172" s="37">
        <v>1810.0</v>
      </c>
      <c r="B172" s="37" t="s">
        <v>23</v>
      </c>
      <c r="C172" s="26">
        <f t="shared" si="1"/>
        <v>2</v>
      </c>
      <c r="D172" s="37" t="s">
        <v>53</v>
      </c>
      <c r="K172" s="37" t="s">
        <v>398</v>
      </c>
    </row>
    <row r="173">
      <c r="A173" s="37">
        <v>1812.0</v>
      </c>
      <c r="B173" s="37" t="s">
        <v>23</v>
      </c>
      <c r="C173" s="26">
        <f t="shared" si="1"/>
        <v>16</v>
      </c>
      <c r="D173" s="37" t="s">
        <v>56</v>
      </c>
      <c r="K173" s="37" t="s">
        <v>399</v>
      </c>
    </row>
    <row r="174">
      <c r="A174" s="37">
        <v>1828.0</v>
      </c>
      <c r="B174" s="37" t="s">
        <v>25</v>
      </c>
      <c r="C174" s="26">
        <f t="shared" si="1"/>
        <v>9</v>
      </c>
      <c r="D174" s="37" t="s">
        <v>76</v>
      </c>
      <c r="K174" s="37" t="s">
        <v>400</v>
      </c>
    </row>
    <row r="175">
      <c r="A175" s="37">
        <v>1837.0</v>
      </c>
      <c r="B175" s="33" t="s">
        <v>24</v>
      </c>
      <c r="C175" s="26">
        <f t="shared" si="1"/>
        <v>33</v>
      </c>
      <c r="K175" s="37" t="s">
        <v>400</v>
      </c>
    </row>
    <row r="176">
      <c r="A176" s="37">
        <v>1870.0</v>
      </c>
      <c r="B176" s="37" t="s">
        <v>23</v>
      </c>
      <c r="C176" s="26">
        <f t="shared" si="1"/>
        <v>1</v>
      </c>
      <c r="D176" s="37" t="s">
        <v>53</v>
      </c>
      <c r="F176" s="34" t="s">
        <v>85</v>
      </c>
      <c r="K176" s="37" t="s">
        <v>400</v>
      </c>
    </row>
    <row r="177">
      <c r="A177" s="37">
        <v>1871.0</v>
      </c>
      <c r="B177" s="33" t="s">
        <v>24</v>
      </c>
      <c r="C177" s="26">
        <f t="shared" si="1"/>
        <v>13</v>
      </c>
      <c r="K177" s="37" t="s">
        <v>401</v>
      </c>
    </row>
    <row r="178">
      <c r="A178" s="37">
        <v>1884.0</v>
      </c>
      <c r="B178" s="37" t="s">
        <v>23</v>
      </c>
      <c r="C178" s="26">
        <f t="shared" si="1"/>
        <v>3</v>
      </c>
      <c r="D178" s="37" t="s">
        <v>53</v>
      </c>
      <c r="K178" s="37" t="s">
        <v>402</v>
      </c>
    </row>
    <row r="179">
      <c r="A179" s="37">
        <v>1887.0</v>
      </c>
      <c r="B179" s="37" t="s">
        <v>23</v>
      </c>
      <c r="C179" s="26">
        <f t="shared" si="1"/>
        <v>6</v>
      </c>
      <c r="D179" s="37" t="s">
        <v>55</v>
      </c>
      <c r="K179" s="37" t="s">
        <v>402</v>
      </c>
    </row>
    <row r="180">
      <c r="A180" s="37">
        <v>1893.0</v>
      </c>
      <c r="B180" s="37" t="s">
        <v>23</v>
      </c>
      <c r="C180" s="26">
        <f t="shared" si="1"/>
        <v>7</v>
      </c>
      <c r="D180" s="37" t="s">
        <v>55</v>
      </c>
      <c r="K180" s="37" t="s">
        <v>402</v>
      </c>
    </row>
    <row r="181">
      <c r="A181" s="37">
        <v>1900.0</v>
      </c>
      <c r="B181" s="37" t="s">
        <v>25</v>
      </c>
      <c r="C181" s="26">
        <f t="shared" si="1"/>
        <v>4</v>
      </c>
      <c r="D181" s="37" t="s">
        <v>76</v>
      </c>
      <c r="K181" s="37" t="s">
        <v>402</v>
      </c>
    </row>
    <row r="182">
      <c r="A182" s="37">
        <v>1904.0</v>
      </c>
      <c r="B182" s="37" t="s">
        <v>23</v>
      </c>
      <c r="C182" s="26">
        <f t="shared" si="1"/>
        <v>5</v>
      </c>
      <c r="D182" s="37" t="s">
        <v>50</v>
      </c>
      <c r="K182" s="37" t="s">
        <v>402</v>
      </c>
    </row>
    <row r="183">
      <c r="A183" s="37">
        <v>1909.0</v>
      </c>
      <c r="B183" s="37" t="s">
        <v>25</v>
      </c>
      <c r="C183" s="26">
        <f t="shared" si="1"/>
        <v>9</v>
      </c>
      <c r="D183" s="37" t="s">
        <v>76</v>
      </c>
      <c r="K183" s="37" t="s">
        <v>402</v>
      </c>
    </row>
    <row r="184">
      <c r="A184" s="37">
        <v>1918.0</v>
      </c>
      <c r="B184" s="37" t="s">
        <v>23</v>
      </c>
      <c r="C184" s="26">
        <f t="shared" si="1"/>
        <v>14</v>
      </c>
      <c r="D184" s="37" t="s">
        <v>53</v>
      </c>
      <c r="K184" s="37" t="s">
        <v>403</v>
      </c>
    </row>
    <row r="185">
      <c r="A185" s="37">
        <v>1932.0</v>
      </c>
      <c r="B185" s="37" t="s">
        <v>23</v>
      </c>
      <c r="C185" s="26">
        <f t="shared" si="1"/>
        <v>28</v>
      </c>
      <c r="D185" s="37" t="s">
        <v>58</v>
      </c>
      <c r="F185" s="34" t="s">
        <v>116</v>
      </c>
      <c r="K185" s="37" t="s">
        <v>404</v>
      </c>
    </row>
    <row r="186">
      <c r="A186" s="37">
        <v>1960.0</v>
      </c>
      <c r="B186" s="37" t="s">
        <v>23</v>
      </c>
      <c r="C186" s="26">
        <f t="shared" si="1"/>
        <v>35</v>
      </c>
      <c r="D186" s="37" t="s">
        <v>58</v>
      </c>
      <c r="F186" s="34" t="s">
        <v>116</v>
      </c>
      <c r="K186" s="37" t="s">
        <v>405</v>
      </c>
    </row>
    <row r="187">
      <c r="A187" s="37">
        <v>1995.0</v>
      </c>
      <c r="B187" s="37" t="s">
        <v>25</v>
      </c>
      <c r="C187" s="26">
        <f t="shared" si="1"/>
        <v>5</v>
      </c>
      <c r="D187" s="37" t="s">
        <v>76</v>
      </c>
      <c r="K187" s="37" t="s">
        <v>406</v>
      </c>
    </row>
    <row r="188">
      <c r="A188" s="37">
        <v>2000.0</v>
      </c>
      <c r="B188" s="37" t="s">
        <v>23</v>
      </c>
      <c r="C188" s="26">
        <f t="shared" si="1"/>
        <v>62</v>
      </c>
      <c r="D188" s="37" t="s">
        <v>58</v>
      </c>
      <c r="F188" s="34" t="s">
        <v>116</v>
      </c>
      <c r="K188" s="37" t="s">
        <v>407</v>
      </c>
    </row>
    <row r="189">
      <c r="A189" s="37">
        <v>2062.0</v>
      </c>
      <c r="B189" s="37" t="s">
        <v>25</v>
      </c>
      <c r="C189" s="26">
        <f t="shared" si="1"/>
        <v>4</v>
      </c>
      <c r="D189" s="37" t="s">
        <v>76</v>
      </c>
      <c r="K189" s="37" t="s">
        <v>408</v>
      </c>
    </row>
    <row r="190">
      <c r="A190" s="37">
        <v>2066.0</v>
      </c>
      <c r="B190" s="37" t="s">
        <v>28</v>
      </c>
      <c r="C190" s="26">
        <f t="shared" si="1"/>
        <v>7</v>
      </c>
      <c r="D190" s="37" t="s">
        <v>74</v>
      </c>
      <c r="K190" s="37" t="s">
        <v>408</v>
      </c>
    </row>
    <row r="191">
      <c r="A191" s="37">
        <v>2073.0</v>
      </c>
      <c r="B191" s="37" t="s">
        <v>25</v>
      </c>
      <c r="C191" s="26">
        <f t="shared" si="1"/>
        <v>10</v>
      </c>
      <c r="D191" s="37" t="s">
        <v>76</v>
      </c>
      <c r="K191" s="37" t="s">
        <v>408</v>
      </c>
    </row>
    <row r="192">
      <c r="A192" s="37">
        <v>2083.0</v>
      </c>
      <c r="B192" s="37" t="s">
        <v>79</v>
      </c>
      <c r="C192" s="26">
        <f t="shared" si="1"/>
        <v>3</v>
      </c>
      <c r="D192" s="37" t="s">
        <v>74</v>
      </c>
      <c r="K192" s="37" t="s">
        <v>408</v>
      </c>
    </row>
    <row r="193">
      <c r="A193" s="37">
        <v>2086.0</v>
      </c>
      <c r="B193" s="37" t="s">
        <v>25</v>
      </c>
      <c r="C193" s="26">
        <f t="shared" si="1"/>
        <v>23</v>
      </c>
      <c r="D193" s="37" t="s">
        <v>76</v>
      </c>
      <c r="K193" s="37" t="s">
        <v>409</v>
      </c>
    </row>
    <row r="194">
      <c r="A194" s="37">
        <v>2109.0</v>
      </c>
      <c r="B194" s="37" t="s">
        <v>25</v>
      </c>
      <c r="C194" s="26">
        <f t="shared" si="1"/>
        <v>5</v>
      </c>
      <c r="D194" s="37" t="s">
        <v>64</v>
      </c>
      <c r="K194" s="37" t="s">
        <v>410</v>
      </c>
    </row>
    <row r="195">
      <c r="A195" s="37">
        <v>2114.0</v>
      </c>
      <c r="B195" s="37" t="s">
        <v>25</v>
      </c>
      <c r="C195" s="26">
        <f t="shared" si="1"/>
        <v>29</v>
      </c>
      <c r="D195" s="37" t="s">
        <v>76</v>
      </c>
      <c r="K195" s="37" t="s">
        <v>411</v>
      </c>
    </row>
    <row r="196">
      <c r="A196" s="37">
        <v>2143.0</v>
      </c>
      <c r="B196" s="37" t="s">
        <v>23</v>
      </c>
      <c r="C196" s="26">
        <f t="shared" si="1"/>
        <v>31</v>
      </c>
      <c r="D196" s="37" t="s">
        <v>50</v>
      </c>
      <c r="K196" s="37" t="s">
        <v>412</v>
      </c>
    </row>
    <row r="197">
      <c r="A197" s="37">
        <v>2174.0</v>
      </c>
      <c r="B197" s="37" t="s">
        <v>23</v>
      </c>
      <c r="C197" s="26">
        <f t="shared" si="1"/>
        <v>27</v>
      </c>
      <c r="D197" s="37" t="s">
        <v>58</v>
      </c>
      <c r="F197" s="34" t="s">
        <v>116</v>
      </c>
      <c r="K197" s="37" t="s">
        <v>413</v>
      </c>
    </row>
    <row r="198">
      <c r="A198" s="37">
        <v>2201.0</v>
      </c>
      <c r="B198" s="37" t="s">
        <v>25</v>
      </c>
      <c r="C198" s="26">
        <f t="shared" si="1"/>
        <v>2</v>
      </c>
      <c r="D198" s="37" t="s">
        <v>76</v>
      </c>
      <c r="K198" s="37" t="s">
        <v>413</v>
      </c>
    </row>
    <row r="199">
      <c r="A199" s="37">
        <v>2203.0</v>
      </c>
      <c r="B199" s="37" t="s">
        <v>23</v>
      </c>
      <c r="C199" s="26">
        <f t="shared" si="1"/>
        <v>1</v>
      </c>
      <c r="D199" s="37" t="s">
        <v>53</v>
      </c>
      <c r="K199" s="37" t="s">
        <v>413</v>
      </c>
    </row>
    <row r="200">
      <c r="A200" s="37">
        <v>2204.0</v>
      </c>
      <c r="B200" s="37" t="s">
        <v>25</v>
      </c>
      <c r="C200" s="26">
        <f t="shared" si="1"/>
        <v>5</v>
      </c>
      <c r="D200" s="37" t="s">
        <v>76</v>
      </c>
      <c r="K200" s="37" t="s">
        <v>413</v>
      </c>
    </row>
    <row r="201">
      <c r="A201" s="37">
        <v>2209.0</v>
      </c>
      <c r="B201" s="37" t="s">
        <v>23</v>
      </c>
      <c r="C201" s="26">
        <f t="shared" si="1"/>
        <v>5</v>
      </c>
      <c r="D201" s="37" t="s">
        <v>56</v>
      </c>
      <c r="K201" s="37" t="s">
        <v>414</v>
      </c>
    </row>
    <row r="202">
      <c r="A202" s="37">
        <v>2214.0</v>
      </c>
      <c r="B202" s="37" t="s">
        <v>25</v>
      </c>
      <c r="C202" s="26">
        <f t="shared" si="1"/>
        <v>3</v>
      </c>
      <c r="D202" s="37" t="s">
        <v>76</v>
      </c>
      <c r="K202" s="37" t="s">
        <v>415</v>
      </c>
    </row>
    <row r="203">
      <c r="A203" s="37">
        <v>2217.0</v>
      </c>
      <c r="B203" s="37" t="s">
        <v>23</v>
      </c>
      <c r="C203" s="26">
        <f t="shared" si="1"/>
        <v>4</v>
      </c>
      <c r="D203" s="37" t="s">
        <v>58</v>
      </c>
      <c r="F203" s="34" t="s">
        <v>116</v>
      </c>
      <c r="K203" s="37" t="s">
        <v>415</v>
      </c>
    </row>
    <row r="204">
      <c r="A204" s="37">
        <v>2221.0</v>
      </c>
      <c r="B204" s="37" t="s">
        <v>25</v>
      </c>
      <c r="C204" s="26">
        <f t="shared" si="1"/>
        <v>4</v>
      </c>
      <c r="D204" s="37" t="s">
        <v>76</v>
      </c>
      <c r="K204" s="37" t="s">
        <v>415</v>
      </c>
      <c r="L204" s="33" t="s">
        <v>271</v>
      </c>
    </row>
    <row r="205">
      <c r="A205" s="37">
        <v>2225.0</v>
      </c>
      <c r="B205" s="33" t="s">
        <v>27</v>
      </c>
      <c r="C205" s="26">
        <f t="shared" si="1"/>
        <v>4</v>
      </c>
      <c r="D205" s="44"/>
      <c r="K205" s="37" t="s">
        <v>415</v>
      </c>
      <c r="L205" s="33" t="s">
        <v>271</v>
      </c>
    </row>
    <row r="206">
      <c r="A206" s="37">
        <v>2229.0</v>
      </c>
      <c r="B206" s="37" t="s">
        <v>28</v>
      </c>
      <c r="C206" s="26">
        <f t="shared" si="1"/>
        <v>1</v>
      </c>
      <c r="D206" s="37" t="s">
        <v>74</v>
      </c>
      <c r="K206" s="37" t="s">
        <v>415</v>
      </c>
    </row>
    <row r="207">
      <c r="A207" s="37">
        <v>2230.0</v>
      </c>
      <c r="B207" s="37" t="s">
        <v>25</v>
      </c>
      <c r="C207" s="26">
        <f t="shared" si="1"/>
        <v>7</v>
      </c>
      <c r="D207" s="37" t="s">
        <v>76</v>
      </c>
      <c r="K207" s="37" t="s">
        <v>415</v>
      </c>
    </row>
    <row r="208">
      <c r="A208" s="37">
        <v>2237.0</v>
      </c>
      <c r="B208" s="37" t="s">
        <v>25</v>
      </c>
      <c r="C208" s="26">
        <f t="shared" si="1"/>
        <v>1</v>
      </c>
      <c r="D208" s="37" t="s">
        <v>64</v>
      </c>
      <c r="K208" s="37" t="s">
        <v>415</v>
      </c>
    </row>
    <row r="209">
      <c r="A209" s="37">
        <v>2238.0</v>
      </c>
      <c r="B209" s="37" t="s">
        <v>25</v>
      </c>
      <c r="C209" s="26">
        <f t="shared" si="1"/>
        <v>18</v>
      </c>
      <c r="D209" s="37" t="s">
        <v>76</v>
      </c>
      <c r="K209" s="37" t="s">
        <v>416</v>
      </c>
    </row>
    <row r="210">
      <c r="A210" s="37">
        <v>2256.0</v>
      </c>
      <c r="B210" s="37" t="s">
        <v>23</v>
      </c>
      <c r="C210" s="26">
        <f t="shared" si="1"/>
        <v>2</v>
      </c>
      <c r="D210" s="37" t="s">
        <v>52</v>
      </c>
      <c r="K210" s="37" t="s">
        <v>417</v>
      </c>
    </row>
    <row r="211">
      <c r="A211" s="37">
        <v>2258.0</v>
      </c>
      <c r="B211" s="37" t="s">
        <v>25</v>
      </c>
      <c r="C211" s="26">
        <f t="shared" si="1"/>
        <v>10</v>
      </c>
      <c r="D211" s="37" t="s">
        <v>76</v>
      </c>
      <c r="K211" s="37" t="s">
        <v>417</v>
      </c>
    </row>
    <row r="212">
      <c r="A212" s="37">
        <v>2268.0</v>
      </c>
      <c r="B212" s="37" t="s">
        <v>23</v>
      </c>
      <c r="C212" s="26">
        <f t="shared" si="1"/>
        <v>22</v>
      </c>
      <c r="D212" s="37" t="s">
        <v>50</v>
      </c>
      <c r="K212" s="37" t="s">
        <v>418</v>
      </c>
    </row>
    <row r="213">
      <c r="A213" s="37">
        <v>2290.0</v>
      </c>
      <c r="B213" s="37" t="s">
        <v>23</v>
      </c>
      <c r="C213" s="26">
        <f t="shared" si="1"/>
        <v>61</v>
      </c>
      <c r="D213" s="37" t="s">
        <v>50</v>
      </c>
      <c r="K213" s="37" t="s">
        <v>419</v>
      </c>
    </row>
    <row r="214">
      <c r="A214" s="37">
        <v>2351.0</v>
      </c>
      <c r="B214" s="37" t="s">
        <v>25</v>
      </c>
      <c r="C214" s="26">
        <f t="shared" si="1"/>
        <v>4</v>
      </c>
      <c r="D214" s="37" t="s">
        <v>76</v>
      </c>
      <c r="K214" s="37" t="s">
        <v>420</v>
      </c>
    </row>
    <row r="215">
      <c r="A215" s="37">
        <v>2355.0</v>
      </c>
      <c r="B215" s="37" t="s">
        <v>23</v>
      </c>
      <c r="C215" s="26">
        <f t="shared" si="1"/>
        <v>1</v>
      </c>
      <c r="D215" s="37" t="s">
        <v>53</v>
      </c>
      <c r="K215" s="37" t="s">
        <v>420</v>
      </c>
    </row>
    <row r="216">
      <c r="A216" s="37">
        <v>2356.0</v>
      </c>
      <c r="B216" s="37" t="s">
        <v>25</v>
      </c>
      <c r="C216" s="26">
        <f t="shared" si="1"/>
        <v>37</v>
      </c>
      <c r="D216" s="37" t="s">
        <v>76</v>
      </c>
      <c r="K216" s="37" t="s">
        <v>421</v>
      </c>
    </row>
    <row r="217">
      <c r="A217" s="37">
        <v>2393.0</v>
      </c>
      <c r="B217" s="37" t="s">
        <v>23</v>
      </c>
      <c r="C217" s="26">
        <f t="shared" si="1"/>
        <v>4</v>
      </c>
      <c r="D217" s="37" t="s">
        <v>58</v>
      </c>
      <c r="F217" s="34" t="s">
        <v>116</v>
      </c>
      <c r="K217" s="37" t="s">
        <v>422</v>
      </c>
    </row>
    <row r="218">
      <c r="A218" s="37">
        <v>2397.0</v>
      </c>
      <c r="B218" s="37" t="s">
        <v>25</v>
      </c>
      <c r="C218" s="26">
        <f t="shared" si="1"/>
        <v>14</v>
      </c>
      <c r="D218" s="37" t="s">
        <v>76</v>
      </c>
      <c r="K218" s="37" t="s">
        <v>423</v>
      </c>
    </row>
    <row r="219">
      <c r="A219" s="37">
        <v>2411.0</v>
      </c>
      <c r="B219" s="37" t="s">
        <v>24</v>
      </c>
      <c r="C219" s="26">
        <f t="shared" si="1"/>
        <v>3</v>
      </c>
      <c r="F219" s="34" t="s">
        <v>103</v>
      </c>
      <c r="K219" s="37" t="s">
        <v>424</v>
      </c>
    </row>
    <row r="220">
      <c r="A220" s="37">
        <v>2414.0</v>
      </c>
      <c r="B220" s="37" t="s">
        <v>25</v>
      </c>
      <c r="C220" s="26">
        <f t="shared" si="1"/>
        <v>7</v>
      </c>
      <c r="D220" s="37" t="s">
        <v>76</v>
      </c>
      <c r="K220" s="37" t="s">
        <v>424</v>
      </c>
    </row>
    <row r="221">
      <c r="A221" s="37">
        <v>2421.0</v>
      </c>
      <c r="B221" s="33" t="s">
        <v>27</v>
      </c>
      <c r="C221" s="26">
        <f t="shared" si="1"/>
        <v>2</v>
      </c>
      <c r="D221" s="44"/>
      <c r="K221" s="37" t="s">
        <v>424</v>
      </c>
    </row>
    <row r="222">
      <c r="A222" s="37">
        <v>2423.0</v>
      </c>
      <c r="B222" s="37" t="s">
        <v>25</v>
      </c>
      <c r="C222" s="26">
        <f t="shared" si="1"/>
        <v>10</v>
      </c>
      <c r="D222" s="37" t="s">
        <v>76</v>
      </c>
      <c r="K222" s="37" t="s">
        <v>424</v>
      </c>
    </row>
    <row r="223">
      <c r="A223" s="37">
        <v>2433.0</v>
      </c>
      <c r="B223" s="37" t="s">
        <v>23</v>
      </c>
      <c r="C223" s="26">
        <f t="shared" si="1"/>
        <v>6</v>
      </c>
      <c r="D223" s="37" t="s">
        <v>55</v>
      </c>
      <c r="F223" s="34" t="s">
        <v>85</v>
      </c>
      <c r="K223" s="37" t="s">
        <v>425</v>
      </c>
    </row>
    <row r="224">
      <c r="A224" s="37">
        <v>2439.0</v>
      </c>
      <c r="B224" s="37" t="s">
        <v>23</v>
      </c>
      <c r="C224" s="26">
        <f t="shared" si="1"/>
        <v>11</v>
      </c>
      <c r="D224" s="37" t="s">
        <v>56</v>
      </c>
      <c r="K224" s="37" t="s">
        <v>426</v>
      </c>
    </row>
    <row r="225">
      <c r="A225" s="37">
        <v>2450.0</v>
      </c>
      <c r="B225" s="37" t="s">
        <v>23</v>
      </c>
      <c r="C225" s="26">
        <f t="shared" si="1"/>
        <v>11</v>
      </c>
      <c r="D225" s="37" t="s">
        <v>53</v>
      </c>
      <c r="K225" s="37" t="s">
        <v>426</v>
      </c>
    </row>
    <row r="226">
      <c r="A226" s="37">
        <v>2461.0</v>
      </c>
      <c r="B226" s="37" t="s">
        <v>23</v>
      </c>
      <c r="C226" s="26">
        <f t="shared" si="1"/>
        <v>4</v>
      </c>
      <c r="D226" s="37" t="s">
        <v>53</v>
      </c>
      <c r="K226" s="37" t="s">
        <v>426</v>
      </c>
    </row>
    <row r="227">
      <c r="A227" s="37">
        <v>2465.0</v>
      </c>
      <c r="B227" s="37" t="s">
        <v>25</v>
      </c>
      <c r="C227" s="26">
        <f t="shared" si="1"/>
        <v>7</v>
      </c>
      <c r="D227" s="37" t="s">
        <v>76</v>
      </c>
      <c r="K227" s="37" t="s">
        <v>426</v>
      </c>
    </row>
    <row r="228">
      <c r="A228" s="37">
        <v>2472.0</v>
      </c>
      <c r="B228" s="37" t="s">
        <v>23</v>
      </c>
      <c r="C228" s="26">
        <f t="shared" si="1"/>
        <v>4</v>
      </c>
      <c r="D228" s="37" t="s">
        <v>50</v>
      </c>
      <c r="K228" s="37" t="s">
        <v>426</v>
      </c>
    </row>
    <row r="229">
      <c r="A229" s="37">
        <v>2476.0</v>
      </c>
      <c r="B229" s="37" t="s">
        <v>25</v>
      </c>
      <c r="C229" s="26">
        <f t="shared" si="1"/>
        <v>1</v>
      </c>
      <c r="D229" s="37" t="s">
        <v>76</v>
      </c>
      <c r="K229" s="37" t="s">
        <v>426</v>
      </c>
    </row>
    <row r="230">
      <c r="A230" s="37">
        <v>2477.0</v>
      </c>
      <c r="B230" s="37" t="s">
        <v>23</v>
      </c>
      <c r="C230" s="26">
        <f t="shared" si="1"/>
        <v>13</v>
      </c>
      <c r="D230" s="37" t="s">
        <v>50</v>
      </c>
      <c r="K230" s="37" t="s">
        <v>427</v>
      </c>
    </row>
    <row r="231">
      <c r="A231" s="37">
        <v>2490.0</v>
      </c>
      <c r="B231" s="37" t="s">
        <v>25</v>
      </c>
      <c r="C231" s="26">
        <f t="shared" si="1"/>
        <v>4</v>
      </c>
      <c r="D231" s="37" t="s">
        <v>76</v>
      </c>
      <c r="K231" s="37" t="s">
        <v>428</v>
      </c>
    </row>
    <row r="232">
      <c r="A232" s="37">
        <v>2494.0</v>
      </c>
      <c r="B232" s="37" t="s">
        <v>23</v>
      </c>
      <c r="C232" s="26">
        <f t="shared" si="1"/>
        <v>27</v>
      </c>
      <c r="D232" s="37" t="s">
        <v>58</v>
      </c>
      <c r="F232" s="34" t="s">
        <v>116</v>
      </c>
      <c r="K232" s="37" t="s">
        <v>429</v>
      </c>
    </row>
    <row r="233">
      <c r="A233" s="37">
        <v>2521.0</v>
      </c>
      <c r="B233" s="37" t="s">
        <v>25</v>
      </c>
      <c r="C233" s="26">
        <f t="shared" si="1"/>
        <v>7</v>
      </c>
      <c r="D233" s="37" t="s">
        <v>76</v>
      </c>
      <c r="K233" s="37" t="s">
        <v>430</v>
      </c>
    </row>
    <row r="234">
      <c r="A234" s="37">
        <v>2528.0</v>
      </c>
      <c r="B234" s="37" t="s">
        <v>23</v>
      </c>
      <c r="C234" s="26">
        <f t="shared" si="1"/>
        <v>4</v>
      </c>
      <c r="D234" s="37" t="s">
        <v>53</v>
      </c>
      <c r="K234" s="37" t="s">
        <v>430</v>
      </c>
    </row>
    <row r="235">
      <c r="A235" s="37">
        <v>2532.0</v>
      </c>
      <c r="B235" s="37" t="s">
        <v>25</v>
      </c>
      <c r="C235" s="26">
        <f t="shared" si="1"/>
        <v>2</v>
      </c>
      <c r="D235" s="37" t="s">
        <v>76</v>
      </c>
      <c r="K235" s="37" t="s">
        <v>430</v>
      </c>
    </row>
    <row r="236">
      <c r="A236" s="37">
        <v>2534.0</v>
      </c>
      <c r="B236" s="37" t="s">
        <v>23</v>
      </c>
      <c r="C236" s="26">
        <f t="shared" si="1"/>
        <v>5</v>
      </c>
      <c r="D236" s="37" t="s">
        <v>53</v>
      </c>
      <c r="K236" s="37" t="s">
        <v>430</v>
      </c>
    </row>
    <row r="237">
      <c r="A237" s="37">
        <v>2539.0</v>
      </c>
      <c r="B237" s="37" t="s">
        <v>25</v>
      </c>
      <c r="C237" s="26">
        <f t="shared" si="1"/>
        <v>4</v>
      </c>
      <c r="D237" s="37" t="s">
        <v>76</v>
      </c>
      <c r="K237" s="37" t="s">
        <v>430</v>
      </c>
    </row>
    <row r="238">
      <c r="A238" s="37">
        <v>2543.0</v>
      </c>
      <c r="B238" s="37" t="s">
        <v>23</v>
      </c>
      <c r="C238" s="26">
        <f t="shared" si="1"/>
        <v>12</v>
      </c>
      <c r="D238" s="37" t="s">
        <v>53</v>
      </c>
      <c r="K238" s="37" t="s">
        <v>431</v>
      </c>
    </row>
    <row r="239">
      <c r="A239" s="37">
        <v>2555.0</v>
      </c>
      <c r="B239" s="37" t="s">
        <v>25</v>
      </c>
      <c r="C239" s="26">
        <f t="shared" si="1"/>
        <v>3</v>
      </c>
      <c r="D239" s="37" t="s">
        <v>76</v>
      </c>
      <c r="K239" s="37" t="s">
        <v>432</v>
      </c>
    </row>
    <row r="240">
      <c r="A240" s="37">
        <v>2558.0</v>
      </c>
      <c r="B240" s="37" t="s">
        <v>23</v>
      </c>
      <c r="C240" s="26">
        <f t="shared" si="1"/>
        <v>8</v>
      </c>
      <c r="D240" s="37" t="s">
        <v>53</v>
      </c>
      <c r="K240" s="37" t="s">
        <v>432</v>
      </c>
    </row>
    <row r="241">
      <c r="A241" s="37">
        <v>2566.0</v>
      </c>
      <c r="B241" s="37" t="s">
        <v>23</v>
      </c>
      <c r="C241" s="26">
        <f t="shared" si="1"/>
        <v>2</v>
      </c>
      <c r="D241" s="37" t="s">
        <v>53</v>
      </c>
      <c r="K241" s="37" t="s">
        <v>432</v>
      </c>
    </row>
    <row r="242">
      <c r="A242" s="37">
        <v>2568.0</v>
      </c>
      <c r="B242" s="37" t="s">
        <v>23</v>
      </c>
      <c r="C242" s="26">
        <f t="shared" si="1"/>
        <v>5</v>
      </c>
      <c r="D242" s="37" t="s">
        <v>58</v>
      </c>
      <c r="F242" s="34" t="s">
        <v>116</v>
      </c>
      <c r="K242" s="37" t="s">
        <v>432</v>
      </c>
    </row>
    <row r="243">
      <c r="A243" s="37">
        <v>2573.0</v>
      </c>
      <c r="B243" s="37" t="s">
        <v>24</v>
      </c>
      <c r="C243" s="26">
        <f t="shared" si="1"/>
        <v>3</v>
      </c>
      <c r="F243" s="34" t="s">
        <v>103</v>
      </c>
      <c r="K243" s="37" t="s">
        <v>432</v>
      </c>
    </row>
    <row r="244">
      <c r="A244" s="37">
        <v>2576.0</v>
      </c>
      <c r="B244" s="37" t="s">
        <v>25</v>
      </c>
      <c r="C244" s="26">
        <f t="shared" si="1"/>
        <v>16</v>
      </c>
      <c r="D244" s="37" t="s">
        <v>76</v>
      </c>
      <c r="K244" s="37" t="s">
        <v>433</v>
      </c>
    </row>
    <row r="245">
      <c r="A245" s="37">
        <v>2592.0</v>
      </c>
      <c r="B245" s="33" t="s">
        <v>27</v>
      </c>
      <c r="C245" s="26">
        <f t="shared" si="1"/>
        <v>3</v>
      </c>
      <c r="D245" s="44"/>
      <c r="K245" s="37" t="s">
        <v>434</v>
      </c>
    </row>
    <row r="246">
      <c r="A246" s="37">
        <v>2595.0</v>
      </c>
      <c r="B246" s="33" t="s">
        <v>27</v>
      </c>
      <c r="C246" s="26">
        <f t="shared" si="1"/>
        <v>2</v>
      </c>
      <c r="D246" s="44"/>
      <c r="K246" s="37" t="s">
        <v>434</v>
      </c>
    </row>
    <row r="247">
      <c r="A247" s="37">
        <v>2597.0</v>
      </c>
      <c r="B247" s="37" t="s">
        <v>25</v>
      </c>
      <c r="C247" s="26">
        <f t="shared" si="1"/>
        <v>5</v>
      </c>
      <c r="D247" s="37" t="s">
        <v>76</v>
      </c>
      <c r="K247" s="37" t="s">
        <v>434</v>
      </c>
    </row>
    <row r="248">
      <c r="A248" s="37">
        <v>2602.0</v>
      </c>
      <c r="B248" s="37" t="s">
        <v>23</v>
      </c>
      <c r="C248" s="26">
        <f t="shared" si="1"/>
        <v>4</v>
      </c>
      <c r="D248" s="37" t="s">
        <v>53</v>
      </c>
      <c r="K248" s="37" t="s">
        <v>434</v>
      </c>
    </row>
    <row r="249">
      <c r="A249" s="37">
        <v>2606.0</v>
      </c>
      <c r="B249" s="37" t="s">
        <v>25</v>
      </c>
      <c r="C249" s="26">
        <f t="shared" si="1"/>
        <v>2</v>
      </c>
      <c r="D249" s="37" t="s">
        <v>64</v>
      </c>
      <c r="K249" s="37" t="s">
        <v>434</v>
      </c>
    </row>
    <row r="250">
      <c r="A250" s="37">
        <v>2608.0</v>
      </c>
      <c r="B250" s="37" t="s">
        <v>25</v>
      </c>
      <c r="C250" s="26">
        <f t="shared" si="1"/>
        <v>2</v>
      </c>
      <c r="D250" s="37" t="s">
        <v>76</v>
      </c>
      <c r="K250" s="37" t="s">
        <v>434</v>
      </c>
    </row>
    <row r="251">
      <c r="A251" s="37">
        <v>2610.0</v>
      </c>
      <c r="B251" s="37" t="s">
        <v>23</v>
      </c>
      <c r="C251" s="26">
        <f t="shared" si="1"/>
        <v>17</v>
      </c>
      <c r="D251" s="37" t="s">
        <v>53</v>
      </c>
      <c r="K251" s="37" t="s">
        <v>434</v>
      </c>
    </row>
    <row r="252">
      <c r="A252" s="37">
        <v>2627.0</v>
      </c>
      <c r="B252" s="37" t="s">
        <v>25</v>
      </c>
      <c r="C252" s="26">
        <f t="shared" si="1"/>
        <v>3</v>
      </c>
      <c r="D252" s="37" t="s">
        <v>76</v>
      </c>
      <c r="K252" s="37" t="s">
        <v>435</v>
      </c>
    </row>
    <row r="253">
      <c r="A253" s="37">
        <v>2630.0</v>
      </c>
      <c r="B253" s="37" t="s">
        <v>23</v>
      </c>
      <c r="C253" s="26">
        <f t="shared" si="1"/>
        <v>6</v>
      </c>
      <c r="D253" s="37" t="s">
        <v>53</v>
      </c>
      <c r="K253" s="37" t="s">
        <v>436</v>
      </c>
    </row>
    <row r="254">
      <c r="A254" s="37">
        <v>2636.0</v>
      </c>
      <c r="B254" s="37" t="s">
        <v>28</v>
      </c>
      <c r="C254" s="26">
        <f t="shared" si="1"/>
        <v>5</v>
      </c>
      <c r="D254" s="37" t="s">
        <v>74</v>
      </c>
      <c r="K254" s="37" t="s">
        <v>436</v>
      </c>
    </row>
    <row r="255">
      <c r="A255" s="37">
        <v>2641.0</v>
      </c>
      <c r="B255" s="37" t="s">
        <v>25</v>
      </c>
      <c r="C255" s="26">
        <f t="shared" si="1"/>
        <v>2</v>
      </c>
      <c r="D255" s="37" t="s">
        <v>76</v>
      </c>
      <c r="K255" s="37" t="s">
        <v>436</v>
      </c>
    </row>
    <row r="256">
      <c r="A256" s="37">
        <v>2643.0</v>
      </c>
      <c r="B256" s="37" t="s">
        <v>23</v>
      </c>
      <c r="C256" s="26">
        <f t="shared" si="1"/>
        <v>9</v>
      </c>
      <c r="D256" s="37" t="s">
        <v>53</v>
      </c>
      <c r="K256" s="37" t="s">
        <v>436</v>
      </c>
    </row>
    <row r="257">
      <c r="A257" s="37">
        <v>2652.0</v>
      </c>
      <c r="B257" s="37" t="s">
        <v>73</v>
      </c>
      <c r="C257" s="26">
        <f t="shared" si="1"/>
        <v>4</v>
      </c>
      <c r="D257" s="37" t="s">
        <v>74</v>
      </c>
      <c r="K257" s="37" t="s">
        <v>436</v>
      </c>
    </row>
    <row r="258">
      <c r="A258" s="37">
        <v>2656.0</v>
      </c>
      <c r="B258" s="37" t="s">
        <v>23</v>
      </c>
      <c r="C258" s="26">
        <f t="shared" si="1"/>
        <v>1</v>
      </c>
      <c r="D258" s="37" t="s">
        <v>50</v>
      </c>
      <c r="K258" s="37" t="s">
        <v>436</v>
      </c>
    </row>
    <row r="259">
      <c r="A259" s="37">
        <v>2657.0</v>
      </c>
      <c r="B259" s="37" t="s">
        <v>23</v>
      </c>
      <c r="C259" s="26">
        <f t="shared" si="1"/>
        <v>10</v>
      </c>
      <c r="D259" s="37" t="s">
        <v>53</v>
      </c>
      <c r="F259" s="34" t="s">
        <v>85</v>
      </c>
      <c r="K259" s="37" t="s">
        <v>437</v>
      </c>
    </row>
    <row r="260">
      <c r="A260" s="37">
        <v>2667.0</v>
      </c>
      <c r="B260" s="37" t="s">
        <v>73</v>
      </c>
      <c r="C260" s="26">
        <f t="shared" si="1"/>
        <v>2</v>
      </c>
      <c r="D260" s="37" t="s">
        <v>74</v>
      </c>
      <c r="K260" s="37" t="s">
        <v>438</v>
      </c>
    </row>
    <row r="261">
      <c r="A261" s="37">
        <v>2669.0</v>
      </c>
      <c r="B261" s="37" t="s">
        <v>23</v>
      </c>
      <c r="C261" s="26">
        <f t="shared" si="1"/>
        <v>4</v>
      </c>
      <c r="D261" s="37" t="s">
        <v>53</v>
      </c>
      <c r="K261" s="37" t="s">
        <v>438</v>
      </c>
    </row>
    <row r="262">
      <c r="A262" s="37">
        <v>2673.0</v>
      </c>
      <c r="B262" s="37" t="s">
        <v>25</v>
      </c>
      <c r="C262" s="26">
        <f t="shared" si="1"/>
        <v>7</v>
      </c>
      <c r="D262" s="37" t="s">
        <v>76</v>
      </c>
      <c r="K262" s="37" t="s">
        <v>438</v>
      </c>
    </row>
    <row r="263">
      <c r="A263" s="37">
        <v>2680.0</v>
      </c>
      <c r="B263" s="37" t="s">
        <v>25</v>
      </c>
      <c r="C263" s="26">
        <f t="shared" si="1"/>
        <v>2</v>
      </c>
      <c r="D263" s="37" t="s">
        <v>64</v>
      </c>
      <c r="K263" s="37" t="s">
        <v>438</v>
      </c>
    </row>
    <row r="264">
      <c r="A264" s="37">
        <v>2682.0</v>
      </c>
      <c r="B264" s="37" t="s">
        <v>25</v>
      </c>
      <c r="C264" s="26">
        <f t="shared" si="1"/>
        <v>2</v>
      </c>
      <c r="D264" s="37" t="s">
        <v>76</v>
      </c>
      <c r="K264" s="37" t="s">
        <v>438</v>
      </c>
    </row>
    <row r="265">
      <c r="A265" s="37">
        <v>2684.0</v>
      </c>
      <c r="B265" s="37" t="s">
        <v>23</v>
      </c>
      <c r="C265" s="26">
        <f t="shared" si="1"/>
        <v>4</v>
      </c>
      <c r="D265" s="37" t="s">
        <v>53</v>
      </c>
      <c r="K265" s="37" t="s">
        <v>438</v>
      </c>
    </row>
    <row r="266">
      <c r="A266" s="37">
        <v>2688.0</v>
      </c>
      <c r="B266" s="37" t="s">
        <v>25</v>
      </c>
      <c r="C266" s="26">
        <f t="shared" si="1"/>
        <v>11</v>
      </c>
      <c r="D266" s="37" t="s">
        <v>76</v>
      </c>
      <c r="K266" s="37" t="s">
        <v>439</v>
      </c>
    </row>
    <row r="267">
      <c r="A267" s="37">
        <v>2699.0</v>
      </c>
      <c r="B267" s="33" t="s">
        <v>27</v>
      </c>
      <c r="C267" s="26">
        <f t="shared" si="1"/>
        <v>2</v>
      </c>
      <c r="D267" s="44"/>
      <c r="K267" s="37" t="s">
        <v>439</v>
      </c>
    </row>
    <row r="268">
      <c r="A268" s="37">
        <v>2701.0</v>
      </c>
      <c r="B268" s="37" t="s">
        <v>23</v>
      </c>
      <c r="C268" s="26">
        <f t="shared" si="1"/>
        <v>12</v>
      </c>
      <c r="D268" s="37" t="s">
        <v>53</v>
      </c>
      <c r="K268" s="37" t="s">
        <v>439</v>
      </c>
    </row>
    <row r="269">
      <c r="A269" s="37">
        <v>2713.0</v>
      </c>
      <c r="B269" s="37" t="s">
        <v>23</v>
      </c>
      <c r="C269" s="26">
        <f t="shared" si="1"/>
        <v>3</v>
      </c>
      <c r="D269" s="37" t="s">
        <v>53</v>
      </c>
      <c r="K269" s="37" t="s">
        <v>439</v>
      </c>
    </row>
    <row r="270">
      <c r="A270" s="37">
        <v>2716.0</v>
      </c>
      <c r="B270" s="37" t="s">
        <v>25</v>
      </c>
      <c r="C270" s="26">
        <f t="shared" si="1"/>
        <v>1</v>
      </c>
      <c r="D270" s="37" t="s">
        <v>76</v>
      </c>
      <c r="K270" s="37" t="s">
        <v>439</v>
      </c>
    </row>
    <row r="271">
      <c r="A271" s="37">
        <v>2717.0</v>
      </c>
      <c r="B271" s="37" t="s">
        <v>23</v>
      </c>
      <c r="C271" s="26">
        <f t="shared" si="1"/>
        <v>8</v>
      </c>
      <c r="D271" s="37" t="s">
        <v>53</v>
      </c>
      <c r="K271" s="37" t="s">
        <v>439</v>
      </c>
    </row>
    <row r="272">
      <c r="A272" s="37">
        <v>2725.0</v>
      </c>
      <c r="C272" s="26">
        <f>SUM(C5:C271)</f>
        <v>2681</v>
      </c>
    </row>
    <row r="273">
      <c r="A273" s="37" t="s">
        <v>195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4" width="15.67"/>
    <col customWidth="1" min="5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5.33"/>
    <col customWidth="1" min="12" max="14" width="8.56"/>
    <col customWidth="1" min="16" max="16" width="8.78"/>
    <col customWidth="1" min="17" max="25" width="8.56"/>
  </cols>
  <sheetData>
    <row r="1">
      <c r="A1" s="15" t="s">
        <v>65</v>
      </c>
      <c r="B1" s="16" t="s">
        <v>10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>
      <c r="A2" s="15" t="s">
        <v>66</v>
      </c>
      <c r="B2" s="17">
        <v>4.8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>
      <c r="A3" s="15" t="s">
        <v>67</v>
      </c>
      <c r="B3" s="15" t="s">
        <v>68</v>
      </c>
      <c r="C3" s="16"/>
      <c r="D3" s="15"/>
      <c r="E3" s="15"/>
      <c r="F3" s="15"/>
      <c r="G3" s="15"/>
      <c r="H3" s="15"/>
      <c r="I3" s="18"/>
      <c r="J3" s="19"/>
      <c r="K3" s="16"/>
      <c r="L3" s="16"/>
      <c r="R3" s="20"/>
    </row>
    <row r="4">
      <c r="A4" s="21" t="s">
        <v>19</v>
      </c>
      <c r="B4" s="21" t="s">
        <v>21</v>
      </c>
      <c r="C4" s="21" t="s">
        <v>32</v>
      </c>
      <c r="D4" s="21" t="s">
        <v>34</v>
      </c>
      <c r="E4" s="21" t="s">
        <v>69</v>
      </c>
      <c r="F4" s="21" t="s">
        <v>37</v>
      </c>
      <c r="G4" s="21" t="s">
        <v>70</v>
      </c>
      <c r="H4" s="21" t="s">
        <v>40</v>
      </c>
      <c r="I4" s="22" t="s">
        <v>71</v>
      </c>
      <c r="J4" s="23" t="s">
        <v>13</v>
      </c>
      <c r="K4" s="23" t="s">
        <v>42</v>
      </c>
      <c r="L4" s="23" t="s">
        <v>44</v>
      </c>
      <c r="N4" s="24" t="s">
        <v>21</v>
      </c>
      <c r="O4" s="16" t="s">
        <v>71</v>
      </c>
      <c r="P4" s="16" t="s">
        <v>72</v>
      </c>
      <c r="R4" s="20"/>
      <c r="S4" s="20"/>
      <c r="T4" s="20"/>
      <c r="U4" s="20"/>
      <c r="V4" s="20"/>
      <c r="W4" s="20"/>
      <c r="X4" s="20"/>
    </row>
    <row r="5">
      <c r="A5" s="37">
        <v>40.0</v>
      </c>
      <c r="B5" s="37" t="s">
        <v>23</v>
      </c>
      <c r="C5" s="26">
        <f t="shared" ref="C5:C248" si="1">A6-A5</f>
        <v>6</v>
      </c>
      <c r="D5" s="37" t="s">
        <v>53</v>
      </c>
      <c r="K5" s="37" t="s">
        <v>440</v>
      </c>
      <c r="N5" s="4" t="s">
        <v>23</v>
      </c>
      <c r="O5" s="29">
        <f>SUMIF(B:B,"hard_coral",C:C)</f>
        <v>1511</v>
      </c>
      <c r="P5" s="30">
        <f t="shared" ref="P5:P15" si="2">(O5/$O$16)*100</f>
        <v>46.03900061</v>
      </c>
      <c r="R5" s="4" t="s">
        <v>25</v>
      </c>
      <c r="S5" s="29">
        <v>1372.0</v>
      </c>
      <c r="T5" s="20"/>
      <c r="U5" s="20"/>
      <c r="V5" s="20"/>
      <c r="W5" s="20"/>
      <c r="X5" s="20"/>
    </row>
    <row r="6">
      <c r="A6" s="37">
        <v>46.0</v>
      </c>
      <c r="B6" s="37" t="s">
        <v>25</v>
      </c>
      <c r="C6" s="26">
        <f t="shared" si="1"/>
        <v>8</v>
      </c>
      <c r="D6" s="37" t="s">
        <v>76</v>
      </c>
      <c r="K6" s="37" t="s">
        <v>440</v>
      </c>
      <c r="N6" s="4" t="s">
        <v>25</v>
      </c>
      <c r="O6" s="29">
        <f>SUMIF(B:B,"algae",C:C)</f>
        <v>1372</v>
      </c>
      <c r="P6" s="30">
        <f t="shared" si="2"/>
        <v>41.80377818</v>
      </c>
      <c r="R6" s="4" t="s">
        <v>28</v>
      </c>
      <c r="S6" s="29">
        <v>49.0</v>
      </c>
    </row>
    <row r="7">
      <c r="A7" s="37">
        <v>54.0</v>
      </c>
      <c r="B7" s="37" t="s">
        <v>23</v>
      </c>
      <c r="C7" s="26">
        <f t="shared" si="1"/>
        <v>7</v>
      </c>
      <c r="D7" s="37" t="s">
        <v>53</v>
      </c>
      <c r="K7" s="37" t="s">
        <v>440</v>
      </c>
      <c r="N7" s="4" t="s">
        <v>24</v>
      </c>
      <c r="O7" s="29">
        <f>SUMIF(B:B,"soft_coral",C:C)</f>
        <v>128</v>
      </c>
      <c r="P7" s="30">
        <f t="shared" si="2"/>
        <v>3.900060938</v>
      </c>
      <c r="R7" s="4" t="s">
        <v>23</v>
      </c>
      <c r="S7" s="29">
        <v>1511.0</v>
      </c>
    </row>
    <row r="8">
      <c r="A8" s="37">
        <v>61.0</v>
      </c>
      <c r="B8" s="37" t="s">
        <v>23</v>
      </c>
      <c r="C8" s="26">
        <f t="shared" si="1"/>
        <v>30</v>
      </c>
      <c r="D8" s="37" t="s">
        <v>50</v>
      </c>
      <c r="K8" s="37" t="s">
        <v>441</v>
      </c>
      <c r="L8" s="33" t="s">
        <v>442</v>
      </c>
      <c r="N8" s="4" t="s">
        <v>28</v>
      </c>
      <c r="O8" s="29">
        <f>SUMIF(B:B,"boulder",C:C)</f>
        <v>49</v>
      </c>
      <c r="P8" s="30">
        <f t="shared" si="2"/>
        <v>1.492992078</v>
      </c>
      <c r="R8" s="4" t="s">
        <v>78</v>
      </c>
      <c r="S8" s="29">
        <v>0.0</v>
      </c>
      <c r="T8" s="20"/>
      <c r="U8" s="20"/>
      <c r="V8" s="20"/>
      <c r="W8" s="20"/>
    </row>
    <row r="9">
      <c r="A9" s="37">
        <v>91.0</v>
      </c>
      <c r="B9" s="37" t="s">
        <v>25</v>
      </c>
      <c r="C9" s="26">
        <f t="shared" si="1"/>
        <v>6</v>
      </c>
      <c r="D9" s="37" t="s">
        <v>76</v>
      </c>
      <c r="K9" s="37" t="s">
        <v>443</v>
      </c>
      <c r="N9" s="4" t="s">
        <v>79</v>
      </c>
      <c r="O9" s="29">
        <f>SUMIF(B:B,"rubble",C:C)</f>
        <v>0</v>
      </c>
      <c r="P9" s="30">
        <f t="shared" si="2"/>
        <v>0</v>
      </c>
      <c r="R9" s="4" t="s">
        <v>79</v>
      </c>
      <c r="S9" s="29">
        <v>0.0</v>
      </c>
      <c r="T9" s="20"/>
      <c r="U9" s="20"/>
      <c r="V9" s="20"/>
      <c r="W9" s="20"/>
    </row>
    <row r="10">
      <c r="A10" s="37">
        <v>97.0</v>
      </c>
      <c r="B10" s="37" t="s">
        <v>23</v>
      </c>
      <c r="C10" s="26">
        <f t="shared" si="1"/>
        <v>14</v>
      </c>
      <c r="D10" s="37" t="s">
        <v>53</v>
      </c>
      <c r="K10" s="37" t="s">
        <v>443</v>
      </c>
      <c r="N10" s="4" t="s">
        <v>29</v>
      </c>
      <c r="O10" s="29">
        <f>SUMIF(B:B,"sand",C:C)</f>
        <v>0</v>
      </c>
      <c r="P10" s="30">
        <f t="shared" si="2"/>
        <v>0</v>
      </c>
      <c r="R10" s="4" t="s">
        <v>29</v>
      </c>
      <c r="S10" s="29">
        <v>0.0</v>
      </c>
    </row>
    <row r="11">
      <c r="A11" s="37">
        <v>111.0</v>
      </c>
      <c r="B11" s="37" t="s">
        <v>23</v>
      </c>
      <c r="C11" s="26">
        <f t="shared" si="1"/>
        <v>4</v>
      </c>
      <c r="D11" s="37" t="s">
        <v>57</v>
      </c>
      <c r="K11" s="37" t="s">
        <v>443</v>
      </c>
      <c r="N11" s="4" t="s">
        <v>26</v>
      </c>
      <c r="O11" s="29">
        <f>SUMIF(B:B,"sponge",C:C)</f>
        <v>0</v>
      </c>
      <c r="P11" s="30">
        <f t="shared" si="2"/>
        <v>0</v>
      </c>
      <c r="R11" s="4" t="s">
        <v>73</v>
      </c>
      <c r="S11" s="29">
        <v>150.0</v>
      </c>
    </row>
    <row r="12">
      <c r="A12" s="37">
        <v>115.0</v>
      </c>
      <c r="B12" s="37" t="s">
        <v>73</v>
      </c>
      <c r="C12" s="26">
        <f t="shared" si="1"/>
        <v>7</v>
      </c>
      <c r="D12" s="37" t="s">
        <v>74</v>
      </c>
      <c r="K12" s="37" t="s">
        <v>443</v>
      </c>
      <c r="N12" s="4" t="s">
        <v>78</v>
      </c>
      <c r="O12" s="29">
        <f>SUMIF(B:B,"other",C:C)</f>
        <v>0</v>
      </c>
      <c r="P12" s="30">
        <f t="shared" si="2"/>
        <v>0</v>
      </c>
      <c r="R12" s="4" t="s">
        <v>24</v>
      </c>
      <c r="S12" s="29">
        <v>128.0</v>
      </c>
    </row>
    <row r="13">
      <c r="A13" s="37">
        <v>122.0</v>
      </c>
      <c r="B13" s="37" t="s">
        <v>23</v>
      </c>
      <c r="C13" s="26">
        <f t="shared" si="1"/>
        <v>5</v>
      </c>
      <c r="D13" s="37" t="s">
        <v>57</v>
      </c>
      <c r="K13" s="37" t="s">
        <v>443</v>
      </c>
      <c r="N13" s="4" t="s">
        <v>27</v>
      </c>
      <c r="O13" s="29">
        <f>SUMIF(B:B,"unknown",C:C)</f>
        <v>69</v>
      </c>
      <c r="P13" s="30">
        <f t="shared" si="2"/>
        <v>2.1023766</v>
      </c>
      <c r="R13" s="4" t="s">
        <v>26</v>
      </c>
      <c r="S13" s="29">
        <v>0.0</v>
      </c>
    </row>
    <row r="14">
      <c r="A14" s="37">
        <v>127.0</v>
      </c>
      <c r="B14" s="37" t="s">
        <v>73</v>
      </c>
      <c r="C14" s="26">
        <f t="shared" si="1"/>
        <v>63</v>
      </c>
      <c r="D14" s="37" t="s">
        <v>74</v>
      </c>
      <c r="K14" s="37" t="s">
        <v>444</v>
      </c>
      <c r="N14" s="4" t="s">
        <v>73</v>
      </c>
      <c r="O14" s="29">
        <f>SUMIF(B:B,"shadow",C:C)</f>
        <v>150</v>
      </c>
      <c r="P14" s="30">
        <f t="shared" si="2"/>
        <v>4.570383912</v>
      </c>
      <c r="R14" s="4" t="s">
        <v>27</v>
      </c>
      <c r="S14" s="29">
        <v>69.0</v>
      </c>
    </row>
    <row r="15">
      <c r="A15" s="37">
        <v>190.0</v>
      </c>
      <c r="B15" s="37" t="s">
        <v>23</v>
      </c>
      <c r="C15" s="26">
        <f t="shared" si="1"/>
        <v>4</v>
      </c>
      <c r="D15" s="37" t="s">
        <v>57</v>
      </c>
      <c r="K15" s="37" t="s">
        <v>445</v>
      </c>
      <c r="L15" s="33" t="s">
        <v>442</v>
      </c>
      <c r="N15" s="4" t="s">
        <v>84</v>
      </c>
      <c r="O15" s="29">
        <f>SUMIF(B:B,"zoanthids",C:C)</f>
        <v>3</v>
      </c>
      <c r="P15" s="30">
        <f t="shared" si="2"/>
        <v>0.09140767824</v>
      </c>
      <c r="R15" s="4" t="s">
        <v>84</v>
      </c>
      <c r="S15" s="29">
        <v>3.0</v>
      </c>
    </row>
    <row r="16">
      <c r="A16" s="37">
        <v>194.0</v>
      </c>
      <c r="B16" s="37" t="s">
        <v>25</v>
      </c>
      <c r="C16" s="26">
        <f t="shared" si="1"/>
        <v>3</v>
      </c>
      <c r="D16" s="37" t="s">
        <v>76</v>
      </c>
      <c r="K16" s="37" t="s">
        <v>445</v>
      </c>
      <c r="L16" s="33" t="s">
        <v>442</v>
      </c>
      <c r="N16" s="3"/>
      <c r="O16" s="35">
        <f t="shared" ref="O16:P16" si="3">SUM(O5:O15)</f>
        <v>3282</v>
      </c>
      <c r="P16" s="36">
        <f t="shared" si="3"/>
        <v>100</v>
      </c>
    </row>
    <row r="17">
      <c r="A17" s="37">
        <v>197.0</v>
      </c>
      <c r="B17" s="37" t="s">
        <v>23</v>
      </c>
      <c r="C17" s="26">
        <f t="shared" si="1"/>
        <v>7</v>
      </c>
      <c r="D17" s="37" t="s">
        <v>58</v>
      </c>
      <c r="F17" s="34" t="s">
        <v>116</v>
      </c>
      <c r="K17" s="37" t="s">
        <v>445</v>
      </c>
      <c r="L17" s="33" t="s">
        <v>442</v>
      </c>
      <c r="N17" s="3"/>
      <c r="O17" s="3"/>
      <c r="P17" s="3"/>
    </row>
    <row r="18">
      <c r="A18" s="37">
        <v>204.0</v>
      </c>
      <c r="B18" s="37" t="s">
        <v>25</v>
      </c>
      <c r="C18" s="26">
        <f t="shared" si="1"/>
        <v>4</v>
      </c>
      <c r="D18" s="37" t="s">
        <v>76</v>
      </c>
      <c r="K18" s="37" t="s">
        <v>445</v>
      </c>
      <c r="L18" s="33" t="s">
        <v>442</v>
      </c>
      <c r="N18" s="38" t="s">
        <v>87</v>
      </c>
      <c r="O18" s="3"/>
      <c r="P18" s="3"/>
    </row>
    <row r="19">
      <c r="A19" s="37">
        <v>208.0</v>
      </c>
      <c r="B19" s="37" t="s">
        <v>23</v>
      </c>
      <c r="C19" s="26">
        <f t="shared" si="1"/>
        <v>9</v>
      </c>
      <c r="D19" s="37" t="s">
        <v>57</v>
      </c>
      <c r="L19" s="33" t="s">
        <v>442</v>
      </c>
      <c r="N19" s="35">
        <f>C272-SUMIF(B5:B263,"missing",C5:C263)</f>
        <v>0</v>
      </c>
      <c r="O19" s="3"/>
      <c r="P19" s="3"/>
    </row>
    <row r="20">
      <c r="A20" s="37">
        <v>217.0</v>
      </c>
      <c r="B20" s="37" t="s">
        <v>25</v>
      </c>
      <c r="C20" s="26">
        <f t="shared" si="1"/>
        <v>291</v>
      </c>
      <c r="D20" s="37" t="s">
        <v>76</v>
      </c>
      <c r="K20" s="37" t="s">
        <v>446</v>
      </c>
      <c r="L20" s="33" t="s">
        <v>442</v>
      </c>
    </row>
    <row r="21">
      <c r="A21" s="37">
        <v>508.0</v>
      </c>
      <c r="B21" s="37" t="s">
        <v>25</v>
      </c>
      <c r="C21" s="26">
        <f t="shared" si="1"/>
        <v>3</v>
      </c>
      <c r="D21" s="37" t="s">
        <v>76</v>
      </c>
      <c r="K21" s="37" t="s">
        <v>447</v>
      </c>
      <c r="N21" s="37" t="s">
        <v>90</v>
      </c>
    </row>
    <row r="22">
      <c r="A22" s="37">
        <v>511.0</v>
      </c>
      <c r="B22" s="37" t="s">
        <v>23</v>
      </c>
      <c r="C22" s="26">
        <f t="shared" si="1"/>
        <v>5</v>
      </c>
      <c r="D22" s="37" t="s">
        <v>53</v>
      </c>
      <c r="K22" s="37" t="s">
        <v>447</v>
      </c>
    </row>
    <row r="23">
      <c r="A23" s="37">
        <v>516.0</v>
      </c>
      <c r="B23" s="37" t="s">
        <v>25</v>
      </c>
      <c r="C23" s="26">
        <f t="shared" si="1"/>
        <v>6</v>
      </c>
      <c r="D23" s="37" t="s">
        <v>76</v>
      </c>
      <c r="K23" s="37" t="s">
        <v>447</v>
      </c>
    </row>
    <row r="24">
      <c r="A24" s="37">
        <v>522.0</v>
      </c>
      <c r="B24" s="37" t="s">
        <v>23</v>
      </c>
      <c r="C24" s="26">
        <f t="shared" si="1"/>
        <v>2</v>
      </c>
      <c r="D24" s="37" t="s">
        <v>56</v>
      </c>
      <c r="K24" s="37" t="s">
        <v>447</v>
      </c>
    </row>
    <row r="25">
      <c r="A25" s="37">
        <v>524.0</v>
      </c>
      <c r="B25" s="37" t="s">
        <v>23</v>
      </c>
      <c r="C25" s="26">
        <f t="shared" si="1"/>
        <v>30</v>
      </c>
      <c r="D25" s="37" t="s">
        <v>57</v>
      </c>
      <c r="K25" s="37" t="s">
        <v>448</v>
      </c>
      <c r="L25" s="33" t="s">
        <v>442</v>
      </c>
    </row>
    <row r="26">
      <c r="A26" s="37">
        <v>554.0</v>
      </c>
      <c r="B26" s="37" t="s">
        <v>25</v>
      </c>
      <c r="C26" s="26">
        <f t="shared" si="1"/>
        <v>35</v>
      </c>
      <c r="D26" s="37" t="s">
        <v>76</v>
      </c>
      <c r="K26" s="37" t="s">
        <v>449</v>
      </c>
    </row>
    <row r="27">
      <c r="A27" s="37">
        <v>589.0</v>
      </c>
      <c r="B27" s="37" t="s">
        <v>25</v>
      </c>
      <c r="C27" s="26">
        <f t="shared" si="1"/>
        <v>-5</v>
      </c>
      <c r="D27" s="37" t="s">
        <v>64</v>
      </c>
      <c r="K27" s="37" t="s">
        <v>450</v>
      </c>
    </row>
    <row r="28">
      <c r="A28" s="37">
        <v>584.0</v>
      </c>
      <c r="B28" s="37" t="s">
        <v>24</v>
      </c>
      <c r="C28" s="26">
        <f t="shared" si="1"/>
        <v>15</v>
      </c>
      <c r="F28" s="34" t="s">
        <v>103</v>
      </c>
      <c r="K28" s="37" t="s">
        <v>450</v>
      </c>
    </row>
    <row r="29">
      <c r="A29" s="37">
        <v>599.0</v>
      </c>
      <c r="B29" s="37" t="s">
        <v>23</v>
      </c>
      <c r="C29" s="26">
        <f t="shared" si="1"/>
        <v>33</v>
      </c>
      <c r="D29" s="37" t="s">
        <v>56</v>
      </c>
      <c r="K29" s="37" t="s">
        <v>451</v>
      </c>
    </row>
    <row r="30">
      <c r="A30" s="37">
        <v>632.0</v>
      </c>
      <c r="B30" s="37" t="s">
        <v>25</v>
      </c>
      <c r="C30" s="26">
        <f t="shared" si="1"/>
        <v>8</v>
      </c>
      <c r="D30" s="37" t="s">
        <v>76</v>
      </c>
      <c r="K30" s="37" t="s">
        <v>452</v>
      </c>
      <c r="L30" s="33" t="s">
        <v>442</v>
      </c>
    </row>
    <row r="31">
      <c r="A31" s="37">
        <v>640.0</v>
      </c>
      <c r="B31" s="37" t="s">
        <v>25</v>
      </c>
      <c r="C31" s="26">
        <f t="shared" si="1"/>
        <v>7</v>
      </c>
      <c r="D31" s="37" t="s">
        <v>64</v>
      </c>
      <c r="K31" s="37" t="s">
        <v>453</v>
      </c>
    </row>
    <row r="32">
      <c r="A32" s="37">
        <v>647.0</v>
      </c>
      <c r="B32" s="33" t="s">
        <v>27</v>
      </c>
      <c r="C32" s="26">
        <f t="shared" si="1"/>
        <v>6</v>
      </c>
      <c r="D32" s="44"/>
      <c r="K32" s="37" t="s">
        <v>454</v>
      </c>
    </row>
    <row r="33">
      <c r="A33" s="37">
        <v>653.0</v>
      </c>
      <c r="B33" s="37" t="s">
        <v>25</v>
      </c>
      <c r="C33" s="26">
        <f t="shared" si="1"/>
        <v>16</v>
      </c>
      <c r="D33" s="37" t="s">
        <v>76</v>
      </c>
      <c r="K33" s="37" t="s">
        <v>454</v>
      </c>
    </row>
    <row r="34">
      <c r="A34" s="37">
        <v>669.0</v>
      </c>
      <c r="B34" s="37" t="s">
        <v>23</v>
      </c>
      <c r="C34" s="26">
        <f t="shared" si="1"/>
        <v>13</v>
      </c>
      <c r="D34" s="37" t="s">
        <v>56</v>
      </c>
      <c r="K34" s="37" t="s">
        <v>455</v>
      </c>
    </row>
    <row r="35">
      <c r="A35" s="37">
        <v>682.0</v>
      </c>
      <c r="B35" s="37" t="s">
        <v>23</v>
      </c>
      <c r="C35" s="26">
        <f t="shared" si="1"/>
        <v>44</v>
      </c>
      <c r="D35" s="37" t="s">
        <v>57</v>
      </c>
      <c r="K35" s="37" t="s">
        <v>456</v>
      </c>
    </row>
    <row r="36">
      <c r="A36" s="37">
        <v>726.0</v>
      </c>
      <c r="B36" s="37" t="s">
        <v>73</v>
      </c>
      <c r="C36" s="26">
        <f t="shared" si="1"/>
        <v>10</v>
      </c>
      <c r="D36" s="37" t="s">
        <v>74</v>
      </c>
      <c r="K36" s="37" t="s">
        <v>457</v>
      </c>
    </row>
    <row r="37">
      <c r="A37" s="37">
        <v>736.0</v>
      </c>
      <c r="B37" s="37" t="s">
        <v>25</v>
      </c>
      <c r="C37" s="26">
        <f t="shared" si="1"/>
        <v>7</v>
      </c>
      <c r="D37" s="37" t="s">
        <v>76</v>
      </c>
      <c r="K37" s="37" t="s">
        <v>457</v>
      </c>
    </row>
    <row r="38">
      <c r="A38" s="37">
        <v>743.0</v>
      </c>
      <c r="B38" s="37" t="s">
        <v>73</v>
      </c>
      <c r="C38" s="26">
        <f t="shared" si="1"/>
        <v>7</v>
      </c>
      <c r="D38" s="37" t="s">
        <v>74</v>
      </c>
      <c r="K38" s="37" t="s">
        <v>457</v>
      </c>
    </row>
    <row r="39">
      <c r="A39" s="37">
        <v>750.0</v>
      </c>
      <c r="B39" s="37" t="s">
        <v>23</v>
      </c>
      <c r="C39" s="26">
        <f t="shared" si="1"/>
        <v>7</v>
      </c>
      <c r="D39" s="37" t="s">
        <v>53</v>
      </c>
      <c r="K39" s="37" t="s">
        <v>457</v>
      </c>
    </row>
    <row r="40">
      <c r="A40" s="37">
        <v>757.0</v>
      </c>
      <c r="B40" s="37" t="s">
        <v>25</v>
      </c>
      <c r="C40" s="26">
        <f t="shared" si="1"/>
        <v>6</v>
      </c>
      <c r="D40" s="37" t="s">
        <v>76</v>
      </c>
      <c r="K40" s="37" t="s">
        <v>457</v>
      </c>
    </row>
    <row r="41">
      <c r="A41" s="37">
        <v>763.0</v>
      </c>
      <c r="B41" s="37" t="s">
        <v>23</v>
      </c>
      <c r="C41" s="26">
        <f t="shared" si="1"/>
        <v>31</v>
      </c>
      <c r="D41" s="37" t="s">
        <v>53</v>
      </c>
      <c r="K41" s="37" t="s">
        <v>458</v>
      </c>
      <c r="L41" s="33" t="s">
        <v>442</v>
      </c>
    </row>
    <row r="42">
      <c r="A42" s="37">
        <v>794.0</v>
      </c>
      <c r="B42" s="37" t="s">
        <v>25</v>
      </c>
      <c r="C42" s="26">
        <f t="shared" si="1"/>
        <v>46</v>
      </c>
      <c r="D42" s="37" t="s">
        <v>76</v>
      </c>
      <c r="K42" s="37" t="s">
        <v>459</v>
      </c>
    </row>
    <row r="43">
      <c r="A43" s="37">
        <v>840.0</v>
      </c>
      <c r="B43" s="37" t="s">
        <v>23</v>
      </c>
      <c r="C43" s="26">
        <f t="shared" si="1"/>
        <v>7</v>
      </c>
      <c r="D43" s="37" t="s">
        <v>51</v>
      </c>
      <c r="K43" s="37" t="s">
        <v>460</v>
      </c>
    </row>
    <row r="44">
      <c r="A44" s="37">
        <v>847.0</v>
      </c>
      <c r="B44" s="37" t="s">
        <v>23</v>
      </c>
      <c r="C44" s="26">
        <f t="shared" si="1"/>
        <v>20</v>
      </c>
      <c r="D44" s="37" t="s">
        <v>53</v>
      </c>
      <c r="K44" s="37" t="s">
        <v>461</v>
      </c>
    </row>
    <row r="45">
      <c r="A45" s="37">
        <v>867.0</v>
      </c>
      <c r="B45" s="37" t="s">
        <v>23</v>
      </c>
      <c r="C45" s="26">
        <f t="shared" si="1"/>
        <v>10</v>
      </c>
      <c r="D45" s="37" t="s">
        <v>53</v>
      </c>
      <c r="K45" s="37" t="s">
        <v>462</v>
      </c>
    </row>
    <row r="46">
      <c r="A46" s="37">
        <v>877.0</v>
      </c>
      <c r="B46" s="37" t="s">
        <v>25</v>
      </c>
      <c r="C46" s="26">
        <f t="shared" si="1"/>
        <v>3</v>
      </c>
      <c r="D46" s="37" t="s">
        <v>76</v>
      </c>
      <c r="K46" s="37" t="s">
        <v>462</v>
      </c>
    </row>
    <row r="47">
      <c r="A47" s="37">
        <v>880.0</v>
      </c>
      <c r="B47" s="37" t="s">
        <v>23</v>
      </c>
      <c r="C47" s="26">
        <f t="shared" si="1"/>
        <v>13</v>
      </c>
      <c r="D47" s="37" t="s">
        <v>53</v>
      </c>
      <c r="K47" s="37" t="s">
        <v>463</v>
      </c>
    </row>
    <row r="48">
      <c r="A48" s="37">
        <v>893.0</v>
      </c>
      <c r="B48" s="37" t="s">
        <v>73</v>
      </c>
      <c r="C48" s="26">
        <f t="shared" si="1"/>
        <v>4</v>
      </c>
      <c r="D48" s="37" t="s">
        <v>74</v>
      </c>
      <c r="K48" s="37" t="s">
        <v>464</v>
      </c>
    </row>
    <row r="49">
      <c r="A49" s="37">
        <v>897.0</v>
      </c>
      <c r="B49" s="37" t="s">
        <v>23</v>
      </c>
      <c r="C49" s="26">
        <f t="shared" si="1"/>
        <v>3</v>
      </c>
      <c r="D49" s="37" t="s">
        <v>52</v>
      </c>
      <c r="K49" s="37" t="s">
        <v>464</v>
      </c>
    </row>
    <row r="50">
      <c r="A50" s="37">
        <v>900.0</v>
      </c>
      <c r="B50" s="37" t="s">
        <v>73</v>
      </c>
      <c r="C50" s="26">
        <f t="shared" si="1"/>
        <v>1</v>
      </c>
      <c r="D50" s="37" t="s">
        <v>74</v>
      </c>
      <c r="K50" s="37" t="s">
        <v>464</v>
      </c>
    </row>
    <row r="51">
      <c r="A51" s="37">
        <v>901.0</v>
      </c>
      <c r="B51" s="37" t="s">
        <v>23</v>
      </c>
      <c r="C51" s="26">
        <f t="shared" si="1"/>
        <v>18</v>
      </c>
      <c r="D51" s="37" t="s">
        <v>53</v>
      </c>
      <c r="K51" s="37" t="s">
        <v>465</v>
      </c>
    </row>
    <row r="52">
      <c r="A52" s="37">
        <v>919.0</v>
      </c>
      <c r="B52" s="37" t="s">
        <v>23</v>
      </c>
      <c r="C52" s="26">
        <f t="shared" si="1"/>
        <v>14</v>
      </c>
      <c r="D52" s="37" t="s">
        <v>53</v>
      </c>
      <c r="K52" s="37" t="s">
        <v>466</v>
      </c>
    </row>
    <row r="53">
      <c r="A53" s="37">
        <v>933.0</v>
      </c>
      <c r="B53" s="37" t="s">
        <v>25</v>
      </c>
      <c r="C53" s="26">
        <f t="shared" si="1"/>
        <v>9</v>
      </c>
      <c r="D53" s="37" t="s">
        <v>76</v>
      </c>
      <c r="K53" s="37" t="s">
        <v>467</v>
      </c>
    </row>
    <row r="54">
      <c r="A54" s="37">
        <v>942.0</v>
      </c>
      <c r="B54" s="37" t="s">
        <v>23</v>
      </c>
      <c r="C54" s="26">
        <f t="shared" si="1"/>
        <v>2</v>
      </c>
      <c r="D54" s="37" t="s">
        <v>55</v>
      </c>
      <c r="K54" s="37" t="s">
        <v>467</v>
      </c>
    </row>
    <row r="55">
      <c r="A55" s="37">
        <v>944.0</v>
      </c>
      <c r="B55" s="37" t="s">
        <v>25</v>
      </c>
      <c r="C55" s="26">
        <f t="shared" si="1"/>
        <v>4</v>
      </c>
      <c r="D55" s="37" t="s">
        <v>64</v>
      </c>
      <c r="K55" s="37" t="s">
        <v>467</v>
      </c>
    </row>
    <row r="56">
      <c r="A56" s="37">
        <v>948.0</v>
      </c>
      <c r="B56" s="37" t="s">
        <v>25</v>
      </c>
      <c r="C56" s="26">
        <f t="shared" si="1"/>
        <v>12</v>
      </c>
      <c r="D56" s="37" t="s">
        <v>76</v>
      </c>
      <c r="K56" s="37" t="s">
        <v>467</v>
      </c>
    </row>
    <row r="57">
      <c r="A57" s="37">
        <v>960.0</v>
      </c>
      <c r="B57" s="37" t="s">
        <v>23</v>
      </c>
      <c r="C57" s="26">
        <f t="shared" si="1"/>
        <v>10</v>
      </c>
      <c r="D57" s="37" t="s">
        <v>51</v>
      </c>
      <c r="K57" s="37" t="s">
        <v>468</v>
      </c>
    </row>
    <row r="58">
      <c r="A58" s="37">
        <v>970.0</v>
      </c>
      <c r="B58" s="37" t="s">
        <v>25</v>
      </c>
      <c r="C58" s="26">
        <f t="shared" si="1"/>
        <v>10</v>
      </c>
      <c r="D58" s="37" t="s">
        <v>76</v>
      </c>
      <c r="K58" s="37" t="s">
        <v>469</v>
      </c>
    </row>
    <row r="59">
      <c r="A59" s="37">
        <v>980.0</v>
      </c>
      <c r="B59" s="37" t="s">
        <v>73</v>
      </c>
      <c r="C59" s="26">
        <f t="shared" si="1"/>
        <v>5</v>
      </c>
      <c r="D59" s="37" t="s">
        <v>74</v>
      </c>
      <c r="K59" s="37" t="s">
        <v>469</v>
      </c>
    </row>
    <row r="60">
      <c r="A60" s="37">
        <v>985.0</v>
      </c>
      <c r="B60" s="37" t="s">
        <v>23</v>
      </c>
      <c r="C60" s="26">
        <f t="shared" si="1"/>
        <v>3</v>
      </c>
      <c r="D60" s="37" t="s">
        <v>53</v>
      </c>
      <c r="K60" s="37" t="s">
        <v>469</v>
      </c>
    </row>
    <row r="61">
      <c r="A61" s="37">
        <v>988.0</v>
      </c>
      <c r="B61" s="33" t="s">
        <v>27</v>
      </c>
      <c r="C61" s="26">
        <f t="shared" si="1"/>
        <v>2</v>
      </c>
      <c r="D61" s="44"/>
      <c r="K61" s="37" t="s">
        <v>469</v>
      </c>
    </row>
    <row r="62">
      <c r="A62" s="37">
        <v>990.0</v>
      </c>
      <c r="B62" s="37" t="s">
        <v>25</v>
      </c>
      <c r="C62" s="26">
        <f t="shared" si="1"/>
        <v>16</v>
      </c>
      <c r="D62" s="37" t="s">
        <v>64</v>
      </c>
      <c r="K62" s="37" t="s">
        <v>470</v>
      </c>
    </row>
    <row r="63">
      <c r="A63" s="37">
        <v>1006.0</v>
      </c>
      <c r="B63" s="37" t="s">
        <v>25</v>
      </c>
      <c r="C63" s="26">
        <f t="shared" si="1"/>
        <v>4</v>
      </c>
      <c r="D63" s="37" t="s">
        <v>76</v>
      </c>
      <c r="K63" s="37" t="s">
        <v>471</v>
      </c>
    </row>
    <row r="64">
      <c r="A64" s="37">
        <v>1010.0</v>
      </c>
      <c r="B64" s="37" t="s">
        <v>25</v>
      </c>
      <c r="C64" s="26">
        <f t="shared" si="1"/>
        <v>350</v>
      </c>
      <c r="D64" s="37" t="s">
        <v>76</v>
      </c>
      <c r="K64" s="37" t="s">
        <v>472</v>
      </c>
    </row>
    <row r="65">
      <c r="A65" s="37">
        <v>1360.0</v>
      </c>
      <c r="B65" s="33" t="s">
        <v>27</v>
      </c>
      <c r="C65" s="26">
        <f t="shared" si="1"/>
        <v>7</v>
      </c>
      <c r="D65" s="44"/>
      <c r="K65" s="37" t="s">
        <v>473</v>
      </c>
      <c r="L65" s="33" t="s">
        <v>105</v>
      </c>
    </row>
    <row r="66">
      <c r="A66" s="37">
        <v>1367.0</v>
      </c>
      <c r="B66" s="37" t="s">
        <v>25</v>
      </c>
      <c r="C66" s="26">
        <f t="shared" si="1"/>
        <v>44</v>
      </c>
      <c r="D66" s="37" t="s">
        <v>76</v>
      </c>
      <c r="K66" s="37" t="s">
        <v>474</v>
      </c>
    </row>
    <row r="67">
      <c r="A67" s="37">
        <v>1411.0</v>
      </c>
      <c r="B67" s="37" t="s">
        <v>23</v>
      </c>
      <c r="C67" s="26">
        <f t="shared" si="1"/>
        <v>3</v>
      </c>
      <c r="D67" s="37" t="s">
        <v>53</v>
      </c>
      <c r="K67" s="45" t="s">
        <v>475</v>
      </c>
    </row>
    <row r="68">
      <c r="A68" s="37">
        <v>1414.0</v>
      </c>
      <c r="B68" s="37" t="s">
        <v>23</v>
      </c>
      <c r="C68" s="26">
        <f t="shared" si="1"/>
        <v>3</v>
      </c>
      <c r="D68" s="37" t="s">
        <v>53</v>
      </c>
      <c r="F68" s="34" t="s">
        <v>85</v>
      </c>
      <c r="K68" s="45" t="s">
        <v>475</v>
      </c>
    </row>
    <row r="69">
      <c r="A69" s="37">
        <v>1417.0</v>
      </c>
      <c r="B69" s="37" t="s">
        <v>25</v>
      </c>
      <c r="C69" s="26">
        <f t="shared" si="1"/>
        <v>3</v>
      </c>
      <c r="D69" s="37" t="s">
        <v>76</v>
      </c>
      <c r="K69" s="45" t="s">
        <v>475</v>
      </c>
    </row>
    <row r="70">
      <c r="A70" s="37">
        <v>1420.0</v>
      </c>
      <c r="B70" s="37" t="s">
        <v>23</v>
      </c>
      <c r="C70" s="26">
        <f t="shared" si="1"/>
        <v>35</v>
      </c>
      <c r="D70" s="37" t="s">
        <v>57</v>
      </c>
      <c r="K70" s="45" t="s">
        <v>476</v>
      </c>
    </row>
    <row r="71">
      <c r="A71" s="37">
        <v>1455.0</v>
      </c>
      <c r="B71" s="37" t="s">
        <v>23</v>
      </c>
      <c r="C71" s="26">
        <f t="shared" si="1"/>
        <v>5</v>
      </c>
      <c r="D71" s="37" t="s">
        <v>53</v>
      </c>
      <c r="K71" s="45" t="s">
        <v>477</v>
      </c>
    </row>
    <row r="72">
      <c r="A72" s="37">
        <v>1460.0</v>
      </c>
      <c r="B72" s="37" t="s">
        <v>25</v>
      </c>
      <c r="C72" s="26">
        <f t="shared" si="1"/>
        <v>2</v>
      </c>
      <c r="D72" s="37" t="s">
        <v>76</v>
      </c>
      <c r="K72" s="45" t="s">
        <v>477</v>
      </c>
    </row>
    <row r="73">
      <c r="A73" s="37">
        <v>1462.0</v>
      </c>
      <c r="B73" s="37" t="s">
        <v>25</v>
      </c>
      <c r="C73" s="26">
        <f t="shared" si="1"/>
        <v>2</v>
      </c>
      <c r="D73" s="37" t="s">
        <v>64</v>
      </c>
      <c r="K73" s="45" t="s">
        <v>477</v>
      </c>
    </row>
    <row r="74">
      <c r="A74" s="37">
        <v>1464.0</v>
      </c>
      <c r="B74" s="37" t="s">
        <v>25</v>
      </c>
      <c r="C74" s="26">
        <f t="shared" si="1"/>
        <v>15</v>
      </c>
      <c r="D74" s="37" t="s">
        <v>76</v>
      </c>
      <c r="K74" s="45" t="s">
        <v>478</v>
      </c>
    </row>
    <row r="75">
      <c r="A75" s="37">
        <v>1479.0</v>
      </c>
      <c r="B75" s="37" t="s">
        <v>23</v>
      </c>
      <c r="C75" s="26">
        <f t="shared" si="1"/>
        <v>1</v>
      </c>
      <c r="D75" s="37" t="s">
        <v>53</v>
      </c>
      <c r="K75" s="45" t="s">
        <v>479</v>
      </c>
    </row>
    <row r="76">
      <c r="A76" s="37">
        <v>1480.0</v>
      </c>
      <c r="B76" s="37" t="s">
        <v>25</v>
      </c>
      <c r="C76" s="26">
        <f t="shared" si="1"/>
        <v>9</v>
      </c>
      <c r="D76" s="37" t="s">
        <v>76</v>
      </c>
      <c r="K76" s="45" t="s">
        <v>479</v>
      </c>
    </row>
    <row r="77">
      <c r="A77" s="37">
        <v>1489.0</v>
      </c>
      <c r="B77" s="37" t="s">
        <v>23</v>
      </c>
      <c r="C77" s="26">
        <f t="shared" si="1"/>
        <v>2</v>
      </c>
      <c r="D77" s="37" t="s">
        <v>53</v>
      </c>
      <c r="K77" s="45" t="s">
        <v>479</v>
      </c>
    </row>
    <row r="78">
      <c r="A78" s="37">
        <v>1491.0</v>
      </c>
      <c r="B78" s="37" t="s">
        <v>25</v>
      </c>
      <c r="C78" s="26">
        <f t="shared" si="1"/>
        <v>7</v>
      </c>
      <c r="D78" s="37" t="s">
        <v>76</v>
      </c>
      <c r="K78" s="45" t="s">
        <v>479</v>
      </c>
    </row>
    <row r="79">
      <c r="A79" s="37">
        <v>1498.0</v>
      </c>
      <c r="B79" s="37" t="s">
        <v>23</v>
      </c>
      <c r="C79" s="26">
        <f t="shared" si="1"/>
        <v>22</v>
      </c>
      <c r="D79" s="33" t="s">
        <v>58</v>
      </c>
      <c r="F79" s="40" t="s">
        <v>116</v>
      </c>
      <c r="K79" s="45" t="s">
        <v>480</v>
      </c>
    </row>
    <row r="80">
      <c r="A80" s="37">
        <v>1520.0</v>
      </c>
      <c r="B80" s="37" t="s">
        <v>25</v>
      </c>
      <c r="C80" s="26">
        <f t="shared" si="1"/>
        <v>13</v>
      </c>
      <c r="D80" s="37" t="s">
        <v>76</v>
      </c>
      <c r="K80" s="45" t="s">
        <v>481</v>
      </c>
    </row>
    <row r="81">
      <c r="A81" s="37">
        <v>1533.0</v>
      </c>
      <c r="B81" s="37" t="s">
        <v>73</v>
      </c>
      <c r="C81" s="26">
        <f t="shared" si="1"/>
        <v>2</v>
      </c>
      <c r="D81" s="37" t="s">
        <v>74</v>
      </c>
      <c r="K81" s="45" t="s">
        <v>481</v>
      </c>
    </row>
    <row r="82">
      <c r="A82" s="37">
        <v>1535.0</v>
      </c>
      <c r="B82" s="37" t="s">
        <v>24</v>
      </c>
      <c r="C82" s="26">
        <f t="shared" si="1"/>
        <v>13</v>
      </c>
      <c r="K82" s="45" t="s">
        <v>482</v>
      </c>
    </row>
    <row r="83">
      <c r="A83" s="37">
        <v>1548.0</v>
      </c>
      <c r="B83" s="37" t="s">
        <v>23</v>
      </c>
      <c r="C83" s="26">
        <f t="shared" si="1"/>
        <v>18</v>
      </c>
      <c r="D83" s="37" t="s">
        <v>58</v>
      </c>
      <c r="F83" s="34" t="s">
        <v>116</v>
      </c>
      <c r="K83" s="45" t="s">
        <v>483</v>
      </c>
    </row>
    <row r="84">
      <c r="A84" s="37">
        <v>1566.0</v>
      </c>
      <c r="B84" s="37" t="s">
        <v>23</v>
      </c>
      <c r="C84" s="26">
        <f t="shared" si="1"/>
        <v>22</v>
      </c>
      <c r="D84" s="37" t="s">
        <v>50</v>
      </c>
      <c r="K84" s="45" t="s">
        <v>484</v>
      </c>
    </row>
    <row r="85">
      <c r="A85" s="37">
        <v>1588.0</v>
      </c>
      <c r="B85" s="37" t="s">
        <v>23</v>
      </c>
      <c r="C85" s="26">
        <f t="shared" si="1"/>
        <v>5</v>
      </c>
      <c r="D85" s="37" t="s">
        <v>50</v>
      </c>
      <c r="K85" s="45" t="s">
        <v>485</v>
      </c>
    </row>
    <row r="86">
      <c r="A86" s="37">
        <v>1593.0</v>
      </c>
      <c r="B86" s="37" t="s">
        <v>25</v>
      </c>
      <c r="C86" s="26">
        <f t="shared" si="1"/>
        <v>5</v>
      </c>
      <c r="D86" s="37" t="s">
        <v>64</v>
      </c>
      <c r="K86" s="45" t="s">
        <v>485</v>
      </c>
    </row>
    <row r="87">
      <c r="A87" s="37">
        <v>1598.0</v>
      </c>
      <c r="B87" s="37" t="s">
        <v>23</v>
      </c>
      <c r="C87" s="26">
        <f t="shared" si="1"/>
        <v>37</v>
      </c>
      <c r="D87" s="37" t="s">
        <v>50</v>
      </c>
      <c r="K87" s="45" t="s">
        <v>486</v>
      </c>
    </row>
    <row r="88">
      <c r="A88" s="37">
        <v>1635.0</v>
      </c>
      <c r="B88" s="37" t="s">
        <v>73</v>
      </c>
      <c r="C88" s="26">
        <f t="shared" si="1"/>
        <v>5</v>
      </c>
      <c r="D88" s="37" t="s">
        <v>74</v>
      </c>
      <c r="K88" s="45" t="s">
        <v>487</v>
      </c>
    </row>
    <row r="89">
      <c r="A89" s="37">
        <v>1640.0</v>
      </c>
      <c r="B89" s="37" t="s">
        <v>23</v>
      </c>
      <c r="C89" s="26">
        <f t="shared" si="1"/>
        <v>2</v>
      </c>
      <c r="D89" s="37" t="s">
        <v>50</v>
      </c>
      <c r="K89" s="45" t="s">
        <v>487</v>
      </c>
    </row>
    <row r="90">
      <c r="A90" s="37">
        <v>1642.0</v>
      </c>
      <c r="B90" s="37" t="s">
        <v>73</v>
      </c>
      <c r="C90" s="26">
        <f t="shared" si="1"/>
        <v>1</v>
      </c>
      <c r="D90" s="37" t="s">
        <v>74</v>
      </c>
      <c r="K90" s="45" t="s">
        <v>487</v>
      </c>
    </row>
    <row r="91">
      <c r="A91" s="37">
        <v>1643.0</v>
      </c>
      <c r="B91" s="37" t="s">
        <v>23</v>
      </c>
      <c r="C91" s="26">
        <f t="shared" si="1"/>
        <v>20</v>
      </c>
      <c r="D91" s="37" t="s">
        <v>53</v>
      </c>
      <c r="K91" s="45" t="s">
        <v>488</v>
      </c>
    </row>
    <row r="92">
      <c r="A92" s="37">
        <v>1663.0</v>
      </c>
      <c r="B92" s="37" t="s">
        <v>23</v>
      </c>
      <c r="C92" s="26">
        <f t="shared" si="1"/>
        <v>10</v>
      </c>
      <c r="D92" s="37" t="s">
        <v>57</v>
      </c>
      <c r="K92" s="45" t="s">
        <v>489</v>
      </c>
    </row>
    <row r="93">
      <c r="A93" s="37">
        <v>1673.0</v>
      </c>
      <c r="B93" s="37" t="s">
        <v>25</v>
      </c>
      <c r="C93" s="26">
        <f t="shared" si="1"/>
        <v>3</v>
      </c>
      <c r="D93" s="37" t="s">
        <v>76</v>
      </c>
      <c r="K93" s="45" t="s">
        <v>489</v>
      </c>
    </row>
    <row r="94">
      <c r="A94" s="37">
        <v>1676.0</v>
      </c>
      <c r="B94" s="37" t="s">
        <v>23</v>
      </c>
      <c r="C94" s="26">
        <f t="shared" si="1"/>
        <v>10</v>
      </c>
      <c r="D94" s="37" t="s">
        <v>53</v>
      </c>
      <c r="K94" s="45" t="s">
        <v>490</v>
      </c>
    </row>
    <row r="95">
      <c r="A95" s="37">
        <v>1686.0</v>
      </c>
      <c r="B95" s="37" t="s">
        <v>25</v>
      </c>
      <c r="C95" s="26">
        <f t="shared" si="1"/>
        <v>9</v>
      </c>
      <c r="D95" s="37" t="s">
        <v>76</v>
      </c>
      <c r="K95" s="45" t="s">
        <v>491</v>
      </c>
    </row>
    <row r="96">
      <c r="A96" s="37">
        <v>1695.0</v>
      </c>
      <c r="B96" s="37" t="s">
        <v>28</v>
      </c>
      <c r="C96" s="26">
        <f t="shared" si="1"/>
        <v>20</v>
      </c>
      <c r="D96" s="37" t="s">
        <v>74</v>
      </c>
      <c r="K96" s="45" t="s">
        <v>491</v>
      </c>
    </row>
    <row r="97">
      <c r="A97" s="37">
        <v>1715.0</v>
      </c>
      <c r="B97" s="37" t="s">
        <v>23</v>
      </c>
      <c r="C97" s="26">
        <f t="shared" si="1"/>
        <v>4</v>
      </c>
      <c r="D97" s="37" t="s">
        <v>53</v>
      </c>
      <c r="K97" s="45" t="s">
        <v>492</v>
      </c>
    </row>
    <row r="98">
      <c r="A98" s="37">
        <v>1719.0</v>
      </c>
      <c r="B98" s="37" t="s">
        <v>73</v>
      </c>
      <c r="C98" s="26">
        <f t="shared" si="1"/>
        <v>4</v>
      </c>
      <c r="D98" s="37" t="s">
        <v>74</v>
      </c>
      <c r="K98" s="45" t="s">
        <v>493</v>
      </c>
      <c r="L98" s="33" t="s">
        <v>105</v>
      </c>
    </row>
    <row r="99">
      <c r="A99" s="37">
        <v>1723.0</v>
      </c>
      <c r="B99" s="33" t="s">
        <v>27</v>
      </c>
      <c r="C99" s="26">
        <f t="shared" si="1"/>
        <v>24</v>
      </c>
      <c r="D99" s="44"/>
      <c r="K99" s="45" t="s">
        <v>494</v>
      </c>
      <c r="L99" s="33" t="s">
        <v>105</v>
      </c>
    </row>
    <row r="100">
      <c r="A100" s="37">
        <v>1747.0</v>
      </c>
      <c r="B100" s="37" t="s">
        <v>73</v>
      </c>
      <c r="C100" s="26">
        <f t="shared" si="1"/>
        <v>4</v>
      </c>
      <c r="D100" s="37" t="s">
        <v>74</v>
      </c>
      <c r="K100" s="45" t="s">
        <v>494</v>
      </c>
      <c r="L100" s="33" t="s">
        <v>105</v>
      </c>
    </row>
    <row r="101">
      <c r="A101" s="37">
        <v>1751.0</v>
      </c>
      <c r="B101" s="37" t="s">
        <v>24</v>
      </c>
      <c r="C101" s="26">
        <f t="shared" si="1"/>
        <v>4</v>
      </c>
      <c r="F101" s="34" t="s">
        <v>103</v>
      </c>
      <c r="K101" s="45" t="s">
        <v>494</v>
      </c>
      <c r="L101" s="33" t="s">
        <v>105</v>
      </c>
    </row>
    <row r="102">
      <c r="A102" s="37">
        <v>1755.0</v>
      </c>
      <c r="B102" s="37" t="s">
        <v>25</v>
      </c>
      <c r="C102" s="26">
        <f t="shared" si="1"/>
        <v>6</v>
      </c>
      <c r="D102" s="37" t="s">
        <v>76</v>
      </c>
      <c r="K102" s="45" t="s">
        <v>494</v>
      </c>
    </row>
    <row r="103">
      <c r="A103" s="37">
        <v>1761.0</v>
      </c>
      <c r="B103" s="37" t="s">
        <v>28</v>
      </c>
      <c r="C103" s="26">
        <f t="shared" si="1"/>
        <v>2</v>
      </c>
      <c r="D103" s="37" t="s">
        <v>74</v>
      </c>
      <c r="K103" s="45" t="s">
        <v>494</v>
      </c>
    </row>
    <row r="104">
      <c r="A104" s="37">
        <v>1763.0</v>
      </c>
      <c r="B104" s="37" t="s">
        <v>23</v>
      </c>
      <c r="C104" s="26">
        <f t="shared" si="1"/>
        <v>6</v>
      </c>
      <c r="D104" s="37" t="s">
        <v>53</v>
      </c>
      <c r="K104" s="45" t="s">
        <v>494</v>
      </c>
    </row>
    <row r="105">
      <c r="A105" s="37">
        <v>1769.0</v>
      </c>
      <c r="B105" s="37" t="s">
        <v>24</v>
      </c>
      <c r="C105" s="26">
        <f t="shared" si="1"/>
        <v>6</v>
      </c>
      <c r="F105" s="34" t="s">
        <v>103</v>
      </c>
      <c r="K105" s="45" t="s">
        <v>494</v>
      </c>
    </row>
    <row r="106">
      <c r="A106" s="37">
        <v>1775.0</v>
      </c>
      <c r="B106" s="37" t="s">
        <v>23</v>
      </c>
      <c r="C106" s="26">
        <f t="shared" si="1"/>
        <v>15</v>
      </c>
      <c r="D106" s="37" t="s">
        <v>53</v>
      </c>
      <c r="K106" s="45" t="s">
        <v>495</v>
      </c>
      <c r="L106" s="33" t="s">
        <v>356</v>
      </c>
    </row>
    <row r="107">
      <c r="A107" s="37">
        <v>1790.0</v>
      </c>
      <c r="B107" s="37" t="s">
        <v>25</v>
      </c>
      <c r="C107" s="26">
        <f t="shared" si="1"/>
        <v>3</v>
      </c>
      <c r="D107" s="37" t="s">
        <v>76</v>
      </c>
      <c r="K107" s="45" t="s">
        <v>496</v>
      </c>
    </row>
    <row r="108">
      <c r="A108" s="37">
        <v>1793.0</v>
      </c>
      <c r="B108" s="37" t="s">
        <v>23</v>
      </c>
      <c r="C108" s="26">
        <f t="shared" si="1"/>
        <v>6</v>
      </c>
      <c r="D108" s="37" t="s">
        <v>53</v>
      </c>
      <c r="K108" s="45" t="s">
        <v>496</v>
      </c>
    </row>
    <row r="109">
      <c r="A109" s="37">
        <v>1799.0</v>
      </c>
      <c r="B109" s="37" t="s">
        <v>23</v>
      </c>
      <c r="C109" s="26">
        <f t="shared" si="1"/>
        <v>1</v>
      </c>
      <c r="D109" s="37" t="s">
        <v>53</v>
      </c>
      <c r="K109" s="45" t="s">
        <v>496</v>
      </c>
    </row>
    <row r="110">
      <c r="A110" s="37">
        <v>1800.0</v>
      </c>
      <c r="B110" s="37" t="s">
        <v>23</v>
      </c>
      <c r="C110" s="26">
        <f t="shared" si="1"/>
        <v>5</v>
      </c>
      <c r="D110" s="37" t="s">
        <v>56</v>
      </c>
      <c r="K110" s="45" t="s">
        <v>496</v>
      </c>
    </row>
    <row r="111">
      <c r="A111" s="37">
        <v>1805.0</v>
      </c>
      <c r="B111" s="37" t="s">
        <v>25</v>
      </c>
      <c r="C111" s="26">
        <f t="shared" si="1"/>
        <v>3</v>
      </c>
      <c r="D111" s="37" t="s">
        <v>64</v>
      </c>
      <c r="K111" s="45" t="s">
        <v>496</v>
      </c>
    </row>
    <row r="112">
      <c r="A112" s="37">
        <v>1808.0</v>
      </c>
      <c r="B112" s="37" t="s">
        <v>23</v>
      </c>
      <c r="C112" s="26">
        <f t="shared" si="1"/>
        <v>16</v>
      </c>
      <c r="D112" s="37" t="s">
        <v>53</v>
      </c>
      <c r="K112" s="45" t="s">
        <v>497</v>
      </c>
    </row>
    <row r="113">
      <c r="A113" s="37">
        <v>1824.0</v>
      </c>
      <c r="B113" s="37" t="s">
        <v>25</v>
      </c>
      <c r="C113" s="26">
        <f t="shared" si="1"/>
        <v>7</v>
      </c>
      <c r="D113" s="37" t="s">
        <v>76</v>
      </c>
      <c r="K113" s="45" t="s">
        <v>498</v>
      </c>
    </row>
    <row r="114">
      <c r="A114" s="37">
        <v>1831.0</v>
      </c>
      <c r="B114" s="37" t="s">
        <v>23</v>
      </c>
      <c r="C114" s="26">
        <f t="shared" si="1"/>
        <v>6</v>
      </c>
      <c r="D114" s="37" t="s">
        <v>53</v>
      </c>
      <c r="K114" s="45" t="s">
        <v>498</v>
      </c>
    </row>
    <row r="115">
      <c r="A115" s="37">
        <v>1837.0</v>
      </c>
      <c r="B115" s="37" t="s">
        <v>23</v>
      </c>
      <c r="C115" s="26">
        <f t="shared" si="1"/>
        <v>63</v>
      </c>
      <c r="D115" s="37" t="s">
        <v>57</v>
      </c>
      <c r="K115" s="45" t="s">
        <v>499</v>
      </c>
    </row>
    <row r="116">
      <c r="A116" s="37">
        <v>1900.0</v>
      </c>
      <c r="B116" s="37" t="s">
        <v>23</v>
      </c>
      <c r="C116" s="26">
        <f t="shared" si="1"/>
        <v>10</v>
      </c>
      <c r="D116" s="37" t="s">
        <v>58</v>
      </c>
      <c r="F116" s="34" t="s">
        <v>116</v>
      </c>
      <c r="K116" s="45" t="s">
        <v>500</v>
      </c>
    </row>
    <row r="117">
      <c r="A117" s="37">
        <v>1910.0</v>
      </c>
      <c r="B117" s="37" t="s">
        <v>23</v>
      </c>
      <c r="C117" s="26">
        <f t="shared" si="1"/>
        <v>7</v>
      </c>
      <c r="D117" s="37" t="s">
        <v>55</v>
      </c>
      <c r="K117" s="45" t="s">
        <v>500</v>
      </c>
    </row>
    <row r="118">
      <c r="A118" s="37">
        <v>1917.0</v>
      </c>
      <c r="B118" s="37" t="s">
        <v>25</v>
      </c>
      <c r="C118" s="26">
        <f t="shared" si="1"/>
        <v>2</v>
      </c>
      <c r="D118" s="37" t="s">
        <v>76</v>
      </c>
      <c r="K118" s="45" t="s">
        <v>500</v>
      </c>
    </row>
    <row r="119">
      <c r="A119" s="37">
        <v>1919.0</v>
      </c>
      <c r="B119" s="37" t="s">
        <v>25</v>
      </c>
      <c r="C119" s="26">
        <f t="shared" si="1"/>
        <v>1</v>
      </c>
      <c r="D119" s="37" t="s">
        <v>64</v>
      </c>
      <c r="K119" s="45" t="s">
        <v>500</v>
      </c>
    </row>
    <row r="120">
      <c r="A120" s="37">
        <v>1920.0</v>
      </c>
      <c r="B120" s="37" t="s">
        <v>23</v>
      </c>
      <c r="C120" s="26">
        <f t="shared" si="1"/>
        <v>4</v>
      </c>
      <c r="D120" s="37" t="s">
        <v>53</v>
      </c>
      <c r="K120" s="45" t="s">
        <v>500</v>
      </c>
    </row>
    <row r="121">
      <c r="A121" s="37">
        <v>1924.0</v>
      </c>
      <c r="B121" s="37" t="s">
        <v>25</v>
      </c>
      <c r="C121" s="26">
        <f t="shared" si="1"/>
        <v>7</v>
      </c>
      <c r="D121" s="37" t="s">
        <v>64</v>
      </c>
      <c r="K121" s="45" t="s">
        <v>500</v>
      </c>
    </row>
    <row r="122">
      <c r="A122" s="37">
        <v>1931.0</v>
      </c>
      <c r="B122" s="37" t="s">
        <v>23</v>
      </c>
      <c r="C122" s="26">
        <f t="shared" si="1"/>
        <v>17</v>
      </c>
      <c r="D122" s="37" t="s">
        <v>58</v>
      </c>
      <c r="F122" s="34" t="s">
        <v>116</v>
      </c>
      <c r="K122" s="45" t="s">
        <v>501</v>
      </c>
    </row>
    <row r="123">
      <c r="A123" s="37">
        <v>1948.0</v>
      </c>
      <c r="B123" s="37" t="s">
        <v>28</v>
      </c>
      <c r="C123" s="26">
        <f t="shared" si="1"/>
        <v>3</v>
      </c>
      <c r="D123" s="37" t="s">
        <v>74</v>
      </c>
      <c r="K123" s="45" t="s">
        <v>502</v>
      </c>
    </row>
    <row r="124">
      <c r="A124" s="37">
        <v>1951.0</v>
      </c>
      <c r="B124" s="37" t="s">
        <v>23</v>
      </c>
      <c r="C124" s="26">
        <f t="shared" si="1"/>
        <v>8</v>
      </c>
      <c r="D124" s="37" t="s">
        <v>50</v>
      </c>
      <c r="K124" s="45" t="s">
        <v>502</v>
      </c>
    </row>
    <row r="125">
      <c r="A125" s="37">
        <v>1959.0</v>
      </c>
      <c r="B125" s="37" t="s">
        <v>23</v>
      </c>
      <c r="C125" s="26">
        <f t="shared" si="1"/>
        <v>13</v>
      </c>
      <c r="D125" s="37" t="s">
        <v>55</v>
      </c>
      <c r="K125" s="45" t="s">
        <v>503</v>
      </c>
    </row>
    <row r="126">
      <c r="A126" s="37">
        <v>1972.0</v>
      </c>
      <c r="B126" s="37" t="s">
        <v>25</v>
      </c>
      <c r="C126" s="26">
        <f t="shared" si="1"/>
        <v>10</v>
      </c>
      <c r="D126" s="37" t="s">
        <v>64</v>
      </c>
      <c r="K126" s="45" t="s">
        <v>504</v>
      </c>
    </row>
    <row r="127">
      <c r="A127" s="37">
        <v>1982.0</v>
      </c>
      <c r="B127" s="37" t="s">
        <v>25</v>
      </c>
      <c r="C127" s="26">
        <f t="shared" si="1"/>
        <v>10</v>
      </c>
      <c r="D127" s="37" t="s">
        <v>76</v>
      </c>
      <c r="K127" s="45" t="s">
        <v>504</v>
      </c>
    </row>
    <row r="128">
      <c r="A128" s="37">
        <v>1992.0</v>
      </c>
      <c r="B128" s="37" t="s">
        <v>23</v>
      </c>
      <c r="C128" s="26">
        <f t="shared" si="1"/>
        <v>12</v>
      </c>
      <c r="D128" s="37" t="s">
        <v>56</v>
      </c>
      <c r="K128" s="45" t="s">
        <v>505</v>
      </c>
    </row>
    <row r="129">
      <c r="A129" s="37">
        <v>2004.0</v>
      </c>
      <c r="B129" s="37" t="s">
        <v>25</v>
      </c>
      <c r="C129" s="26">
        <f t="shared" si="1"/>
        <v>17</v>
      </c>
      <c r="D129" s="37" t="s">
        <v>76</v>
      </c>
      <c r="K129" s="45" t="s">
        <v>506</v>
      </c>
    </row>
    <row r="130">
      <c r="A130" s="37">
        <v>2021.0</v>
      </c>
      <c r="B130" s="37" t="s">
        <v>25</v>
      </c>
      <c r="C130" s="26">
        <f t="shared" si="1"/>
        <v>1</v>
      </c>
      <c r="D130" s="37" t="s">
        <v>64</v>
      </c>
      <c r="K130" s="45" t="s">
        <v>506</v>
      </c>
    </row>
    <row r="131">
      <c r="A131" s="37">
        <v>2022.0</v>
      </c>
      <c r="B131" s="37" t="s">
        <v>25</v>
      </c>
      <c r="C131" s="26">
        <f t="shared" si="1"/>
        <v>17</v>
      </c>
      <c r="D131" s="37" t="s">
        <v>76</v>
      </c>
      <c r="K131" s="45" t="s">
        <v>506</v>
      </c>
    </row>
    <row r="132">
      <c r="A132" s="37">
        <v>2039.0</v>
      </c>
      <c r="B132" s="37" t="s">
        <v>73</v>
      </c>
      <c r="C132" s="26">
        <f t="shared" si="1"/>
        <v>9</v>
      </c>
      <c r="D132" s="37" t="s">
        <v>74</v>
      </c>
      <c r="K132" s="45" t="s">
        <v>507</v>
      </c>
    </row>
    <row r="133">
      <c r="A133" s="37">
        <v>2048.0</v>
      </c>
      <c r="B133" s="37" t="s">
        <v>25</v>
      </c>
      <c r="C133" s="26">
        <f t="shared" si="1"/>
        <v>2</v>
      </c>
      <c r="D133" s="37" t="s">
        <v>76</v>
      </c>
      <c r="K133" s="45" t="s">
        <v>508</v>
      </c>
    </row>
    <row r="134">
      <c r="A134" s="37">
        <v>2050.0</v>
      </c>
      <c r="B134" s="37" t="s">
        <v>23</v>
      </c>
      <c r="C134" s="26">
        <f t="shared" si="1"/>
        <v>9</v>
      </c>
      <c r="D134" s="37" t="s">
        <v>53</v>
      </c>
      <c r="K134" s="45" t="s">
        <v>508</v>
      </c>
    </row>
    <row r="135">
      <c r="A135" s="37">
        <v>2059.0</v>
      </c>
      <c r="B135" s="37" t="s">
        <v>25</v>
      </c>
      <c r="C135" s="26">
        <f t="shared" si="1"/>
        <v>7</v>
      </c>
      <c r="D135" s="37" t="s">
        <v>76</v>
      </c>
      <c r="K135" s="45" t="s">
        <v>508</v>
      </c>
    </row>
    <row r="136">
      <c r="A136" s="37">
        <v>2066.0</v>
      </c>
      <c r="B136" s="37" t="s">
        <v>84</v>
      </c>
      <c r="C136" s="26">
        <f t="shared" si="1"/>
        <v>3</v>
      </c>
      <c r="K136" s="45" t="s">
        <v>508</v>
      </c>
    </row>
    <row r="137">
      <c r="A137" s="37">
        <v>2069.0</v>
      </c>
      <c r="B137" s="37" t="s">
        <v>25</v>
      </c>
      <c r="C137" s="26">
        <f t="shared" si="1"/>
        <v>5</v>
      </c>
      <c r="D137" s="37" t="s">
        <v>76</v>
      </c>
      <c r="K137" s="45" t="s">
        <v>509</v>
      </c>
    </row>
    <row r="138">
      <c r="A138" s="37">
        <v>2074.0</v>
      </c>
      <c r="B138" s="37" t="s">
        <v>28</v>
      </c>
      <c r="C138" s="26">
        <f t="shared" si="1"/>
        <v>12</v>
      </c>
      <c r="D138" s="37" t="s">
        <v>74</v>
      </c>
      <c r="K138" s="45" t="s">
        <v>510</v>
      </c>
    </row>
    <row r="139">
      <c r="A139" s="37">
        <v>2086.0</v>
      </c>
      <c r="B139" s="37" t="s">
        <v>25</v>
      </c>
      <c r="C139" s="26">
        <f t="shared" si="1"/>
        <v>5</v>
      </c>
      <c r="D139" s="37" t="s">
        <v>76</v>
      </c>
      <c r="K139" s="45" t="s">
        <v>510</v>
      </c>
    </row>
    <row r="140">
      <c r="A140" s="37">
        <v>2091.0</v>
      </c>
      <c r="B140" s="37" t="s">
        <v>23</v>
      </c>
      <c r="C140" s="26">
        <f t="shared" si="1"/>
        <v>4</v>
      </c>
      <c r="D140" s="37" t="s">
        <v>56</v>
      </c>
      <c r="K140" s="45" t="s">
        <v>510</v>
      </c>
    </row>
    <row r="141">
      <c r="A141" s="37">
        <v>2095.0</v>
      </c>
      <c r="B141" s="37" t="s">
        <v>25</v>
      </c>
      <c r="C141" s="26">
        <f t="shared" si="1"/>
        <v>2</v>
      </c>
      <c r="D141" s="37" t="s">
        <v>76</v>
      </c>
      <c r="K141" s="45" t="s">
        <v>510</v>
      </c>
    </row>
    <row r="142">
      <c r="A142" s="37">
        <v>2097.0</v>
      </c>
      <c r="B142" s="37" t="s">
        <v>23</v>
      </c>
      <c r="C142" s="26">
        <f t="shared" si="1"/>
        <v>3</v>
      </c>
      <c r="D142" s="37" t="s">
        <v>55</v>
      </c>
      <c r="K142" s="45" t="s">
        <v>510</v>
      </c>
    </row>
    <row r="143">
      <c r="A143" s="37">
        <v>2100.0</v>
      </c>
      <c r="B143" s="37" t="s">
        <v>25</v>
      </c>
      <c r="C143" s="26">
        <f t="shared" si="1"/>
        <v>23</v>
      </c>
      <c r="D143" s="37" t="s">
        <v>76</v>
      </c>
      <c r="K143" s="45" t="s">
        <v>511</v>
      </c>
    </row>
    <row r="144">
      <c r="A144" s="37">
        <v>2123.0</v>
      </c>
      <c r="B144" s="37" t="s">
        <v>25</v>
      </c>
      <c r="C144" s="26">
        <f t="shared" si="1"/>
        <v>3</v>
      </c>
      <c r="D144" s="37" t="s">
        <v>64</v>
      </c>
      <c r="K144" s="45" t="s">
        <v>512</v>
      </c>
    </row>
    <row r="145">
      <c r="A145" s="37">
        <v>2126.0</v>
      </c>
      <c r="B145" s="37" t="s">
        <v>23</v>
      </c>
      <c r="C145" s="26">
        <f t="shared" si="1"/>
        <v>6</v>
      </c>
      <c r="D145" s="37" t="s">
        <v>53</v>
      </c>
      <c r="F145" s="34" t="s">
        <v>85</v>
      </c>
      <c r="K145" s="45" t="s">
        <v>512</v>
      </c>
    </row>
    <row r="146">
      <c r="A146" s="37">
        <v>2132.0</v>
      </c>
      <c r="B146" s="37" t="s">
        <v>23</v>
      </c>
      <c r="C146" s="26">
        <f t="shared" si="1"/>
        <v>5</v>
      </c>
      <c r="D146" s="37" t="s">
        <v>53</v>
      </c>
      <c r="K146" s="45" t="s">
        <v>512</v>
      </c>
    </row>
    <row r="147">
      <c r="A147" s="37">
        <v>2137.0</v>
      </c>
      <c r="B147" s="37" t="s">
        <v>23</v>
      </c>
      <c r="C147" s="26">
        <f t="shared" si="1"/>
        <v>3</v>
      </c>
      <c r="D147" s="37" t="s">
        <v>53</v>
      </c>
      <c r="K147" s="45" t="s">
        <v>512</v>
      </c>
    </row>
    <row r="148">
      <c r="A148" s="37">
        <v>2140.0</v>
      </c>
      <c r="B148" s="37" t="s">
        <v>23</v>
      </c>
      <c r="C148" s="26">
        <f t="shared" si="1"/>
        <v>15</v>
      </c>
      <c r="D148" s="37" t="s">
        <v>58</v>
      </c>
      <c r="F148" s="34" t="s">
        <v>116</v>
      </c>
      <c r="K148" s="45" t="s">
        <v>513</v>
      </c>
    </row>
    <row r="149">
      <c r="A149" s="37">
        <v>2155.0</v>
      </c>
      <c r="B149" s="37" t="s">
        <v>25</v>
      </c>
      <c r="C149" s="26">
        <f t="shared" si="1"/>
        <v>25</v>
      </c>
      <c r="D149" s="37" t="s">
        <v>76</v>
      </c>
      <c r="K149" s="45" t="s">
        <v>514</v>
      </c>
    </row>
    <row r="150">
      <c r="A150" s="37">
        <v>2180.0</v>
      </c>
      <c r="B150" s="37" t="s">
        <v>23</v>
      </c>
      <c r="C150" s="26">
        <f t="shared" si="1"/>
        <v>5</v>
      </c>
      <c r="D150" s="37" t="s">
        <v>58</v>
      </c>
      <c r="F150" s="34" t="s">
        <v>116</v>
      </c>
      <c r="K150" s="45" t="s">
        <v>515</v>
      </c>
    </row>
    <row r="151">
      <c r="A151" s="37">
        <v>2185.0</v>
      </c>
      <c r="B151" s="37" t="s">
        <v>25</v>
      </c>
      <c r="C151" s="26">
        <f t="shared" si="1"/>
        <v>6</v>
      </c>
      <c r="D151" s="37" t="s">
        <v>76</v>
      </c>
      <c r="K151" s="45" t="s">
        <v>515</v>
      </c>
    </row>
    <row r="152">
      <c r="A152" s="37">
        <v>2191.0</v>
      </c>
      <c r="B152" s="37" t="s">
        <v>25</v>
      </c>
      <c r="C152" s="26">
        <f t="shared" si="1"/>
        <v>1</v>
      </c>
      <c r="D152" s="37" t="s">
        <v>64</v>
      </c>
      <c r="K152" s="45" t="s">
        <v>515</v>
      </c>
    </row>
    <row r="153">
      <c r="A153" s="37">
        <v>2192.0</v>
      </c>
      <c r="B153" s="37" t="s">
        <v>23</v>
      </c>
      <c r="C153" s="26">
        <f t="shared" si="1"/>
        <v>27</v>
      </c>
      <c r="D153" s="37" t="s">
        <v>58</v>
      </c>
      <c r="F153" s="34" t="s">
        <v>116</v>
      </c>
      <c r="K153" s="45" t="s">
        <v>516</v>
      </c>
    </row>
    <row r="154">
      <c r="A154" s="37">
        <v>2219.0</v>
      </c>
      <c r="B154" s="37" t="s">
        <v>25</v>
      </c>
      <c r="C154" s="26">
        <f t="shared" si="1"/>
        <v>3</v>
      </c>
      <c r="D154" s="37" t="s">
        <v>64</v>
      </c>
      <c r="K154" s="45" t="s">
        <v>517</v>
      </c>
    </row>
    <row r="155">
      <c r="A155" s="37">
        <v>2222.0</v>
      </c>
      <c r="B155" s="37" t="s">
        <v>23</v>
      </c>
      <c r="C155" s="26">
        <f t="shared" si="1"/>
        <v>6</v>
      </c>
      <c r="D155" s="37" t="s">
        <v>55</v>
      </c>
      <c r="K155" s="45" t="s">
        <v>517</v>
      </c>
    </row>
    <row r="156">
      <c r="A156" s="37">
        <v>2228.0</v>
      </c>
      <c r="B156" s="37" t="s">
        <v>25</v>
      </c>
      <c r="C156" s="26">
        <f t="shared" si="1"/>
        <v>31</v>
      </c>
      <c r="D156" s="37" t="s">
        <v>76</v>
      </c>
      <c r="K156" s="45" t="s">
        <v>518</v>
      </c>
    </row>
    <row r="157">
      <c r="A157" s="37">
        <v>2259.0</v>
      </c>
      <c r="B157" s="37" t="s">
        <v>23</v>
      </c>
      <c r="C157" s="26">
        <f t="shared" si="1"/>
        <v>1</v>
      </c>
      <c r="D157" s="37" t="s">
        <v>58</v>
      </c>
      <c r="F157" s="34" t="s">
        <v>116</v>
      </c>
      <c r="K157" s="45" t="s">
        <v>519</v>
      </c>
    </row>
    <row r="158">
      <c r="A158" s="37">
        <v>2260.0</v>
      </c>
      <c r="B158" s="37" t="s">
        <v>73</v>
      </c>
      <c r="C158" s="26">
        <f t="shared" si="1"/>
        <v>2</v>
      </c>
      <c r="D158" s="37" t="s">
        <v>74</v>
      </c>
      <c r="K158" s="45" t="s">
        <v>519</v>
      </c>
    </row>
    <row r="159">
      <c r="A159" s="37">
        <v>2262.0</v>
      </c>
      <c r="B159" s="37" t="s">
        <v>23</v>
      </c>
      <c r="C159" s="26">
        <f t="shared" si="1"/>
        <v>28</v>
      </c>
      <c r="D159" s="37" t="s">
        <v>53</v>
      </c>
      <c r="K159" s="45" t="s">
        <v>520</v>
      </c>
    </row>
    <row r="160">
      <c r="A160" s="37">
        <v>2290.0</v>
      </c>
      <c r="B160" s="37" t="s">
        <v>25</v>
      </c>
      <c r="C160" s="26">
        <f t="shared" si="1"/>
        <v>12</v>
      </c>
      <c r="D160" s="37" t="s">
        <v>76</v>
      </c>
      <c r="K160" s="45" t="s">
        <v>521</v>
      </c>
    </row>
    <row r="161">
      <c r="A161" s="37">
        <v>2302.0</v>
      </c>
      <c r="B161" s="37" t="s">
        <v>23</v>
      </c>
      <c r="C161" s="26">
        <f t="shared" si="1"/>
        <v>7</v>
      </c>
      <c r="D161" s="37" t="s">
        <v>53</v>
      </c>
      <c r="K161" s="45" t="s">
        <v>521</v>
      </c>
    </row>
    <row r="162">
      <c r="A162" s="37">
        <v>2309.0</v>
      </c>
      <c r="B162" s="37" t="s">
        <v>23</v>
      </c>
      <c r="C162" s="26">
        <f t="shared" si="1"/>
        <v>57</v>
      </c>
      <c r="D162" s="37" t="s">
        <v>50</v>
      </c>
      <c r="K162" s="45" t="s">
        <v>522</v>
      </c>
    </row>
    <row r="163">
      <c r="A163" s="37">
        <v>2366.0</v>
      </c>
      <c r="B163" s="37" t="s">
        <v>24</v>
      </c>
      <c r="C163" s="26">
        <f t="shared" si="1"/>
        <v>12</v>
      </c>
      <c r="F163" s="34" t="s">
        <v>103</v>
      </c>
      <c r="K163" s="45" t="s">
        <v>523</v>
      </c>
    </row>
    <row r="164">
      <c r="A164" s="37">
        <v>2378.0</v>
      </c>
      <c r="B164" s="37" t="s">
        <v>25</v>
      </c>
      <c r="C164" s="26">
        <f t="shared" si="1"/>
        <v>5</v>
      </c>
      <c r="D164" s="37" t="s">
        <v>76</v>
      </c>
      <c r="K164" s="45" t="s">
        <v>523</v>
      </c>
    </row>
    <row r="165">
      <c r="A165" s="37">
        <v>2383.0</v>
      </c>
      <c r="B165" s="37" t="s">
        <v>24</v>
      </c>
      <c r="C165" s="26">
        <f t="shared" si="1"/>
        <v>23</v>
      </c>
      <c r="F165" s="34" t="s">
        <v>103</v>
      </c>
      <c r="K165" s="45" t="s">
        <v>524</v>
      </c>
    </row>
    <row r="166">
      <c r="A166" s="37">
        <v>2406.0</v>
      </c>
      <c r="B166" s="37" t="s">
        <v>25</v>
      </c>
      <c r="C166" s="26">
        <f t="shared" si="1"/>
        <v>4</v>
      </c>
      <c r="D166" s="37" t="s">
        <v>76</v>
      </c>
      <c r="K166" s="45" t="s">
        <v>525</v>
      </c>
    </row>
    <row r="167">
      <c r="A167" s="37">
        <v>2410.0</v>
      </c>
      <c r="B167" s="37" t="s">
        <v>23</v>
      </c>
      <c r="C167" s="26">
        <f t="shared" si="1"/>
        <v>9</v>
      </c>
      <c r="D167" s="37" t="s">
        <v>50</v>
      </c>
      <c r="K167" s="45" t="s">
        <v>525</v>
      </c>
    </row>
    <row r="168">
      <c r="A168" s="37">
        <v>2419.0</v>
      </c>
      <c r="B168" s="37" t="s">
        <v>24</v>
      </c>
      <c r="C168" s="26">
        <f t="shared" si="1"/>
        <v>6</v>
      </c>
      <c r="F168" s="34" t="s">
        <v>103</v>
      </c>
      <c r="K168" s="45" t="s">
        <v>525</v>
      </c>
    </row>
    <row r="169">
      <c r="A169" s="37">
        <v>2425.0</v>
      </c>
      <c r="B169" s="37" t="s">
        <v>23</v>
      </c>
      <c r="C169" s="26">
        <f t="shared" si="1"/>
        <v>22</v>
      </c>
      <c r="D169" s="37" t="s">
        <v>51</v>
      </c>
      <c r="K169" s="45" t="s">
        <v>526</v>
      </c>
    </row>
    <row r="170">
      <c r="A170" s="37">
        <v>2447.0</v>
      </c>
      <c r="B170" s="37" t="s">
        <v>25</v>
      </c>
      <c r="C170" s="26">
        <f t="shared" si="1"/>
        <v>4</v>
      </c>
      <c r="D170" s="37" t="s">
        <v>64</v>
      </c>
      <c r="K170" s="45" t="s">
        <v>527</v>
      </c>
    </row>
    <row r="171">
      <c r="A171" s="37">
        <v>2451.0</v>
      </c>
      <c r="B171" s="37" t="s">
        <v>25</v>
      </c>
      <c r="C171" s="26">
        <f t="shared" si="1"/>
        <v>2</v>
      </c>
      <c r="D171" s="37" t="s">
        <v>76</v>
      </c>
      <c r="K171" s="45" t="s">
        <v>527</v>
      </c>
    </row>
    <row r="172">
      <c r="A172" s="37">
        <v>2453.0</v>
      </c>
      <c r="B172" s="37" t="s">
        <v>24</v>
      </c>
      <c r="C172" s="26">
        <f t="shared" si="1"/>
        <v>17</v>
      </c>
      <c r="F172" s="34" t="s">
        <v>103</v>
      </c>
      <c r="K172" s="45" t="s">
        <v>528</v>
      </c>
    </row>
    <row r="173">
      <c r="A173" s="37">
        <v>2470.0</v>
      </c>
      <c r="B173" s="37" t="s">
        <v>25</v>
      </c>
      <c r="C173" s="26">
        <f t="shared" si="1"/>
        <v>3</v>
      </c>
      <c r="D173" s="37" t="s">
        <v>76</v>
      </c>
      <c r="K173" s="45" t="s">
        <v>529</v>
      </c>
    </row>
    <row r="174">
      <c r="A174" s="37">
        <v>2473.0</v>
      </c>
      <c r="B174" s="37" t="s">
        <v>23</v>
      </c>
      <c r="C174" s="26">
        <f t="shared" si="1"/>
        <v>11</v>
      </c>
      <c r="D174" s="37" t="s">
        <v>53</v>
      </c>
      <c r="K174" s="45" t="s">
        <v>529</v>
      </c>
    </row>
    <row r="175">
      <c r="A175" s="37">
        <v>2484.0</v>
      </c>
      <c r="B175" s="37" t="s">
        <v>25</v>
      </c>
      <c r="C175" s="26">
        <f t="shared" si="1"/>
        <v>3</v>
      </c>
      <c r="D175" s="37" t="s">
        <v>76</v>
      </c>
      <c r="K175" s="45" t="s">
        <v>529</v>
      </c>
    </row>
    <row r="176">
      <c r="A176" s="37">
        <v>2487.0</v>
      </c>
      <c r="B176" s="33" t="s">
        <v>27</v>
      </c>
      <c r="C176" s="26">
        <f t="shared" si="1"/>
        <v>8</v>
      </c>
      <c r="D176" s="44"/>
      <c r="K176" s="45" t="s">
        <v>529</v>
      </c>
    </row>
    <row r="177">
      <c r="A177" s="37">
        <v>2495.0</v>
      </c>
      <c r="B177" s="37" t="s">
        <v>25</v>
      </c>
      <c r="C177" s="26">
        <f t="shared" si="1"/>
        <v>5</v>
      </c>
      <c r="D177" s="37" t="s">
        <v>76</v>
      </c>
      <c r="K177" s="45" t="s">
        <v>529</v>
      </c>
    </row>
    <row r="178">
      <c r="A178" s="37">
        <v>2500.0</v>
      </c>
      <c r="B178" s="37" t="s">
        <v>73</v>
      </c>
      <c r="C178" s="26">
        <f t="shared" si="1"/>
        <v>5</v>
      </c>
      <c r="D178" s="37" t="s">
        <v>74</v>
      </c>
      <c r="K178" s="45" t="s">
        <v>529</v>
      </c>
    </row>
    <row r="179">
      <c r="A179" s="37">
        <v>2505.0</v>
      </c>
      <c r="B179" s="37" t="s">
        <v>23</v>
      </c>
      <c r="C179" s="26">
        <f t="shared" si="1"/>
        <v>53</v>
      </c>
      <c r="D179" s="37" t="s">
        <v>58</v>
      </c>
      <c r="F179" s="34" t="s">
        <v>116</v>
      </c>
      <c r="K179" s="45" t="s">
        <v>530</v>
      </c>
    </row>
    <row r="180">
      <c r="A180" s="37">
        <v>2558.0</v>
      </c>
      <c r="B180" s="37" t="s">
        <v>23</v>
      </c>
      <c r="C180" s="26">
        <f t="shared" si="1"/>
        <v>38</v>
      </c>
      <c r="D180" s="37" t="s">
        <v>53</v>
      </c>
      <c r="K180" s="45" t="s">
        <v>531</v>
      </c>
    </row>
    <row r="181">
      <c r="A181" s="37">
        <v>2596.0</v>
      </c>
      <c r="B181" s="33" t="s">
        <v>27</v>
      </c>
      <c r="C181" s="26">
        <f t="shared" si="1"/>
        <v>2</v>
      </c>
      <c r="D181" s="44"/>
      <c r="K181" s="45" t="s">
        <v>532</v>
      </c>
    </row>
    <row r="182">
      <c r="A182" s="37">
        <v>2598.0</v>
      </c>
      <c r="B182" s="33" t="s">
        <v>27</v>
      </c>
      <c r="C182" s="26">
        <f t="shared" si="1"/>
        <v>7</v>
      </c>
      <c r="D182" s="44"/>
      <c r="K182" s="45" t="s">
        <v>532</v>
      </c>
    </row>
    <row r="183">
      <c r="A183" s="37">
        <v>2605.0</v>
      </c>
      <c r="B183" s="37" t="s">
        <v>28</v>
      </c>
      <c r="C183" s="26">
        <f t="shared" si="1"/>
        <v>8</v>
      </c>
      <c r="D183" s="37" t="s">
        <v>74</v>
      </c>
      <c r="K183" s="45" t="s">
        <v>532</v>
      </c>
    </row>
    <row r="184">
      <c r="A184" s="37">
        <v>2613.0</v>
      </c>
      <c r="B184" s="37" t="s">
        <v>23</v>
      </c>
      <c r="C184" s="26">
        <f t="shared" si="1"/>
        <v>2</v>
      </c>
      <c r="D184" s="37" t="s">
        <v>53</v>
      </c>
      <c r="K184" s="45" t="s">
        <v>532</v>
      </c>
    </row>
    <row r="185">
      <c r="A185" s="37">
        <v>2615.0</v>
      </c>
      <c r="B185" s="37" t="s">
        <v>73</v>
      </c>
      <c r="C185" s="26">
        <f t="shared" si="1"/>
        <v>3</v>
      </c>
      <c r="D185" s="37" t="s">
        <v>74</v>
      </c>
      <c r="K185" s="45" t="s">
        <v>532</v>
      </c>
    </row>
    <row r="186">
      <c r="A186" s="37">
        <v>2618.0</v>
      </c>
      <c r="B186" s="37" t="s">
        <v>23</v>
      </c>
      <c r="C186" s="26">
        <f t="shared" si="1"/>
        <v>33</v>
      </c>
      <c r="D186" s="37" t="s">
        <v>57</v>
      </c>
      <c r="K186" s="45" t="s">
        <v>533</v>
      </c>
    </row>
    <row r="187">
      <c r="A187" s="37">
        <v>2651.0</v>
      </c>
      <c r="B187" s="37" t="s">
        <v>23</v>
      </c>
      <c r="C187" s="26">
        <f t="shared" si="1"/>
        <v>1</v>
      </c>
      <c r="D187" s="33" t="s">
        <v>51</v>
      </c>
      <c r="K187" s="45" t="s">
        <v>534</v>
      </c>
    </row>
    <row r="188">
      <c r="A188" s="37">
        <v>2652.0</v>
      </c>
      <c r="B188" s="37" t="s">
        <v>25</v>
      </c>
      <c r="C188" s="26">
        <f t="shared" si="1"/>
        <v>28</v>
      </c>
      <c r="D188" s="37" t="s">
        <v>76</v>
      </c>
      <c r="K188" s="45" t="s">
        <v>535</v>
      </c>
    </row>
    <row r="189">
      <c r="A189" s="37">
        <v>2680.0</v>
      </c>
      <c r="B189" s="37" t="s">
        <v>23</v>
      </c>
      <c r="C189" s="26">
        <f t="shared" si="1"/>
        <v>7</v>
      </c>
      <c r="D189" s="37" t="s">
        <v>57</v>
      </c>
      <c r="K189" s="45" t="s">
        <v>536</v>
      </c>
    </row>
    <row r="190">
      <c r="A190" s="37">
        <v>2687.0</v>
      </c>
      <c r="B190" s="37" t="s">
        <v>23</v>
      </c>
      <c r="C190" s="26">
        <f t="shared" si="1"/>
        <v>17</v>
      </c>
      <c r="D190" s="37" t="s">
        <v>51</v>
      </c>
      <c r="K190" s="45" t="s">
        <v>537</v>
      </c>
    </row>
    <row r="191">
      <c r="A191" s="37">
        <v>2704.0</v>
      </c>
      <c r="B191" s="37" t="s">
        <v>24</v>
      </c>
      <c r="C191" s="26">
        <f t="shared" si="1"/>
        <v>1</v>
      </c>
      <c r="F191" s="34" t="s">
        <v>103</v>
      </c>
      <c r="K191" s="45" t="s">
        <v>538</v>
      </c>
    </row>
    <row r="192">
      <c r="A192" s="37">
        <v>2705.0</v>
      </c>
      <c r="B192" s="37" t="s">
        <v>23</v>
      </c>
      <c r="C192" s="26">
        <f t="shared" si="1"/>
        <v>9</v>
      </c>
      <c r="D192" s="37" t="s">
        <v>53</v>
      </c>
      <c r="K192" s="45" t="s">
        <v>538</v>
      </c>
    </row>
    <row r="193">
      <c r="A193" s="37">
        <v>2714.0</v>
      </c>
      <c r="B193" s="37" t="s">
        <v>25</v>
      </c>
      <c r="C193" s="26">
        <f t="shared" si="1"/>
        <v>2</v>
      </c>
      <c r="D193" s="37" t="s">
        <v>76</v>
      </c>
      <c r="K193" s="45" t="s">
        <v>538</v>
      </c>
    </row>
    <row r="194">
      <c r="A194" s="37">
        <v>2716.0</v>
      </c>
      <c r="B194" s="37" t="s">
        <v>23</v>
      </c>
      <c r="C194" s="26">
        <f t="shared" si="1"/>
        <v>4</v>
      </c>
      <c r="D194" s="37" t="s">
        <v>53</v>
      </c>
      <c r="K194" s="45" t="s">
        <v>538</v>
      </c>
    </row>
    <row r="195">
      <c r="A195" s="37">
        <v>2720.0</v>
      </c>
      <c r="B195" s="37" t="s">
        <v>23</v>
      </c>
      <c r="C195" s="26">
        <f t="shared" si="1"/>
        <v>24</v>
      </c>
      <c r="D195" s="37" t="s">
        <v>56</v>
      </c>
      <c r="K195" s="45" t="s">
        <v>539</v>
      </c>
    </row>
    <row r="196">
      <c r="A196" s="37">
        <v>2744.0</v>
      </c>
      <c r="B196" s="37" t="s">
        <v>25</v>
      </c>
      <c r="C196" s="26">
        <f t="shared" si="1"/>
        <v>2</v>
      </c>
      <c r="D196" s="37" t="s">
        <v>76</v>
      </c>
      <c r="K196" s="45" t="s">
        <v>540</v>
      </c>
    </row>
    <row r="197">
      <c r="A197" s="37">
        <v>2746.0</v>
      </c>
      <c r="B197" s="37" t="s">
        <v>23</v>
      </c>
      <c r="C197" s="26">
        <f t="shared" si="1"/>
        <v>7</v>
      </c>
      <c r="D197" s="37" t="s">
        <v>53</v>
      </c>
      <c r="K197" s="45" t="s">
        <v>540</v>
      </c>
    </row>
    <row r="198">
      <c r="A198" s="37">
        <v>2753.0</v>
      </c>
      <c r="B198" s="37" t="s">
        <v>23</v>
      </c>
      <c r="C198" s="26">
        <f t="shared" si="1"/>
        <v>3</v>
      </c>
      <c r="D198" s="37" t="s">
        <v>53</v>
      </c>
      <c r="K198" s="45" t="s">
        <v>540</v>
      </c>
    </row>
    <row r="199">
      <c r="A199" s="37">
        <v>2756.0</v>
      </c>
      <c r="B199" s="37" t="s">
        <v>73</v>
      </c>
      <c r="C199" s="26">
        <f t="shared" si="1"/>
        <v>3</v>
      </c>
      <c r="D199" s="37" t="s">
        <v>74</v>
      </c>
      <c r="K199" s="45" t="s">
        <v>540</v>
      </c>
    </row>
    <row r="200">
      <c r="A200" s="37">
        <v>2759.0</v>
      </c>
      <c r="B200" s="37" t="s">
        <v>23</v>
      </c>
      <c r="C200" s="26">
        <f t="shared" si="1"/>
        <v>19</v>
      </c>
      <c r="D200" s="37" t="s">
        <v>53</v>
      </c>
      <c r="K200" s="45" t="s">
        <v>541</v>
      </c>
    </row>
    <row r="201">
      <c r="A201" s="37">
        <v>2778.0</v>
      </c>
      <c r="B201" s="37" t="s">
        <v>23</v>
      </c>
      <c r="C201" s="26">
        <f t="shared" si="1"/>
        <v>4</v>
      </c>
      <c r="D201" s="37" t="s">
        <v>56</v>
      </c>
      <c r="K201" s="45" t="s">
        <v>542</v>
      </c>
    </row>
    <row r="202">
      <c r="A202" s="37">
        <v>2782.0</v>
      </c>
      <c r="B202" s="37" t="s">
        <v>25</v>
      </c>
      <c r="C202" s="26">
        <f t="shared" si="1"/>
        <v>8</v>
      </c>
      <c r="D202" s="37" t="s">
        <v>76</v>
      </c>
      <c r="K202" s="45" t="s">
        <v>542</v>
      </c>
    </row>
    <row r="203">
      <c r="A203" s="37">
        <v>2790.0</v>
      </c>
      <c r="B203" s="37" t="s">
        <v>23</v>
      </c>
      <c r="C203" s="26">
        <f t="shared" si="1"/>
        <v>20</v>
      </c>
      <c r="D203" s="37" t="s">
        <v>53</v>
      </c>
      <c r="K203" s="45" t="s">
        <v>543</v>
      </c>
    </row>
    <row r="204">
      <c r="A204" s="37">
        <v>2810.0</v>
      </c>
      <c r="B204" s="37" t="s">
        <v>25</v>
      </c>
      <c r="C204" s="26">
        <f t="shared" si="1"/>
        <v>9</v>
      </c>
      <c r="D204" s="37" t="s">
        <v>76</v>
      </c>
      <c r="K204" s="45" t="s">
        <v>544</v>
      </c>
    </row>
    <row r="205">
      <c r="A205" s="37">
        <v>2819.0</v>
      </c>
      <c r="B205" s="33" t="s">
        <v>27</v>
      </c>
      <c r="C205" s="26">
        <f t="shared" si="1"/>
        <v>2</v>
      </c>
      <c r="D205" s="44"/>
      <c r="K205" s="45" t="s">
        <v>544</v>
      </c>
    </row>
    <row r="206">
      <c r="A206" s="37">
        <v>2821.0</v>
      </c>
      <c r="B206" s="37" t="s">
        <v>24</v>
      </c>
      <c r="C206" s="26">
        <f t="shared" si="1"/>
        <v>27</v>
      </c>
      <c r="F206" s="34" t="s">
        <v>103</v>
      </c>
      <c r="K206" s="45" t="s">
        <v>545</v>
      </c>
    </row>
    <row r="207">
      <c r="A207" s="37">
        <v>2848.0</v>
      </c>
      <c r="B207" s="33" t="s">
        <v>24</v>
      </c>
      <c r="C207" s="26">
        <f t="shared" si="1"/>
        <v>4</v>
      </c>
      <c r="K207" s="45" t="s">
        <v>546</v>
      </c>
    </row>
    <row r="208">
      <c r="A208" s="37">
        <v>2852.0</v>
      </c>
      <c r="B208" s="37" t="s">
        <v>23</v>
      </c>
      <c r="C208" s="26">
        <f t="shared" si="1"/>
        <v>8</v>
      </c>
      <c r="D208" s="37" t="s">
        <v>53</v>
      </c>
      <c r="K208" s="45" t="s">
        <v>547</v>
      </c>
    </row>
    <row r="209">
      <c r="A209" s="37">
        <v>2860.0</v>
      </c>
      <c r="B209" s="33" t="s">
        <v>27</v>
      </c>
      <c r="C209" s="26">
        <f t="shared" si="1"/>
        <v>6</v>
      </c>
      <c r="D209" s="44"/>
      <c r="K209" s="45" t="s">
        <v>548</v>
      </c>
    </row>
    <row r="210">
      <c r="A210" s="37">
        <v>2866.0</v>
      </c>
      <c r="B210" s="37" t="s">
        <v>28</v>
      </c>
      <c r="C210" s="26">
        <f t="shared" si="1"/>
        <v>2</v>
      </c>
      <c r="D210" s="37" t="s">
        <v>74</v>
      </c>
      <c r="K210" s="45" t="s">
        <v>548</v>
      </c>
    </row>
    <row r="211">
      <c r="A211" s="37">
        <v>2868.0</v>
      </c>
      <c r="B211" s="37" t="s">
        <v>73</v>
      </c>
      <c r="C211" s="26">
        <f t="shared" si="1"/>
        <v>4</v>
      </c>
      <c r="D211" s="37" t="s">
        <v>74</v>
      </c>
      <c r="K211" s="45" t="s">
        <v>548</v>
      </c>
    </row>
    <row r="212">
      <c r="A212" s="37">
        <v>2872.0</v>
      </c>
      <c r="B212" s="37" t="s">
        <v>23</v>
      </c>
      <c r="C212" s="26">
        <f t="shared" si="1"/>
        <v>16</v>
      </c>
      <c r="D212" s="37" t="s">
        <v>53</v>
      </c>
      <c r="K212" s="45" t="s">
        <v>549</v>
      </c>
    </row>
    <row r="213">
      <c r="A213" s="37">
        <v>2888.0</v>
      </c>
      <c r="B213" s="33" t="s">
        <v>27</v>
      </c>
      <c r="C213" s="26">
        <f t="shared" si="1"/>
        <v>5</v>
      </c>
      <c r="D213" s="44"/>
      <c r="K213" s="45" t="s">
        <v>550</v>
      </c>
    </row>
    <row r="214">
      <c r="A214" s="37">
        <v>2893.0</v>
      </c>
      <c r="B214" s="37" t="s">
        <v>23</v>
      </c>
      <c r="C214" s="26">
        <f t="shared" si="1"/>
        <v>4</v>
      </c>
      <c r="D214" s="37" t="s">
        <v>53</v>
      </c>
      <c r="K214" s="45" t="s">
        <v>550</v>
      </c>
    </row>
    <row r="215">
      <c r="A215" s="37">
        <v>2897.0</v>
      </c>
      <c r="B215" s="37" t="s">
        <v>25</v>
      </c>
      <c r="C215" s="26">
        <f t="shared" si="1"/>
        <v>4</v>
      </c>
      <c r="D215" s="37" t="s">
        <v>64</v>
      </c>
      <c r="K215" s="45" t="s">
        <v>550</v>
      </c>
    </row>
    <row r="216">
      <c r="A216" s="37">
        <v>2901.0</v>
      </c>
      <c r="B216" s="37" t="s">
        <v>23</v>
      </c>
      <c r="C216" s="26">
        <f t="shared" si="1"/>
        <v>7</v>
      </c>
      <c r="D216" s="37" t="s">
        <v>55</v>
      </c>
      <c r="K216" s="45" t="s">
        <v>551</v>
      </c>
    </row>
    <row r="217">
      <c r="A217" s="37">
        <v>2908.0</v>
      </c>
      <c r="B217" s="37" t="s">
        <v>25</v>
      </c>
      <c r="C217" s="26">
        <f t="shared" si="1"/>
        <v>3</v>
      </c>
      <c r="D217" s="37" t="s">
        <v>76</v>
      </c>
      <c r="K217" s="45" t="s">
        <v>552</v>
      </c>
    </row>
    <row r="218">
      <c r="A218" s="37">
        <v>2911.0</v>
      </c>
      <c r="B218" s="37" t="s">
        <v>23</v>
      </c>
      <c r="C218" s="26">
        <f t="shared" si="1"/>
        <v>4</v>
      </c>
      <c r="D218" s="37" t="s">
        <v>53</v>
      </c>
      <c r="K218" s="45" t="s">
        <v>552</v>
      </c>
    </row>
    <row r="219">
      <c r="A219" s="37">
        <v>2915.0</v>
      </c>
      <c r="B219" s="37" t="s">
        <v>25</v>
      </c>
      <c r="C219" s="26">
        <f t="shared" si="1"/>
        <v>4</v>
      </c>
      <c r="D219" s="37" t="s">
        <v>76</v>
      </c>
      <c r="K219" s="45" t="s">
        <v>552</v>
      </c>
    </row>
    <row r="220">
      <c r="A220" s="37">
        <v>2919.0</v>
      </c>
      <c r="B220" s="37" t="s">
        <v>23</v>
      </c>
      <c r="C220" s="26">
        <f t="shared" si="1"/>
        <v>5</v>
      </c>
      <c r="D220" s="37" t="s">
        <v>56</v>
      </c>
      <c r="K220" s="45" t="s">
        <v>552</v>
      </c>
    </row>
    <row r="221">
      <c r="A221" s="37">
        <v>2924.0</v>
      </c>
      <c r="B221" s="37" t="s">
        <v>25</v>
      </c>
      <c r="C221" s="26">
        <f t="shared" si="1"/>
        <v>2</v>
      </c>
      <c r="D221" s="37" t="s">
        <v>76</v>
      </c>
      <c r="K221" s="45" t="s">
        <v>552</v>
      </c>
    </row>
    <row r="222">
      <c r="A222" s="37">
        <v>2926.0</v>
      </c>
      <c r="B222" s="37" t="s">
        <v>23</v>
      </c>
      <c r="C222" s="26">
        <f t="shared" si="1"/>
        <v>46</v>
      </c>
      <c r="D222" s="37" t="s">
        <v>53</v>
      </c>
      <c r="K222" s="45" t="s">
        <v>553</v>
      </c>
    </row>
    <row r="223">
      <c r="A223" s="37">
        <v>2972.0</v>
      </c>
      <c r="B223" s="37" t="s">
        <v>23</v>
      </c>
      <c r="C223" s="26">
        <f t="shared" si="1"/>
        <v>27</v>
      </c>
      <c r="D223" s="37" t="s">
        <v>53</v>
      </c>
      <c r="K223" s="45" t="s">
        <v>554</v>
      </c>
    </row>
    <row r="224">
      <c r="A224" s="37">
        <v>2999.0</v>
      </c>
      <c r="B224" s="37" t="s">
        <v>28</v>
      </c>
      <c r="C224" s="26">
        <f t="shared" si="1"/>
        <v>2</v>
      </c>
      <c r="D224" s="37" t="s">
        <v>74</v>
      </c>
      <c r="K224" s="45" t="s">
        <v>555</v>
      </c>
    </row>
    <row r="225">
      <c r="A225" s="37">
        <v>3001.0</v>
      </c>
      <c r="B225" s="37" t="s">
        <v>73</v>
      </c>
      <c r="C225" s="26">
        <f t="shared" si="1"/>
        <v>2</v>
      </c>
      <c r="D225" s="37" t="s">
        <v>74</v>
      </c>
      <c r="K225" s="45" t="s">
        <v>555</v>
      </c>
    </row>
    <row r="226">
      <c r="A226" s="37">
        <v>3003.0</v>
      </c>
      <c r="B226" s="37" t="s">
        <v>23</v>
      </c>
      <c r="C226" s="26">
        <f t="shared" si="1"/>
        <v>27</v>
      </c>
      <c r="D226" s="33" t="s">
        <v>50</v>
      </c>
      <c r="F226" s="34" t="s">
        <v>202</v>
      </c>
      <c r="K226" s="45" t="s">
        <v>556</v>
      </c>
    </row>
    <row r="227">
      <c r="A227" s="37">
        <v>3030.0</v>
      </c>
      <c r="B227" s="37" t="s">
        <v>23</v>
      </c>
      <c r="C227" s="26">
        <f t="shared" si="1"/>
        <v>13</v>
      </c>
      <c r="D227" s="37" t="s">
        <v>53</v>
      </c>
      <c r="K227" s="45" t="s">
        <v>557</v>
      </c>
    </row>
    <row r="228">
      <c r="A228" s="37">
        <v>3043.0</v>
      </c>
      <c r="B228" s="37" t="s">
        <v>23</v>
      </c>
      <c r="C228" s="26">
        <f t="shared" si="1"/>
        <v>11</v>
      </c>
      <c r="D228" s="37" t="s">
        <v>56</v>
      </c>
      <c r="K228" s="45" t="s">
        <v>557</v>
      </c>
    </row>
    <row r="229">
      <c r="A229" s="37">
        <v>3054.0</v>
      </c>
      <c r="B229" s="37" t="s">
        <v>23</v>
      </c>
      <c r="C229" s="26">
        <f t="shared" si="1"/>
        <v>19</v>
      </c>
      <c r="D229" s="37" t="s">
        <v>53</v>
      </c>
      <c r="K229" s="45" t="s">
        <v>558</v>
      </c>
    </row>
    <row r="230">
      <c r="A230" s="37">
        <v>3073.0</v>
      </c>
      <c r="B230" s="37" t="s">
        <v>23</v>
      </c>
      <c r="C230" s="26">
        <f t="shared" si="1"/>
        <v>13</v>
      </c>
      <c r="D230" s="37" t="s">
        <v>56</v>
      </c>
      <c r="K230" s="45" t="s">
        <v>559</v>
      </c>
    </row>
    <row r="231">
      <c r="A231" s="37">
        <v>3086.0</v>
      </c>
      <c r="B231" s="37" t="s">
        <v>73</v>
      </c>
      <c r="C231" s="26">
        <f t="shared" si="1"/>
        <v>3</v>
      </c>
      <c r="D231" s="37" t="s">
        <v>74</v>
      </c>
      <c r="K231" s="45" t="s">
        <v>559</v>
      </c>
    </row>
    <row r="232">
      <c r="A232" s="37">
        <v>3089.0</v>
      </c>
      <c r="B232" s="37" t="s">
        <v>23</v>
      </c>
      <c r="C232" s="26">
        <f t="shared" si="1"/>
        <v>42</v>
      </c>
      <c r="D232" s="37" t="s">
        <v>53</v>
      </c>
      <c r="K232" s="45" t="s">
        <v>560</v>
      </c>
    </row>
    <row r="233">
      <c r="A233" s="37">
        <v>3131.0</v>
      </c>
      <c r="B233" s="37" t="s">
        <v>73</v>
      </c>
      <c r="C233" s="26">
        <f t="shared" si="1"/>
        <v>4</v>
      </c>
      <c r="D233" s="37" t="s">
        <v>74</v>
      </c>
      <c r="K233" s="45" t="s">
        <v>561</v>
      </c>
    </row>
    <row r="234">
      <c r="A234" s="37">
        <v>3135.0</v>
      </c>
      <c r="B234" s="37" t="s">
        <v>23</v>
      </c>
      <c r="C234" s="26">
        <f t="shared" si="1"/>
        <v>13</v>
      </c>
      <c r="D234" s="37" t="s">
        <v>55</v>
      </c>
      <c r="K234" s="45" t="s">
        <v>562</v>
      </c>
    </row>
    <row r="235">
      <c r="A235" s="37">
        <v>3148.0</v>
      </c>
      <c r="B235" s="37" t="s">
        <v>25</v>
      </c>
      <c r="C235" s="26">
        <f t="shared" si="1"/>
        <v>1</v>
      </c>
      <c r="D235" s="37" t="s">
        <v>64</v>
      </c>
      <c r="K235" s="45" t="s">
        <v>563</v>
      </c>
    </row>
    <row r="236">
      <c r="A236" s="37">
        <v>3149.0</v>
      </c>
      <c r="B236" s="37" t="s">
        <v>25</v>
      </c>
      <c r="C236" s="26">
        <f t="shared" si="1"/>
        <v>10</v>
      </c>
      <c r="D236" s="37" t="s">
        <v>76</v>
      </c>
      <c r="K236" s="45" t="s">
        <v>563</v>
      </c>
    </row>
    <row r="237">
      <c r="A237" s="37">
        <v>3159.0</v>
      </c>
      <c r="B237" s="37" t="s">
        <v>25</v>
      </c>
      <c r="C237" s="26">
        <f t="shared" si="1"/>
        <v>4</v>
      </c>
      <c r="D237" s="37" t="s">
        <v>64</v>
      </c>
      <c r="K237" s="45" t="s">
        <v>563</v>
      </c>
    </row>
    <row r="238">
      <c r="A238" s="37">
        <v>3163.0</v>
      </c>
      <c r="B238" s="37" t="s">
        <v>25</v>
      </c>
      <c r="C238" s="26">
        <f t="shared" si="1"/>
        <v>7</v>
      </c>
      <c r="D238" s="37" t="s">
        <v>76</v>
      </c>
      <c r="K238" s="45" t="s">
        <v>563</v>
      </c>
    </row>
    <row r="239">
      <c r="A239" s="37">
        <v>3170.0</v>
      </c>
      <c r="B239" s="37" t="s">
        <v>23</v>
      </c>
      <c r="C239" s="26">
        <f t="shared" si="1"/>
        <v>5</v>
      </c>
      <c r="D239" s="37" t="s">
        <v>53</v>
      </c>
      <c r="K239" s="45" t="s">
        <v>563</v>
      </c>
    </row>
    <row r="240">
      <c r="A240" s="37">
        <v>3175.0</v>
      </c>
      <c r="B240" s="37" t="s">
        <v>23</v>
      </c>
      <c r="C240" s="26">
        <f t="shared" si="1"/>
        <v>15</v>
      </c>
      <c r="D240" s="37" t="s">
        <v>53</v>
      </c>
      <c r="K240" s="45" t="s">
        <v>564</v>
      </c>
    </row>
    <row r="241">
      <c r="A241" s="37">
        <v>3190.0</v>
      </c>
      <c r="B241" s="37" t="s">
        <v>23</v>
      </c>
      <c r="C241" s="26">
        <f t="shared" si="1"/>
        <v>11</v>
      </c>
      <c r="D241" s="37" t="s">
        <v>53</v>
      </c>
      <c r="K241" s="45" t="s">
        <v>565</v>
      </c>
    </row>
    <row r="242">
      <c r="A242" s="37">
        <v>3201.0</v>
      </c>
      <c r="B242" s="37" t="s">
        <v>25</v>
      </c>
      <c r="C242" s="26">
        <f t="shared" si="1"/>
        <v>9</v>
      </c>
      <c r="D242" s="37" t="s">
        <v>76</v>
      </c>
      <c r="K242" s="45" t="s">
        <v>565</v>
      </c>
    </row>
    <row r="243">
      <c r="A243" s="37">
        <v>3210.0</v>
      </c>
      <c r="B243" s="37" t="s">
        <v>23</v>
      </c>
      <c r="C243" s="26">
        <f t="shared" si="1"/>
        <v>15</v>
      </c>
      <c r="D243" s="33" t="s">
        <v>50</v>
      </c>
      <c r="F243" s="34" t="s">
        <v>202</v>
      </c>
      <c r="K243" s="45" t="s">
        <v>566</v>
      </c>
      <c r="M243" s="20"/>
      <c r="N243" s="20"/>
      <c r="O243" s="20"/>
      <c r="P243" s="20"/>
      <c r="Q243" s="20"/>
    </row>
    <row r="244">
      <c r="A244" s="37">
        <v>3225.0</v>
      </c>
      <c r="B244" s="37" t="s">
        <v>73</v>
      </c>
      <c r="C244" s="26">
        <f t="shared" si="1"/>
        <v>2</v>
      </c>
      <c r="D244" s="37" t="s">
        <v>74</v>
      </c>
      <c r="K244" s="45" t="s">
        <v>567</v>
      </c>
      <c r="M244" s="20"/>
      <c r="N244" s="20"/>
      <c r="O244" s="20"/>
      <c r="P244" s="20"/>
      <c r="Q244" s="20"/>
    </row>
    <row r="245">
      <c r="A245" s="37">
        <v>3227.0</v>
      </c>
      <c r="B245" s="37" t="s">
        <v>23</v>
      </c>
      <c r="C245" s="26">
        <f t="shared" si="1"/>
        <v>7</v>
      </c>
      <c r="D245" s="37" t="s">
        <v>53</v>
      </c>
      <c r="K245" s="45" t="s">
        <v>568</v>
      </c>
      <c r="M245" s="20"/>
      <c r="N245" s="20"/>
      <c r="O245" s="20"/>
      <c r="P245" s="20"/>
      <c r="Q245" s="20"/>
    </row>
    <row r="246">
      <c r="A246" s="37">
        <v>3234.0</v>
      </c>
      <c r="B246" s="37" t="s">
        <v>25</v>
      </c>
      <c r="C246" s="26">
        <f t="shared" si="1"/>
        <v>80</v>
      </c>
      <c r="D246" s="37" t="s">
        <v>76</v>
      </c>
      <c r="K246" s="45" t="s">
        <v>569</v>
      </c>
      <c r="M246" s="20"/>
      <c r="N246" s="20"/>
      <c r="O246" s="20"/>
      <c r="P246" s="20"/>
      <c r="Q246" s="20"/>
    </row>
    <row r="247">
      <c r="A247" s="37">
        <v>3314.0</v>
      </c>
      <c r="B247" s="37" t="s">
        <v>23</v>
      </c>
      <c r="C247" s="26">
        <f t="shared" si="1"/>
        <v>5</v>
      </c>
      <c r="D247" s="37" t="s">
        <v>53</v>
      </c>
      <c r="K247" s="45" t="s">
        <v>570</v>
      </c>
      <c r="M247" s="20"/>
      <c r="N247" s="20"/>
      <c r="O247" s="20"/>
      <c r="P247" s="20"/>
      <c r="Q247" s="20"/>
    </row>
    <row r="248">
      <c r="A248" s="37">
        <v>3319.0</v>
      </c>
      <c r="B248" s="37" t="s">
        <v>25</v>
      </c>
      <c r="C248" s="26">
        <f t="shared" si="1"/>
        <v>3</v>
      </c>
      <c r="D248" s="37" t="s">
        <v>64</v>
      </c>
      <c r="M248" s="20"/>
      <c r="N248" s="20"/>
      <c r="O248" s="20"/>
      <c r="P248" s="20"/>
      <c r="Q248" s="20"/>
    </row>
    <row r="249">
      <c r="A249" s="37">
        <v>3322.0</v>
      </c>
      <c r="C249" s="26">
        <f>SUM(C5:C248)</f>
        <v>3282</v>
      </c>
      <c r="M249" s="20"/>
      <c r="N249" s="20"/>
      <c r="O249" s="20"/>
      <c r="P249" s="20"/>
      <c r="Q249" s="20"/>
    </row>
    <row r="250">
      <c r="A250" s="37" t="s">
        <v>195</v>
      </c>
      <c r="M250" s="20"/>
      <c r="N250" s="20"/>
      <c r="O250" s="20"/>
      <c r="P250" s="20"/>
      <c r="Q250" s="20"/>
    </row>
    <row r="251">
      <c r="M251" s="20"/>
      <c r="N251" s="20"/>
      <c r="O251" s="20"/>
      <c r="P251" s="20"/>
      <c r="Q251" s="20"/>
    </row>
    <row r="252">
      <c r="M252" s="20"/>
      <c r="N252" s="20"/>
      <c r="O252" s="20"/>
      <c r="P252" s="20"/>
      <c r="Q252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3.44"/>
    <col customWidth="1" min="12" max="14" width="8.56"/>
    <col customWidth="1" min="16" max="16" width="8.78"/>
    <col customWidth="1" min="17" max="25" width="8.56"/>
  </cols>
  <sheetData>
    <row r="1">
      <c r="A1" s="15" t="s">
        <v>65</v>
      </c>
      <c r="B1" s="16" t="s">
        <v>11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>
      <c r="A2" s="16" t="s">
        <v>66</v>
      </c>
      <c r="B2" s="17">
        <v>4.2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>
      <c r="A3" s="15" t="s">
        <v>67</v>
      </c>
      <c r="B3" s="15" t="s">
        <v>68</v>
      </c>
      <c r="C3" s="16"/>
      <c r="D3" s="15"/>
      <c r="E3" s="15"/>
      <c r="F3" s="15"/>
      <c r="G3" s="15"/>
      <c r="H3" s="15"/>
      <c r="I3" s="18"/>
      <c r="J3" s="19"/>
      <c r="K3" s="16"/>
      <c r="L3" s="16"/>
      <c r="R3" s="20"/>
    </row>
    <row r="4">
      <c r="A4" s="21" t="s">
        <v>19</v>
      </c>
      <c r="B4" s="21" t="s">
        <v>21</v>
      </c>
      <c r="C4" s="21" t="s">
        <v>32</v>
      </c>
      <c r="D4" s="21" t="s">
        <v>34</v>
      </c>
      <c r="E4" s="21" t="s">
        <v>69</v>
      </c>
      <c r="F4" s="21" t="s">
        <v>37</v>
      </c>
      <c r="G4" s="21" t="s">
        <v>70</v>
      </c>
      <c r="H4" s="21" t="s">
        <v>40</v>
      </c>
      <c r="I4" s="22" t="s">
        <v>71</v>
      </c>
      <c r="J4" s="23" t="s">
        <v>13</v>
      </c>
      <c r="K4" s="23" t="s">
        <v>42</v>
      </c>
      <c r="L4" s="23" t="s">
        <v>44</v>
      </c>
      <c r="N4" s="24" t="s">
        <v>21</v>
      </c>
      <c r="O4" s="16" t="s">
        <v>71</v>
      </c>
      <c r="P4" s="16" t="s">
        <v>72</v>
      </c>
      <c r="R4" s="20"/>
      <c r="S4" s="20"/>
      <c r="T4" s="20"/>
      <c r="U4" s="20"/>
      <c r="V4" s="20"/>
      <c r="W4" s="20"/>
      <c r="X4" s="20"/>
    </row>
    <row r="5">
      <c r="A5" s="37">
        <v>200.0</v>
      </c>
      <c r="B5" s="37" t="s">
        <v>25</v>
      </c>
      <c r="C5" s="26">
        <f t="shared" ref="C5:C263" si="1">A6-A5</f>
        <v>2</v>
      </c>
      <c r="D5" s="37" t="s">
        <v>76</v>
      </c>
      <c r="K5" s="37" t="s">
        <v>571</v>
      </c>
      <c r="N5" s="4" t="s">
        <v>23</v>
      </c>
      <c r="O5" s="29">
        <f>SUMIF(B:B,"hard_coral",C:C)</f>
        <v>1126</v>
      </c>
      <c r="P5" s="30">
        <f t="shared" ref="P5:P15" si="2">(O5/$O$16)*100</f>
        <v>44.77137177</v>
      </c>
      <c r="R5" s="26" t="s">
        <v>25</v>
      </c>
      <c r="S5" s="26">
        <v>1058.0</v>
      </c>
      <c r="T5" s="20"/>
      <c r="U5" s="20"/>
      <c r="V5" s="20"/>
      <c r="W5" s="20"/>
      <c r="X5" s="20"/>
    </row>
    <row r="6">
      <c r="A6" s="37">
        <v>202.0</v>
      </c>
      <c r="B6" s="37" t="s">
        <v>23</v>
      </c>
      <c r="C6" s="26">
        <f t="shared" si="1"/>
        <v>4</v>
      </c>
      <c r="D6" s="37" t="s">
        <v>53</v>
      </c>
      <c r="K6" s="37" t="s">
        <v>571</v>
      </c>
      <c r="N6" s="4" t="s">
        <v>25</v>
      </c>
      <c r="O6" s="29">
        <f>SUMIF(B:B,"algae",C:C)</f>
        <v>1058</v>
      </c>
      <c r="P6" s="30">
        <f t="shared" si="2"/>
        <v>42.06759443</v>
      </c>
      <c r="R6" s="20" t="s">
        <v>28</v>
      </c>
      <c r="S6" s="20">
        <v>26.0</v>
      </c>
    </row>
    <row r="7">
      <c r="A7" s="37">
        <v>206.0</v>
      </c>
      <c r="B7" s="37" t="s">
        <v>73</v>
      </c>
      <c r="C7" s="26">
        <f t="shared" si="1"/>
        <v>2</v>
      </c>
      <c r="D7" s="37" t="s">
        <v>74</v>
      </c>
      <c r="K7" s="37" t="s">
        <v>571</v>
      </c>
      <c r="N7" s="4" t="s">
        <v>24</v>
      </c>
      <c r="O7" s="29">
        <f>SUMIF(B:B,"soft_coral",C:C)</f>
        <v>22</v>
      </c>
      <c r="P7" s="30">
        <f t="shared" si="2"/>
        <v>0.8747514911</v>
      </c>
      <c r="R7" s="20" t="s">
        <v>23</v>
      </c>
      <c r="S7" s="20">
        <v>1126.0</v>
      </c>
    </row>
    <row r="8">
      <c r="A8" s="37">
        <v>208.0</v>
      </c>
      <c r="B8" s="37" t="s">
        <v>23</v>
      </c>
      <c r="C8" s="26">
        <f t="shared" si="1"/>
        <v>6</v>
      </c>
      <c r="K8" s="37" t="s">
        <v>571</v>
      </c>
      <c r="N8" s="4" t="s">
        <v>28</v>
      </c>
      <c r="O8" s="29">
        <f>SUMIF(B:B,"boulder",C:C)</f>
        <v>26</v>
      </c>
      <c r="P8" s="30">
        <f t="shared" si="2"/>
        <v>1.033797217</v>
      </c>
      <c r="R8" s="26" t="s">
        <v>78</v>
      </c>
      <c r="S8" s="26">
        <v>0.0</v>
      </c>
      <c r="T8" s="20"/>
      <c r="U8" s="20"/>
      <c r="V8" s="20"/>
      <c r="W8" s="20"/>
    </row>
    <row r="9">
      <c r="A9" s="37">
        <v>214.0</v>
      </c>
      <c r="B9" s="37" t="s">
        <v>73</v>
      </c>
      <c r="C9" s="26">
        <f t="shared" si="1"/>
        <v>5</v>
      </c>
      <c r="D9" s="37" t="s">
        <v>74</v>
      </c>
      <c r="K9" s="37" t="s">
        <v>571</v>
      </c>
      <c r="N9" s="4" t="s">
        <v>79</v>
      </c>
      <c r="O9" s="29">
        <f>SUMIF(B:B,"rubble",C:C)</f>
        <v>0</v>
      </c>
      <c r="P9" s="30">
        <f t="shared" si="2"/>
        <v>0</v>
      </c>
      <c r="R9" s="20" t="s">
        <v>79</v>
      </c>
      <c r="S9" s="20">
        <v>0.0</v>
      </c>
      <c r="T9" s="20"/>
      <c r="U9" s="20"/>
      <c r="V9" s="20"/>
      <c r="W9" s="20"/>
    </row>
    <row r="10">
      <c r="A10" s="37">
        <v>219.0</v>
      </c>
      <c r="B10" s="37" t="s">
        <v>23</v>
      </c>
      <c r="C10" s="26">
        <f t="shared" si="1"/>
        <v>3</v>
      </c>
      <c r="D10" s="37" t="s">
        <v>53</v>
      </c>
      <c r="K10" s="37" t="s">
        <v>571</v>
      </c>
      <c r="N10" s="4" t="s">
        <v>29</v>
      </c>
      <c r="O10" s="29">
        <f>SUMIF(B:B,"sand",C:C)</f>
        <v>12</v>
      </c>
      <c r="P10" s="30">
        <f t="shared" si="2"/>
        <v>0.4771371769</v>
      </c>
      <c r="R10" s="26" t="s">
        <v>29</v>
      </c>
      <c r="S10" s="26">
        <v>12.0</v>
      </c>
    </row>
    <row r="11">
      <c r="A11" s="37">
        <v>222.0</v>
      </c>
      <c r="B11" s="37" t="s">
        <v>73</v>
      </c>
      <c r="C11" s="26">
        <f t="shared" si="1"/>
        <v>2</v>
      </c>
      <c r="D11" s="37" t="s">
        <v>74</v>
      </c>
      <c r="K11" s="37" t="s">
        <v>571</v>
      </c>
      <c r="N11" s="4" t="s">
        <v>26</v>
      </c>
      <c r="O11" s="29">
        <f>SUMIF(B:B,"sponge",C:C)</f>
        <v>0</v>
      </c>
      <c r="P11" s="30">
        <f t="shared" si="2"/>
        <v>0</v>
      </c>
      <c r="R11" s="26" t="s">
        <v>73</v>
      </c>
      <c r="S11" s="26">
        <v>235.0</v>
      </c>
    </row>
    <row r="12">
      <c r="A12" s="37">
        <v>224.0</v>
      </c>
      <c r="B12" s="37" t="s">
        <v>23</v>
      </c>
      <c r="C12" s="26">
        <f t="shared" si="1"/>
        <v>2</v>
      </c>
      <c r="D12" s="37" t="s">
        <v>53</v>
      </c>
      <c r="K12" s="37" t="s">
        <v>571</v>
      </c>
      <c r="N12" s="4" t="s">
        <v>78</v>
      </c>
      <c r="O12" s="29">
        <f>SUMIF(B:B,"other",C:C)</f>
        <v>0</v>
      </c>
      <c r="P12" s="30">
        <f t="shared" si="2"/>
        <v>0</v>
      </c>
      <c r="R12" s="20" t="s">
        <v>24</v>
      </c>
      <c r="S12" s="20">
        <v>22.0</v>
      </c>
    </row>
    <row r="13">
      <c r="A13" s="37">
        <v>226.0</v>
      </c>
      <c r="B13" s="37" t="s">
        <v>25</v>
      </c>
      <c r="C13" s="26">
        <f t="shared" si="1"/>
        <v>2</v>
      </c>
      <c r="D13" s="37" t="s">
        <v>76</v>
      </c>
      <c r="K13" s="37" t="s">
        <v>571</v>
      </c>
      <c r="N13" s="4" t="s">
        <v>27</v>
      </c>
      <c r="O13" s="29">
        <f>SUMIF(B:B,"unknown",C:C)</f>
        <v>21</v>
      </c>
      <c r="P13" s="30">
        <f t="shared" si="2"/>
        <v>0.8349900596</v>
      </c>
      <c r="R13" s="26" t="s">
        <v>26</v>
      </c>
      <c r="S13" s="26">
        <v>0.0</v>
      </c>
    </row>
    <row r="14">
      <c r="A14" s="37">
        <v>228.0</v>
      </c>
      <c r="B14" s="37" t="s">
        <v>23</v>
      </c>
      <c r="C14" s="26">
        <f t="shared" si="1"/>
        <v>18</v>
      </c>
      <c r="D14" s="37" t="s">
        <v>53</v>
      </c>
      <c r="K14" s="37" t="s">
        <v>572</v>
      </c>
      <c r="N14" s="4" t="s">
        <v>73</v>
      </c>
      <c r="O14" s="29">
        <f>SUMIF(B:B,"shadow",C:C)</f>
        <v>235</v>
      </c>
      <c r="P14" s="30">
        <f t="shared" si="2"/>
        <v>9.343936382</v>
      </c>
      <c r="R14" s="26" t="s">
        <v>27</v>
      </c>
      <c r="S14" s="26">
        <v>21.0</v>
      </c>
    </row>
    <row r="15">
      <c r="A15" s="37">
        <v>246.0</v>
      </c>
      <c r="B15" s="37" t="s">
        <v>73</v>
      </c>
      <c r="C15" s="26">
        <f t="shared" si="1"/>
        <v>7</v>
      </c>
      <c r="D15" s="37" t="s">
        <v>74</v>
      </c>
      <c r="K15" s="37" t="s">
        <v>573</v>
      </c>
      <c r="N15" s="4" t="s">
        <v>84</v>
      </c>
      <c r="O15" s="29">
        <f>SUMIF(B:B,"zoanthids",C:C)</f>
        <v>15</v>
      </c>
      <c r="P15" s="30">
        <f t="shared" si="2"/>
        <v>0.5964214712</v>
      </c>
      <c r="R15" s="26" t="s">
        <v>84</v>
      </c>
      <c r="S15" s="26">
        <v>15.0</v>
      </c>
    </row>
    <row r="16">
      <c r="A16" s="37">
        <v>253.0</v>
      </c>
      <c r="B16" s="37" t="s">
        <v>25</v>
      </c>
      <c r="C16" s="26">
        <f t="shared" si="1"/>
        <v>5</v>
      </c>
      <c r="D16" s="37" t="s">
        <v>76</v>
      </c>
      <c r="K16" s="37" t="s">
        <v>573</v>
      </c>
      <c r="N16" s="3"/>
      <c r="O16" s="35">
        <f t="shared" ref="O16:P16" si="3">SUM(O5:O15)</f>
        <v>2515</v>
      </c>
      <c r="P16" s="36">
        <f t="shared" si="3"/>
        <v>100</v>
      </c>
    </row>
    <row r="17">
      <c r="A17" s="37">
        <v>258.0</v>
      </c>
      <c r="B17" s="37" t="s">
        <v>73</v>
      </c>
      <c r="C17" s="26">
        <f t="shared" si="1"/>
        <v>20</v>
      </c>
      <c r="D17" s="37" t="s">
        <v>74</v>
      </c>
      <c r="K17" s="37" t="s">
        <v>574</v>
      </c>
      <c r="N17" s="3"/>
      <c r="O17" s="3"/>
      <c r="P17" s="3"/>
    </row>
    <row r="18">
      <c r="A18" s="37">
        <v>278.0</v>
      </c>
      <c r="B18" s="37" t="s">
        <v>25</v>
      </c>
      <c r="C18" s="26">
        <f t="shared" si="1"/>
        <v>1</v>
      </c>
      <c r="D18" s="37" t="s">
        <v>64</v>
      </c>
      <c r="K18" s="37" t="s">
        <v>575</v>
      </c>
      <c r="N18" s="38" t="s">
        <v>87</v>
      </c>
      <c r="O18" s="3"/>
      <c r="P18" s="3"/>
    </row>
    <row r="19">
      <c r="A19" s="37">
        <v>279.0</v>
      </c>
      <c r="B19" s="37" t="s">
        <v>23</v>
      </c>
      <c r="C19" s="26">
        <f t="shared" si="1"/>
        <v>4</v>
      </c>
      <c r="D19" s="37" t="s">
        <v>55</v>
      </c>
      <c r="K19" s="37" t="s">
        <v>575</v>
      </c>
      <c r="N19" s="35">
        <f>C264-SUMIF(B5:B263,"missing",C5:C263)</f>
        <v>2515</v>
      </c>
      <c r="O19" s="3"/>
      <c r="P19" s="3"/>
    </row>
    <row r="20">
      <c r="A20" s="37">
        <v>283.0</v>
      </c>
      <c r="B20" s="37" t="s">
        <v>23</v>
      </c>
      <c r="C20" s="26">
        <f t="shared" si="1"/>
        <v>8</v>
      </c>
      <c r="D20" s="37" t="s">
        <v>53</v>
      </c>
      <c r="K20" s="37" t="s">
        <v>575</v>
      </c>
    </row>
    <row r="21">
      <c r="A21" s="37">
        <v>291.0</v>
      </c>
      <c r="B21" s="37" t="s">
        <v>73</v>
      </c>
      <c r="C21" s="26">
        <f t="shared" si="1"/>
        <v>7</v>
      </c>
      <c r="D21" s="37" t="s">
        <v>74</v>
      </c>
      <c r="K21" s="37" t="s">
        <v>575</v>
      </c>
      <c r="N21" s="37" t="s">
        <v>90</v>
      </c>
    </row>
    <row r="22">
      <c r="A22" s="37">
        <v>298.0</v>
      </c>
      <c r="B22" s="37" t="s">
        <v>23</v>
      </c>
      <c r="C22" s="26">
        <f t="shared" si="1"/>
        <v>3</v>
      </c>
      <c r="D22" s="37" t="s">
        <v>53</v>
      </c>
      <c r="K22" s="37" t="s">
        <v>575</v>
      </c>
    </row>
    <row r="23">
      <c r="A23" s="37">
        <v>301.0</v>
      </c>
      <c r="B23" s="37" t="s">
        <v>25</v>
      </c>
      <c r="C23" s="26">
        <f t="shared" si="1"/>
        <v>13</v>
      </c>
      <c r="D23" s="37" t="s">
        <v>76</v>
      </c>
      <c r="K23" s="37" t="s">
        <v>576</v>
      </c>
    </row>
    <row r="24">
      <c r="A24" s="37">
        <v>314.0</v>
      </c>
      <c r="B24" s="37" t="s">
        <v>23</v>
      </c>
      <c r="C24" s="26">
        <f t="shared" si="1"/>
        <v>9</v>
      </c>
      <c r="D24" s="37" t="s">
        <v>53</v>
      </c>
      <c r="K24" s="37" t="s">
        <v>577</v>
      </c>
    </row>
    <row r="25">
      <c r="A25" s="37">
        <v>323.0</v>
      </c>
      <c r="B25" s="37" t="s">
        <v>25</v>
      </c>
      <c r="C25" s="26">
        <f t="shared" si="1"/>
        <v>11</v>
      </c>
      <c r="D25" s="37" t="s">
        <v>76</v>
      </c>
      <c r="K25" s="37" t="s">
        <v>577</v>
      </c>
    </row>
    <row r="26">
      <c r="A26" s="37">
        <v>334.0</v>
      </c>
      <c r="B26" s="33" t="s">
        <v>27</v>
      </c>
      <c r="C26" s="26">
        <f t="shared" si="1"/>
        <v>3</v>
      </c>
      <c r="D26" s="44"/>
      <c r="K26" s="37" t="s">
        <v>577</v>
      </c>
    </row>
    <row r="27">
      <c r="A27" s="37">
        <v>337.0</v>
      </c>
      <c r="B27" s="37" t="s">
        <v>25</v>
      </c>
      <c r="C27" s="26">
        <f t="shared" si="1"/>
        <v>4</v>
      </c>
      <c r="D27" s="37" t="s">
        <v>76</v>
      </c>
      <c r="K27" s="37" t="s">
        <v>577</v>
      </c>
    </row>
    <row r="28">
      <c r="A28" s="37">
        <v>341.0</v>
      </c>
      <c r="B28" s="37" t="s">
        <v>23</v>
      </c>
      <c r="C28" s="26">
        <f t="shared" si="1"/>
        <v>15</v>
      </c>
      <c r="D28" s="37" t="s">
        <v>53</v>
      </c>
      <c r="K28" s="37" t="s">
        <v>578</v>
      </c>
    </row>
    <row r="29">
      <c r="A29" s="37">
        <v>356.0</v>
      </c>
      <c r="B29" s="37" t="s">
        <v>73</v>
      </c>
      <c r="C29" s="26">
        <f t="shared" si="1"/>
        <v>5</v>
      </c>
      <c r="D29" s="37" t="s">
        <v>74</v>
      </c>
      <c r="K29" s="37" t="s">
        <v>579</v>
      </c>
    </row>
    <row r="30">
      <c r="A30" s="37">
        <v>361.0</v>
      </c>
      <c r="B30" s="37" t="s">
        <v>23</v>
      </c>
      <c r="C30" s="26">
        <f t="shared" si="1"/>
        <v>5</v>
      </c>
      <c r="D30" s="37" t="s">
        <v>53</v>
      </c>
      <c r="K30" s="37" t="s">
        <v>579</v>
      </c>
    </row>
    <row r="31">
      <c r="A31" s="37">
        <v>366.0</v>
      </c>
      <c r="B31" s="37" t="s">
        <v>23</v>
      </c>
      <c r="C31" s="26">
        <f t="shared" si="1"/>
        <v>14</v>
      </c>
      <c r="D31" s="37" t="s">
        <v>56</v>
      </c>
      <c r="K31" s="37" t="s">
        <v>580</v>
      </c>
    </row>
    <row r="32">
      <c r="A32" s="37">
        <v>380.0</v>
      </c>
      <c r="B32" s="37" t="s">
        <v>25</v>
      </c>
      <c r="C32" s="26">
        <f t="shared" si="1"/>
        <v>27</v>
      </c>
      <c r="D32" s="37" t="s">
        <v>76</v>
      </c>
      <c r="K32" s="37" t="s">
        <v>581</v>
      </c>
    </row>
    <row r="33">
      <c r="A33" s="37">
        <v>407.0</v>
      </c>
      <c r="B33" s="37" t="s">
        <v>25</v>
      </c>
      <c r="C33" s="26">
        <f t="shared" si="1"/>
        <v>11</v>
      </c>
      <c r="D33" s="37" t="s">
        <v>64</v>
      </c>
      <c r="K33" s="37" t="s">
        <v>582</v>
      </c>
    </row>
    <row r="34">
      <c r="A34" s="37">
        <v>418.0</v>
      </c>
      <c r="B34" s="37" t="s">
        <v>23</v>
      </c>
      <c r="C34" s="26">
        <f t="shared" si="1"/>
        <v>11</v>
      </c>
      <c r="D34" s="37" t="s">
        <v>56</v>
      </c>
      <c r="K34" s="37" t="s">
        <v>583</v>
      </c>
    </row>
    <row r="35">
      <c r="A35" s="37">
        <v>429.0</v>
      </c>
      <c r="B35" s="37" t="s">
        <v>73</v>
      </c>
      <c r="C35" s="26">
        <f t="shared" si="1"/>
        <v>22</v>
      </c>
      <c r="D35" s="37" t="s">
        <v>74</v>
      </c>
      <c r="K35" s="37" t="s">
        <v>583</v>
      </c>
    </row>
    <row r="36">
      <c r="A36" s="37">
        <v>451.0</v>
      </c>
      <c r="B36" s="37" t="s">
        <v>23</v>
      </c>
      <c r="C36" s="26">
        <f t="shared" si="1"/>
        <v>20</v>
      </c>
      <c r="D36" s="37" t="s">
        <v>53</v>
      </c>
      <c r="K36" s="37" t="s">
        <v>584</v>
      </c>
    </row>
    <row r="37">
      <c r="A37" s="37">
        <v>471.0</v>
      </c>
      <c r="B37" s="37" t="s">
        <v>23</v>
      </c>
      <c r="C37" s="26">
        <f t="shared" si="1"/>
        <v>9</v>
      </c>
      <c r="D37" s="37" t="s">
        <v>53</v>
      </c>
      <c r="K37" s="37" t="s">
        <v>585</v>
      </c>
    </row>
    <row r="38">
      <c r="A38" s="37">
        <v>480.0</v>
      </c>
      <c r="B38" s="37" t="s">
        <v>25</v>
      </c>
      <c r="C38" s="26">
        <f t="shared" si="1"/>
        <v>14</v>
      </c>
      <c r="D38" s="37" t="s">
        <v>64</v>
      </c>
      <c r="K38" s="37" t="s">
        <v>586</v>
      </c>
    </row>
    <row r="39">
      <c r="A39" s="37">
        <v>494.0</v>
      </c>
      <c r="B39" s="37" t="s">
        <v>25</v>
      </c>
      <c r="C39" s="26">
        <f t="shared" si="1"/>
        <v>23</v>
      </c>
      <c r="D39" s="37" t="s">
        <v>76</v>
      </c>
      <c r="K39" s="37" t="s">
        <v>587</v>
      </c>
    </row>
    <row r="40">
      <c r="A40" s="37">
        <v>517.0</v>
      </c>
      <c r="B40" s="37" t="s">
        <v>25</v>
      </c>
      <c r="C40" s="26">
        <f t="shared" si="1"/>
        <v>4</v>
      </c>
      <c r="D40" s="37" t="s">
        <v>64</v>
      </c>
      <c r="K40" s="37" t="s">
        <v>587</v>
      </c>
    </row>
    <row r="41">
      <c r="A41" s="37">
        <v>521.0</v>
      </c>
      <c r="B41" s="33" t="s">
        <v>27</v>
      </c>
      <c r="C41" s="26">
        <f t="shared" si="1"/>
        <v>3</v>
      </c>
      <c r="D41" s="44"/>
      <c r="K41" s="37" t="s">
        <v>587</v>
      </c>
    </row>
    <row r="42">
      <c r="A42" s="37">
        <v>524.0</v>
      </c>
      <c r="B42" s="37" t="s">
        <v>25</v>
      </c>
      <c r="C42" s="26">
        <f t="shared" si="1"/>
        <v>11</v>
      </c>
      <c r="D42" s="37" t="s">
        <v>76</v>
      </c>
      <c r="K42" s="37" t="s">
        <v>587</v>
      </c>
    </row>
    <row r="43">
      <c r="A43" s="37">
        <v>535.0</v>
      </c>
      <c r="B43" s="37" t="s">
        <v>25</v>
      </c>
      <c r="C43" s="26">
        <f t="shared" si="1"/>
        <v>4</v>
      </c>
      <c r="D43" s="37" t="s">
        <v>64</v>
      </c>
      <c r="K43" s="37" t="s">
        <v>588</v>
      </c>
    </row>
    <row r="44">
      <c r="A44" s="37">
        <v>539.0</v>
      </c>
      <c r="B44" s="37" t="s">
        <v>25</v>
      </c>
      <c r="C44" s="26">
        <f t="shared" si="1"/>
        <v>11</v>
      </c>
      <c r="D44" s="37" t="s">
        <v>76</v>
      </c>
      <c r="K44" s="37" t="s">
        <v>588</v>
      </c>
    </row>
    <row r="45">
      <c r="A45" s="37">
        <v>550.0</v>
      </c>
      <c r="B45" s="37" t="s">
        <v>73</v>
      </c>
      <c r="C45" s="26">
        <f t="shared" si="1"/>
        <v>2</v>
      </c>
      <c r="D45" s="37" t="s">
        <v>74</v>
      </c>
      <c r="K45" s="37" t="s">
        <v>588</v>
      </c>
    </row>
    <row r="46">
      <c r="A46" s="37">
        <v>552.0</v>
      </c>
      <c r="B46" s="37" t="s">
        <v>23</v>
      </c>
      <c r="C46" s="26">
        <f t="shared" si="1"/>
        <v>19</v>
      </c>
      <c r="D46" s="37" t="s">
        <v>53</v>
      </c>
      <c r="K46" s="37" t="s">
        <v>589</v>
      </c>
    </row>
    <row r="47">
      <c r="A47" s="37">
        <v>571.0</v>
      </c>
      <c r="B47" s="37" t="s">
        <v>25</v>
      </c>
      <c r="C47" s="26">
        <f t="shared" si="1"/>
        <v>7</v>
      </c>
      <c r="D47" s="37" t="s">
        <v>76</v>
      </c>
      <c r="K47" s="37" t="s">
        <v>590</v>
      </c>
      <c r="L47" s="33" t="s">
        <v>105</v>
      </c>
    </row>
    <row r="48">
      <c r="A48" s="37">
        <v>578.0</v>
      </c>
      <c r="B48" s="37" t="s">
        <v>23</v>
      </c>
      <c r="C48" s="26">
        <f t="shared" si="1"/>
        <v>16</v>
      </c>
      <c r="D48" s="37" t="s">
        <v>53</v>
      </c>
      <c r="K48" s="37" t="s">
        <v>590</v>
      </c>
    </row>
    <row r="49">
      <c r="A49" s="37">
        <v>594.0</v>
      </c>
      <c r="B49" s="37" t="s">
        <v>73</v>
      </c>
      <c r="C49" s="26">
        <f t="shared" si="1"/>
        <v>1</v>
      </c>
      <c r="D49" s="37" t="s">
        <v>74</v>
      </c>
      <c r="K49" s="37" t="s">
        <v>590</v>
      </c>
    </row>
    <row r="50">
      <c r="A50" s="37">
        <v>595.0</v>
      </c>
      <c r="B50" s="37" t="s">
        <v>23</v>
      </c>
      <c r="C50" s="26">
        <f t="shared" si="1"/>
        <v>13</v>
      </c>
      <c r="D50" s="37" t="s">
        <v>53</v>
      </c>
      <c r="K50" s="37" t="s">
        <v>591</v>
      </c>
    </row>
    <row r="51">
      <c r="A51" s="37">
        <v>608.0</v>
      </c>
      <c r="B51" s="37" t="s">
        <v>25</v>
      </c>
      <c r="C51" s="26">
        <f t="shared" si="1"/>
        <v>7</v>
      </c>
      <c r="D51" s="37" t="s">
        <v>76</v>
      </c>
      <c r="K51" s="37" t="s">
        <v>592</v>
      </c>
    </row>
    <row r="52">
      <c r="A52" s="37">
        <v>615.0</v>
      </c>
      <c r="B52" s="37" t="s">
        <v>25</v>
      </c>
      <c r="C52" s="26">
        <f t="shared" si="1"/>
        <v>2</v>
      </c>
      <c r="D52" s="37" t="s">
        <v>64</v>
      </c>
      <c r="K52" s="37" t="s">
        <v>592</v>
      </c>
    </row>
    <row r="53">
      <c r="A53" s="37">
        <v>617.0</v>
      </c>
      <c r="B53" s="37" t="s">
        <v>25</v>
      </c>
      <c r="C53" s="26">
        <f t="shared" si="1"/>
        <v>11</v>
      </c>
      <c r="D53" s="37" t="s">
        <v>76</v>
      </c>
      <c r="K53" s="37" t="s">
        <v>593</v>
      </c>
    </row>
    <row r="54">
      <c r="A54" s="37">
        <v>628.0</v>
      </c>
      <c r="B54" s="37" t="s">
        <v>73</v>
      </c>
      <c r="C54" s="26">
        <f t="shared" si="1"/>
        <v>12</v>
      </c>
      <c r="D54" s="37" t="s">
        <v>74</v>
      </c>
      <c r="K54" s="37" t="s">
        <v>594</v>
      </c>
    </row>
    <row r="55">
      <c r="A55" s="37">
        <v>640.0</v>
      </c>
      <c r="B55" s="37" t="s">
        <v>25</v>
      </c>
      <c r="C55" s="26">
        <f t="shared" si="1"/>
        <v>2</v>
      </c>
      <c r="D55" s="37" t="s">
        <v>76</v>
      </c>
      <c r="K55" s="37" t="s">
        <v>594</v>
      </c>
    </row>
    <row r="56">
      <c r="A56" s="37">
        <v>642.0</v>
      </c>
      <c r="B56" s="37" t="s">
        <v>25</v>
      </c>
      <c r="C56" s="26">
        <f t="shared" si="1"/>
        <v>3</v>
      </c>
      <c r="D56" s="37" t="s">
        <v>64</v>
      </c>
      <c r="K56" s="37" t="s">
        <v>594</v>
      </c>
    </row>
    <row r="57">
      <c r="A57" s="37">
        <v>645.0</v>
      </c>
      <c r="B57" s="37" t="s">
        <v>25</v>
      </c>
      <c r="C57" s="26">
        <f t="shared" si="1"/>
        <v>2</v>
      </c>
      <c r="D57" s="37" t="s">
        <v>76</v>
      </c>
      <c r="K57" s="37" t="s">
        <v>594</v>
      </c>
    </row>
    <row r="58">
      <c r="A58" s="37">
        <v>647.0</v>
      </c>
      <c r="B58" s="37" t="s">
        <v>23</v>
      </c>
      <c r="C58" s="26">
        <f t="shared" si="1"/>
        <v>28</v>
      </c>
      <c r="D58" s="37" t="s">
        <v>51</v>
      </c>
      <c r="K58" s="37" t="s">
        <v>595</v>
      </c>
    </row>
    <row r="59">
      <c r="A59" s="37">
        <v>675.0</v>
      </c>
      <c r="B59" s="37" t="s">
        <v>25</v>
      </c>
      <c r="C59" s="26">
        <f t="shared" si="1"/>
        <v>4</v>
      </c>
      <c r="D59" s="37" t="s">
        <v>64</v>
      </c>
      <c r="K59" s="37" t="s">
        <v>596</v>
      </c>
    </row>
    <row r="60">
      <c r="A60" s="37">
        <v>679.0</v>
      </c>
      <c r="B60" s="37" t="s">
        <v>25</v>
      </c>
      <c r="C60" s="26">
        <f t="shared" si="1"/>
        <v>9</v>
      </c>
      <c r="D60" s="37" t="s">
        <v>76</v>
      </c>
      <c r="K60" s="37" t="s">
        <v>596</v>
      </c>
    </row>
    <row r="61">
      <c r="A61" s="37">
        <v>688.0</v>
      </c>
      <c r="B61" s="37" t="s">
        <v>23</v>
      </c>
      <c r="C61" s="26">
        <f t="shared" si="1"/>
        <v>4</v>
      </c>
      <c r="D61" s="37" t="s">
        <v>57</v>
      </c>
      <c r="K61" s="37" t="s">
        <v>596</v>
      </c>
    </row>
    <row r="62">
      <c r="A62" s="37">
        <v>692.0</v>
      </c>
      <c r="B62" s="37" t="s">
        <v>23</v>
      </c>
      <c r="C62" s="26">
        <f t="shared" si="1"/>
        <v>2</v>
      </c>
      <c r="D62" s="37" t="s">
        <v>53</v>
      </c>
      <c r="K62" s="37" t="s">
        <v>596</v>
      </c>
    </row>
    <row r="63">
      <c r="A63" s="37">
        <v>694.0</v>
      </c>
      <c r="B63" s="37" t="s">
        <v>25</v>
      </c>
      <c r="C63" s="26">
        <f t="shared" si="1"/>
        <v>1</v>
      </c>
      <c r="D63" s="37" t="s">
        <v>76</v>
      </c>
      <c r="K63" s="37" t="s">
        <v>597</v>
      </c>
    </row>
    <row r="64">
      <c r="A64" s="37">
        <v>695.0</v>
      </c>
      <c r="B64" s="37" t="s">
        <v>73</v>
      </c>
      <c r="C64" s="26">
        <f t="shared" si="1"/>
        <v>7</v>
      </c>
      <c r="D64" s="37" t="s">
        <v>74</v>
      </c>
      <c r="K64" s="37" t="s">
        <v>597</v>
      </c>
      <c r="L64" s="33" t="s">
        <v>442</v>
      </c>
    </row>
    <row r="65">
      <c r="A65" s="37">
        <v>702.0</v>
      </c>
      <c r="B65" s="37" t="s">
        <v>25</v>
      </c>
      <c r="C65" s="26">
        <f t="shared" si="1"/>
        <v>9</v>
      </c>
      <c r="D65" s="37" t="s">
        <v>76</v>
      </c>
      <c r="K65" s="37" t="s">
        <v>597</v>
      </c>
    </row>
    <row r="66">
      <c r="A66" s="37">
        <v>711.0</v>
      </c>
      <c r="B66" s="37" t="s">
        <v>73</v>
      </c>
      <c r="C66" s="26">
        <f t="shared" si="1"/>
        <v>7</v>
      </c>
      <c r="D66" s="37" t="s">
        <v>74</v>
      </c>
      <c r="K66" s="37" t="s">
        <v>597</v>
      </c>
    </row>
    <row r="67">
      <c r="A67" s="37">
        <v>718.0</v>
      </c>
      <c r="B67" s="37" t="s">
        <v>25</v>
      </c>
      <c r="C67" s="26">
        <f t="shared" si="1"/>
        <v>10</v>
      </c>
      <c r="D67" s="37" t="s">
        <v>76</v>
      </c>
      <c r="K67" s="37" t="s">
        <v>598</v>
      </c>
    </row>
    <row r="68">
      <c r="A68" s="37">
        <v>728.0</v>
      </c>
      <c r="B68" s="37" t="s">
        <v>23</v>
      </c>
      <c r="C68" s="26">
        <f t="shared" si="1"/>
        <v>6</v>
      </c>
      <c r="D68" s="37" t="s">
        <v>56</v>
      </c>
      <c r="K68" s="37" t="s">
        <v>599</v>
      </c>
    </row>
    <row r="69">
      <c r="A69" s="37">
        <v>734.0</v>
      </c>
      <c r="B69" s="37" t="s">
        <v>25</v>
      </c>
      <c r="C69" s="26">
        <f t="shared" si="1"/>
        <v>17</v>
      </c>
      <c r="D69" s="37" t="s">
        <v>76</v>
      </c>
      <c r="K69" s="37" t="s">
        <v>599</v>
      </c>
    </row>
    <row r="70">
      <c r="A70" s="37">
        <v>751.0</v>
      </c>
      <c r="B70" s="37" t="s">
        <v>23</v>
      </c>
      <c r="C70" s="26">
        <f t="shared" si="1"/>
        <v>20</v>
      </c>
      <c r="D70" s="33" t="s">
        <v>52</v>
      </c>
      <c r="K70" s="37" t="s">
        <v>600</v>
      </c>
    </row>
    <row r="71">
      <c r="A71" s="37">
        <v>771.0</v>
      </c>
      <c r="B71" s="37" t="s">
        <v>25</v>
      </c>
      <c r="C71" s="26">
        <f t="shared" si="1"/>
        <v>7</v>
      </c>
      <c r="D71" s="37" t="s">
        <v>76</v>
      </c>
      <c r="K71" s="37" t="s">
        <v>601</v>
      </c>
    </row>
    <row r="72">
      <c r="A72" s="37">
        <v>778.0</v>
      </c>
      <c r="B72" s="37" t="s">
        <v>23</v>
      </c>
      <c r="C72" s="26">
        <f t="shared" si="1"/>
        <v>2</v>
      </c>
      <c r="D72" s="37" t="s">
        <v>53</v>
      </c>
      <c r="K72" s="37" t="s">
        <v>601</v>
      </c>
    </row>
    <row r="73">
      <c r="A73" s="37">
        <v>780.0</v>
      </c>
      <c r="B73" s="37" t="s">
        <v>23</v>
      </c>
      <c r="C73" s="26">
        <f t="shared" si="1"/>
        <v>9</v>
      </c>
      <c r="D73" s="37" t="s">
        <v>57</v>
      </c>
      <c r="K73" s="37" t="s">
        <v>601</v>
      </c>
    </row>
    <row r="74">
      <c r="A74" s="37">
        <v>789.0</v>
      </c>
      <c r="B74" s="37" t="s">
        <v>25</v>
      </c>
      <c r="C74" s="26">
        <f t="shared" si="1"/>
        <v>4</v>
      </c>
      <c r="D74" s="37" t="s">
        <v>76</v>
      </c>
      <c r="K74" s="37" t="s">
        <v>601</v>
      </c>
    </row>
    <row r="75">
      <c r="A75" s="37">
        <v>793.0</v>
      </c>
      <c r="B75" s="37" t="s">
        <v>23</v>
      </c>
      <c r="C75" s="26">
        <f t="shared" si="1"/>
        <v>5</v>
      </c>
      <c r="D75" s="37" t="s">
        <v>57</v>
      </c>
      <c r="K75" s="37" t="s">
        <v>602</v>
      </c>
    </row>
    <row r="76">
      <c r="A76" s="37">
        <v>798.0</v>
      </c>
      <c r="B76" s="37" t="s">
        <v>25</v>
      </c>
      <c r="C76" s="26">
        <f t="shared" si="1"/>
        <v>9</v>
      </c>
      <c r="D76" s="37" t="s">
        <v>76</v>
      </c>
      <c r="K76" s="37" t="s">
        <v>603</v>
      </c>
    </row>
    <row r="77">
      <c r="A77" s="37">
        <v>807.0</v>
      </c>
      <c r="B77" s="37" t="s">
        <v>73</v>
      </c>
      <c r="C77" s="26">
        <f t="shared" si="1"/>
        <v>13</v>
      </c>
      <c r="D77" s="37" t="s">
        <v>74</v>
      </c>
      <c r="K77" s="37" t="s">
        <v>603</v>
      </c>
    </row>
    <row r="78">
      <c r="A78" s="37">
        <v>820.0</v>
      </c>
      <c r="B78" s="37" t="s">
        <v>25</v>
      </c>
      <c r="C78" s="26">
        <f t="shared" si="1"/>
        <v>2</v>
      </c>
      <c r="D78" s="37" t="s">
        <v>76</v>
      </c>
      <c r="K78" s="37" t="s">
        <v>603</v>
      </c>
    </row>
    <row r="79">
      <c r="A79" s="37">
        <v>822.0</v>
      </c>
      <c r="B79" s="37" t="s">
        <v>25</v>
      </c>
      <c r="C79" s="26">
        <f t="shared" si="1"/>
        <v>5</v>
      </c>
      <c r="D79" s="37" t="s">
        <v>64</v>
      </c>
      <c r="K79" s="37" t="s">
        <v>603</v>
      </c>
    </row>
    <row r="80">
      <c r="A80" s="37">
        <v>827.0</v>
      </c>
      <c r="B80" s="37" t="s">
        <v>23</v>
      </c>
      <c r="C80" s="26">
        <f t="shared" si="1"/>
        <v>4</v>
      </c>
      <c r="D80" s="37" t="s">
        <v>53</v>
      </c>
      <c r="K80" s="37" t="s">
        <v>603</v>
      </c>
    </row>
    <row r="81">
      <c r="A81" s="37">
        <v>831.0</v>
      </c>
      <c r="B81" s="37" t="s">
        <v>25</v>
      </c>
      <c r="C81" s="26">
        <f t="shared" si="1"/>
        <v>46</v>
      </c>
      <c r="D81" s="37" t="s">
        <v>76</v>
      </c>
      <c r="K81" s="37" t="s">
        <v>604</v>
      </c>
      <c r="L81" s="33" t="s">
        <v>105</v>
      </c>
    </row>
    <row r="82">
      <c r="A82" s="37">
        <v>877.0</v>
      </c>
      <c r="B82" s="37" t="s">
        <v>23</v>
      </c>
      <c r="C82" s="26">
        <f t="shared" si="1"/>
        <v>3</v>
      </c>
      <c r="D82" s="37" t="s">
        <v>53</v>
      </c>
      <c r="K82" s="37" t="s">
        <v>603</v>
      </c>
    </row>
    <row r="83">
      <c r="A83" s="37">
        <v>880.0</v>
      </c>
      <c r="B83" s="37" t="s">
        <v>25</v>
      </c>
      <c r="C83" s="26">
        <f t="shared" si="1"/>
        <v>7</v>
      </c>
      <c r="D83" s="37" t="s">
        <v>76</v>
      </c>
      <c r="K83" s="37" t="s">
        <v>605</v>
      </c>
    </row>
    <row r="84">
      <c r="A84" s="37">
        <v>887.0</v>
      </c>
      <c r="B84" s="37" t="s">
        <v>25</v>
      </c>
      <c r="C84" s="26">
        <f t="shared" si="1"/>
        <v>2</v>
      </c>
      <c r="D84" s="37" t="s">
        <v>64</v>
      </c>
      <c r="K84" s="37" t="s">
        <v>605</v>
      </c>
    </row>
    <row r="85">
      <c r="A85" s="37">
        <v>889.0</v>
      </c>
      <c r="B85" s="37" t="s">
        <v>25</v>
      </c>
      <c r="C85" s="26">
        <f t="shared" si="1"/>
        <v>6</v>
      </c>
      <c r="D85" s="37" t="s">
        <v>76</v>
      </c>
      <c r="K85" s="37" t="s">
        <v>605</v>
      </c>
    </row>
    <row r="86">
      <c r="A86" s="37">
        <v>895.0</v>
      </c>
      <c r="B86" s="37" t="s">
        <v>25</v>
      </c>
      <c r="C86" s="26">
        <f t="shared" si="1"/>
        <v>10</v>
      </c>
      <c r="D86" s="37" t="s">
        <v>64</v>
      </c>
      <c r="K86" s="37" t="s">
        <v>606</v>
      </c>
    </row>
    <row r="87">
      <c r="A87" s="37">
        <v>905.0</v>
      </c>
      <c r="B87" s="37" t="s">
        <v>25</v>
      </c>
      <c r="C87" s="26">
        <f t="shared" si="1"/>
        <v>9</v>
      </c>
      <c r="D87" s="37" t="s">
        <v>76</v>
      </c>
      <c r="K87" s="37" t="s">
        <v>607</v>
      </c>
    </row>
    <row r="88">
      <c r="A88" s="37">
        <v>914.0</v>
      </c>
      <c r="B88" s="37" t="s">
        <v>25</v>
      </c>
      <c r="C88" s="26">
        <f t="shared" si="1"/>
        <v>2</v>
      </c>
      <c r="D88" s="37" t="s">
        <v>64</v>
      </c>
      <c r="K88" s="37" t="s">
        <v>607</v>
      </c>
      <c r="L88" s="33" t="s">
        <v>608</v>
      </c>
    </row>
    <row r="89">
      <c r="A89" s="37">
        <v>916.0</v>
      </c>
      <c r="B89" s="37" t="s">
        <v>25</v>
      </c>
      <c r="C89" s="26">
        <f t="shared" si="1"/>
        <v>3</v>
      </c>
      <c r="D89" s="37" t="s">
        <v>76</v>
      </c>
      <c r="K89" s="37" t="s">
        <v>607</v>
      </c>
    </row>
    <row r="90">
      <c r="A90" s="37">
        <v>919.0</v>
      </c>
      <c r="B90" s="37" t="s">
        <v>23</v>
      </c>
      <c r="C90" s="26">
        <f t="shared" si="1"/>
        <v>3</v>
      </c>
      <c r="D90" s="37" t="s">
        <v>53</v>
      </c>
      <c r="K90" s="37" t="s">
        <v>607</v>
      </c>
    </row>
    <row r="91">
      <c r="A91" s="37">
        <v>922.0</v>
      </c>
      <c r="B91" s="37" t="s">
        <v>25</v>
      </c>
      <c r="C91" s="26">
        <f t="shared" si="1"/>
        <v>1</v>
      </c>
      <c r="D91" s="37" t="s">
        <v>64</v>
      </c>
      <c r="K91" s="37" t="s">
        <v>607</v>
      </c>
    </row>
    <row r="92">
      <c r="A92" s="37">
        <v>923.0</v>
      </c>
      <c r="B92" s="37" t="s">
        <v>73</v>
      </c>
      <c r="C92" s="26">
        <f t="shared" si="1"/>
        <v>7</v>
      </c>
      <c r="D92" s="37" t="s">
        <v>74</v>
      </c>
      <c r="K92" s="37" t="s">
        <v>607</v>
      </c>
    </row>
    <row r="93">
      <c r="A93" s="37">
        <v>930.0</v>
      </c>
      <c r="B93" s="37" t="s">
        <v>23</v>
      </c>
      <c r="C93" s="26">
        <f t="shared" si="1"/>
        <v>33</v>
      </c>
      <c r="D93" s="37" t="s">
        <v>57</v>
      </c>
      <c r="K93" s="37" t="s">
        <v>609</v>
      </c>
    </row>
    <row r="94">
      <c r="A94" s="37">
        <v>963.0</v>
      </c>
      <c r="B94" s="37" t="s">
        <v>23</v>
      </c>
      <c r="C94" s="26">
        <f t="shared" si="1"/>
        <v>5</v>
      </c>
      <c r="D94" s="37" t="s">
        <v>53</v>
      </c>
      <c r="K94" s="37" t="s">
        <v>610</v>
      </c>
    </row>
    <row r="95">
      <c r="A95" s="37">
        <v>968.0</v>
      </c>
      <c r="B95" s="37" t="s">
        <v>23</v>
      </c>
      <c r="C95" s="26">
        <f t="shared" si="1"/>
        <v>25</v>
      </c>
      <c r="D95" s="37" t="s">
        <v>57</v>
      </c>
      <c r="K95" s="37" t="s">
        <v>610</v>
      </c>
    </row>
    <row r="96">
      <c r="A96" s="37">
        <v>993.0</v>
      </c>
      <c r="B96" s="37" t="s">
        <v>25</v>
      </c>
      <c r="C96" s="26">
        <f t="shared" si="1"/>
        <v>42</v>
      </c>
      <c r="D96" s="37" t="s">
        <v>76</v>
      </c>
      <c r="K96" s="37" t="s">
        <v>611</v>
      </c>
    </row>
    <row r="97">
      <c r="A97" s="37">
        <v>1035.0</v>
      </c>
      <c r="B97" s="37" t="s">
        <v>23</v>
      </c>
      <c r="C97" s="26">
        <f t="shared" si="1"/>
        <v>12</v>
      </c>
      <c r="D97" s="37" t="s">
        <v>57</v>
      </c>
      <c r="K97" s="37" t="s">
        <v>612</v>
      </c>
    </row>
    <row r="98">
      <c r="A98" s="37">
        <v>1047.0</v>
      </c>
      <c r="B98" s="37" t="s">
        <v>25</v>
      </c>
      <c r="C98" s="26">
        <f t="shared" si="1"/>
        <v>10</v>
      </c>
      <c r="D98" s="37" t="s">
        <v>76</v>
      </c>
      <c r="K98" s="37" t="s">
        <v>613</v>
      </c>
      <c r="L98" s="33" t="s">
        <v>356</v>
      </c>
    </row>
    <row r="99">
      <c r="A99" s="37">
        <v>1057.0</v>
      </c>
      <c r="B99" s="37" t="s">
        <v>23</v>
      </c>
      <c r="C99" s="26">
        <f t="shared" si="1"/>
        <v>24</v>
      </c>
      <c r="D99" s="37" t="s">
        <v>55</v>
      </c>
      <c r="K99" s="37" t="s">
        <v>613</v>
      </c>
      <c r="L99" s="33" t="s">
        <v>356</v>
      </c>
    </row>
    <row r="100">
      <c r="A100" s="37">
        <v>1081.0</v>
      </c>
      <c r="B100" s="37" t="s">
        <v>25</v>
      </c>
      <c r="C100" s="26">
        <f t="shared" si="1"/>
        <v>33</v>
      </c>
      <c r="D100" s="37" t="s">
        <v>76</v>
      </c>
      <c r="K100" s="37" t="s">
        <v>614</v>
      </c>
    </row>
    <row r="101">
      <c r="A101" s="37">
        <v>1114.0</v>
      </c>
      <c r="B101" s="37" t="s">
        <v>23</v>
      </c>
      <c r="C101" s="26">
        <f t="shared" si="1"/>
        <v>20</v>
      </c>
      <c r="D101" s="37" t="s">
        <v>57</v>
      </c>
      <c r="K101" s="37" t="s">
        <v>615</v>
      </c>
    </row>
    <row r="102">
      <c r="A102" s="37">
        <v>1134.0</v>
      </c>
      <c r="B102" s="37" t="s">
        <v>23</v>
      </c>
      <c r="C102" s="26">
        <f t="shared" si="1"/>
        <v>7</v>
      </c>
      <c r="D102" s="37" t="s">
        <v>55</v>
      </c>
      <c r="K102" s="37" t="s">
        <v>616</v>
      </c>
    </row>
    <row r="103">
      <c r="A103" s="37">
        <v>1141.0</v>
      </c>
      <c r="B103" s="37" t="s">
        <v>23</v>
      </c>
      <c r="C103" s="26">
        <f t="shared" si="1"/>
        <v>5</v>
      </c>
      <c r="D103" s="37" t="s">
        <v>57</v>
      </c>
      <c r="K103" s="37" t="s">
        <v>616</v>
      </c>
    </row>
    <row r="104">
      <c r="A104" s="37">
        <v>1146.0</v>
      </c>
      <c r="B104" s="37" t="s">
        <v>73</v>
      </c>
      <c r="C104" s="26">
        <f t="shared" si="1"/>
        <v>21</v>
      </c>
      <c r="D104" s="37" t="s">
        <v>74</v>
      </c>
      <c r="K104" s="37" t="s">
        <v>616</v>
      </c>
    </row>
    <row r="105">
      <c r="A105" s="37">
        <v>1167.0</v>
      </c>
      <c r="B105" s="37" t="s">
        <v>25</v>
      </c>
      <c r="C105" s="26">
        <f t="shared" si="1"/>
        <v>12</v>
      </c>
      <c r="D105" s="37" t="s">
        <v>76</v>
      </c>
      <c r="K105" s="37" t="s">
        <v>617</v>
      </c>
    </row>
    <row r="106">
      <c r="A106" s="37">
        <v>1179.0</v>
      </c>
      <c r="B106" s="37" t="s">
        <v>73</v>
      </c>
      <c r="C106" s="26">
        <f t="shared" si="1"/>
        <v>7</v>
      </c>
      <c r="D106" s="37" t="s">
        <v>74</v>
      </c>
      <c r="K106" s="37" t="s">
        <v>618</v>
      </c>
    </row>
    <row r="107">
      <c r="A107" s="37">
        <v>1186.0</v>
      </c>
      <c r="B107" s="37" t="s">
        <v>25</v>
      </c>
      <c r="C107" s="26">
        <f t="shared" si="1"/>
        <v>8</v>
      </c>
      <c r="D107" s="37" t="s">
        <v>76</v>
      </c>
      <c r="K107" s="37" t="s">
        <v>618</v>
      </c>
    </row>
    <row r="108">
      <c r="A108" s="37">
        <v>1194.0</v>
      </c>
      <c r="B108" s="37" t="s">
        <v>73</v>
      </c>
      <c r="C108" s="26">
        <f t="shared" si="1"/>
        <v>9</v>
      </c>
      <c r="D108" s="37" t="s">
        <v>74</v>
      </c>
      <c r="K108" s="37" t="s">
        <v>619</v>
      </c>
    </row>
    <row r="109">
      <c r="A109" s="37">
        <v>1203.0</v>
      </c>
      <c r="B109" s="37" t="s">
        <v>25</v>
      </c>
      <c r="C109" s="26">
        <f t="shared" si="1"/>
        <v>7</v>
      </c>
      <c r="D109" s="37" t="s">
        <v>64</v>
      </c>
      <c r="K109" s="37" t="s">
        <v>620</v>
      </c>
    </row>
    <row r="110">
      <c r="A110" s="37">
        <v>1210.0</v>
      </c>
      <c r="B110" s="37" t="s">
        <v>73</v>
      </c>
      <c r="C110" s="26">
        <f t="shared" si="1"/>
        <v>8</v>
      </c>
      <c r="D110" s="37" t="s">
        <v>74</v>
      </c>
      <c r="K110" s="37" t="s">
        <v>621</v>
      </c>
    </row>
    <row r="111">
      <c r="A111" s="37">
        <v>1218.0</v>
      </c>
      <c r="B111" s="37" t="s">
        <v>23</v>
      </c>
      <c r="C111" s="26">
        <f t="shared" si="1"/>
        <v>16</v>
      </c>
      <c r="D111" s="37" t="s">
        <v>53</v>
      </c>
      <c r="K111" s="37" t="s">
        <v>622</v>
      </c>
    </row>
    <row r="112">
      <c r="A112" s="37">
        <v>1234.0</v>
      </c>
      <c r="B112" s="37" t="s">
        <v>23</v>
      </c>
      <c r="C112" s="26">
        <f t="shared" si="1"/>
        <v>5</v>
      </c>
      <c r="D112" s="37" t="s">
        <v>55</v>
      </c>
      <c r="K112" s="37" t="s">
        <v>622</v>
      </c>
    </row>
    <row r="113">
      <c r="A113" s="37">
        <v>1239.0</v>
      </c>
      <c r="B113" s="37" t="s">
        <v>25</v>
      </c>
      <c r="C113" s="26">
        <f t="shared" si="1"/>
        <v>24</v>
      </c>
      <c r="D113" s="37" t="s">
        <v>76</v>
      </c>
      <c r="K113" s="37" t="s">
        <v>623</v>
      </c>
    </row>
    <row r="114">
      <c r="A114" s="37">
        <v>1263.0</v>
      </c>
      <c r="B114" s="37" t="s">
        <v>23</v>
      </c>
      <c r="C114" s="26">
        <f t="shared" si="1"/>
        <v>7</v>
      </c>
      <c r="D114" s="33" t="s">
        <v>53</v>
      </c>
      <c r="K114" s="37" t="s">
        <v>623</v>
      </c>
    </row>
    <row r="115">
      <c r="A115" s="37">
        <v>1270.0</v>
      </c>
      <c r="B115" s="37" t="s">
        <v>25</v>
      </c>
      <c r="C115" s="26">
        <f t="shared" si="1"/>
        <v>5</v>
      </c>
      <c r="D115" s="37" t="s">
        <v>76</v>
      </c>
      <c r="K115" s="37" t="s">
        <v>623</v>
      </c>
    </row>
    <row r="116">
      <c r="A116" s="37">
        <v>1275.0</v>
      </c>
      <c r="B116" s="37" t="s">
        <v>23</v>
      </c>
      <c r="C116" s="26">
        <f t="shared" si="1"/>
        <v>13</v>
      </c>
      <c r="D116" s="37" t="s">
        <v>53</v>
      </c>
      <c r="K116" s="37" t="s">
        <v>624</v>
      </c>
    </row>
    <row r="117">
      <c r="A117" s="37">
        <v>1288.0</v>
      </c>
      <c r="B117" s="37" t="s">
        <v>25</v>
      </c>
      <c r="C117" s="26">
        <f t="shared" si="1"/>
        <v>2</v>
      </c>
      <c r="D117" s="37" t="s">
        <v>64</v>
      </c>
      <c r="K117" s="37" t="s">
        <v>625</v>
      </c>
    </row>
    <row r="118">
      <c r="A118" s="37">
        <v>1290.0</v>
      </c>
      <c r="B118" s="37" t="s">
        <v>25</v>
      </c>
      <c r="C118" s="26">
        <f t="shared" si="1"/>
        <v>2</v>
      </c>
      <c r="D118" s="37" t="s">
        <v>76</v>
      </c>
      <c r="K118" s="37" t="s">
        <v>625</v>
      </c>
    </row>
    <row r="119">
      <c r="A119" s="37">
        <v>1292.0</v>
      </c>
      <c r="B119" s="37" t="s">
        <v>73</v>
      </c>
      <c r="C119" s="26">
        <f t="shared" si="1"/>
        <v>10</v>
      </c>
      <c r="D119" s="37" t="s">
        <v>74</v>
      </c>
      <c r="K119" s="37" t="s">
        <v>625</v>
      </c>
    </row>
    <row r="120">
      <c r="A120" s="37">
        <v>1302.0</v>
      </c>
      <c r="B120" s="37" t="s">
        <v>23</v>
      </c>
      <c r="C120" s="26">
        <f t="shared" si="1"/>
        <v>12</v>
      </c>
      <c r="D120" s="37" t="s">
        <v>53</v>
      </c>
      <c r="K120" s="37" t="s">
        <v>626</v>
      </c>
    </row>
    <row r="121">
      <c r="A121" s="37">
        <v>1314.0</v>
      </c>
      <c r="B121" s="37" t="s">
        <v>25</v>
      </c>
      <c r="C121" s="26">
        <f t="shared" si="1"/>
        <v>5</v>
      </c>
      <c r="D121" s="37" t="s">
        <v>76</v>
      </c>
      <c r="K121" s="37" t="s">
        <v>627</v>
      </c>
    </row>
    <row r="122">
      <c r="A122" s="37">
        <v>1319.0</v>
      </c>
      <c r="B122" s="37" t="s">
        <v>23</v>
      </c>
      <c r="C122" s="26">
        <f t="shared" si="1"/>
        <v>6</v>
      </c>
      <c r="D122" s="37" t="s">
        <v>53</v>
      </c>
      <c r="K122" s="37" t="s">
        <v>627</v>
      </c>
    </row>
    <row r="123">
      <c r="A123" s="37">
        <v>1325.0</v>
      </c>
      <c r="B123" s="37" t="s">
        <v>25</v>
      </c>
      <c r="C123" s="26">
        <f t="shared" si="1"/>
        <v>1</v>
      </c>
      <c r="D123" s="37" t="s">
        <v>76</v>
      </c>
      <c r="K123" s="37" t="s">
        <v>627</v>
      </c>
    </row>
    <row r="124">
      <c r="A124" s="37">
        <v>1326.0</v>
      </c>
      <c r="B124" s="37" t="s">
        <v>23</v>
      </c>
      <c r="C124" s="26">
        <f t="shared" si="1"/>
        <v>10</v>
      </c>
      <c r="D124" s="37" t="s">
        <v>53</v>
      </c>
      <c r="K124" s="37" t="s">
        <v>628</v>
      </c>
    </row>
    <row r="125">
      <c r="A125" s="37">
        <v>1336.0</v>
      </c>
      <c r="B125" s="37" t="s">
        <v>73</v>
      </c>
      <c r="C125" s="26">
        <f t="shared" si="1"/>
        <v>19</v>
      </c>
      <c r="D125" s="37" t="s">
        <v>74</v>
      </c>
      <c r="K125" s="37" t="s">
        <v>629</v>
      </c>
    </row>
    <row r="126">
      <c r="A126" s="37">
        <v>1355.0</v>
      </c>
      <c r="B126" s="37" t="s">
        <v>23</v>
      </c>
      <c r="C126" s="26">
        <f t="shared" si="1"/>
        <v>15</v>
      </c>
      <c r="D126" s="37" t="s">
        <v>52</v>
      </c>
      <c r="K126" s="37" t="s">
        <v>630</v>
      </c>
    </row>
    <row r="127">
      <c r="A127" s="37">
        <v>1370.0</v>
      </c>
      <c r="B127" s="37" t="s">
        <v>25</v>
      </c>
      <c r="C127" s="26">
        <f t="shared" si="1"/>
        <v>6</v>
      </c>
      <c r="D127" s="37" t="s">
        <v>76</v>
      </c>
      <c r="K127" s="37" t="s">
        <v>631</v>
      </c>
    </row>
    <row r="128">
      <c r="A128" s="37">
        <v>1376.0</v>
      </c>
      <c r="B128" s="37" t="s">
        <v>23</v>
      </c>
      <c r="C128" s="26">
        <f t="shared" si="1"/>
        <v>5</v>
      </c>
      <c r="D128" s="37" t="s">
        <v>53</v>
      </c>
      <c r="K128" s="37" t="s">
        <v>631</v>
      </c>
    </row>
    <row r="129">
      <c r="A129" s="37">
        <v>1381.0</v>
      </c>
      <c r="B129" s="37" t="s">
        <v>25</v>
      </c>
      <c r="C129" s="26">
        <f t="shared" si="1"/>
        <v>58</v>
      </c>
      <c r="D129" s="37" t="s">
        <v>76</v>
      </c>
      <c r="K129" s="37" t="s">
        <v>632</v>
      </c>
    </row>
    <row r="130">
      <c r="A130" s="37">
        <v>1439.0</v>
      </c>
      <c r="B130" s="37" t="s">
        <v>25</v>
      </c>
      <c r="C130" s="26">
        <f t="shared" si="1"/>
        <v>8</v>
      </c>
      <c r="D130" s="37" t="s">
        <v>64</v>
      </c>
      <c r="K130" s="37" t="s">
        <v>633</v>
      </c>
    </row>
    <row r="131">
      <c r="A131" s="37">
        <v>1447.0</v>
      </c>
      <c r="B131" s="37" t="s">
        <v>23</v>
      </c>
      <c r="C131" s="26">
        <f t="shared" si="1"/>
        <v>11</v>
      </c>
      <c r="D131" s="37" t="s">
        <v>53</v>
      </c>
      <c r="K131" s="37" t="s">
        <v>634</v>
      </c>
    </row>
    <row r="132">
      <c r="A132" s="37">
        <v>1458.0</v>
      </c>
      <c r="B132" s="37" t="s">
        <v>73</v>
      </c>
      <c r="C132" s="26">
        <f t="shared" si="1"/>
        <v>5</v>
      </c>
      <c r="D132" s="37" t="s">
        <v>74</v>
      </c>
      <c r="K132" s="37" t="s">
        <v>635</v>
      </c>
    </row>
    <row r="133">
      <c r="A133" s="37">
        <v>1463.0</v>
      </c>
      <c r="B133" s="33" t="s">
        <v>27</v>
      </c>
      <c r="C133" s="26">
        <f t="shared" si="1"/>
        <v>2</v>
      </c>
      <c r="D133" s="44"/>
      <c r="K133" s="37" t="s">
        <v>635</v>
      </c>
    </row>
    <row r="134">
      <c r="A134" s="37">
        <v>1465.0</v>
      </c>
      <c r="B134" s="37" t="s">
        <v>73</v>
      </c>
      <c r="C134" s="26">
        <f t="shared" si="1"/>
        <v>13</v>
      </c>
      <c r="D134" s="37" t="s">
        <v>74</v>
      </c>
      <c r="K134" s="37" t="s">
        <v>636</v>
      </c>
    </row>
    <row r="135">
      <c r="A135" s="37">
        <v>1478.0</v>
      </c>
      <c r="B135" s="33" t="s">
        <v>27</v>
      </c>
      <c r="C135" s="26">
        <f t="shared" si="1"/>
        <v>4</v>
      </c>
      <c r="D135" s="44"/>
      <c r="K135" s="37" t="s">
        <v>637</v>
      </c>
    </row>
    <row r="136">
      <c r="A136" s="37">
        <v>1482.0</v>
      </c>
      <c r="B136" s="37" t="s">
        <v>25</v>
      </c>
      <c r="C136" s="26">
        <f t="shared" si="1"/>
        <v>18</v>
      </c>
      <c r="D136" s="37" t="s">
        <v>76</v>
      </c>
      <c r="K136" s="37" t="s">
        <v>637</v>
      </c>
    </row>
    <row r="137">
      <c r="A137" s="37">
        <v>1500.0</v>
      </c>
      <c r="B137" s="37" t="s">
        <v>25</v>
      </c>
      <c r="C137" s="26">
        <f t="shared" si="1"/>
        <v>2</v>
      </c>
      <c r="D137" s="37" t="s">
        <v>64</v>
      </c>
      <c r="K137" s="37" t="s">
        <v>637</v>
      </c>
    </row>
    <row r="138">
      <c r="A138" s="37">
        <v>1502.0</v>
      </c>
      <c r="B138" s="37" t="s">
        <v>25</v>
      </c>
      <c r="C138" s="26">
        <f t="shared" si="1"/>
        <v>11</v>
      </c>
      <c r="D138" s="37" t="s">
        <v>76</v>
      </c>
      <c r="K138" s="37" t="s">
        <v>638</v>
      </c>
    </row>
    <row r="139">
      <c r="A139" s="37">
        <v>1513.0</v>
      </c>
      <c r="B139" s="37" t="s">
        <v>23</v>
      </c>
      <c r="C139" s="26">
        <f t="shared" si="1"/>
        <v>6</v>
      </c>
      <c r="D139" s="37" t="s">
        <v>53</v>
      </c>
      <c r="K139" s="37" t="s">
        <v>639</v>
      </c>
    </row>
    <row r="140">
      <c r="A140" s="37">
        <v>1519.0</v>
      </c>
      <c r="B140" s="37" t="s">
        <v>25</v>
      </c>
      <c r="C140" s="26">
        <f t="shared" si="1"/>
        <v>28</v>
      </c>
      <c r="D140" s="37" t="s">
        <v>76</v>
      </c>
      <c r="K140" s="37" t="s">
        <v>640</v>
      </c>
    </row>
    <row r="141">
      <c r="A141" s="37">
        <v>1547.0</v>
      </c>
      <c r="B141" s="37" t="s">
        <v>73</v>
      </c>
      <c r="C141" s="26">
        <f t="shared" si="1"/>
        <v>3</v>
      </c>
      <c r="D141" s="37" t="s">
        <v>74</v>
      </c>
      <c r="K141" s="37" t="s">
        <v>641</v>
      </c>
      <c r="L141" s="33" t="s">
        <v>356</v>
      </c>
    </row>
    <row r="142">
      <c r="A142" s="37">
        <v>1550.0</v>
      </c>
      <c r="B142" s="37" t="s">
        <v>25</v>
      </c>
      <c r="C142" s="26">
        <f t="shared" si="1"/>
        <v>15</v>
      </c>
      <c r="D142" s="37" t="s">
        <v>76</v>
      </c>
      <c r="K142" s="37" t="s">
        <v>641</v>
      </c>
    </row>
    <row r="143">
      <c r="A143" s="37">
        <v>1565.0</v>
      </c>
      <c r="B143" s="37" t="s">
        <v>23</v>
      </c>
      <c r="C143" s="26">
        <f t="shared" si="1"/>
        <v>3</v>
      </c>
      <c r="D143" s="37" t="s">
        <v>53</v>
      </c>
      <c r="K143" s="37" t="s">
        <v>641</v>
      </c>
    </row>
    <row r="144">
      <c r="A144" s="37">
        <v>1568.0</v>
      </c>
      <c r="B144" s="37" t="s">
        <v>23</v>
      </c>
      <c r="C144" s="26">
        <f t="shared" si="1"/>
        <v>27</v>
      </c>
      <c r="D144" s="37" t="s">
        <v>57</v>
      </c>
      <c r="K144" s="37" t="s">
        <v>642</v>
      </c>
      <c r="L144" s="33" t="s">
        <v>356</v>
      </c>
    </row>
    <row r="145">
      <c r="A145" s="37">
        <v>1595.0</v>
      </c>
      <c r="B145" s="37" t="s">
        <v>24</v>
      </c>
      <c r="C145" s="26">
        <f t="shared" si="1"/>
        <v>22</v>
      </c>
      <c r="K145" s="37" t="s">
        <v>643</v>
      </c>
      <c r="L145" s="33" t="s">
        <v>356</v>
      </c>
    </row>
    <row r="146">
      <c r="A146" s="37">
        <v>1617.0</v>
      </c>
      <c r="B146" s="37" t="s">
        <v>25</v>
      </c>
      <c r="C146" s="26">
        <f t="shared" si="1"/>
        <v>4</v>
      </c>
      <c r="D146" s="37" t="s">
        <v>64</v>
      </c>
      <c r="K146" s="37" t="s">
        <v>643</v>
      </c>
      <c r="L146" s="33" t="s">
        <v>356</v>
      </c>
    </row>
    <row r="147">
      <c r="A147" s="37">
        <v>1621.0</v>
      </c>
      <c r="B147" s="37" t="s">
        <v>23</v>
      </c>
      <c r="C147" s="26">
        <f t="shared" si="1"/>
        <v>3</v>
      </c>
      <c r="D147" s="37" t="s">
        <v>53</v>
      </c>
      <c r="K147" s="37" t="s">
        <v>643</v>
      </c>
      <c r="L147" s="33" t="s">
        <v>356</v>
      </c>
    </row>
    <row r="148">
      <c r="A148" s="37">
        <v>1624.0</v>
      </c>
      <c r="B148" s="37" t="s">
        <v>25</v>
      </c>
      <c r="C148" s="26">
        <f t="shared" si="1"/>
        <v>15</v>
      </c>
      <c r="D148" s="37" t="s">
        <v>76</v>
      </c>
      <c r="K148" s="37" t="s">
        <v>643</v>
      </c>
      <c r="L148" s="33" t="s">
        <v>356</v>
      </c>
    </row>
    <row r="149">
      <c r="A149" s="37">
        <v>1639.0</v>
      </c>
      <c r="B149" s="37" t="s">
        <v>23</v>
      </c>
      <c r="C149" s="26">
        <f t="shared" si="1"/>
        <v>20</v>
      </c>
      <c r="D149" s="37" t="s">
        <v>53</v>
      </c>
      <c r="K149" s="37" t="s">
        <v>644</v>
      </c>
      <c r="L149" s="33" t="s">
        <v>356</v>
      </c>
    </row>
    <row r="150">
      <c r="A150" s="37">
        <v>1659.0</v>
      </c>
      <c r="B150" s="37" t="s">
        <v>25</v>
      </c>
      <c r="C150" s="26">
        <f t="shared" si="1"/>
        <v>20</v>
      </c>
      <c r="D150" s="37" t="s">
        <v>76</v>
      </c>
      <c r="K150" s="37" t="s">
        <v>645</v>
      </c>
      <c r="L150" s="33" t="s">
        <v>356</v>
      </c>
    </row>
    <row r="151">
      <c r="A151" s="37">
        <v>1679.0</v>
      </c>
      <c r="B151" s="37" t="s">
        <v>23</v>
      </c>
      <c r="C151" s="26">
        <f t="shared" si="1"/>
        <v>2</v>
      </c>
      <c r="D151" s="37" t="s">
        <v>55</v>
      </c>
      <c r="K151" s="37" t="s">
        <v>646</v>
      </c>
      <c r="L151" s="33" t="s">
        <v>356</v>
      </c>
    </row>
    <row r="152">
      <c r="A152" s="37">
        <v>1681.0</v>
      </c>
      <c r="B152" s="37" t="s">
        <v>25</v>
      </c>
      <c r="C152" s="26">
        <f t="shared" si="1"/>
        <v>3</v>
      </c>
      <c r="D152" s="37" t="s">
        <v>76</v>
      </c>
      <c r="K152" s="37" t="s">
        <v>646</v>
      </c>
      <c r="L152" s="33" t="s">
        <v>356</v>
      </c>
    </row>
    <row r="153">
      <c r="A153" s="37">
        <v>1684.0</v>
      </c>
      <c r="B153" s="37" t="s">
        <v>23</v>
      </c>
      <c r="C153" s="26">
        <f t="shared" si="1"/>
        <v>2</v>
      </c>
      <c r="D153" s="37" t="s">
        <v>53</v>
      </c>
      <c r="K153" s="37" t="s">
        <v>646</v>
      </c>
      <c r="L153" s="33" t="s">
        <v>356</v>
      </c>
    </row>
    <row r="154">
      <c r="A154" s="37">
        <v>1686.0</v>
      </c>
      <c r="B154" s="37" t="s">
        <v>25</v>
      </c>
      <c r="C154" s="26">
        <f t="shared" si="1"/>
        <v>5</v>
      </c>
      <c r="D154" s="37" t="s">
        <v>76</v>
      </c>
      <c r="K154" s="37" t="s">
        <v>646</v>
      </c>
      <c r="L154" s="33" t="s">
        <v>356</v>
      </c>
    </row>
    <row r="155">
      <c r="A155" s="37">
        <v>1691.0</v>
      </c>
      <c r="B155" s="37" t="s">
        <v>73</v>
      </c>
      <c r="C155" s="26">
        <f t="shared" si="1"/>
        <v>1</v>
      </c>
      <c r="D155" s="37" t="s">
        <v>74</v>
      </c>
      <c r="K155" s="37" t="s">
        <v>646</v>
      </c>
      <c r="L155" s="33" t="s">
        <v>356</v>
      </c>
    </row>
    <row r="156">
      <c r="A156" s="37">
        <v>1692.0</v>
      </c>
      <c r="B156" s="37" t="s">
        <v>23</v>
      </c>
      <c r="C156" s="26">
        <f t="shared" si="1"/>
        <v>4</v>
      </c>
      <c r="D156" s="37" t="s">
        <v>53</v>
      </c>
      <c r="K156" s="37" t="s">
        <v>646</v>
      </c>
      <c r="L156" s="33" t="s">
        <v>356</v>
      </c>
    </row>
    <row r="157">
      <c r="A157" s="37">
        <v>1696.0</v>
      </c>
      <c r="B157" s="37" t="s">
        <v>25</v>
      </c>
      <c r="C157" s="26">
        <f t="shared" si="1"/>
        <v>30</v>
      </c>
      <c r="D157" s="37" t="s">
        <v>76</v>
      </c>
      <c r="K157" s="37" t="s">
        <v>646</v>
      </c>
      <c r="L157" s="33" t="s">
        <v>356</v>
      </c>
    </row>
    <row r="158">
      <c r="A158" s="37">
        <v>1726.0</v>
      </c>
      <c r="B158" s="37" t="s">
        <v>23</v>
      </c>
      <c r="C158" s="26">
        <f t="shared" si="1"/>
        <v>3</v>
      </c>
      <c r="D158" s="37" t="s">
        <v>55</v>
      </c>
      <c r="K158" s="37" t="s">
        <v>647</v>
      </c>
      <c r="L158" s="33" t="s">
        <v>356</v>
      </c>
    </row>
    <row r="159">
      <c r="A159" s="37">
        <v>1729.0</v>
      </c>
      <c r="B159" s="37" t="s">
        <v>25</v>
      </c>
      <c r="C159" s="26">
        <f t="shared" si="1"/>
        <v>31</v>
      </c>
      <c r="D159" s="37" t="s">
        <v>76</v>
      </c>
      <c r="K159" s="37" t="s">
        <v>648</v>
      </c>
      <c r="L159" s="33" t="s">
        <v>356</v>
      </c>
    </row>
    <row r="160">
      <c r="A160" s="37">
        <v>1760.0</v>
      </c>
      <c r="B160" s="33" t="s">
        <v>27</v>
      </c>
      <c r="C160" s="26">
        <f t="shared" si="1"/>
        <v>5</v>
      </c>
      <c r="D160" s="44"/>
      <c r="K160" s="37" t="s">
        <v>649</v>
      </c>
    </row>
    <row r="161">
      <c r="A161" s="37">
        <v>1765.0</v>
      </c>
      <c r="B161" s="37" t="s">
        <v>23</v>
      </c>
      <c r="C161" s="26">
        <f t="shared" si="1"/>
        <v>7</v>
      </c>
      <c r="K161" s="37" t="s">
        <v>649</v>
      </c>
    </row>
    <row r="162">
      <c r="A162" s="37">
        <v>1772.0</v>
      </c>
      <c r="B162" s="33" t="s">
        <v>27</v>
      </c>
      <c r="C162" s="26">
        <f t="shared" si="1"/>
        <v>3</v>
      </c>
      <c r="D162" s="44"/>
      <c r="K162" s="37" t="s">
        <v>649</v>
      </c>
    </row>
    <row r="163">
      <c r="A163" s="37">
        <v>1775.0</v>
      </c>
      <c r="B163" s="37" t="s">
        <v>73</v>
      </c>
      <c r="C163" s="26">
        <f t="shared" si="1"/>
        <v>1</v>
      </c>
      <c r="D163" s="37" t="s">
        <v>74</v>
      </c>
      <c r="K163" s="37" t="s">
        <v>649</v>
      </c>
    </row>
    <row r="164">
      <c r="A164" s="37">
        <v>1776.0</v>
      </c>
      <c r="B164" s="37" t="s">
        <v>23</v>
      </c>
      <c r="C164" s="26">
        <f t="shared" si="1"/>
        <v>6</v>
      </c>
      <c r="D164" s="37" t="s">
        <v>53</v>
      </c>
      <c r="K164" s="37" t="s">
        <v>649</v>
      </c>
    </row>
    <row r="165">
      <c r="A165" s="37">
        <v>1782.0</v>
      </c>
      <c r="B165" s="37" t="s">
        <v>25</v>
      </c>
      <c r="C165" s="26">
        <f t="shared" si="1"/>
        <v>2</v>
      </c>
      <c r="D165" s="37" t="s">
        <v>76</v>
      </c>
      <c r="K165" s="37" t="s">
        <v>650</v>
      </c>
      <c r="L165" s="33" t="s">
        <v>356</v>
      </c>
    </row>
    <row r="166">
      <c r="A166" s="37">
        <v>1784.0</v>
      </c>
      <c r="B166" s="37" t="s">
        <v>23</v>
      </c>
      <c r="C166" s="26">
        <f t="shared" si="1"/>
        <v>30</v>
      </c>
      <c r="D166" s="37" t="s">
        <v>53</v>
      </c>
      <c r="K166" s="37" t="s">
        <v>651</v>
      </c>
    </row>
    <row r="167">
      <c r="A167" s="37">
        <v>1814.0</v>
      </c>
      <c r="B167" s="37" t="s">
        <v>25</v>
      </c>
      <c r="C167" s="26">
        <f t="shared" si="1"/>
        <v>3</v>
      </c>
      <c r="D167" s="37" t="s">
        <v>76</v>
      </c>
      <c r="K167" s="37" t="s">
        <v>652</v>
      </c>
    </row>
    <row r="168">
      <c r="A168" s="37">
        <v>1817.0</v>
      </c>
      <c r="B168" s="37" t="s">
        <v>23</v>
      </c>
      <c r="C168" s="26">
        <f t="shared" si="1"/>
        <v>33</v>
      </c>
      <c r="D168" s="37" t="s">
        <v>57</v>
      </c>
      <c r="K168" s="37" t="s">
        <v>653</v>
      </c>
    </row>
    <row r="169">
      <c r="A169" s="37">
        <v>1850.0</v>
      </c>
      <c r="B169" s="37" t="s">
        <v>25</v>
      </c>
      <c r="C169" s="26">
        <f t="shared" si="1"/>
        <v>6</v>
      </c>
      <c r="D169" s="37" t="s">
        <v>76</v>
      </c>
      <c r="K169" s="37" t="s">
        <v>654</v>
      </c>
    </row>
    <row r="170">
      <c r="A170" s="37">
        <v>1856.0</v>
      </c>
      <c r="B170" s="33" t="s">
        <v>27</v>
      </c>
      <c r="C170" s="26">
        <f t="shared" si="1"/>
        <v>1</v>
      </c>
      <c r="D170" s="44"/>
      <c r="K170" s="37" t="s">
        <v>654</v>
      </c>
    </row>
    <row r="171">
      <c r="A171" s="37">
        <v>1857.0</v>
      </c>
      <c r="B171" s="37" t="s">
        <v>23</v>
      </c>
      <c r="C171" s="26">
        <f t="shared" si="1"/>
        <v>7</v>
      </c>
      <c r="D171" s="37" t="s">
        <v>53</v>
      </c>
      <c r="K171" s="37" t="s">
        <v>654</v>
      </c>
    </row>
    <row r="172">
      <c r="A172" s="37">
        <v>1864.0</v>
      </c>
      <c r="B172" s="37" t="s">
        <v>73</v>
      </c>
      <c r="C172" s="26">
        <f t="shared" si="1"/>
        <v>4</v>
      </c>
      <c r="D172" s="37" t="s">
        <v>74</v>
      </c>
      <c r="K172" s="37" t="s">
        <v>654</v>
      </c>
    </row>
    <row r="173">
      <c r="A173" s="37">
        <v>1868.0</v>
      </c>
      <c r="B173" s="37" t="s">
        <v>25</v>
      </c>
      <c r="C173" s="26">
        <f t="shared" si="1"/>
        <v>3</v>
      </c>
      <c r="D173" s="37" t="s">
        <v>64</v>
      </c>
      <c r="K173" s="37" t="s">
        <v>654</v>
      </c>
    </row>
    <row r="174">
      <c r="A174" s="37">
        <v>1871.0</v>
      </c>
      <c r="B174" s="37" t="s">
        <v>23</v>
      </c>
      <c r="C174" s="26">
        <f t="shared" si="1"/>
        <v>7</v>
      </c>
      <c r="D174" s="37" t="s">
        <v>53</v>
      </c>
      <c r="K174" s="37" t="s">
        <v>654</v>
      </c>
    </row>
    <row r="175">
      <c r="A175" s="37">
        <v>1878.0</v>
      </c>
      <c r="B175" s="37" t="s">
        <v>25</v>
      </c>
      <c r="C175" s="26">
        <f t="shared" si="1"/>
        <v>3</v>
      </c>
      <c r="D175" s="37" t="s">
        <v>76</v>
      </c>
      <c r="K175" s="37" t="s">
        <v>654</v>
      </c>
    </row>
    <row r="176">
      <c r="A176" s="37">
        <v>1881.0</v>
      </c>
      <c r="B176" s="37" t="s">
        <v>23</v>
      </c>
      <c r="C176" s="26">
        <f t="shared" si="1"/>
        <v>12</v>
      </c>
      <c r="D176" s="37" t="s">
        <v>53</v>
      </c>
      <c r="K176" s="37" t="s">
        <v>655</v>
      </c>
    </row>
    <row r="177">
      <c r="A177" s="37">
        <v>1893.0</v>
      </c>
      <c r="B177" s="37" t="s">
        <v>73</v>
      </c>
      <c r="C177" s="26">
        <f t="shared" si="1"/>
        <v>3</v>
      </c>
      <c r="D177" s="37" t="s">
        <v>74</v>
      </c>
      <c r="K177" s="37" t="s">
        <v>656</v>
      </c>
    </row>
    <row r="178">
      <c r="A178" s="37">
        <v>1896.0</v>
      </c>
      <c r="B178" s="37" t="s">
        <v>23</v>
      </c>
      <c r="C178" s="26">
        <f t="shared" si="1"/>
        <v>8</v>
      </c>
      <c r="D178" s="37" t="s">
        <v>58</v>
      </c>
      <c r="F178" s="34" t="s">
        <v>116</v>
      </c>
      <c r="K178" s="37" t="s">
        <v>656</v>
      </c>
    </row>
    <row r="179">
      <c r="A179" s="37">
        <v>1904.0</v>
      </c>
      <c r="B179" s="37" t="s">
        <v>23</v>
      </c>
      <c r="C179" s="26">
        <f t="shared" si="1"/>
        <v>2</v>
      </c>
      <c r="D179" s="37" t="s">
        <v>50</v>
      </c>
      <c r="K179" s="37" t="s">
        <v>656</v>
      </c>
    </row>
    <row r="180">
      <c r="A180" s="37">
        <v>1906.0</v>
      </c>
      <c r="B180" s="37" t="s">
        <v>23</v>
      </c>
      <c r="C180" s="26">
        <f t="shared" si="1"/>
        <v>3</v>
      </c>
      <c r="D180" s="37" t="s">
        <v>53</v>
      </c>
      <c r="K180" s="37" t="s">
        <v>656</v>
      </c>
    </row>
    <row r="181">
      <c r="A181" s="37">
        <v>1909.0</v>
      </c>
      <c r="B181" s="37" t="s">
        <v>25</v>
      </c>
      <c r="C181" s="26">
        <f t="shared" si="1"/>
        <v>6</v>
      </c>
      <c r="D181" s="37" t="s">
        <v>76</v>
      </c>
      <c r="K181" s="37" t="s">
        <v>656</v>
      </c>
    </row>
    <row r="182">
      <c r="A182" s="37">
        <v>1915.0</v>
      </c>
      <c r="B182" s="37" t="s">
        <v>23</v>
      </c>
      <c r="C182" s="26">
        <f t="shared" si="1"/>
        <v>2</v>
      </c>
      <c r="D182" s="37" t="s">
        <v>53</v>
      </c>
      <c r="K182" s="37" t="s">
        <v>656</v>
      </c>
    </row>
    <row r="183">
      <c r="A183" s="37">
        <v>1917.0</v>
      </c>
      <c r="B183" s="37" t="s">
        <v>25</v>
      </c>
      <c r="C183" s="26">
        <f t="shared" si="1"/>
        <v>1</v>
      </c>
      <c r="D183" s="37" t="s">
        <v>76</v>
      </c>
      <c r="K183" s="37" t="s">
        <v>656</v>
      </c>
    </row>
    <row r="184">
      <c r="A184" s="37">
        <v>1918.0</v>
      </c>
      <c r="B184" s="37" t="s">
        <v>23</v>
      </c>
      <c r="C184" s="26">
        <f t="shared" si="1"/>
        <v>21</v>
      </c>
      <c r="D184" s="37" t="s">
        <v>53</v>
      </c>
      <c r="K184" s="37" t="s">
        <v>657</v>
      </c>
    </row>
    <row r="185">
      <c r="A185" s="37">
        <v>1939.0</v>
      </c>
      <c r="B185" s="37" t="s">
        <v>23</v>
      </c>
      <c r="C185" s="26">
        <f t="shared" si="1"/>
        <v>6</v>
      </c>
      <c r="D185" s="37" t="s">
        <v>53</v>
      </c>
      <c r="K185" s="37" t="s">
        <v>658</v>
      </c>
    </row>
    <row r="186">
      <c r="A186" s="37">
        <v>1945.0</v>
      </c>
      <c r="B186" s="37" t="s">
        <v>23</v>
      </c>
      <c r="C186" s="26">
        <f t="shared" si="1"/>
        <v>5</v>
      </c>
      <c r="D186" s="37" t="s">
        <v>51</v>
      </c>
      <c r="K186" s="37" t="s">
        <v>658</v>
      </c>
    </row>
    <row r="187">
      <c r="A187" s="37">
        <v>1950.0</v>
      </c>
      <c r="B187" s="37" t="s">
        <v>23</v>
      </c>
      <c r="C187" s="26">
        <f t="shared" si="1"/>
        <v>11</v>
      </c>
      <c r="D187" s="37" t="s">
        <v>58</v>
      </c>
      <c r="F187" s="34" t="s">
        <v>116</v>
      </c>
      <c r="K187" s="37" t="s">
        <v>659</v>
      </c>
    </row>
    <row r="188">
      <c r="A188" s="37">
        <v>1961.0</v>
      </c>
      <c r="B188" s="37" t="s">
        <v>73</v>
      </c>
      <c r="C188" s="26">
        <f t="shared" si="1"/>
        <v>3</v>
      </c>
      <c r="D188" s="37" t="s">
        <v>74</v>
      </c>
      <c r="K188" s="37" t="s">
        <v>660</v>
      </c>
    </row>
    <row r="189">
      <c r="A189" s="37">
        <v>1964.0</v>
      </c>
      <c r="B189" s="37" t="s">
        <v>23</v>
      </c>
      <c r="C189" s="26">
        <f t="shared" si="1"/>
        <v>7</v>
      </c>
      <c r="D189" s="37" t="s">
        <v>53</v>
      </c>
      <c r="K189" s="37" t="s">
        <v>660</v>
      </c>
    </row>
    <row r="190">
      <c r="A190" s="37">
        <v>1971.0</v>
      </c>
      <c r="B190" s="37" t="s">
        <v>25</v>
      </c>
      <c r="C190" s="26">
        <f t="shared" si="1"/>
        <v>1</v>
      </c>
      <c r="D190" s="37" t="s">
        <v>76</v>
      </c>
      <c r="K190" s="37" t="s">
        <v>660</v>
      </c>
    </row>
    <row r="191">
      <c r="A191" s="37">
        <v>1972.0</v>
      </c>
      <c r="B191" s="37" t="s">
        <v>25</v>
      </c>
      <c r="C191" s="26">
        <f t="shared" si="1"/>
        <v>5</v>
      </c>
      <c r="D191" s="37" t="s">
        <v>64</v>
      </c>
      <c r="K191" s="37" t="s">
        <v>660</v>
      </c>
    </row>
    <row r="192">
      <c r="A192" s="37">
        <v>1977.0</v>
      </c>
      <c r="B192" s="37" t="s">
        <v>23</v>
      </c>
      <c r="C192" s="26">
        <f t="shared" si="1"/>
        <v>1</v>
      </c>
      <c r="D192" s="37" t="s">
        <v>58</v>
      </c>
      <c r="F192" s="34" t="s">
        <v>116</v>
      </c>
      <c r="K192" s="37" t="s">
        <v>660</v>
      </c>
    </row>
    <row r="193">
      <c r="A193" s="37">
        <v>1978.0</v>
      </c>
      <c r="B193" s="37" t="s">
        <v>23</v>
      </c>
      <c r="C193" s="26">
        <f t="shared" si="1"/>
        <v>2</v>
      </c>
      <c r="D193" s="37" t="s">
        <v>53</v>
      </c>
      <c r="K193" s="37" t="s">
        <v>660</v>
      </c>
    </row>
    <row r="194">
      <c r="A194" s="37">
        <v>1980.0</v>
      </c>
      <c r="B194" s="37" t="s">
        <v>23</v>
      </c>
      <c r="C194" s="26">
        <f t="shared" si="1"/>
        <v>5</v>
      </c>
      <c r="D194" s="37" t="s">
        <v>53</v>
      </c>
      <c r="K194" s="37" t="s">
        <v>661</v>
      </c>
    </row>
    <row r="195">
      <c r="A195" s="37">
        <v>1985.0</v>
      </c>
      <c r="B195" s="37" t="s">
        <v>25</v>
      </c>
      <c r="C195" s="26">
        <f t="shared" si="1"/>
        <v>8</v>
      </c>
      <c r="D195" s="37" t="s">
        <v>64</v>
      </c>
      <c r="K195" s="37" t="s">
        <v>662</v>
      </c>
    </row>
    <row r="196">
      <c r="A196" s="37">
        <v>1993.0</v>
      </c>
      <c r="B196" s="37" t="s">
        <v>23</v>
      </c>
      <c r="C196" s="26">
        <f t="shared" si="1"/>
        <v>-51</v>
      </c>
      <c r="D196" s="37" t="s">
        <v>53</v>
      </c>
      <c r="K196" s="37" t="s">
        <v>663</v>
      </c>
    </row>
    <row r="197">
      <c r="A197" s="37">
        <v>1942.0</v>
      </c>
      <c r="B197" s="37" t="s">
        <v>73</v>
      </c>
      <c r="C197" s="26">
        <f t="shared" si="1"/>
        <v>2</v>
      </c>
      <c r="D197" s="37" t="s">
        <v>74</v>
      </c>
      <c r="K197" s="37" t="s">
        <v>664</v>
      </c>
    </row>
    <row r="198">
      <c r="A198" s="37">
        <v>1944.0</v>
      </c>
      <c r="B198" s="33" t="s">
        <v>84</v>
      </c>
      <c r="C198" s="26">
        <f t="shared" si="1"/>
        <v>8</v>
      </c>
      <c r="K198" s="37" t="s">
        <v>664</v>
      </c>
    </row>
    <row r="199">
      <c r="A199" s="37">
        <v>1952.0</v>
      </c>
      <c r="B199" s="37" t="s">
        <v>23</v>
      </c>
      <c r="C199" s="26">
        <f t="shared" si="1"/>
        <v>8</v>
      </c>
      <c r="D199" s="37" t="s">
        <v>55</v>
      </c>
      <c r="K199" s="37" t="s">
        <v>664</v>
      </c>
    </row>
    <row r="200">
      <c r="A200" s="37">
        <v>1960.0</v>
      </c>
      <c r="B200" s="37" t="s">
        <v>25</v>
      </c>
      <c r="C200" s="26">
        <f t="shared" si="1"/>
        <v>5</v>
      </c>
      <c r="D200" s="37" t="s">
        <v>76</v>
      </c>
      <c r="K200" s="37" t="s">
        <v>664</v>
      </c>
    </row>
    <row r="201">
      <c r="A201" s="37">
        <v>1965.0</v>
      </c>
      <c r="B201" s="33" t="s">
        <v>84</v>
      </c>
      <c r="C201" s="26">
        <f t="shared" si="1"/>
        <v>4</v>
      </c>
      <c r="K201" s="37" t="s">
        <v>664</v>
      </c>
    </row>
    <row r="202">
      <c r="A202" s="37">
        <v>1969.0</v>
      </c>
      <c r="B202" s="37" t="s">
        <v>25</v>
      </c>
      <c r="C202" s="26">
        <f t="shared" si="1"/>
        <v>1</v>
      </c>
      <c r="D202" s="37" t="s">
        <v>64</v>
      </c>
      <c r="K202" s="37" t="s">
        <v>664</v>
      </c>
    </row>
    <row r="203">
      <c r="A203" s="37">
        <v>1970.0</v>
      </c>
      <c r="B203" s="37" t="s">
        <v>25</v>
      </c>
      <c r="C203" s="26">
        <f t="shared" si="1"/>
        <v>6</v>
      </c>
      <c r="D203" s="37" t="s">
        <v>76</v>
      </c>
      <c r="K203" s="37" t="s">
        <v>664</v>
      </c>
    </row>
    <row r="204">
      <c r="A204" s="37">
        <v>1976.0</v>
      </c>
      <c r="B204" s="37" t="s">
        <v>23</v>
      </c>
      <c r="C204" s="26">
        <f t="shared" si="1"/>
        <v>1</v>
      </c>
      <c r="D204" s="37" t="s">
        <v>50</v>
      </c>
      <c r="K204" s="37" t="s">
        <v>664</v>
      </c>
    </row>
    <row r="205">
      <c r="A205" s="37">
        <v>1977.0</v>
      </c>
      <c r="B205" s="33" t="s">
        <v>84</v>
      </c>
      <c r="C205" s="26">
        <f t="shared" si="1"/>
        <v>3</v>
      </c>
      <c r="D205" s="44"/>
      <c r="K205" s="37" t="s">
        <v>664</v>
      </c>
    </row>
    <row r="206">
      <c r="A206" s="37">
        <v>1980.0</v>
      </c>
      <c r="B206" s="37" t="s">
        <v>23</v>
      </c>
      <c r="C206" s="26">
        <f t="shared" si="1"/>
        <v>12</v>
      </c>
      <c r="D206" s="37" t="s">
        <v>56</v>
      </c>
      <c r="K206" s="37" t="s">
        <v>665</v>
      </c>
    </row>
    <row r="207">
      <c r="A207" s="37">
        <v>1992.0</v>
      </c>
      <c r="B207" s="33" t="s">
        <v>23</v>
      </c>
      <c r="C207" s="26">
        <f t="shared" si="1"/>
        <v>108</v>
      </c>
      <c r="D207" s="33" t="s">
        <v>53</v>
      </c>
      <c r="K207" s="37" t="s">
        <v>666</v>
      </c>
    </row>
    <row r="208">
      <c r="A208" s="37">
        <v>2100.0</v>
      </c>
      <c r="B208" s="33" t="s">
        <v>23</v>
      </c>
      <c r="C208" s="26">
        <f t="shared" si="1"/>
        <v>5</v>
      </c>
      <c r="D208" s="33" t="s">
        <v>53</v>
      </c>
      <c r="K208" s="37" t="s">
        <v>666</v>
      </c>
    </row>
    <row r="209">
      <c r="A209" s="37">
        <v>2105.0</v>
      </c>
      <c r="B209" s="37" t="s">
        <v>25</v>
      </c>
      <c r="C209" s="26">
        <f t="shared" si="1"/>
        <v>6</v>
      </c>
      <c r="D209" s="37" t="s">
        <v>76</v>
      </c>
      <c r="K209" s="37" t="s">
        <v>666</v>
      </c>
    </row>
    <row r="210">
      <c r="A210" s="37">
        <v>2111.0</v>
      </c>
      <c r="B210" s="37" t="s">
        <v>23</v>
      </c>
      <c r="C210" s="26">
        <f t="shared" si="1"/>
        <v>13</v>
      </c>
      <c r="D210" s="37" t="s">
        <v>53</v>
      </c>
      <c r="K210" s="37" t="s">
        <v>667</v>
      </c>
    </row>
    <row r="211">
      <c r="A211" s="37">
        <v>2124.0</v>
      </c>
      <c r="B211" s="37" t="s">
        <v>73</v>
      </c>
      <c r="C211" s="26">
        <f t="shared" si="1"/>
        <v>4</v>
      </c>
      <c r="D211" s="37" t="s">
        <v>74</v>
      </c>
      <c r="K211" s="37" t="s">
        <v>668</v>
      </c>
    </row>
    <row r="212">
      <c r="A212" s="37">
        <v>2128.0</v>
      </c>
      <c r="B212" s="37" t="s">
        <v>23</v>
      </c>
      <c r="C212" s="26">
        <f t="shared" si="1"/>
        <v>22</v>
      </c>
      <c r="D212" s="33" t="s">
        <v>50</v>
      </c>
      <c r="F212" s="34" t="s">
        <v>202</v>
      </c>
      <c r="K212" s="37" t="s">
        <v>669</v>
      </c>
    </row>
    <row r="213">
      <c r="A213" s="37">
        <v>2150.0</v>
      </c>
      <c r="B213" s="37" t="s">
        <v>25</v>
      </c>
      <c r="C213" s="26">
        <f t="shared" si="1"/>
        <v>16</v>
      </c>
      <c r="D213" s="37" t="s">
        <v>76</v>
      </c>
      <c r="K213" s="37" t="s">
        <v>670</v>
      </c>
    </row>
    <row r="214">
      <c r="A214" s="37">
        <v>2166.0</v>
      </c>
      <c r="B214" s="37" t="s">
        <v>23</v>
      </c>
      <c r="C214" s="26">
        <f t="shared" si="1"/>
        <v>13</v>
      </c>
      <c r="D214" s="37" t="s">
        <v>56</v>
      </c>
      <c r="K214" s="37" t="s">
        <v>671</v>
      </c>
    </row>
    <row r="215">
      <c r="A215" s="37">
        <v>2179.0</v>
      </c>
      <c r="B215" s="37" t="s">
        <v>25</v>
      </c>
      <c r="C215" s="26">
        <f t="shared" si="1"/>
        <v>1</v>
      </c>
      <c r="D215" s="37" t="s">
        <v>64</v>
      </c>
      <c r="K215" s="37" t="s">
        <v>671</v>
      </c>
    </row>
    <row r="216">
      <c r="A216" s="37">
        <v>2180.0</v>
      </c>
      <c r="B216" s="37" t="s">
        <v>23</v>
      </c>
      <c r="C216" s="26">
        <f t="shared" si="1"/>
        <v>10</v>
      </c>
      <c r="D216" s="37" t="s">
        <v>55</v>
      </c>
      <c r="K216" s="37" t="s">
        <v>671</v>
      </c>
    </row>
    <row r="217">
      <c r="A217" s="37">
        <v>2190.0</v>
      </c>
      <c r="B217" s="37" t="s">
        <v>23</v>
      </c>
      <c r="C217" s="26">
        <f t="shared" si="1"/>
        <v>5</v>
      </c>
      <c r="D217" s="37" t="s">
        <v>53</v>
      </c>
      <c r="K217" s="37" t="s">
        <v>671</v>
      </c>
    </row>
    <row r="218">
      <c r="A218" s="37">
        <v>2195.0</v>
      </c>
      <c r="B218" s="37" t="s">
        <v>28</v>
      </c>
      <c r="C218" s="26">
        <f t="shared" si="1"/>
        <v>3</v>
      </c>
      <c r="D218" s="37" t="s">
        <v>74</v>
      </c>
      <c r="K218" s="37" t="s">
        <v>671</v>
      </c>
    </row>
    <row r="219">
      <c r="A219" s="37">
        <v>2198.0</v>
      </c>
      <c r="B219" s="37" t="s">
        <v>23</v>
      </c>
      <c r="C219" s="26">
        <f t="shared" si="1"/>
        <v>4</v>
      </c>
      <c r="D219" s="37" t="s">
        <v>53</v>
      </c>
      <c r="K219" s="37" t="s">
        <v>671</v>
      </c>
    </row>
    <row r="220">
      <c r="A220" s="37">
        <v>2202.0</v>
      </c>
      <c r="B220" s="37" t="s">
        <v>28</v>
      </c>
      <c r="C220" s="26">
        <f t="shared" si="1"/>
        <v>18</v>
      </c>
      <c r="D220" s="37" t="s">
        <v>74</v>
      </c>
      <c r="K220" s="37" t="s">
        <v>671</v>
      </c>
    </row>
    <row r="221">
      <c r="A221" s="37">
        <v>2220.0</v>
      </c>
      <c r="B221" s="37" t="s">
        <v>25</v>
      </c>
      <c r="C221" s="26">
        <f t="shared" si="1"/>
        <v>5</v>
      </c>
      <c r="D221" s="37" t="s">
        <v>76</v>
      </c>
      <c r="K221" s="37" t="s">
        <v>672</v>
      </c>
    </row>
    <row r="222">
      <c r="A222" s="37">
        <v>2225.0</v>
      </c>
      <c r="B222" s="37" t="s">
        <v>23</v>
      </c>
      <c r="C222" s="26">
        <f t="shared" si="1"/>
        <v>3</v>
      </c>
      <c r="D222" s="37" t="s">
        <v>55</v>
      </c>
      <c r="K222" s="37" t="s">
        <v>673</v>
      </c>
    </row>
    <row r="223">
      <c r="A223" s="37">
        <v>2228.0</v>
      </c>
      <c r="B223" s="37" t="s">
        <v>25</v>
      </c>
      <c r="C223" s="26">
        <f t="shared" si="1"/>
        <v>12</v>
      </c>
      <c r="D223" s="37" t="s">
        <v>76</v>
      </c>
      <c r="K223" s="37" t="s">
        <v>673</v>
      </c>
    </row>
    <row r="224">
      <c r="A224" s="37">
        <v>2240.0</v>
      </c>
      <c r="B224" s="37" t="s">
        <v>25</v>
      </c>
      <c r="C224" s="26">
        <f t="shared" si="1"/>
        <v>13</v>
      </c>
      <c r="D224" s="37" t="s">
        <v>64</v>
      </c>
      <c r="K224" s="37" t="s">
        <v>673</v>
      </c>
    </row>
    <row r="225">
      <c r="A225" s="37">
        <v>2253.0</v>
      </c>
      <c r="B225" s="37" t="s">
        <v>25</v>
      </c>
      <c r="C225" s="26">
        <f t="shared" si="1"/>
        <v>9</v>
      </c>
      <c r="D225" s="37" t="s">
        <v>76</v>
      </c>
      <c r="K225" s="37" t="s">
        <v>674</v>
      </c>
    </row>
    <row r="226">
      <c r="A226" s="37">
        <v>2262.0</v>
      </c>
      <c r="B226" s="37" t="s">
        <v>25</v>
      </c>
      <c r="C226" s="26">
        <f t="shared" si="1"/>
        <v>4</v>
      </c>
      <c r="D226" s="37" t="s">
        <v>64</v>
      </c>
      <c r="K226" s="37" t="s">
        <v>675</v>
      </c>
    </row>
    <row r="227">
      <c r="A227" s="37">
        <v>2266.0</v>
      </c>
      <c r="B227" s="37" t="s">
        <v>73</v>
      </c>
      <c r="C227" s="26">
        <f t="shared" si="1"/>
        <v>3</v>
      </c>
      <c r="D227" s="37" t="s">
        <v>74</v>
      </c>
      <c r="K227" s="37" t="s">
        <v>676</v>
      </c>
    </row>
    <row r="228">
      <c r="A228" s="37">
        <v>2269.0</v>
      </c>
      <c r="B228" s="37" t="s">
        <v>23</v>
      </c>
      <c r="C228" s="26">
        <f t="shared" si="1"/>
        <v>11</v>
      </c>
      <c r="D228" s="37" t="s">
        <v>53</v>
      </c>
      <c r="K228" s="37" t="s">
        <v>677</v>
      </c>
    </row>
    <row r="229">
      <c r="A229" s="37">
        <v>2280.0</v>
      </c>
      <c r="B229" s="37" t="s">
        <v>23</v>
      </c>
      <c r="C229" s="26">
        <f t="shared" si="1"/>
        <v>6</v>
      </c>
      <c r="D229" s="37" t="s">
        <v>53</v>
      </c>
      <c r="K229" s="37" t="s">
        <v>678</v>
      </c>
    </row>
    <row r="230">
      <c r="A230" s="37">
        <v>2286.0</v>
      </c>
      <c r="B230" s="37" t="s">
        <v>25</v>
      </c>
      <c r="C230" s="26">
        <f t="shared" si="1"/>
        <v>44</v>
      </c>
      <c r="D230" s="37" t="s">
        <v>76</v>
      </c>
      <c r="K230" s="37" t="s">
        <v>679</v>
      </c>
    </row>
    <row r="231">
      <c r="A231" s="37">
        <v>2330.0</v>
      </c>
      <c r="B231" s="37" t="s">
        <v>23</v>
      </c>
      <c r="C231" s="26">
        <f t="shared" si="1"/>
        <v>14</v>
      </c>
      <c r="D231" s="37" t="s">
        <v>55</v>
      </c>
      <c r="K231" s="37" t="s">
        <v>680</v>
      </c>
    </row>
    <row r="232">
      <c r="A232" s="37">
        <v>2344.0</v>
      </c>
      <c r="B232" s="37" t="s">
        <v>23</v>
      </c>
      <c r="C232" s="26">
        <f t="shared" si="1"/>
        <v>37</v>
      </c>
      <c r="D232" s="37" t="s">
        <v>53</v>
      </c>
      <c r="K232" s="37" t="s">
        <v>681</v>
      </c>
    </row>
    <row r="233">
      <c r="A233" s="37">
        <v>2381.0</v>
      </c>
      <c r="B233" s="37" t="s">
        <v>25</v>
      </c>
      <c r="C233" s="26">
        <f t="shared" si="1"/>
        <v>2</v>
      </c>
      <c r="D233" s="37" t="s">
        <v>76</v>
      </c>
      <c r="K233" s="37" t="s">
        <v>682</v>
      </c>
    </row>
    <row r="234">
      <c r="A234" s="37">
        <v>2383.0</v>
      </c>
      <c r="B234" s="37" t="s">
        <v>23</v>
      </c>
      <c r="C234" s="26">
        <f t="shared" si="1"/>
        <v>6</v>
      </c>
      <c r="D234" s="37" t="s">
        <v>56</v>
      </c>
      <c r="K234" s="37" t="s">
        <v>682</v>
      </c>
    </row>
    <row r="235">
      <c r="A235" s="37">
        <v>2389.0</v>
      </c>
      <c r="B235" s="37" t="s">
        <v>25</v>
      </c>
      <c r="C235" s="26">
        <f t="shared" si="1"/>
        <v>4</v>
      </c>
      <c r="D235" s="37" t="s">
        <v>76</v>
      </c>
      <c r="K235" s="37" t="s">
        <v>682</v>
      </c>
    </row>
    <row r="236">
      <c r="A236" s="37">
        <v>2393.0</v>
      </c>
      <c r="B236" s="37" t="s">
        <v>23</v>
      </c>
      <c r="C236" s="26">
        <f t="shared" si="1"/>
        <v>5</v>
      </c>
      <c r="D236" s="37" t="s">
        <v>55</v>
      </c>
      <c r="K236" s="37" t="s">
        <v>682</v>
      </c>
    </row>
    <row r="237">
      <c r="A237" s="37">
        <v>2398.0</v>
      </c>
      <c r="B237" s="37" t="s">
        <v>23</v>
      </c>
      <c r="C237" s="26">
        <f t="shared" si="1"/>
        <v>24</v>
      </c>
      <c r="D237" s="37" t="s">
        <v>58</v>
      </c>
      <c r="F237" s="34" t="s">
        <v>116</v>
      </c>
      <c r="K237" s="37" t="s">
        <v>683</v>
      </c>
    </row>
    <row r="238">
      <c r="A238" s="37">
        <v>2422.0</v>
      </c>
      <c r="B238" s="37" t="s">
        <v>23</v>
      </c>
      <c r="C238" s="26">
        <f t="shared" si="1"/>
        <v>4</v>
      </c>
      <c r="D238" s="37" t="s">
        <v>50</v>
      </c>
      <c r="K238" s="37" t="s">
        <v>684</v>
      </c>
    </row>
    <row r="239">
      <c r="A239" s="37">
        <v>2426.0</v>
      </c>
      <c r="B239" s="37" t="s">
        <v>23</v>
      </c>
      <c r="C239" s="26">
        <f t="shared" si="1"/>
        <v>25</v>
      </c>
      <c r="D239" s="37" t="s">
        <v>51</v>
      </c>
      <c r="K239" s="37" t="s">
        <v>685</v>
      </c>
    </row>
    <row r="240">
      <c r="A240" s="37">
        <v>2451.0</v>
      </c>
      <c r="B240" s="37" t="s">
        <v>25</v>
      </c>
      <c r="C240" s="26">
        <f t="shared" si="1"/>
        <v>7</v>
      </c>
      <c r="D240" s="37" t="s">
        <v>76</v>
      </c>
      <c r="K240" s="37" t="s">
        <v>686</v>
      </c>
    </row>
    <row r="241">
      <c r="A241" s="37">
        <v>2458.0</v>
      </c>
      <c r="B241" s="37" t="s">
        <v>23</v>
      </c>
      <c r="C241" s="26">
        <f t="shared" si="1"/>
        <v>3</v>
      </c>
      <c r="D241" s="37" t="s">
        <v>53</v>
      </c>
      <c r="F241" s="34" t="s">
        <v>85</v>
      </c>
      <c r="K241" s="37" t="s">
        <v>686</v>
      </c>
    </row>
    <row r="242">
      <c r="A242" s="37">
        <v>2461.0</v>
      </c>
      <c r="B242" s="37" t="s">
        <v>25</v>
      </c>
      <c r="C242" s="26">
        <f t="shared" si="1"/>
        <v>9</v>
      </c>
      <c r="D242" s="37" t="s">
        <v>76</v>
      </c>
      <c r="K242" s="37" t="s">
        <v>686</v>
      </c>
    </row>
    <row r="243">
      <c r="A243" s="37">
        <v>2470.0</v>
      </c>
      <c r="B243" s="37" t="s">
        <v>23</v>
      </c>
      <c r="C243" s="26">
        <f t="shared" si="1"/>
        <v>3</v>
      </c>
      <c r="D243" s="37" t="s">
        <v>53</v>
      </c>
      <c r="K243" s="37" t="s">
        <v>686</v>
      </c>
    </row>
    <row r="244">
      <c r="A244" s="37">
        <v>2473.0</v>
      </c>
      <c r="B244" s="37" t="s">
        <v>25</v>
      </c>
      <c r="C244" s="26">
        <f t="shared" si="1"/>
        <v>21</v>
      </c>
      <c r="D244" s="37" t="s">
        <v>76</v>
      </c>
      <c r="K244" s="37" t="s">
        <v>687</v>
      </c>
    </row>
    <row r="245">
      <c r="A245" s="37">
        <v>2494.0</v>
      </c>
      <c r="B245" s="37" t="s">
        <v>23</v>
      </c>
      <c r="C245" s="26">
        <f t="shared" si="1"/>
        <v>4</v>
      </c>
      <c r="D245" s="37" t="s">
        <v>53</v>
      </c>
      <c r="K245" s="37" t="s">
        <v>688</v>
      </c>
    </row>
    <row r="246">
      <c r="A246" s="37">
        <v>2498.0</v>
      </c>
      <c r="B246" s="37" t="s">
        <v>23</v>
      </c>
      <c r="C246" s="26">
        <f t="shared" si="1"/>
        <v>10</v>
      </c>
      <c r="D246" s="37" t="s">
        <v>53</v>
      </c>
      <c r="K246" s="37" t="s">
        <v>688</v>
      </c>
    </row>
    <row r="247">
      <c r="A247" s="37">
        <v>2508.0</v>
      </c>
      <c r="B247" s="37" t="s">
        <v>23</v>
      </c>
      <c r="C247" s="26">
        <f t="shared" si="1"/>
        <v>2</v>
      </c>
      <c r="D247" s="37" t="s">
        <v>53</v>
      </c>
      <c r="K247" s="37" t="s">
        <v>688</v>
      </c>
    </row>
    <row r="248">
      <c r="A248" s="37">
        <v>2510.0</v>
      </c>
      <c r="B248" s="37" t="s">
        <v>25</v>
      </c>
      <c r="C248" s="26">
        <f t="shared" si="1"/>
        <v>37</v>
      </c>
      <c r="D248" s="37" t="s">
        <v>76</v>
      </c>
      <c r="K248" s="37" t="s">
        <v>689</v>
      </c>
    </row>
    <row r="249">
      <c r="A249" s="37">
        <v>2547.0</v>
      </c>
      <c r="B249" s="37" t="s">
        <v>23</v>
      </c>
      <c r="C249" s="26">
        <f t="shared" si="1"/>
        <v>9</v>
      </c>
      <c r="D249" s="37" t="s">
        <v>56</v>
      </c>
      <c r="K249" s="37" t="s">
        <v>690</v>
      </c>
    </row>
    <row r="250">
      <c r="A250" s="37">
        <v>2556.0</v>
      </c>
      <c r="B250" s="37" t="s">
        <v>25</v>
      </c>
      <c r="C250" s="26">
        <f t="shared" si="1"/>
        <v>5</v>
      </c>
      <c r="D250" s="37" t="s">
        <v>76</v>
      </c>
      <c r="K250" s="37" t="s">
        <v>691</v>
      </c>
    </row>
    <row r="251">
      <c r="A251" s="37">
        <v>2561.0</v>
      </c>
      <c r="B251" s="37" t="s">
        <v>23</v>
      </c>
      <c r="C251" s="26">
        <f t="shared" si="1"/>
        <v>4</v>
      </c>
      <c r="D251" s="37" t="s">
        <v>53</v>
      </c>
      <c r="K251" s="37" t="s">
        <v>691</v>
      </c>
    </row>
    <row r="252">
      <c r="A252" s="37">
        <v>2565.0</v>
      </c>
      <c r="B252" s="37" t="s">
        <v>23</v>
      </c>
      <c r="C252" s="26">
        <f t="shared" si="1"/>
        <v>3</v>
      </c>
      <c r="D252" s="37" t="s">
        <v>51</v>
      </c>
      <c r="K252" s="37" t="s">
        <v>691</v>
      </c>
    </row>
    <row r="253">
      <c r="A253" s="37">
        <v>2568.0</v>
      </c>
      <c r="B253" s="37" t="s">
        <v>25</v>
      </c>
      <c r="C253" s="26">
        <f t="shared" si="1"/>
        <v>22</v>
      </c>
      <c r="D253" s="37" t="s">
        <v>76</v>
      </c>
      <c r="K253" s="37" t="s">
        <v>692</v>
      </c>
    </row>
    <row r="254">
      <c r="A254" s="37">
        <v>2590.0</v>
      </c>
      <c r="B254" s="37" t="s">
        <v>23</v>
      </c>
      <c r="C254" s="26">
        <f t="shared" si="1"/>
        <v>7</v>
      </c>
      <c r="D254" s="37" t="s">
        <v>56</v>
      </c>
      <c r="K254" s="37" t="s">
        <v>693</v>
      </c>
    </row>
    <row r="255">
      <c r="A255" s="37">
        <v>2597.0</v>
      </c>
      <c r="B255" s="37" t="s">
        <v>28</v>
      </c>
      <c r="C255" s="26">
        <f t="shared" si="1"/>
        <v>5</v>
      </c>
      <c r="D255" s="37" t="s">
        <v>74</v>
      </c>
      <c r="K255" s="37" t="s">
        <v>693</v>
      </c>
    </row>
    <row r="256">
      <c r="A256" s="37">
        <v>2602.0</v>
      </c>
      <c r="B256" s="37" t="s">
        <v>29</v>
      </c>
      <c r="C256" s="26">
        <f t="shared" si="1"/>
        <v>8</v>
      </c>
      <c r="D256" s="37" t="s">
        <v>74</v>
      </c>
      <c r="K256" s="37" t="s">
        <v>693</v>
      </c>
    </row>
    <row r="257">
      <c r="A257" s="37">
        <v>2610.0</v>
      </c>
      <c r="B257" s="37" t="s">
        <v>25</v>
      </c>
      <c r="C257" s="26">
        <f t="shared" si="1"/>
        <v>26</v>
      </c>
      <c r="D257" s="37" t="s">
        <v>76</v>
      </c>
      <c r="K257" s="37" t="s">
        <v>694</v>
      </c>
    </row>
    <row r="258">
      <c r="A258" s="37">
        <v>2636.0</v>
      </c>
      <c r="B258" s="37" t="s">
        <v>29</v>
      </c>
      <c r="C258" s="26">
        <f t="shared" si="1"/>
        <v>4</v>
      </c>
      <c r="D258" s="37" t="s">
        <v>74</v>
      </c>
      <c r="K258" s="37" t="s">
        <v>695</v>
      </c>
    </row>
    <row r="259">
      <c r="A259" s="37">
        <v>2640.0</v>
      </c>
      <c r="B259" s="37" t="s">
        <v>23</v>
      </c>
      <c r="C259" s="26">
        <f t="shared" si="1"/>
        <v>13</v>
      </c>
      <c r="D259" s="37" t="s">
        <v>50</v>
      </c>
      <c r="K259" s="37" t="s">
        <v>695</v>
      </c>
    </row>
    <row r="260">
      <c r="A260" s="37">
        <v>2653.0</v>
      </c>
      <c r="B260" s="37" t="s">
        <v>23</v>
      </c>
      <c r="C260" s="26">
        <f t="shared" si="1"/>
        <v>26</v>
      </c>
      <c r="D260" s="37" t="s">
        <v>53</v>
      </c>
      <c r="K260" s="37" t="s">
        <v>696</v>
      </c>
    </row>
    <row r="261">
      <c r="A261" s="37">
        <v>2679.0</v>
      </c>
      <c r="B261" s="37" t="s">
        <v>25</v>
      </c>
      <c r="C261" s="26">
        <f t="shared" si="1"/>
        <v>9</v>
      </c>
      <c r="D261" s="37" t="s">
        <v>64</v>
      </c>
      <c r="K261" s="37" t="s">
        <v>697</v>
      </c>
    </row>
    <row r="262">
      <c r="A262" s="37">
        <v>2688.0</v>
      </c>
      <c r="B262" s="37" t="s">
        <v>25</v>
      </c>
      <c r="C262" s="26">
        <f t="shared" si="1"/>
        <v>11</v>
      </c>
      <c r="D262" s="37" t="s">
        <v>76</v>
      </c>
      <c r="K262" s="37" t="s">
        <v>697</v>
      </c>
    </row>
    <row r="263">
      <c r="A263" s="37">
        <v>2699.0</v>
      </c>
      <c r="B263" s="37" t="s">
        <v>23</v>
      </c>
      <c r="C263" s="26">
        <f t="shared" si="1"/>
        <v>16</v>
      </c>
      <c r="K263" s="37" t="s">
        <v>698</v>
      </c>
    </row>
    <row r="264">
      <c r="A264" s="37">
        <v>2715.0</v>
      </c>
      <c r="C264" s="26">
        <f>SUM(C5:C263)</f>
        <v>2515</v>
      </c>
    </row>
    <row r="265">
      <c r="A265" s="37" t="s">
        <v>195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3.44"/>
    <col customWidth="1" min="12" max="14" width="8.56"/>
    <col customWidth="1" min="16" max="16" width="8.78"/>
    <col customWidth="1" min="17" max="26" width="8.56"/>
  </cols>
  <sheetData>
    <row r="1">
      <c r="A1" s="15" t="s">
        <v>65</v>
      </c>
      <c r="B1" s="16" t="s">
        <v>12</v>
      </c>
      <c r="C1" s="16"/>
      <c r="D1" s="16"/>
      <c r="E1" s="16"/>
      <c r="F1" s="16"/>
      <c r="G1" s="16"/>
      <c r="H1" s="16"/>
      <c r="I1" s="16"/>
      <c r="J1" s="16"/>
      <c r="K1" s="16"/>
      <c r="L1" s="16"/>
      <c r="R1" s="37">
        <v>2.0</v>
      </c>
    </row>
    <row r="2">
      <c r="A2" s="16" t="s">
        <v>66</v>
      </c>
      <c r="B2" s="17">
        <v>6.2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>
      <c r="A3" s="15" t="s">
        <v>67</v>
      </c>
      <c r="B3" s="15" t="s">
        <v>68</v>
      </c>
      <c r="C3" s="16"/>
      <c r="D3" s="15"/>
      <c r="E3" s="15"/>
      <c r="F3" s="15"/>
      <c r="G3" s="15"/>
      <c r="H3" s="15"/>
      <c r="I3" s="18"/>
      <c r="J3" s="19"/>
      <c r="K3" s="16"/>
      <c r="L3" s="16"/>
      <c r="S3" s="20"/>
    </row>
    <row r="4">
      <c r="A4" s="21" t="s">
        <v>19</v>
      </c>
      <c r="B4" s="21" t="s">
        <v>21</v>
      </c>
      <c r="C4" s="21" t="s">
        <v>32</v>
      </c>
      <c r="D4" s="21" t="s">
        <v>34</v>
      </c>
      <c r="E4" s="21" t="s">
        <v>69</v>
      </c>
      <c r="F4" s="21" t="s">
        <v>37</v>
      </c>
      <c r="G4" s="21" t="s">
        <v>70</v>
      </c>
      <c r="H4" s="21" t="s">
        <v>40</v>
      </c>
      <c r="I4" s="22" t="s">
        <v>71</v>
      </c>
      <c r="J4" s="23" t="s">
        <v>13</v>
      </c>
      <c r="K4" s="23" t="s">
        <v>42</v>
      </c>
      <c r="L4" s="23" t="s">
        <v>44</v>
      </c>
      <c r="N4" s="49" t="s">
        <v>21</v>
      </c>
      <c r="O4" s="50" t="s">
        <v>71</v>
      </c>
      <c r="P4" s="50" t="s">
        <v>72</v>
      </c>
      <c r="S4" s="20"/>
      <c r="T4" s="20"/>
      <c r="U4" s="20"/>
      <c r="V4" s="20"/>
      <c r="W4" s="20"/>
      <c r="X4" s="20"/>
      <c r="Y4" s="20"/>
    </row>
    <row r="5">
      <c r="A5" s="25">
        <v>110.0</v>
      </c>
      <c r="B5" s="25" t="s">
        <v>23</v>
      </c>
      <c r="C5" s="26">
        <f t="shared" ref="C5:C277" si="1">A6-A5</f>
        <v>7</v>
      </c>
      <c r="D5" s="25" t="s">
        <v>55</v>
      </c>
      <c r="I5" s="27"/>
      <c r="J5" s="28"/>
      <c r="K5" s="25" t="s">
        <v>699</v>
      </c>
      <c r="N5" s="4" t="s">
        <v>23</v>
      </c>
      <c r="O5" s="29">
        <f>SUMIF(B:B,"hard_coral",C:C)</f>
        <v>1531</v>
      </c>
      <c r="P5" s="30">
        <f t="shared" ref="P5:P15" si="2">(O5/$O$16)*100</f>
        <v>59.78133542</v>
      </c>
      <c r="R5" s="26" t="s">
        <v>25</v>
      </c>
      <c r="S5" s="26">
        <v>906.0</v>
      </c>
      <c r="T5" s="20"/>
      <c r="U5" s="20"/>
      <c r="V5" s="20"/>
      <c r="W5" s="20"/>
      <c r="X5" s="20"/>
      <c r="Y5" s="20"/>
    </row>
    <row r="6">
      <c r="A6" s="25">
        <v>117.0</v>
      </c>
      <c r="B6" s="25" t="s">
        <v>25</v>
      </c>
      <c r="C6" s="26">
        <f t="shared" si="1"/>
        <v>11</v>
      </c>
      <c r="D6" s="25" t="s">
        <v>76</v>
      </c>
      <c r="I6" s="27"/>
      <c r="J6" s="28"/>
      <c r="K6" s="25" t="s">
        <v>699</v>
      </c>
      <c r="N6" s="4" t="s">
        <v>25</v>
      </c>
      <c r="O6" s="29">
        <f>SUMIF(B:B,"algae",C:C)</f>
        <v>904</v>
      </c>
      <c r="P6" s="30">
        <f t="shared" si="2"/>
        <v>35.29871144</v>
      </c>
      <c r="R6" s="26" t="s">
        <v>28</v>
      </c>
      <c r="S6" s="20">
        <v>41.0</v>
      </c>
    </row>
    <row r="7">
      <c r="A7" s="25">
        <v>128.0</v>
      </c>
      <c r="B7" s="25" t="s">
        <v>23</v>
      </c>
      <c r="C7" s="26">
        <f t="shared" si="1"/>
        <v>5</v>
      </c>
      <c r="D7" s="25" t="s">
        <v>56</v>
      </c>
      <c r="I7" s="27"/>
      <c r="J7" s="28"/>
      <c r="K7" s="25" t="s">
        <v>699</v>
      </c>
      <c r="N7" s="4" t="s">
        <v>24</v>
      </c>
      <c r="O7" s="29">
        <f>SUMIF(B:B,"soft_coral",C:C)</f>
        <v>6</v>
      </c>
      <c r="P7" s="30">
        <f t="shared" si="2"/>
        <v>0.234283483</v>
      </c>
      <c r="Q7" s="20"/>
      <c r="R7" s="26" t="s">
        <v>23</v>
      </c>
      <c r="S7" s="20">
        <v>1531.0</v>
      </c>
      <c r="T7" s="20"/>
    </row>
    <row r="8">
      <c r="A8" s="25">
        <v>133.0</v>
      </c>
      <c r="B8" s="25" t="s">
        <v>25</v>
      </c>
      <c r="C8" s="26">
        <f t="shared" si="1"/>
        <v>1</v>
      </c>
      <c r="D8" s="25" t="s">
        <v>64</v>
      </c>
      <c r="I8" s="27"/>
      <c r="J8" s="28"/>
      <c r="K8" s="25" t="s">
        <v>699</v>
      </c>
      <c r="N8" s="4" t="s">
        <v>28</v>
      </c>
      <c r="O8" s="29">
        <f>SUMIF(B:B,"boulder",C:C)</f>
        <v>41</v>
      </c>
      <c r="P8" s="30">
        <f t="shared" si="2"/>
        <v>1.600937134</v>
      </c>
      <c r="R8" s="26" t="s">
        <v>78</v>
      </c>
      <c r="S8" s="26">
        <v>0.0</v>
      </c>
      <c r="T8" s="20"/>
      <c r="U8" s="20"/>
      <c r="V8" s="20"/>
      <c r="W8" s="20"/>
      <c r="X8" s="20"/>
    </row>
    <row r="9">
      <c r="A9" s="25">
        <v>134.0</v>
      </c>
      <c r="B9" s="25" t="s">
        <v>23</v>
      </c>
      <c r="C9" s="26">
        <f t="shared" si="1"/>
        <v>11</v>
      </c>
      <c r="D9" s="25" t="s">
        <v>55</v>
      </c>
      <c r="I9" s="27"/>
      <c r="J9" s="28"/>
      <c r="K9" s="25" t="s">
        <v>700</v>
      </c>
      <c r="N9" s="4" t="s">
        <v>79</v>
      </c>
      <c r="O9" s="29">
        <f>SUMIF(B:B,"rubble",C:C)</f>
        <v>10</v>
      </c>
      <c r="P9" s="30">
        <f t="shared" si="2"/>
        <v>0.3904724717</v>
      </c>
      <c r="R9" s="26" t="s">
        <v>79</v>
      </c>
      <c r="S9" s="20">
        <v>8.0</v>
      </c>
      <c r="T9" s="20"/>
      <c r="U9" s="20"/>
      <c r="V9" s="20"/>
      <c r="W9" s="20"/>
      <c r="X9" s="20"/>
    </row>
    <row r="10">
      <c r="A10" s="25">
        <v>145.0</v>
      </c>
      <c r="B10" s="25" t="s">
        <v>25</v>
      </c>
      <c r="C10" s="26">
        <f t="shared" si="1"/>
        <v>7</v>
      </c>
      <c r="D10" s="25" t="s">
        <v>76</v>
      </c>
      <c r="F10" s="32"/>
      <c r="K10" s="25" t="s">
        <v>701</v>
      </c>
      <c r="L10" s="32"/>
      <c r="N10" s="4" t="s">
        <v>29</v>
      </c>
      <c r="O10" s="29">
        <f>SUMIF(B:B,"sand",C:C)</f>
        <v>0</v>
      </c>
      <c r="P10" s="30">
        <f t="shared" si="2"/>
        <v>0</v>
      </c>
      <c r="R10" s="26" t="s">
        <v>29</v>
      </c>
      <c r="S10" s="26">
        <v>0.0</v>
      </c>
    </row>
    <row r="11">
      <c r="A11" s="25">
        <v>152.0</v>
      </c>
      <c r="B11" s="25" t="s">
        <v>23</v>
      </c>
      <c r="C11" s="26">
        <f t="shared" si="1"/>
        <v>2</v>
      </c>
      <c r="D11" s="25" t="s">
        <v>53</v>
      </c>
      <c r="K11" s="25" t="s">
        <v>701</v>
      </c>
      <c r="N11" s="4" t="s">
        <v>26</v>
      </c>
      <c r="O11" s="29">
        <f>SUMIF(B:B,"sponge",C:C)</f>
        <v>0</v>
      </c>
      <c r="P11" s="30">
        <f t="shared" si="2"/>
        <v>0</v>
      </c>
      <c r="R11" s="26" t="s">
        <v>73</v>
      </c>
      <c r="S11" s="26">
        <v>47.0</v>
      </c>
    </row>
    <row r="12">
      <c r="A12" s="25">
        <v>154.0</v>
      </c>
      <c r="B12" s="25" t="s">
        <v>25</v>
      </c>
      <c r="C12" s="26">
        <f t="shared" si="1"/>
        <v>5</v>
      </c>
      <c r="D12" s="25" t="s">
        <v>76</v>
      </c>
      <c r="F12" s="32"/>
      <c r="K12" s="25" t="s">
        <v>701</v>
      </c>
      <c r="N12" s="4" t="s">
        <v>78</v>
      </c>
      <c r="O12" s="29">
        <f>SUMIF(B:B,"other",C:C)</f>
        <v>0</v>
      </c>
      <c r="P12" s="30">
        <f t="shared" si="2"/>
        <v>0</v>
      </c>
      <c r="R12" s="26" t="s">
        <v>24</v>
      </c>
      <c r="S12" s="20">
        <v>6.0</v>
      </c>
    </row>
    <row r="13">
      <c r="A13" s="25">
        <v>159.0</v>
      </c>
      <c r="B13" s="25" t="s">
        <v>25</v>
      </c>
      <c r="C13" s="26">
        <f t="shared" si="1"/>
        <v>3</v>
      </c>
      <c r="D13" s="25" t="s">
        <v>64</v>
      </c>
      <c r="K13" s="25" t="s">
        <v>701</v>
      </c>
      <c r="N13" s="4" t="s">
        <v>27</v>
      </c>
      <c r="O13" s="29">
        <f>SUMIF(B:B,"unknown",C:C)</f>
        <v>8</v>
      </c>
      <c r="P13" s="30">
        <f t="shared" si="2"/>
        <v>0.3123779774</v>
      </c>
      <c r="R13" s="26" t="s">
        <v>26</v>
      </c>
      <c r="S13" s="26">
        <v>0.0</v>
      </c>
    </row>
    <row r="14">
      <c r="A14" s="25">
        <v>162.0</v>
      </c>
      <c r="B14" s="25" t="s">
        <v>23</v>
      </c>
      <c r="C14" s="26">
        <f t="shared" si="1"/>
        <v>17</v>
      </c>
      <c r="D14" s="25" t="s">
        <v>53</v>
      </c>
      <c r="K14" s="25" t="s">
        <v>702</v>
      </c>
      <c r="L14" s="20"/>
      <c r="N14" s="4" t="s">
        <v>73</v>
      </c>
      <c r="O14" s="29">
        <f>SUMIF(B:B,"shadow",C:C)</f>
        <v>47</v>
      </c>
      <c r="P14" s="30">
        <f t="shared" si="2"/>
        <v>1.835220617</v>
      </c>
      <c r="R14" s="26" t="s">
        <v>27</v>
      </c>
      <c r="S14" s="26">
        <v>8.0</v>
      </c>
    </row>
    <row r="15">
      <c r="A15" s="25">
        <v>179.0</v>
      </c>
      <c r="B15" s="25" t="s">
        <v>73</v>
      </c>
      <c r="C15" s="26">
        <f t="shared" si="1"/>
        <v>4</v>
      </c>
      <c r="D15" s="25" t="s">
        <v>74</v>
      </c>
      <c r="K15" s="25" t="s">
        <v>703</v>
      </c>
      <c r="N15" s="4" t="s">
        <v>84</v>
      </c>
      <c r="O15" s="29">
        <f>SUMIF(B:B,"zoanthids",C:C)</f>
        <v>14</v>
      </c>
      <c r="P15" s="30">
        <f t="shared" si="2"/>
        <v>0.5466614604</v>
      </c>
      <c r="R15" s="26" t="s">
        <v>84</v>
      </c>
      <c r="S15" s="26">
        <v>14.0</v>
      </c>
    </row>
    <row r="16">
      <c r="A16" s="25">
        <v>183.0</v>
      </c>
      <c r="B16" s="25" t="s">
        <v>23</v>
      </c>
      <c r="C16" s="26">
        <f t="shared" si="1"/>
        <v>20</v>
      </c>
      <c r="D16" s="25" t="s">
        <v>57</v>
      </c>
      <c r="K16" s="25" t="s">
        <v>704</v>
      </c>
      <c r="N16" s="3"/>
      <c r="O16" s="35">
        <f t="shared" ref="O16:P16" si="3">SUM(O5:O15)</f>
        <v>2561</v>
      </c>
      <c r="P16" s="36">
        <f t="shared" si="3"/>
        <v>100</v>
      </c>
    </row>
    <row r="17">
      <c r="A17" s="25">
        <v>203.0</v>
      </c>
      <c r="B17" s="25" t="s">
        <v>25</v>
      </c>
      <c r="C17" s="26">
        <f t="shared" si="1"/>
        <v>18</v>
      </c>
      <c r="D17" s="25" t="s">
        <v>76</v>
      </c>
      <c r="K17" s="25" t="s">
        <v>705</v>
      </c>
      <c r="N17" s="3"/>
      <c r="O17" s="3"/>
      <c r="P17" s="3"/>
    </row>
    <row r="18">
      <c r="A18" s="25">
        <v>221.0</v>
      </c>
      <c r="B18" s="25" t="s">
        <v>23</v>
      </c>
      <c r="C18" s="26">
        <f t="shared" si="1"/>
        <v>39</v>
      </c>
      <c r="D18" s="25" t="s">
        <v>50</v>
      </c>
      <c r="F18" s="32"/>
      <c r="K18" s="25" t="s">
        <v>706</v>
      </c>
      <c r="L18" s="32"/>
      <c r="N18" s="38" t="s">
        <v>87</v>
      </c>
      <c r="O18" s="3"/>
      <c r="P18" s="3"/>
    </row>
    <row r="19">
      <c r="A19" s="25">
        <v>260.0</v>
      </c>
      <c r="B19" s="25" t="s">
        <v>23</v>
      </c>
      <c r="C19" s="26">
        <f t="shared" si="1"/>
        <v>3</v>
      </c>
      <c r="D19" s="25" t="s">
        <v>53</v>
      </c>
      <c r="K19" s="25" t="s">
        <v>707</v>
      </c>
      <c r="L19" s="20"/>
      <c r="N19" s="35">
        <f>C278-SUMIF(B5:B277,"missing",C5:C277)</f>
        <v>2561</v>
      </c>
      <c r="O19" s="3"/>
      <c r="P19" s="3"/>
    </row>
    <row r="20">
      <c r="A20" s="25">
        <v>263.0</v>
      </c>
      <c r="B20" s="25" t="s">
        <v>23</v>
      </c>
      <c r="C20" s="26">
        <f t="shared" si="1"/>
        <v>5</v>
      </c>
      <c r="D20" s="25" t="s">
        <v>53</v>
      </c>
      <c r="K20" s="25" t="s">
        <v>707</v>
      </c>
      <c r="L20" s="20"/>
    </row>
    <row r="21">
      <c r="A21" s="25">
        <v>268.0</v>
      </c>
      <c r="B21" s="25" t="s">
        <v>28</v>
      </c>
      <c r="C21" s="26">
        <f t="shared" si="1"/>
        <v>5</v>
      </c>
      <c r="D21" s="25" t="s">
        <v>74</v>
      </c>
      <c r="K21" s="25" t="s">
        <v>707</v>
      </c>
      <c r="L21" s="20"/>
      <c r="N21" s="37" t="s">
        <v>90</v>
      </c>
    </row>
    <row r="22">
      <c r="A22" s="25">
        <v>273.0</v>
      </c>
      <c r="B22" s="25" t="s">
        <v>25</v>
      </c>
      <c r="C22" s="26">
        <f t="shared" si="1"/>
        <v>9</v>
      </c>
      <c r="D22" s="25" t="s">
        <v>76</v>
      </c>
      <c r="K22" s="25" t="s">
        <v>707</v>
      </c>
    </row>
    <row r="23">
      <c r="A23" s="25">
        <v>282.0</v>
      </c>
      <c r="B23" s="25" t="s">
        <v>23</v>
      </c>
      <c r="C23" s="26">
        <f t="shared" si="1"/>
        <v>3</v>
      </c>
      <c r="D23" s="25" t="s">
        <v>53</v>
      </c>
      <c r="F23" s="32"/>
      <c r="K23" s="25" t="s">
        <v>708</v>
      </c>
      <c r="L23" s="33" t="s">
        <v>356</v>
      </c>
    </row>
    <row r="24">
      <c r="A24" s="25">
        <v>285.0</v>
      </c>
      <c r="B24" s="25" t="s">
        <v>23</v>
      </c>
      <c r="C24" s="26">
        <f t="shared" si="1"/>
        <v>1</v>
      </c>
      <c r="D24" s="25" t="s">
        <v>53</v>
      </c>
      <c r="K24" s="25" t="s">
        <v>708</v>
      </c>
      <c r="L24" s="39"/>
    </row>
    <row r="25">
      <c r="A25" s="25">
        <v>286.0</v>
      </c>
      <c r="B25" s="25" t="s">
        <v>25</v>
      </c>
      <c r="C25" s="26">
        <f t="shared" si="1"/>
        <v>2</v>
      </c>
      <c r="D25" s="25" t="s">
        <v>76</v>
      </c>
      <c r="K25" s="25" t="s">
        <v>708</v>
      </c>
      <c r="L25" s="39"/>
    </row>
    <row r="26">
      <c r="A26" s="25">
        <v>288.0</v>
      </c>
      <c r="B26" s="25" t="s">
        <v>23</v>
      </c>
      <c r="C26" s="26">
        <f t="shared" si="1"/>
        <v>3</v>
      </c>
      <c r="D26" s="25" t="s">
        <v>56</v>
      </c>
      <c r="K26" s="25" t="s">
        <v>708</v>
      </c>
      <c r="L26" s="39"/>
    </row>
    <row r="27">
      <c r="A27" s="25">
        <v>291.0</v>
      </c>
      <c r="B27" s="25" t="s">
        <v>23</v>
      </c>
      <c r="C27" s="26">
        <f t="shared" si="1"/>
        <v>2</v>
      </c>
      <c r="D27" s="25" t="s">
        <v>56</v>
      </c>
      <c r="K27" s="25" t="s">
        <v>708</v>
      </c>
      <c r="L27" s="39"/>
    </row>
    <row r="28">
      <c r="A28" s="25">
        <v>293.0</v>
      </c>
      <c r="B28" s="25" t="s">
        <v>25</v>
      </c>
      <c r="C28" s="26">
        <f t="shared" si="1"/>
        <v>2</v>
      </c>
      <c r="D28" s="25" t="s">
        <v>76</v>
      </c>
      <c r="K28" s="25" t="s">
        <v>708</v>
      </c>
    </row>
    <row r="29">
      <c r="A29" s="25">
        <v>295.0</v>
      </c>
      <c r="B29" s="25" t="s">
        <v>23</v>
      </c>
      <c r="C29" s="26">
        <f t="shared" si="1"/>
        <v>50</v>
      </c>
      <c r="D29" s="37" t="s">
        <v>57</v>
      </c>
      <c r="F29" s="32"/>
      <c r="K29" s="25" t="s">
        <v>709</v>
      </c>
      <c r="L29" s="32"/>
    </row>
    <row r="30">
      <c r="A30" s="25">
        <v>345.0</v>
      </c>
      <c r="B30" s="25" t="s">
        <v>23</v>
      </c>
      <c r="C30" s="26">
        <f t="shared" si="1"/>
        <v>9</v>
      </c>
      <c r="D30" s="25" t="s">
        <v>51</v>
      </c>
      <c r="K30" s="25" t="s">
        <v>710</v>
      </c>
    </row>
    <row r="31">
      <c r="A31" s="25">
        <v>354.0</v>
      </c>
      <c r="B31" s="25" t="s">
        <v>25</v>
      </c>
      <c r="C31" s="26">
        <f t="shared" si="1"/>
        <v>3</v>
      </c>
      <c r="D31" s="25" t="s">
        <v>76</v>
      </c>
      <c r="K31" s="25" t="s">
        <v>710</v>
      </c>
    </row>
    <row r="32">
      <c r="A32" s="25">
        <v>357.0</v>
      </c>
      <c r="B32" s="25" t="s">
        <v>73</v>
      </c>
      <c r="C32" s="26">
        <f t="shared" si="1"/>
        <v>2</v>
      </c>
      <c r="D32" s="25" t="s">
        <v>74</v>
      </c>
      <c r="K32" s="25" t="s">
        <v>710</v>
      </c>
    </row>
    <row r="33">
      <c r="A33" s="25">
        <v>359.0</v>
      </c>
      <c r="B33" s="25" t="s">
        <v>23</v>
      </c>
      <c r="C33" s="26">
        <f t="shared" si="1"/>
        <v>24</v>
      </c>
      <c r="D33" s="25" t="s">
        <v>54</v>
      </c>
      <c r="K33" s="25" t="s">
        <v>711</v>
      </c>
    </row>
    <row r="34">
      <c r="A34" s="25">
        <v>383.0</v>
      </c>
      <c r="B34" s="25" t="s">
        <v>25</v>
      </c>
      <c r="C34" s="26">
        <f t="shared" si="1"/>
        <v>4</v>
      </c>
      <c r="D34" s="25" t="s">
        <v>76</v>
      </c>
      <c r="K34" s="25" t="s">
        <v>712</v>
      </c>
    </row>
    <row r="35">
      <c r="A35" s="25">
        <v>387.0</v>
      </c>
      <c r="B35" s="25" t="s">
        <v>23</v>
      </c>
      <c r="C35" s="26">
        <f t="shared" si="1"/>
        <v>13</v>
      </c>
      <c r="D35" s="25" t="s">
        <v>51</v>
      </c>
      <c r="K35" s="25" t="s">
        <v>713</v>
      </c>
    </row>
    <row r="36">
      <c r="A36" s="25">
        <v>400.0</v>
      </c>
      <c r="B36" s="25" t="s">
        <v>23</v>
      </c>
      <c r="C36" s="26">
        <f t="shared" si="1"/>
        <v>27</v>
      </c>
      <c r="D36" s="25" t="s">
        <v>57</v>
      </c>
      <c r="K36" s="25" t="s">
        <v>714</v>
      </c>
    </row>
    <row r="37">
      <c r="A37" s="25">
        <v>427.0</v>
      </c>
      <c r="B37" s="25" t="s">
        <v>25</v>
      </c>
      <c r="C37" s="26">
        <f t="shared" si="1"/>
        <v>3</v>
      </c>
      <c r="D37" s="25" t="s">
        <v>76</v>
      </c>
      <c r="K37" s="25" t="s">
        <v>714</v>
      </c>
    </row>
    <row r="38">
      <c r="A38" s="25">
        <v>430.0</v>
      </c>
      <c r="B38" s="25" t="s">
        <v>23</v>
      </c>
      <c r="C38" s="26">
        <f t="shared" si="1"/>
        <v>52</v>
      </c>
      <c r="D38" s="37" t="s">
        <v>57</v>
      </c>
      <c r="F38" s="32"/>
      <c r="K38" s="25" t="s">
        <v>715</v>
      </c>
      <c r="L38" s="32"/>
    </row>
    <row r="39">
      <c r="A39" s="25">
        <v>482.0</v>
      </c>
      <c r="B39" s="25" t="s">
        <v>23</v>
      </c>
      <c r="C39" s="26">
        <f t="shared" si="1"/>
        <v>3</v>
      </c>
      <c r="D39" s="25" t="s">
        <v>53</v>
      </c>
      <c r="K39" s="25" t="s">
        <v>716</v>
      </c>
    </row>
    <row r="40">
      <c r="A40" s="25">
        <v>485.0</v>
      </c>
      <c r="B40" s="25" t="s">
        <v>23</v>
      </c>
      <c r="C40" s="26">
        <f t="shared" si="1"/>
        <v>6</v>
      </c>
      <c r="D40" s="25" t="s">
        <v>56</v>
      </c>
      <c r="K40" s="25" t="s">
        <v>716</v>
      </c>
    </row>
    <row r="41">
      <c r="A41" s="25">
        <v>491.0</v>
      </c>
      <c r="B41" s="25" t="s">
        <v>25</v>
      </c>
      <c r="C41" s="26">
        <f t="shared" si="1"/>
        <v>21</v>
      </c>
      <c r="D41" s="25" t="s">
        <v>76</v>
      </c>
      <c r="K41" s="25" t="s">
        <v>717</v>
      </c>
    </row>
    <row r="42">
      <c r="A42" s="25">
        <v>512.0</v>
      </c>
      <c r="B42" s="25" t="s">
        <v>23</v>
      </c>
      <c r="C42" s="26">
        <f t="shared" si="1"/>
        <v>12</v>
      </c>
      <c r="D42" s="25" t="s">
        <v>53</v>
      </c>
      <c r="K42" s="25" t="s">
        <v>718</v>
      </c>
      <c r="L42" s="39"/>
    </row>
    <row r="43">
      <c r="A43" s="25">
        <v>524.0</v>
      </c>
      <c r="B43" s="25" t="s">
        <v>25</v>
      </c>
      <c r="C43" s="26">
        <f t="shared" si="1"/>
        <v>3</v>
      </c>
      <c r="D43" s="25" t="s">
        <v>76</v>
      </c>
      <c r="K43" s="25" t="s">
        <v>718</v>
      </c>
    </row>
    <row r="44">
      <c r="A44" s="25">
        <v>527.0</v>
      </c>
      <c r="B44" s="25" t="s">
        <v>23</v>
      </c>
      <c r="C44" s="26">
        <f t="shared" si="1"/>
        <v>42</v>
      </c>
      <c r="D44" s="25" t="s">
        <v>58</v>
      </c>
      <c r="F44" s="34" t="s">
        <v>116</v>
      </c>
      <c r="K44" s="25" t="s">
        <v>719</v>
      </c>
    </row>
    <row r="45">
      <c r="A45" s="25">
        <v>569.0</v>
      </c>
      <c r="B45" s="25" t="s">
        <v>23</v>
      </c>
      <c r="C45" s="26">
        <f t="shared" si="1"/>
        <v>2</v>
      </c>
      <c r="D45" s="25" t="s">
        <v>53</v>
      </c>
      <c r="K45" s="25" t="s">
        <v>720</v>
      </c>
    </row>
    <row r="46">
      <c r="A46" s="25">
        <v>571.0</v>
      </c>
      <c r="B46" s="25" t="s">
        <v>23</v>
      </c>
      <c r="C46" s="26">
        <f t="shared" si="1"/>
        <v>4</v>
      </c>
      <c r="D46" s="25" t="s">
        <v>53</v>
      </c>
      <c r="K46" s="25" t="s">
        <v>720</v>
      </c>
    </row>
    <row r="47">
      <c r="A47" s="25">
        <v>575.0</v>
      </c>
      <c r="B47" s="25" t="s">
        <v>25</v>
      </c>
      <c r="C47" s="26">
        <f t="shared" si="1"/>
        <v>5</v>
      </c>
      <c r="D47" s="25" t="s">
        <v>76</v>
      </c>
      <c r="K47" s="25" t="s">
        <v>720</v>
      </c>
    </row>
    <row r="48">
      <c r="A48" s="25">
        <v>580.0</v>
      </c>
      <c r="B48" s="25" t="s">
        <v>23</v>
      </c>
      <c r="C48" s="26">
        <f t="shared" si="1"/>
        <v>18</v>
      </c>
      <c r="D48" s="25" t="s">
        <v>58</v>
      </c>
      <c r="F48" s="34" t="s">
        <v>116</v>
      </c>
      <c r="K48" s="25" t="s">
        <v>720</v>
      </c>
    </row>
    <row r="49">
      <c r="A49" s="25">
        <v>598.0</v>
      </c>
      <c r="B49" s="25" t="s">
        <v>23</v>
      </c>
      <c r="C49" s="26">
        <f t="shared" si="1"/>
        <v>6</v>
      </c>
      <c r="D49" s="25" t="s">
        <v>56</v>
      </c>
      <c r="F49" s="51"/>
      <c r="K49" s="25" t="s">
        <v>721</v>
      </c>
      <c r="L49" s="33" t="s">
        <v>722</v>
      </c>
    </row>
    <row r="50">
      <c r="A50" s="25">
        <v>604.0</v>
      </c>
      <c r="B50" s="25" t="s">
        <v>25</v>
      </c>
      <c r="C50" s="26">
        <f t="shared" si="1"/>
        <v>8</v>
      </c>
      <c r="D50" s="25" t="s">
        <v>76</v>
      </c>
      <c r="K50" s="25" t="s">
        <v>723</v>
      </c>
    </row>
    <row r="51">
      <c r="A51" s="25">
        <v>612.0</v>
      </c>
      <c r="B51" s="25" t="s">
        <v>23</v>
      </c>
      <c r="C51" s="26">
        <f t="shared" si="1"/>
        <v>11</v>
      </c>
      <c r="D51" s="25" t="s">
        <v>53</v>
      </c>
      <c r="K51" s="25" t="s">
        <v>724</v>
      </c>
    </row>
    <row r="52">
      <c r="A52" s="25">
        <v>623.0</v>
      </c>
      <c r="B52" s="25" t="s">
        <v>73</v>
      </c>
      <c r="C52" s="26">
        <f t="shared" si="1"/>
        <v>7</v>
      </c>
      <c r="D52" s="25" t="s">
        <v>74</v>
      </c>
      <c r="K52" s="25" t="s">
        <v>725</v>
      </c>
    </row>
    <row r="53">
      <c r="A53" s="25">
        <v>630.0</v>
      </c>
      <c r="B53" s="25" t="s">
        <v>23</v>
      </c>
      <c r="C53" s="26">
        <f t="shared" si="1"/>
        <v>15</v>
      </c>
      <c r="D53" s="25" t="s">
        <v>58</v>
      </c>
      <c r="F53" s="34" t="s">
        <v>116</v>
      </c>
      <c r="K53" s="25" t="s">
        <v>725</v>
      </c>
    </row>
    <row r="54">
      <c r="A54" s="25">
        <v>645.0</v>
      </c>
      <c r="B54" s="25" t="s">
        <v>79</v>
      </c>
      <c r="C54" s="26">
        <f t="shared" si="1"/>
        <v>8</v>
      </c>
      <c r="D54" s="25" t="s">
        <v>74</v>
      </c>
      <c r="F54" s="32"/>
      <c r="K54" s="25" t="s">
        <v>726</v>
      </c>
    </row>
    <row r="55">
      <c r="A55" s="25">
        <v>653.0</v>
      </c>
      <c r="B55" s="33" t="s">
        <v>24</v>
      </c>
      <c r="C55" s="26">
        <f t="shared" si="1"/>
        <v>2</v>
      </c>
      <c r="D55" s="44"/>
      <c r="K55" s="25" t="s">
        <v>726</v>
      </c>
      <c r="L55" s="33" t="s">
        <v>105</v>
      </c>
    </row>
    <row r="56">
      <c r="A56" s="25">
        <v>655.0</v>
      </c>
      <c r="B56" s="25" t="s">
        <v>25</v>
      </c>
      <c r="C56" s="26">
        <f t="shared" si="1"/>
        <v>3</v>
      </c>
      <c r="D56" s="25" t="s">
        <v>76</v>
      </c>
      <c r="K56" s="25" t="s">
        <v>726</v>
      </c>
    </row>
    <row r="57">
      <c r="A57" s="25">
        <v>658.0</v>
      </c>
      <c r="B57" s="33" t="s">
        <v>24</v>
      </c>
      <c r="C57" s="26">
        <f t="shared" si="1"/>
        <v>4</v>
      </c>
      <c r="D57" s="44"/>
      <c r="K57" s="25" t="s">
        <v>726</v>
      </c>
    </row>
    <row r="58">
      <c r="A58" s="25">
        <v>662.0</v>
      </c>
      <c r="B58" s="25" t="s">
        <v>25</v>
      </c>
      <c r="C58" s="26">
        <f t="shared" si="1"/>
        <v>10</v>
      </c>
      <c r="D58" s="25" t="s">
        <v>76</v>
      </c>
      <c r="K58" s="25" t="s">
        <v>726</v>
      </c>
    </row>
    <row r="59">
      <c r="A59" s="25">
        <v>672.0</v>
      </c>
      <c r="B59" s="25" t="s">
        <v>23</v>
      </c>
      <c r="C59" s="26">
        <f t="shared" si="1"/>
        <v>4</v>
      </c>
      <c r="D59" s="25" t="s">
        <v>53</v>
      </c>
      <c r="K59" s="25" t="s">
        <v>726</v>
      </c>
    </row>
    <row r="60">
      <c r="A60" s="25">
        <v>676.0</v>
      </c>
      <c r="B60" s="25" t="s">
        <v>23</v>
      </c>
      <c r="C60" s="26">
        <f t="shared" si="1"/>
        <v>21</v>
      </c>
      <c r="D60" s="25" t="s">
        <v>53</v>
      </c>
      <c r="K60" s="25" t="s">
        <v>727</v>
      </c>
    </row>
    <row r="61">
      <c r="A61" s="25">
        <v>697.0</v>
      </c>
      <c r="B61" s="25" t="s">
        <v>25</v>
      </c>
      <c r="C61" s="26">
        <f t="shared" si="1"/>
        <v>18</v>
      </c>
      <c r="D61" s="25" t="s">
        <v>76</v>
      </c>
      <c r="K61" s="25" t="s">
        <v>728</v>
      </c>
    </row>
    <row r="62">
      <c r="A62" s="25">
        <v>715.0</v>
      </c>
      <c r="B62" s="25" t="s">
        <v>23</v>
      </c>
      <c r="C62" s="26">
        <f t="shared" si="1"/>
        <v>19</v>
      </c>
      <c r="D62" s="44"/>
      <c r="K62" s="25" t="s">
        <v>729</v>
      </c>
      <c r="L62" s="39"/>
    </row>
    <row r="63">
      <c r="A63" s="25">
        <v>734.0</v>
      </c>
      <c r="B63" s="25" t="s">
        <v>23</v>
      </c>
      <c r="C63" s="26">
        <f t="shared" si="1"/>
        <v>19</v>
      </c>
      <c r="D63" s="25" t="s">
        <v>54</v>
      </c>
      <c r="F63" s="32"/>
      <c r="K63" s="25" t="s">
        <v>730</v>
      </c>
      <c r="L63" s="32"/>
    </row>
    <row r="64">
      <c r="A64" s="25">
        <v>753.0</v>
      </c>
      <c r="B64" s="25" t="s">
        <v>23</v>
      </c>
      <c r="C64" s="26">
        <f t="shared" si="1"/>
        <v>4</v>
      </c>
      <c r="D64" s="25" t="s">
        <v>53</v>
      </c>
      <c r="E64" s="20"/>
      <c r="K64" s="25" t="s">
        <v>730</v>
      </c>
    </row>
    <row r="65">
      <c r="A65" s="25">
        <v>757.0</v>
      </c>
      <c r="B65" s="25" t="s">
        <v>25</v>
      </c>
      <c r="C65" s="26">
        <f t="shared" si="1"/>
        <v>4</v>
      </c>
      <c r="D65" s="25" t="s">
        <v>76</v>
      </c>
      <c r="K65" s="25" t="s">
        <v>730</v>
      </c>
    </row>
    <row r="66">
      <c r="A66" s="25">
        <v>761.0</v>
      </c>
      <c r="B66" s="25" t="s">
        <v>23</v>
      </c>
      <c r="C66" s="26">
        <f t="shared" si="1"/>
        <v>19</v>
      </c>
      <c r="D66" s="25" t="s">
        <v>53</v>
      </c>
      <c r="E66" s="20"/>
      <c r="K66" s="25" t="s">
        <v>731</v>
      </c>
    </row>
    <row r="67">
      <c r="A67" s="25">
        <v>780.0</v>
      </c>
      <c r="B67" s="25" t="s">
        <v>25</v>
      </c>
      <c r="C67" s="26">
        <f t="shared" si="1"/>
        <v>8</v>
      </c>
      <c r="D67" s="25" t="s">
        <v>76</v>
      </c>
      <c r="K67" s="25" t="s">
        <v>732</v>
      </c>
    </row>
    <row r="68">
      <c r="A68" s="25">
        <v>788.0</v>
      </c>
      <c r="B68" s="25" t="s">
        <v>25</v>
      </c>
      <c r="C68" s="26">
        <f t="shared" si="1"/>
        <v>9</v>
      </c>
      <c r="D68" s="25" t="s">
        <v>64</v>
      </c>
      <c r="K68" s="25" t="s">
        <v>732</v>
      </c>
    </row>
    <row r="69">
      <c r="A69" s="25">
        <v>797.0</v>
      </c>
      <c r="B69" s="25" t="s">
        <v>23</v>
      </c>
      <c r="C69" s="26">
        <f t="shared" si="1"/>
        <v>20</v>
      </c>
      <c r="D69" s="25" t="s">
        <v>53</v>
      </c>
      <c r="K69" s="25" t="s">
        <v>733</v>
      </c>
    </row>
    <row r="70">
      <c r="A70" s="25">
        <v>817.0</v>
      </c>
      <c r="B70" s="25" t="s">
        <v>73</v>
      </c>
      <c r="C70" s="26">
        <f t="shared" si="1"/>
        <v>3</v>
      </c>
      <c r="D70" s="25" t="s">
        <v>74</v>
      </c>
      <c r="K70" s="25" t="s">
        <v>734</v>
      </c>
    </row>
    <row r="71">
      <c r="A71" s="25">
        <v>820.0</v>
      </c>
      <c r="B71" s="25" t="s">
        <v>25</v>
      </c>
      <c r="C71" s="26">
        <f t="shared" si="1"/>
        <v>11</v>
      </c>
      <c r="D71" s="25" t="s">
        <v>76</v>
      </c>
      <c r="E71" s="20"/>
      <c r="K71" s="25" t="s">
        <v>735</v>
      </c>
      <c r="L71" s="33" t="s">
        <v>608</v>
      </c>
    </row>
    <row r="72">
      <c r="A72" s="25">
        <v>831.0</v>
      </c>
      <c r="B72" s="25" t="s">
        <v>23</v>
      </c>
      <c r="C72" s="26">
        <f t="shared" si="1"/>
        <v>13</v>
      </c>
      <c r="D72" s="25" t="s">
        <v>56</v>
      </c>
      <c r="K72" s="25" t="s">
        <v>736</v>
      </c>
    </row>
    <row r="73">
      <c r="A73" s="25">
        <v>844.0</v>
      </c>
      <c r="B73" s="25" t="s">
        <v>23</v>
      </c>
      <c r="C73" s="26">
        <f t="shared" si="1"/>
        <v>13</v>
      </c>
      <c r="D73" s="25" t="s">
        <v>56</v>
      </c>
      <c r="K73" s="25" t="s">
        <v>737</v>
      </c>
    </row>
    <row r="74">
      <c r="A74" s="25">
        <v>857.0</v>
      </c>
      <c r="B74" s="25" t="s">
        <v>25</v>
      </c>
      <c r="C74" s="26">
        <f t="shared" si="1"/>
        <v>6</v>
      </c>
      <c r="D74" s="25" t="s">
        <v>76</v>
      </c>
      <c r="K74" s="25" t="s">
        <v>738</v>
      </c>
      <c r="L74" s="33" t="s">
        <v>608</v>
      </c>
    </row>
    <row r="75">
      <c r="A75" s="25">
        <v>863.0</v>
      </c>
      <c r="B75" s="25" t="s">
        <v>23</v>
      </c>
      <c r="C75" s="26">
        <f t="shared" si="1"/>
        <v>14</v>
      </c>
      <c r="D75" s="25" t="s">
        <v>51</v>
      </c>
      <c r="K75" s="25" t="s">
        <v>738</v>
      </c>
      <c r="L75" s="33" t="s">
        <v>608</v>
      </c>
    </row>
    <row r="76">
      <c r="A76" s="25">
        <v>877.0</v>
      </c>
      <c r="B76" s="25" t="s">
        <v>23</v>
      </c>
      <c r="C76" s="26">
        <f t="shared" si="1"/>
        <v>7</v>
      </c>
      <c r="D76" s="31" t="s">
        <v>50</v>
      </c>
      <c r="F76" s="40" t="s">
        <v>202</v>
      </c>
      <c r="K76" s="25" t="s">
        <v>739</v>
      </c>
      <c r="L76" s="33" t="s">
        <v>608</v>
      </c>
    </row>
    <row r="77">
      <c r="A77" s="25">
        <v>884.0</v>
      </c>
      <c r="B77" s="25" t="s">
        <v>25</v>
      </c>
      <c r="C77" s="26">
        <f t="shared" si="1"/>
        <v>7</v>
      </c>
      <c r="D77" s="25" t="s">
        <v>76</v>
      </c>
      <c r="K77" s="25" t="s">
        <v>739</v>
      </c>
    </row>
    <row r="78">
      <c r="A78" s="25">
        <v>891.0</v>
      </c>
      <c r="B78" s="25" t="s">
        <v>23</v>
      </c>
      <c r="C78" s="26">
        <f t="shared" si="1"/>
        <v>14</v>
      </c>
      <c r="D78" s="25" t="s">
        <v>51</v>
      </c>
      <c r="K78" s="25" t="s">
        <v>739</v>
      </c>
      <c r="L78" s="20"/>
    </row>
    <row r="79">
      <c r="A79" s="25">
        <v>905.0</v>
      </c>
      <c r="B79" s="25" t="s">
        <v>25</v>
      </c>
      <c r="C79" s="26">
        <f t="shared" si="1"/>
        <v>2</v>
      </c>
      <c r="D79" s="25" t="s">
        <v>76</v>
      </c>
      <c r="K79" s="25" t="s">
        <v>739</v>
      </c>
    </row>
    <row r="80">
      <c r="A80" s="25">
        <v>907.0</v>
      </c>
      <c r="B80" s="25" t="s">
        <v>23</v>
      </c>
      <c r="C80" s="26">
        <f t="shared" si="1"/>
        <v>5</v>
      </c>
      <c r="D80" s="25" t="s">
        <v>56</v>
      </c>
      <c r="K80" s="25" t="s">
        <v>739</v>
      </c>
    </row>
    <row r="81">
      <c r="A81" s="25">
        <v>912.0</v>
      </c>
      <c r="B81" s="25" t="s">
        <v>23</v>
      </c>
      <c r="C81" s="26">
        <f t="shared" si="1"/>
        <v>16</v>
      </c>
      <c r="D81" s="25" t="s">
        <v>51</v>
      </c>
      <c r="K81" s="25" t="s">
        <v>740</v>
      </c>
    </row>
    <row r="82">
      <c r="A82" s="25">
        <v>928.0</v>
      </c>
      <c r="B82" s="25" t="s">
        <v>23</v>
      </c>
      <c r="C82" s="26">
        <f t="shared" si="1"/>
        <v>17</v>
      </c>
      <c r="D82" s="25" t="s">
        <v>58</v>
      </c>
      <c r="F82" s="34" t="s">
        <v>116</v>
      </c>
      <c r="K82" s="25" t="s">
        <v>741</v>
      </c>
    </row>
    <row r="83">
      <c r="A83" s="25">
        <v>945.0</v>
      </c>
      <c r="B83" s="25" t="s">
        <v>23</v>
      </c>
      <c r="C83" s="26">
        <f t="shared" si="1"/>
        <v>22</v>
      </c>
      <c r="D83" s="25" t="s">
        <v>57</v>
      </c>
      <c r="K83" s="25" t="s">
        <v>742</v>
      </c>
    </row>
    <row r="84">
      <c r="A84" s="25">
        <v>967.0</v>
      </c>
      <c r="B84" s="25" t="s">
        <v>25</v>
      </c>
      <c r="C84" s="26">
        <f t="shared" si="1"/>
        <v>7</v>
      </c>
      <c r="D84" s="25" t="s">
        <v>76</v>
      </c>
      <c r="K84" s="25" t="s">
        <v>743</v>
      </c>
    </row>
    <row r="85">
      <c r="A85" s="25">
        <v>974.0</v>
      </c>
      <c r="B85" s="25" t="s">
        <v>23</v>
      </c>
      <c r="C85" s="26">
        <f t="shared" si="1"/>
        <v>3</v>
      </c>
      <c r="D85" s="25" t="s">
        <v>53</v>
      </c>
      <c r="K85" s="25" t="s">
        <v>743</v>
      </c>
    </row>
    <row r="86">
      <c r="A86" s="25">
        <v>977.0</v>
      </c>
      <c r="B86" s="25" t="s">
        <v>25</v>
      </c>
      <c r="C86" s="26">
        <f t="shared" si="1"/>
        <v>2</v>
      </c>
      <c r="D86" s="25" t="s">
        <v>76</v>
      </c>
      <c r="K86" s="25" t="s">
        <v>743</v>
      </c>
    </row>
    <row r="87">
      <c r="A87" s="25">
        <v>979.0</v>
      </c>
      <c r="B87" s="25" t="s">
        <v>23</v>
      </c>
      <c r="C87" s="26">
        <f t="shared" si="1"/>
        <v>7</v>
      </c>
      <c r="D87" s="25" t="s">
        <v>53</v>
      </c>
      <c r="K87" s="25" t="s">
        <v>743</v>
      </c>
    </row>
    <row r="88">
      <c r="A88" s="25">
        <v>986.0</v>
      </c>
      <c r="B88" s="25" t="s">
        <v>25</v>
      </c>
      <c r="C88" s="26">
        <f t="shared" si="1"/>
        <v>20</v>
      </c>
      <c r="D88" s="25" t="s">
        <v>76</v>
      </c>
      <c r="K88" s="25" t="s">
        <v>744</v>
      </c>
    </row>
    <row r="89">
      <c r="A89" s="25">
        <v>1006.0</v>
      </c>
      <c r="B89" s="25" t="s">
        <v>23</v>
      </c>
      <c r="C89" s="26">
        <f t="shared" si="1"/>
        <v>33</v>
      </c>
      <c r="D89" s="25" t="s">
        <v>53</v>
      </c>
      <c r="K89" s="25" t="s">
        <v>745</v>
      </c>
      <c r="L89" s="20"/>
    </row>
    <row r="90">
      <c r="A90" s="25">
        <v>1039.0</v>
      </c>
      <c r="B90" s="25" t="s">
        <v>79</v>
      </c>
      <c r="C90" s="26">
        <f t="shared" si="1"/>
        <v>2</v>
      </c>
      <c r="D90" s="37" t="s">
        <v>74</v>
      </c>
      <c r="K90" s="25" t="s">
        <v>746</v>
      </c>
      <c r="L90" s="20"/>
    </row>
    <row r="91">
      <c r="A91" s="25">
        <v>1041.0</v>
      </c>
      <c r="B91" s="25" t="s">
        <v>73</v>
      </c>
      <c r="C91" s="26">
        <f t="shared" si="1"/>
        <v>2</v>
      </c>
      <c r="D91" s="25" t="s">
        <v>74</v>
      </c>
      <c r="F91" s="32"/>
      <c r="K91" s="25" t="s">
        <v>746</v>
      </c>
    </row>
    <row r="92">
      <c r="A92" s="25">
        <v>1043.0</v>
      </c>
      <c r="B92" s="25" t="s">
        <v>27</v>
      </c>
      <c r="C92" s="26">
        <f t="shared" si="1"/>
        <v>2</v>
      </c>
      <c r="D92" s="20"/>
      <c r="K92" s="25" t="s">
        <v>746</v>
      </c>
      <c r="L92" s="33" t="s">
        <v>747</v>
      </c>
    </row>
    <row r="93">
      <c r="A93" s="25">
        <v>1045.0</v>
      </c>
      <c r="B93" s="25" t="s">
        <v>25</v>
      </c>
      <c r="C93" s="26">
        <f t="shared" si="1"/>
        <v>17</v>
      </c>
      <c r="D93" s="25" t="s">
        <v>76</v>
      </c>
      <c r="K93" s="25" t="s">
        <v>746</v>
      </c>
    </row>
    <row r="94">
      <c r="A94" s="25">
        <v>1062.0</v>
      </c>
      <c r="B94" s="25" t="s">
        <v>28</v>
      </c>
      <c r="C94" s="26">
        <f t="shared" si="1"/>
        <v>29</v>
      </c>
      <c r="D94" s="25" t="s">
        <v>74</v>
      </c>
      <c r="K94" s="25" t="s">
        <v>748</v>
      </c>
    </row>
    <row r="95">
      <c r="A95" s="25">
        <v>1091.0</v>
      </c>
      <c r="B95" s="25" t="s">
        <v>23</v>
      </c>
      <c r="C95" s="26">
        <f t="shared" si="1"/>
        <v>13</v>
      </c>
      <c r="D95" s="25" t="s">
        <v>56</v>
      </c>
      <c r="K95" s="25" t="s">
        <v>749</v>
      </c>
    </row>
    <row r="96">
      <c r="A96" s="25">
        <v>1104.0</v>
      </c>
      <c r="B96" s="25" t="s">
        <v>25</v>
      </c>
      <c r="C96" s="26">
        <f t="shared" si="1"/>
        <v>1</v>
      </c>
      <c r="D96" s="25" t="s">
        <v>76</v>
      </c>
      <c r="K96" s="25" t="s">
        <v>750</v>
      </c>
    </row>
    <row r="97">
      <c r="A97" s="25">
        <v>1105.0</v>
      </c>
      <c r="B97" s="25" t="s">
        <v>23</v>
      </c>
      <c r="C97" s="26">
        <f t="shared" si="1"/>
        <v>13</v>
      </c>
      <c r="D97" s="25" t="s">
        <v>53</v>
      </c>
      <c r="K97" s="25" t="s">
        <v>751</v>
      </c>
    </row>
    <row r="98">
      <c r="A98" s="25">
        <v>1118.0</v>
      </c>
      <c r="B98" s="25" t="s">
        <v>25</v>
      </c>
      <c r="C98" s="26">
        <f t="shared" si="1"/>
        <v>3</v>
      </c>
      <c r="D98" s="25" t="s">
        <v>76</v>
      </c>
      <c r="K98" s="25" t="s">
        <v>752</v>
      </c>
    </row>
    <row r="99">
      <c r="A99" s="25">
        <v>1121.0</v>
      </c>
      <c r="B99" s="25" t="s">
        <v>23</v>
      </c>
      <c r="C99" s="26">
        <f t="shared" si="1"/>
        <v>3</v>
      </c>
      <c r="D99" s="25" t="s">
        <v>53</v>
      </c>
      <c r="K99" s="25" t="s">
        <v>752</v>
      </c>
    </row>
    <row r="100">
      <c r="A100" s="25">
        <v>1124.0</v>
      </c>
      <c r="B100" s="25" t="s">
        <v>25</v>
      </c>
      <c r="C100" s="26">
        <f t="shared" si="1"/>
        <v>5</v>
      </c>
      <c r="D100" s="25" t="s">
        <v>76</v>
      </c>
      <c r="K100" s="25" t="s">
        <v>752</v>
      </c>
    </row>
    <row r="101">
      <c r="A101" s="25">
        <v>1129.0</v>
      </c>
      <c r="B101" s="25" t="s">
        <v>23</v>
      </c>
      <c r="C101" s="26">
        <f t="shared" si="1"/>
        <v>16</v>
      </c>
      <c r="D101" s="25" t="s">
        <v>53</v>
      </c>
      <c r="K101" s="25" t="s">
        <v>753</v>
      </c>
    </row>
    <row r="102">
      <c r="A102" s="25">
        <v>1145.0</v>
      </c>
      <c r="B102" s="25" t="s">
        <v>23</v>
      </c>
      <c r="C102" s="26">
        <f t="shared" si="1"/>
        <v>11</v>
      </c>
      <c r="D102" s="25" t="s">
        <v>53</v>
      </c>
      <c r="K102" s="45" t="s">
        <v>754</v>
      </c>
    </row>
    <row r="103">
      <c r="A103" s="25">
        <v>1156.0</v>
      </c>
      <c r="B103" s="25" t="s">
        <v>73</v>
      </c>
      <c r="C103" s="26">
        <f t="shared" si="1"/>
        <v>3</v>
      </c>
      <c r="D103" s="25" t="s">
        <v>74</v>
      </c>
      <c r="K103" s="45" t="s">
        <v>755</v>
      </c>
    </row>
    <row r="104">
      <c r="A104" s="25">
        <v>1159.0</v>
      </c>
      <c r="B104" s="25" t="s">
        <v>84</v>
      </c>
      <c r="C104" s="26">
        <f t="shared" si="1"/>
        <v>2</v>
      </c>
      <c r="D104" s="20"/>
      <c r="K104" s="45" t="s">
        <v>755</v>
      </c>
    </row>
    <row r="105">
      <c r="A105" s="25">
        <v>1161.0</v>
      </c>
      <c r="B105" s="25" t="s">
        <v>25</v>
      </c>
      <c r="C105" s="26">
        <f t="shared" si="1"/>
        <v>9</v>
      </c>
      <c r="D105" s="25" t="s">
        <v>76</v>
      </c>
      <c r="K105" s="45" t="s">
        <v>755</v>
      </c>
    </row>
    <row r="106">
      <c r="A106" s="25">
        <v>1170.0</v>
      </c>
      <c r="B106" s="25" t="s">
        <v>25</v>
      </c>
      <c r="C106" s="26">
        <f t="shared" si="1"/>
        <v>5</v>
      </c>
      <c r="D106" s="25" t="s">
        <v>64</v>
      </c>
      <c r="K106" s="45" t="s">
        <v>755</v>
      </c>
    </row>
    <row r="107">
      <c r="A107" s="25">
        <v>1175.0</v>
      </c>
      <c r="B107" s="25" t="s">
        <v>25</v>
      </c>
      <c r="C107" s="26">
        <f t="shared" si="1"/>
        <v>9</v>
      </c>
      <c r="D107" s="25" t="s">
        <v>76</v>
      </c>
      <c r="K107" s="45" t="s">
        <v>755</v>
      </c>
    </row>
    <row r="108">
      <c r="A108" s="25">
        <v>1184.0</v>
      </c>
      <c r="B108" s="25" t="s">
        <v>23</v>
      </c>
      <c r="C108" s="26">
        <f t="shared" si="1"/>
        <v>2</v>
      </c>
      <c r="D108" s="25" t="s">
        <v>53</v>
      </c>
      <c r="F108" s="34" t="s">
        <v>85</v>
      </c>
      <c r="K108" s="45" t="s">
        <v>755</v>
      </c>
    </row>
    <row r="109">
      <c r="A109" s="25">
        <v>1186.0</v>
      </c>
      <c r="B109" s="25" t="s">
        <v>23</v>
      </c>
      <c r="C109" s="26">
        <f t="shared" si="1"/>
        <v>13</v>
      </c>
      <c r="D109" s="25" t="s">
        <v>51</v>
      </c>
      <c r="F109" s="32"/>
      <c r="K109" s="45" t="s">
        <v>756</v>
      </c>
    </row>
    <row r="110">
      <c r="A110" s="25">
        <v>1199.0</v>
      </c>
      <c r="B110" s="25" t="s">
        <v>23</v>
      </c>
      <c r="C110" s="26">
        <f t="shared" si="1"/>
        <v>24</v>
      </c>
      <c r="D110" s="31" t="s">
        <v>50</v>
      </c>
      <c r="F110" s="40" t="s">
        <v>202</v>
      </c>
      <c r="K110" s="45" t="s">
        <v>757</v>
      </c>
      <c r="L110" s="20"/>
    </row>
    <row r="111">
      <c r="A111" s="25">
        <v>1223.0</v>
      </c>
      <c r="B111" s="25" t="s">
        <v>25</v>
      </c>
      <c r="C111" s="26">
        <f t="shared" si="1"/>
        <v>13</v>
      </c>
      <c r="D111" s="25" t="s">
        <v>76</v>
      </c>
      <c r="K111" s="45" t="s">
        <v>758</v>
      </c>
    </row>
    <row r="112">
      <c r="A112" s="25">
        <v>1236.0</v>
      </c>
      <c r="B112" s="25" t="s">
        <v>25</v>
      </c>
      <c r="C112" s="26">
        <f t="shared" si="1"/>
        <v>1</v>
      </c>
      <c r="D112" s="25" t="s">
        <v>64</v>
      </c>
      <c r="K112" s="45" t="s">
        <v>758</v>
      </c>
    </row>
    <row r="113">
      <c r="A113" s="25">
        <v>1237.0</v>
      </c>
      <c r="B113" s="25" t="s">
        <v>23</v>
      </c>
      <c r="C113" s="26">
        <f t="shared" si="1"/>
        <v>3</v>
      </c>
      <c r="D113" s="25" t="s">
        <v>53</v>
      </c>
      <c r="K113" s="45" t="s">
        <v>758</v>
      </c>
    </row>
    <row r="114">
      <c r="A114" s="25">
        <v>1240.0</v>
      </c>
      <c r="B114" s="25" t="s">
        <v>25</v>
      </c>
      <c r="C114" s="26">
        <f t="shared" si="1"/>
        <v>8</v>
      </c>
      <c r="D114" s="25" t="s">
        <v>76</v>
      </c>
      <c r="K114" s="45" t="s">
        <v>758</v>
      </c>
    </row>
    <row r="115">
      <c r="A115" s="25">
        <v>1248.0</v>
      </c>
      <c r="B115" s="25" t="s">
        <v>23</v>
      </c>
      <c r="C115" s="26">
        <f t="shared" si="1"/>
        <v>14</v>
      </c>
      <c r="D115" s="25" t="s">
        <v>53</v>
      </c>
      <c r="E115" s="20"/>
      <c r="K115" s="45" t="s">
        <v>759</v>
      </c>
    </row>
    <row r="116">
      <c r="A116" s="25">
        <v>1262.0</v>
      </c>
      <c r="B116" s="25" t="s">
        <v>23</v>
      </c>
      <c r="C116" s="26">
        <f t="shared" si="1"/>
        <v>4</v>
      </c>
      <c r="D116" s="25" t="s">
        <v>53</v>
      </c>
      <c r="K116" s="45" t="s">
        <v>760</v>
      </c>
    </row>
    <row r="117">
      <c r="A117" s="25">
        <v>1266.0</v>
      </c>
      <c r="B117" s="25" t="s">
        <v>23</v>
      </c>
      <c r="C117" s="26">
        <f t="shared" si="1"/>
        <v>2</v>
      </c>
      <c r="D117" s="37" t="s">
        <v>53</v>
      </c>
      <c r="F117" s="32"/>
      <c r="K117" s="45" t="s">
        <v>760</v>
      </c>
      <c r="L117" s="32"/>
    </row>
    <row r="118">
      <c r="A118" s="25">
        <v>1268.0</v>
      </c>
      <c r="B118" s="25" t="s">
        <v>25</v>
      </c>
      <c r="C118" s="26">
        <f t="shared" si="1"/>
        <v>1</v>
      </c>
      <c r="D118" s="25" t="s">
        <v>64</v>
      </c>
      <c r="K118" s="45" t="s">
        <v>760</v>
      </c>
    </row>
    <row r="119">
      <c r="A119" s="25">
        <v>1269.0</v>
      </c>
      <c r="B119" s="25" t="s">
        <v>23</v>
      </c>
      <c r="C119" s="26">
        <f t="shared" si="1"/>
        <v>3</v>
      </c>
      <c r="D119" s="25" t="s">
        <v>53</v>
      </c>
      <c r="K119" s="45" t="s">
        <v>760</v>
      </c>
    </row>
    <row r="120">
      <c r="A120" s="25">
        <v>1272.0</v>
      </c>
      <c r="B120" s="25" t="s">
        <v>23</v>
      </c>
      <c r="C120" s="26">
        <f t="shared" si="1"/>
        <v>8</v>
      </c>
      <c r="D120" s="31" t="s">
        <v>51</v>
      </c>
      <c r="K120" s="45" t="s">
        <v>760</v>
      </c>
    </row>
    <row r="121">
      <c r="A121" s="25">
        <v>1280.0</v>
      </c>
      <c r="B121" s="25" t="s">
        <v>23</v>
      </c>
      <c r="C121" s="26">
        <f t="shared" si="1"/>
        <v>6</v>
      </c>
      <c r="D121" s="25" t="s">
        <v>53</v>
      </c>
      <c r="K121" s="45" t="s">
        <v>760</v>
      </c>
    </row>
    <row r="122">
      <c r="A122" s="25">
        <v>1286.0</v>
      </c>
      <c r="B122" s="25" t="s">
        <v>73</v>
      </c>
      <c r="C122" s="26">
        <f t="shared" si="1"/>
        <v>1</v>
      </c>
      <c r="D122" s="25" t="s">
        <v>74</v>
      </c>
      <c r="K122" s="45" t="s">
        <v>760</v>
      </c>
      <c r="L122" s="20"/>
    </row>
    <row r="123">
      <c r="A123" s="25">
        <v>1287.0</v>
      </c>
      <c r="B123" s="25" t="s">
        <v>23</v>
      </c>
      <c r="C123" s="26">
        <f t="shared" si="1"/>
        <v>21</v>
      </c>
      <c r="D123" s="31" t="s">
        <v>51</v>
      </c>
      <c r="K123" s="45" t="s">
        <v>761</v>
      </c>
    </row>
    <row r="124">
      <c r="A124" s="25">
        <v>1308.0</v>
      </c>
      <c r="B124" s="25" t="s">
        <v>23</v>
      </c>
      <c r="C124" s="26">
        <f t="shared" si="1"/>
        <v>8</v>
      </c>
      <c r="D124" s="25" t="s">
        <v>53</v>
      </c>
      <c r="K124" s="45" t="s">
        <v>762</v>
      </c>
    </row>
    <row r="125">
      <c r="A125" s="25">
        <v>1316.0</v>
      </c>
      <c r="B125" s="25" t="s">
        <v>23</v>
      </c>
      <c r="C125" s="26">
        <f t="shared" si="1"/>
        <v>6</v>
      </c>
      <c r="D125" s="25" t="s">
        <v>56</v>
      </c>
      <c r="K125" s="45" t="s">
        <v>762</v>
      </c>
      <c r="L125" s="20"/>
    </row>
    <row r="126">
      <c r="A126" s="25">
        <v>1322.0</v>
      </c>
      <c r="B126" s="25" t="s">
        <v>23</v>
      </c>
      <c r="C126" s="26">
        <f t="shared" si="1"/>
        <v>2</v>
      </c>
      <c r="D126" s="37" t="s">
        <v>56</v>
      </c>
      <c r="K126" s="45" t="s">
        <v>762</v>
      </c>
    </row>
    <row r="127">
      <c r="A127" s="25">
        <v>1324.0</v>
      </c>
      <c r="B127" s="25" t="s">
        <v>25</v>
      </c>
      <c r="C127" s="26">
        <f t="shared" si="1"/>
        <v>18</v>
      </c>
      <c r="D127" s="25" t="s">
        <v>76</v>
      </c>
      <c r="K127" s="45" t="s">
        <v>762</v>
      </c>
    </row>
    <row r="128">
      <c r="A128" s="25">
        <v>1342.0</v>
      </c>
      <c r="B128" s="31" t="s">
        <v>84</v>
      </c>
      <c r="C128" s="26">
        <f t="shared" si="1"/>
        <v>3</v>
      </c>
      <c r="D128" s="20"/>
      <c r="K128" s="45" t="s">
        <v>763</v>
      </c>
    </row>
    <row r="129">
      <c r="A129" s="25">
        <v>1345.0</v>
      </c>
      <c r="B129" s="25" t="s">
        <v>25</v>
      </c>
      <c r="C129" s="26">
        <f t="shared" si="1"/>
        <v>2</v>
      </c>
      <c r="D129" s="25" t="s">
        <v>76</v>
      </c>
      <c r="K129" s="45" t="s">
        <v>764</v>
      </c>
    </row>
    <row r="130">
      <c r="A130" s="25">
        <v>1347.0</v>
      </c>
      <c r="B130" s="25" t="s">
        <v>23</v>
      </c>
      <c r="C130" s="26">
        <f t="shared" si="1"/>
        <v>6</v>
      </c>
      <c r="D130" s="25" t="s">
        <v>53</v>
      </c>
      <c r="K130" s="45" t="s">
        <v>764</v>
      </c>
    </row>
    <row r="131">
      <c r="A131" s="25">
        <v>1353.0</v>
      </c>
      <c r="B131" s="25" t="s">
        <v>23</v>
      </c>
      <c r="C131" s="26">
        <f t="shared" si="1"/>
        <v>4</v>
      </c>
      <c r="D131" s="25" t="s">
        <v>53</v>
      </c>
      <c r="K131" s="45" t="s">
        <v>764</v>
      </c>
    </row>
    <row r="132">
      <c r="A132" s="25">
        <v>1357.0</v>
      </c>
      <c r="B132" s="25" t="s">
        <v>25</v>
      </c>
      <c r="C132" s="26">
        <f t="shared" si="1"/>
        <v>23</v>
      </c>
      <c r="D132" s="25" t="s">
        <v>76</v>
      </c>
      <c r="K132" s="45" t="s">
        <v>765</v>
      </c>
    </row>
    <row r="133">
      <c r="A133" s="25">
        <v>1380.0</v>
      </c>
      <c r="B133" s="25" t="s">
        <v>25</v>
      </c>
      <c r="C133" s="26">
        <f t="shared" si="1"/>
        <v>14</v>
      </c>
      <c r="D133" s="25" t="s">
        <v>64</v>
      </c>
      <c r="K133" s="45" t="s">
        <v>766</v>
      </c>
    </row>
    <row r="134">
      <c r="A134" s="25">
        <v>1394.0</v>
      </c>
      <c r="B134" s="25" t="s">
        <v>25</v>
      </c>
      <c r="C134" s="26">
        <f t="shared" si="1"/>
        <v>2</v>
      </c>
      <c r="D134" s="25" t="s">
        <v>76</v>
      </c>
      <c r="F134" s="32"/>
      <c r="K134" s="45" t="s">
        <v>766</v>
      </c>
    </row>
    <row r="135">
      <c r="A135" s="25">
        <v>1396.0</v>
      </c>
      <c r="B135" s="25" t="s">
        <v>23</v>
      </c>
      <c r="C135" s="26">
        <f t="shared" si="1"/>
        <v>3</v>
      </c>
      <c r="D135" s="25" t="s">
        <v>56</v>
      </c>
      <c r="K135" s="45" t="s">
        <v>766</v>
      </c>
    </row>
    <row r="136">
      <c r="A136" s="25">
        <v>1399.0</v>
      </c>
      <c r="B136" s="25" t="s">
        <v>23</v>
      </c>
      <c r="C136" s="26">
        <f t="shared" si="1"/>
        <v>6</v>
      </c>
      <c r="D136" s="25" t="s">
        <v>56</v>
      </c>
      <c r="K136" s="45" t="s">
        <v>766</v>
      </c>
    </row>
    <row r="137">
      <c r="A137" s="25">
        <v>1405.0</v>
      </c>
      <c r="B137" s="25" t="s">
        <v>23</v>
      </c>
      <c r="C137" s="26">
        <f t="shared" si="1"/>
        <v>17</v>
      </c>
      <c r="D137" s="25" t="s">
        <v>56</v>
      </c>
      <c r="F137" s="32"/>
      <c r="K137" s="45" t="s">
        <v>767</v>
      </c>
    </row>
    <row r="138">
      <c r="A138" s="25">
        <v>1422.0</v>
      </c>
      <c r="B138" s="25" t="s">
        <v>23</v>
      </c>
      <c r="C138" s="26">
        <f t="shared" si="1"/>
        <v>4</v>
      </c>
      <c r="D138" s="25" t="s">
        <v>55</v>
      </c>
      <c r="K138" s="45" t="s">
        <v>768</v>
      </c>
      <c r="L138" s="20"/>
    </row>
    <row r="139">
      <c r="A139" s="25">
        <v>1426.0</v>
      </c>
      <c r="B139" s="25" t="s">
        <v>73</v>
      </c>
      <c r="C139" s="26">
        <f t="shared" si="1"/>
        <v>1</v>
      </c>
      <c r="D139" s="25" t="s">
        <v>74</v>
      </c>
      <c r="K139" s="45" t="s">
        <v>768</v>
      </c>
    </row>
    <row r="140">
      <c r="A140" s="25">
        <v>1427.0</v>
      </c>
      <c r="B140" s="37" t="s">
        <v>23</v>
      </c>
      <c r="C140" s="26">
        <f t="shared" si="1"/>
        <v>5</v>
      </c>
      <c r="D140" s="37" t="s">
        <v>53</v>
      </c>
      <c r="K140" s="45" t="s">
        <v>768</v>
      </c>
    </row>
    <row r="141">
      <c r="A141" s="25">
        <v>1432.0</v>
      </c>
      <c r="B141" s="25" t="s">
        <v>25</v>
      </c>
      <c r="C141" s="26">
        <f t="shared" si="1"/>
        <v>3</v>
      </c>
      <c r="D141" s="25" t="s">
        <v>76</v>
      </c>
      <c r="K141" s="45" t="s">
        <v>768</v>
      </c>
    </row>
    <row r="142">
      <c r="A142" s="25">
        <v>1435.0</v>
      </c>
      <c r="B142" s="31" t="s">
        <v>84</v>
      </c>
      <c r="C142" s="26">
        <f t="shared" si="1"/>
        <v>5</v>
      </c>
      <c r="D142" s="20"/>
      <c r="K142" s="45" t="s">
        <v>768</v>
      </c>
    </row>
    <row r="143">
      <c r="A143" s="25">
        <v>1440.0</v>
      </c>
      <c r="B143" s="25" t="s">
        <v>25</v>
      </c>
      <c r="C143" s="26">
        <f t="shared" si="1"/>
        <v>3</v>
      </c>
      <c r="D143" s="25" t="s">
        <v>76</v>
      </c>
      <c r="K143" s="45" t="s">
        <v>768</v>
      </c>
    </row>
    <row r="144">
      <c r="A144" s="25">
        <v>1443.0</v>
      </c>
      <c r="B144" s="25" t="s">
        <v>23</v>
      </c>
      <c r="C144" s="26">
        <f t="shared" si="1"/>
        <v>1</v>
      </c>
      <c r="D144" s="20"/>
      <c r="K144" s="45" t="s">
        <v>768</v>
      </c>
    </row>
    <row r="145">
      <c r="A145" s="25">
        <v>1444.0</v>
      </c>
      <c r="B145" s="25" t="s">
        <v>25</v>
      </c>
      <c r="C145" s="26">
        <f t="shared" si="1"/>
        <v>3</v>
      </c>
      <c r="D145" s="25" t="s">
        <v>76</v>
      </c>
      <c r="K145" s="45" t="s">
        <v>768</v>
      </c>
    </row>
    <row r="146">
      <c r="A146" s="25">
        <v>1447.0</v>
      </c>
      <c r="B146" s="25" t="s">
        <v>23</v>
      </c>
      <c r="C146" s="26">
        <f t="shared" si="1"/>
        <v>9</v>
      </c>
      <c r="D146" s="25" t="s">
        <v>53</v>
      </c>
      <c r="K146" s="45" t="s">
        <v>769</v>
      </c>
    </row>
    <row r="147">
      <c r="A147" s="25">
        <v>1456.0</v>
      </c>
      <c r="B147" s="25" t="s">
        <v>23</v>
      </c>
      <c r="C147" s="26">
        <f t="shared" si="1"/>
        <v>19</v>
      </c>
      <c r="D147" s="25" t="s">
        <v>53</v>
      </c>
      <c r="K147" s="45" t="s">
        <v>770</v>
      </c>
      <c r="L147" s="33" t="s">
        <v>271</v>
      </c>
    </row>
    <row r="148">
      <c r="A148" s="25">
        <v>1475.0</v>
      </c>
      <c r="B148" s="25" t="s">
        <v>23</v>
      </c>
      <c r="C148" s="26">
        <f t="shared" si="1"/>
        <v>9</v>
      </c>
      <c r="D148" s="25" t="s">
        <v>53</v>
      </c>
      <c r="K148" s="45" t="s">
        <v>771</v>
      </c>
    </row>
    <row r="149">
      <c r="A149" s="25">
        <v>1484.0</v>
      </c>
      <c r="B149" s="25" t="s">
        <v>25</v>
      </c>
      <c r="C149" s="26">
        <f t="shared" si="1"/>
        <v>10</v>
      </c>
      <c r="D149" s="25" t="s">
        <v>76</v>
      </c>
      <c r="K149" s="45" t="s">
        <v>771</v>
      </c>
    </row>
    <row r="150">
      <c r="A150" s="25">
        <v>1494.0</v>
      </c>
      <c r="B150" s="25" t="s">
        <v>23</v>
      </c>
      <c r="C150" s="26">
        <f t="shared" si="1"/>
        <v>1</v>
      </c>
      <c r="D150" s="25" t="s">
        <v>53</v>
      </c>
      <c r="K150" s="45" t="s">
        <v>771</v>
      </c>
    </row>
    <row r="151">
      <c r="A151" s="25">
        <v>1495.0</v>
      </c>
      <c r="B151" s="25" t="s">
        <v>23</v>
      </c>
      <c r="C151" s="26">
        <f t="shared" si="1"/>
        <v>14</v>
      </c>
      <c r="D151" s="25" t="s">
        <v>51</v>
      </c>
      <c r="K151" s="45" t="s">
        <v>772</v>
      </c>
    </row>
    <row r="152">
      <c r="A152" s="25">
        <v>1509.0</v>
      </c>
      <c r="B152" s="25" t="s">
        <v>23</v>
      </c>
      <c r="C152" s="26">
        <f t="shared" si="1"/>
        <v>7</v>
      </c>
      <c r="D152" s="25" t="s">
        <v>55</v>
      </c>
      <c r="K152" s="45" t="s">
        <v>773</v>
      </c>
    </row>
    <row r="153">
      <c r="A153" s="25">
        <v>1516.0</v>
      </c>
      <c r="B153" s="25" t="s">
        <v>28</v>
      </c>
      <c r="C153" s="26">
        <f t="shared" si="1"/>
        <v>4</v>
      </c>
      <c r="D153" s="25" t="s">
        <v>74</v>
      </c>
      <c r="K153" s="45" t="s">
        <v>773</v>
      </c>
    </row>
    <row r="154">
      <c r="A154" s="25">
        <v>1520.0</v>
      </c>
      <c r="B154" s="25" t="s">
        <v>25</v>
      </c>
      <c r="C154" s="26">
        <f t="shared" si="1"/>
        <v>12</v>
      </c>
      <c r="D154" s="25" t="s">
        <v>76</v>
      </c>
      <c r="K154" s="45" t="s">
        <v>774</v>
      </c>
    </row>
    <row r="155">
      <c r="A155" s="25">
        <v>1532.0</v>
      </c>
      <c r="B155" s="25" t="s">
        <v>73</v>
      </c>
      <c r="C155" s="26">
        <f t="shared" si="1"/>
        <v>2</v>
      </c>
      <c r="D155" s="25" t="s">
        <v>74</v>
      </c>
      <c r="K155" s="45" t="s">
        <v>774</v>
      </c>
    </row>
    <row r="156">
      <c r="A156" s="25">
        <v>1534.0</v>
      </c>
      <c r="B156" s="25" t="s">
        <v>23</v>
      </c>
      <c r="C156" s="26">
        <f t="shared" si="1"/>
        <v>2</v>
      </c>
      <c r="D156" s="25" t="s">
        <v>53</v>
      </c>
      <c r="K156" s="45" t="s">
        <v>774</v>
      </c>
    </row>
    <row r="157">
      <c r="A157" s="25">
        <v>1536.0</v>
      </c>
      <c r="B157" s="25" t="s">
        <v>23</v>
      </c>
      <c r="C157" s="26">
        <f t="shared" si="1"/>
        <v>13</v>
      </c>
      <c r="D157" s="25" t="s">
        <v>53</v>
      </c>
      <c r="K157" s="45" t="s">
        <v>774</v>
      </c>
    </row>
    <row r="158">
      <c r="A158" s="25">
        <v>1549.0</v>
      </c>
      <c r="B158" s="25" t="s">
        <v>23</v>
      </c>
      <c r="C158" s="26">
        <f t="shared" si="1"/>
        <v>3</v>
      </c>
      <c r="D158" s="25" t="s">
        <v>53</v>
      </c>
      <c r="K158" s="45" t="s">
        <v>774</v>
      </c>
    </row>
    <row r="159">
      <c r="A159" s="25">
        <v>1552.0</v>
      </c>
      <c r="B159" s="25" t="s">
        <v>25</v>
      </c>
      <c r="C159" s="26">
        <f t="shared" si="1"/>
        <v>7</v>
      </c>
      <c r="D159" s="25" t="s">
        <v>76</v>
      </c>
      <c r="K159" s="45" t="s">
        <v>775</v>
      </c>
    </row>
    <row r="160">
      <c r="A160" s="25">
        <v>1559.0</v>
      </c>
      <c r="B160" s="25" t="s">
        <v>23</v>
      </c>
      <c r="C160" s="26">
        <f t="shared" si="1"/>
        <v>11</v>
      </c>
      <c r="D160" s="25" t="s">
        <v>53</v>
      </c>
      <c r="K160" s="45" t="s">
        <v>776</v>
      </c>
    </row>
    <row r="161">
      <c r="A161" s="25">
        <v>1570.0</v>
      </c>
      <c r="B161" s="25" t="s">
        <v>25</v>
      </c>
      <c r="C161" s="26">
        <f t="shared" si="1"/>
        <v>8</v>
      </c>
      <c r="D161" s="25" t="s">
        <v>76</v>
      </c>
      <c r="F161" s="32"/>
      <c r="K161" s="45" t="s">
        <v>776</v>
      </c>
    </row>
    <row r="162">
      <c r="A162" s="25">
        <v>1578.0</v>
      </c>
      <c r="B162" s="25" t="s">
        <v>25</v>
      </c>
      <c r="C162" s="26">
        <f t="shared" si="1"/>
        <v>7</v>
      </c>
      <c r="D162" s="25" t="s">
        <v>64</v>
      </c>
      <c r="K162" s="45" t="s">
        <v>776</v>
      </c>
    </row>
    <row r="163">
      <c r="A163" s="25">
        <v>1585.0</v>
      </c>
      <c r="B163" s="25" t="s">
        <v>25</v>
      </c>
      <c r="C163" s="26">
        <f t="shared" si="1"/>
        <v>2</v>
      </c>
      <c r="D163" s="25" t="s">
        <v>76</v>
      </c>
      <c r="K163" s="45" t="s">
        <v>776</v>
      </c>
    </row>
    <row r="164">
      <c r="A164" s="25">
        <v>1587.0</v>
      </c>
      <c r="B164" s="25" t="s">
        <v>23</v>
      </c>
      <c r="C164" s="26">
        <f t="shared" si="1"/>
        <v>6</v>
      </c>
      <c r="D164" s="25" t="s">
        <v>55</v>
      </c>
      <c r="K164" s="45" t="s">
        <v>777</v>
      </c>
      <c r="L164" s="20"/>
    </row>
    <row r="165">
      <c r="A165" s="25">
        <v>1593.0</v>
      </c>
      <c r="B165" s="25" t="s">
        <v>25</v>
      </c>
      <c r="C165" s="26">
        <f t="shared" si="1"/>
        <v>15</v>
      </c>
      <c r="D165" s="25" t="s">
        <v>76</v>
      </c>
      <c r="K165" s="45" t="s">
        <v>778</v>
      </c>
    </row>
    <row r="166">
      <c r="A166" s="25">
        <v>1608.0</v>
      </c>
      <c r="B166" s="25" t="s">
        <v>84</v>
      </c>
      <c r="C166" s="26">
        <f t="shared" si="1"/>
        <v>4</v>
      </c>
      <c r="D166" s="20"/>
      <c r="K166" s="45" t="s">
        <v>778</v>
      </c>
    </row>
    <row r="167">
      <c r="A167" s="25">
        <v>1612.0</v>
      </c>
      <c r="B167" s="25" t="s">
        <v>25</v>
      </c>
      <c r="C167" s="26">
        <f t="shared" si="1"/>
        <v>7</v>
      </c>
      <c r="D167" s="25" t="s">
        <v>76</v>
      </c>
      <c r="K167" s="45" t="s">
        <v>779</v>
      </c>
    </row>
    <row r="168">
      <c r="A168" s="25">
        <v>1619.0</v>
      </c>
      <c r="B168" s="25" t="s">
        <v>25</v>
      </c>
      <c r="C168" s="26">
        <f t="shared" si="1"/>
        <v>2</v>
      </c>
      <c r="D168" s="25" t="s">
        <v>64</v>
      </c>
      <c r="K168" s="45" t="s">
        <v>780</v>
      </c>
    </row>
    <row r="169">
      <c r="A169" s="25">
        <v>1621.0</v>
      </c>
      <c r="B169" s="25" t="s">
        <v>23</v>
      </c>
      <c r="C169" s="26">
        <f t="shared" si="1"/>
        <v>10</v>
      </c>
      <c r="D169" s="25" t="s">
        <v>56</v>
      </c>
      <c r="K169" s="45" t="s">
        <v>780</v>
      </c>
    </row>
    <row r="170">
      <c r="A170" s="25">
        <v>1631.0</v>
      </c>
      <c r="B170" s="25" t="s">
        <v>73</v>
      </c>
      <c r="C170" s="26">
        <f t="shared" si="1"/>
        <v>3</v>
      </c>
      <c r="D170" s="25" t="s">
        <v>74</v>
      </c>
      <c r="K170" s="45" t="s">
        <v>780</v>
      </c>
    </row>
    <row r="171">
      <c r="A171" s="25">
        <v>1634.0</v>
      </c>
      <c r="B171" s="25" t="s">
        <v>25</v>
      </c>
      <c r="C171" s="26">
        <f t="shared" si="1"/>
        <v>7</v>
      </c>
      <c r="D171" s="25" t="s">
        <v>76</v>
      </c>
      <c r="K171" s="45" t="s">
        <v>780</v>
      </c>
    </row>
    <row r="172">
      <c r="A172" s="25">
        <v>1641.0</v>
      </c>
      <c r="B172" s="25" t="s">
        <v>23</v>
      </c>
      <c r="C172" s="26">
        <f t="shared" si="1"/>
        <v>31</v>
      </c>
      <c r="D172" s="25" t="s">
        <v>57</v>
      </c>
      <c r="K172" s="45" t="s">
        <v>781</v>
      </c>
      <c r="L172" s="20"/>
    </row>
    <row r="173">
      <c r="A173" s="25">
        <v>1672.0</v>
      </c>
      <c r="B173" s="25" t="s">
        <v>23</v>
      </c>
      <c r="C173" s="26">
        <f t="shared" si="1"/>
        <v>3</v>
      </c>
      <c r="D173" s="25" t="s">
        <v>53</v>
      </c>
      <c r="F173" s="34" t="s">
        <v>85</v>
      </c>
      <c r="K173" s="45" t="s">
        <v>782</v>
      </c>
      <c r="L173" s="20"/>
    </row>
    <row r="174">
      <c r="A174" s="25">
        <v>1675.0</v>
      </c>
      <c r="B174" s="25" t="s">
        <v>25</v>
      </c>
      <c r="C174" s="26">
        <f t="shared" si="1"/>
        <v>5</v>
      </c>
      <c r="D174" s="25" t="s">
        <v>76</v>
      </c>
      <c r="K174" s="45" t="s">
        <v>782</v>
      </c>
    </row>
    <row r="175">
      <c r="A175" s="25">
        <v>1680.0</v>
      </c>
      <c r="B175" s="25" t="s">
        <v>23</v>
      </c>
      <c r="C175" s="26">
        <f t="shared" si="1"/>
        <v>49</v>
      </c>
      <c r="D175" s="25" t="s">
        <v>57</v>
      </c>
      <c r="K175" s="45" t="s">
        <v>783</v>
      </c>
    </row>
    <row r="176">
      <c r="A176" s="25">
        <v>1729.0</v>
      </c>
      <c r="B176" s="25" t="s">
        <v>73</v>
      </c>
      <c r="C176" s="26">
        <f t="shared" si="1"/>
        <v>4</v>
      </c>
      <c r="D176" s="25" t="s">
        <v>74</v>
      </c>
      <c r="K176" s="45" t="s">
        <v>784</v>
      </c>
    </row>
    <row r="177">
      <c r="A177" s="25">
        <v>1733.0</v>
      </c>
      <c r="B177" s="25" t="s">
        <v>25</v>
      </c>
      <c r="C177" s="26">
        <f t="shared" si="1"/>
        <v>8</v>
      </c>
      <c r="D177" s="25" t="s">
        <v>76</v>
      </c>
      <c r="K177" s="45" t="s">
        <v>784</v>
      </c>
    </row>
    <row r="178">
      <c r="A178" s="25">
        <v>1741.0</v>
      </c>
      <c r="B178" s="25" t="s">
        <v>25</v>
      </c>
      <c r="C178" s="26">
        <f t="shared" si="1"/>
        <v>2</v>
      </c>
      <c r="D178" s="25" t="s">
        <v>64</v>
      </c>
      <c r="K178" s="45" t="s">
        <v>784</v>
      </c>
    </row>
    <row r="179">
      <c r="A179" s="25">
        <v>1743.0</v>
      </c>
      <c r="B179" s="25" t="s">
        <v>23</v>
      </c>
      <c r="C179" s="26">
        <f t="shared" si="1"/>
        <v>7</v>
      </c>
      <c r="D179" s="25" t="s">
        <v>56</v>
      </c>
      <c r="K179" s="45" t="s">
        <v>784</v>
      </c>
      <c r="L179" s="20"/>
    </row>
    <row r="180">
      <c r="A180" s="25">
        <v>1750.0</v>
      </c>
      <c r="B180" s="25" t="s">
        <v>25</v>
      </c>
      <c r="C180" s="26">
        <f t="shared" si="1"/>
        <v>9</v>
      </c>
      <c r="D180" s="25" t="s">
        <v>76</v>
      </c>
      <c r="K180" s="45" t="s">
        <v>784</v>
      </c>
    </row>
    <row r="181">
      <c r="A181" s="25">
        <v>1759.0</v>
      </c>
      <c r="B181" s="25" t="s">
        <v>25</v>
      </c>
      <c r="C181" s="26">
        <f t="shared" si="1"/>
        <v>2</v>
      </c>
      <c r="D181" s="25" t="s">
        <v>64</v>
      </c>
      <c r="K181" s="45" t="s">
        <v>784</v>
      </c>
    </row>
    <row r="182">
      <c r="A182" s="25">
        <v>1761.0</v>
      </c>
      <c r="B182" s="25" t="s">
        <v>25</v>
      </c>
      <c r="C182" s="26">
        <f t="shared" si="1"/>
        <v>18</v>
      </c>
      <c r="D182" s="25" t="s">
        <v>76</v>
      </c>
      <c r="K182" s="45" t="s">
        <v>785</v>
      </c>
    </row>
    <row r="183">
      <c r="A183" s="25">
        <v>1779.0</v>
      </c>
      <c r="B183" s="25" t="s">
        <v>23</v>
      </c>
      <c r="C183" s="26">
        <f t="shared" si="1"/>
        <v>6</v>
      </c>
      <c r="D183" s="25" t="s">
        <v>53</v>
      </c>
      <c r="K183" s="45" t="s">
        <v>785</v>
      </c>
    </row>
    <row r="184">
      <c r="A184" s="25">
        <v>1785.0</v>
      </c>
      <c r="B184" s="25" t="s">
        <v>23</v>
      </c>
      <c r="C184" s="26">
        <f t="shared" si="1"/>
        <v>24</v>
      </c>
      <c r="D184" s="25" t="s">
        <v>51</v>
      </c>
      <c r="K184" s="45" t="s">
        <v>786</v>
      </c>
    </row>
    <row r="185">
      <c r="A185" s="25">
        <v>1809.0</v>
      </c>
      <c r="B185" s="25" t="s">
        <v>23</v>
      </c>
      <c r="C185" s="26">
        <f t="shared" si="1"/>
        <v>5</v>
      </c>
      <c r="D185" s="25" t="s">
        <v>53</v>
      </c>
      <c r="K185" s="45" t="s">
        <v>787</v>
      </c>
    </row>
    <row r="186">
      <c r="A186" s="25">
        <v>1814.0</v>
      </c>
      <c r="B186" s="25" t="s">
        <v>25</v>
      </c>
      <c r="C186" s="26">
        <f t="shared" si="1"/>
        <v>4</v>
      </c>
      <c r="D186" s="25" t="s">
        <v>64</v>
      </c>
      <c r="K186" s="45" t="s">
        <v>787</v>
      </c>
    </row>
    <row r="187">
      <c r="A187" s="25">
        <v>1818.0</v>
      </c>
      <c r="B187" s="25" t="s">
        <v>73</v>
      </c>
      <c r="C187" s="26">
        <f t="shared" si="1"/>
        <v>7</v>
      </c>
      <c r="D187" s="25" t="s">
        <v>74</v>
      </c>
      <c r="K187" s="45" t="s">
        <v>787</v>
      </c>
    </row>
    <row r="188">
      <c r="A188" s="25">
        <v>1825.0</v>
      </c>
      <c r="B188" s="25" t="s">
        <v>23</v>
      </c>
      <c r="C188" s="26">
        <f t="shared" si="1"/>
        <v>10</v>
      </c>
      <c r="D188" s="25" t="s">
        <v>53</v>
      </c>
      <c r="K188" s="45" t="s">
        <v>788</v>
      </c>
    </row>
    <row r="189">
      <c r="A189" s="25">
        <v>1835.0</v>
      </c>
      <c r="B189" s="25" t="s">
        <v>25</v>
      </c>
      <c r="C189" s="26">
        <f t="shared" si="1"/>
        <v>9</v>
      </c>
      <c r="D189" s="25" t="s">
        <v>76</v>
      </c>
      <c r="F189" s="32"/>
      <c r="K189" s="45" t="s">
        <v>789</v>
      </c>
    </row>
    <row r="190">
      <c r="A190" s="25">
        <v>1844.0</v>
      </c>
      <c r="B190" s="25" t="s">
        <v>23</v>
      </c>
      <c r="C190" s="26">
        <f t="shared" si="1"/>
        <v>7</v>
      </c>
      <c r="D190" s="25" t="s">
        <v>51</v>
      </c>
      <c r="K190" s="45" t="s">
        <v>790</v>
      </c>
    </row>
    <row r="191">
      <c r="A191" s="25">
        <v>1851.0</v>
      </c>
      <c r="B191" s="25" t="s">
        <v>25</v>
      </c>
      <c r="C191" s="26">
        <f t="shared" si="1"/>
        <v>49</v>
      </c>
      <c r="D191" s="25" t="s">
        <v>76</v>
      </c>
      <c r="K191" s="45" t="s">
        <v>791</v>
      </c>
    </row>
    <row r="192">
      <c r="A192" s="25">
        <v>1900.0</v>
      </c>
      <c r="B192" s="25" t="s">
        <v>23</v>
      </c>
      <c r="C192" s="26">
        <f t="shared" si="1"/>
        <v>17</v>
      </c>
      <c r="D192" s="25" t="s">
        <v>57</v>
      </c>
      <c r="K192" s="45" t="s">
        <v>792</v>
      </c>
    </row>
    <row r="193">
      <c r="A193" s="25">
        <v>1917.0</v>
      </c>
      <c r="B193" s="25" t="s">
        <v>73</v>
      </c>
      <c r="C193" s="26">
        <f t="shared" si="1"/>
        <v>6</v>
      </c>
      <c r="D193" s="25" t="s">
        <v>74</v>
      </c>
      <c r="K193" s="45" t="s">
        <v>793</v>
      </c>
    </row>
    <row r="194">
      <c r="A194" s="25">
        <v>1923.0</v>
      </c>
      <c r="B194" s="25" t="s">
        <v>23</v>
      </c>
      <c r="C194" s="26">
        <f t="shared" si="1"/>
        <v>7</v>
      </c>
      <c r="D194" s="25" t="s">
        <v>53</v>
      </c>
      <c r="F194" s="32"/>
      <c r="K194" s="45" t="s">
        <v>793</v>
      </c>
    </row>
    <row r="195">
      <c r="A195" s="25">
        <v>1930.0</v>
      </c>
      <c r="B195" s="33" t="s">
        <v>27</v>
      </c>
      <c r="C195" s="26">
        <f t="shared" si="1"/>
        <v>2</v>
      </c>
      <c r="D195" s="44"/>
      <c r="K195" s="45" t="s">
        <v>793</v>
      </c>
    </row>
    <row r="196">
      <c r="A196" s="25">
        <v>1932.0</v>
      </c>
      <c r="B196" s="25" t="s">
        <v>25</v>
      </c>
      <c r="C196" s="26">
        <f t="shared" si="1"/>
        <v>1</v>
      </c>
      <c r="D196" s="25" t="s">
        <v>64</v>
      </c>
      <c r="K196" s="45" t="s">
        <v>793</v>
      </c>
    </row>
    <row r="197">
      <c r="A197" s="25">
        <v>1933.0</v>
      </c>
      <c r="B197" s="25" t="s">
        <v>23</v>
      </c>
      <c r="C197" s="26">
        <f t="shared" si="1"/>
        <v>2</v>
      </c>
      <c r="D197" s="25" t="s">
        <v>53</v>
      </c>
      <c r="K197" s="45" t="s">
        <v>793</v>
      </c>
    </row>
    <row r="198">
      <c r="A198" s="25">
        <v>1935.0</v>
      </c>
      <c r="B198" s="25" t="s">
        <v>23</v>
      </c>
      <c r="C198" s="26">
        <f t="shared" si="1"/>
        <v>14</v>
      </c>
      <c r="D198" s="25" t="s">
        <v>53</v>
      </c>
      <c r="K198" s="45" t="s">
        <v>794</v>
      </c>
    </row>
    <row r="199">
      <c r="A199" s="25">
        <v>1949.0</v>
      </c>
      <c r="B199" s="25" t="s">
        <v>23</v>
      </c>
      <c r="C199" s="26">
        <f t="shared" si="1"/>
        <v>3</v>
      </c>
      <c r="D199" s="25" t="s">
        <v>53</v>
      </c>
      <c r="K199" s="45" t="s">
        <v>795</v>
      </c>
    </row>
    <row r="200">
      <c r="A200" s="25">
        <v>1952.0</v>
      </c>
      <c r="B200" s="25" t="s">
        <v>25</v>
      </c>
      <c r="C200" s="26">
        <f t="shared" si="1"/>
        <v>3</v>
      </c>
      <c r="D200" s="25" t="s">
        <v>64</v>
      </c>
      <c r="K200" s="45" t="s">
        <v>795</v>
      </c>
    </row>
    <row r="201">
      <c r="A201" s="25">
        <v>1955.0</v>
      </c>
      <c r="B201" s="25" t="s">
        <v>23</v>
      </c>
      <c r="C201" s="26">
        <f t="shared" si="1"/>
        <v>6</v>
      </c>
      <c r="D201" s="25" t="s">
        <v>53</v>
      </c>
      <c r="K201" s="45" t="s">
        <v>795</v>
      </c>
    </row>
    <row r="202">
      <c r="A202" s="25">
        <v>1961.0</v>
      </c>
      <c r="B202" s="25" t="s">
        <v>25</v>
      </c>
      <c r="C202" s="26">
        <f t="shared" si="1"/>
        <v>3</v>
      </c>
      <c r="D202" s="25" t="s">
        <v>76</v>
      </c>
      <c r="K202" s="45" t="s">
        <v>795</v>
      </c>
    </row>
    <row r="203">
      <c r="A203" s="25">
        <v>1964.0</v>
      </c>
      <c r="B203" s="25" t="s">
        <v>23</v>
      </c>
      <c r="C203" s="26">
        <f t="shared" si="1"/>
        <v>12</v>
      </c>
      <c r="D203" s="25" t="s">
        <v>56</v>
      </c>
      <c r="K203" s="45" t="s">
        <v>796</v>
      </c>
    </row>
    <row r="204">
      <c r="A204" s="25">
        <v>1976.0</v>
      </c>
      <c r="B204" s="25" t="s">
        <v>25</v>
      </c>
      <c r="C204" s="26">
        <f t="shared" si="1"/>
        <v>3</v>
      </c>
      <c r="D204" s="25" t="s">
        <v>76</v>
      </c>
      <c r="K204" s="45" t="s">
        <v>797</v>
      </c>
    </row>
    <row r="205">
      <c r="A205" s="25">
        <v>1979.0</v>
      </c>
      <c r="B205" s="25" t="s">
        <v>23</v>
      </c>
      <c r="C205" s="26">
        <f t="shared" si="1"/>
        <v>36</v>
      </c>
      <c r="D205" s="25" t="s">
        <v>50</v>
      </c>
      <c r="F205" s="32"/>
      <c r="K205" s="45" t="s">
        <v>797</v>
      </c>
    </row>
    <row r="206">
      <c r="A206" s="25">
        <v>2015.0</v>
      </c>
      <c r="B206" s="25" t="s">
        <v>23</v>
      </c>
      <c r="C206" s="26">
        <f t="shared" si="1"/>
        <v>10</v>
      </c>
      <c r="D206" s="25" t="s">
        <v>51</v>
      </c>
      <c r="F206" s="32"/>
      <c r="K206" s="45" t="s">
        <v>798</v>
      </c>
      <c r="L206" s="20"/>
    </row>
    <row r="207">
      <c r="A207" s="25">
        <v>2025.0</v>
      </c>
      <c r="B207" s="25" t="s">
        <v>25</v>
      </c>
      <c r="C207" s="26">
        <f t="shared" si="1"/>
        <v>3</v>
      </c>
      <c r="D207" s="25" t="s">
        <v>64</v>
      </c>
      <c r="F207" s="32"/>
      <c r="K207" s="45" t="s">
        <v>799</v>
      </c>
    </row>
    <row r="208">
      <c r="A208" s="25">
        <v>2028.0</v>
      </c>
      <c r="B208" s="25" t="s">
        <v>23</v>
      </c>
      <c r="C208" s="26">
        <f t="shared" si="1"/>
        <v>2</v>
      </c>
      <c r="D208" s="25" t="s">
        <v>53</v>
      </c>
      <c r="K208" s="45" t="s">
        <v>799</v>
      </c>
    </row>
    <row r="209">
      <c r="A209" s="25">
        <v>2030.0</v>
      </c>
      <c r="B209" s="25" t="s">
        <v>25</v>
      </c>
      <c r="C209" s="26">
        <f t="shared" si="1"/>
        <v>3</v>
      </c>
      <c r="D209" s="25" t="s">
        <v>64</v>
      </c>
      <c r="K209" s="45" t="s">
        <v>799</v>
      </c>
    </row>
    <row r="210">
      <c r="A210" s="25">
        <v>2033.0</v>
      </c>
      <c r="B210" s="25" t="s">
        <v>25</v>
      </c>
      <c r="C210" s="26">
        <f t="shared" si="1"/>
        <v>5</v>
      </c>
      <c r="D210" s="25" t="s">
        <v>76</v>
      </c>
      <c r="K210" s="45" t="s">
        <v>799</v>
      </c>
    </row>
    <row r="211">
      <c r="A211" s="25">
        <v>2038.0</v>
      </c>
      <c r="B211" s="25" t="s">
        <v>25</v>
      </c>
      <c r="C211" s="26">
        <f t="shared" si="1"/>
        <v>3</v>
      </c>
      <c r="D211" s="25" t="s">
        <v>64</v>
      </c>
      <c r="K211" s="45" t="s">
        <v>799</v>
      </c>
    </row>
    <row r="212">
      <c r="A212" s="25">
        <v>2041.0</v>
      </c>
      <c r="B212" s="25" t="s">
        <v>23</v>
      </c>
      <c r="C212" s="26">
        <f t="shared" si="1"/>
        <v>5</v>
      </c>
      <c r="D212" s="25" t="s">
        <v>53</v>
      </c>
      <c r="K212" s="45" t="s">
        <v>799</v>
      </c>
    </row>
    <row r="213">
      <c r="A213" s="25">
        <v>2046.0</v>
      </c>
      <c r="B213" s="25" t="s">
        <v>25</v>
      </c>
      <c r="C213" s="26">
        <f t="shared" si="1"/>
        <v>8</v>
      </c>
      <c r="D213" s="25" t="s">
        <v>76</v>
      </c>
      <c r="K213" s="45" t="s">
        <v>800</v>
      </c>
    </row>
    <row r="214">
      <c r="A214" s="25">
        <v>2054.0</v>
      </c>
      <c r="B214" s="25" t="s">
        <v>23</v>
      </c>
      <c r="C214" s="26">
        <f t="shared" si="1"/>
        <v>10</v>
      </c>
      <c r="D214" s="25" t="s">
        <v>57</v>
      </c>
      <c r="K214" s="45" t="s">
        <v>801</v>
      </c>
    </row>
    <row r="215">
      <c r="A215" s="25">
        <v>2064.0</v>
      </c>
      <c r="B215" s="25" t="s">
        <v>25</v>
      </c>
      <c r="C215" s="26">
        <f t="shared" si="1"/>
        <v>24</v>
      </c>
      <c r="D215" s="25" t="s">
        <v>76</v>
      </c>
      <c r="K215" s="45" t="s">
        <v>801</v>
      </c>
    </row>
    <row r="216">
      <c r="A216" s="25">
        <v>2088.0</v>
      </c>
      <c r="B216" s="25" t="s">
        <v>23</v>
      </c>
      <c r="C216" s="26">
        <f t="shared" si="1"/>
        <v>5</v>
      </c>
      <c r="D216" s="25" t="s">
        <v>57</v>
      </c>
      <c r="K216" s="45" t="s">
        <v>802</v>
      </c>
    </row>
    <row r="217">
      <c r="A217" s="25">
        <v>2093.0</v>
      </c>
      <c r="B217" s="25" t="s">
        <v>23</v>
      </c>
      <c r="C217" s="26">
        <f t="shared" si="1"/>
        <v>7</v>
      </c>
      <c r="D217" s="25" t="s">
        <v>53</v>
      </c>
      <c r="K217" s="45" t="s">
        <v>803</v>
      </c>
    </row>
    <row r="218">
      <c r="A218" s="25">
        <v>2100.0</v>
      </c>
      <c r="B218" s="25" t="s">
        <v>23</v>
      </c>
      <c r="C218" s="26">
        <f t="shared" si="1"/>
        <v>4</v>
      </c>
      <c r="D218" s="25" t="s">
        <v>53</v>
      </c>
      <c r="K218" s="45" t="s">
        <v>803</v>
      </c>
    </row>
    <row r="219">
      <c r="A219" s="25">
        <v>2104.0</v>
      </c>
      <c r="B219" s="25" t="s">
        <v>25</v>
      </c>
      <c r="C219" s="26">
        <f t="shared" si="1"/>
        <v>41</v>
      </c>
      <c r="D219" s="25" t="s">
        <v>76</v>
      </c>
      <c r="K219" s="45" t="s">
        <v>804</v>
      </c>
    </row>
    <row r="220">
      <c r="A220" s="25">
        <v>2145.0</v>
      </c>
      <c r="B220" s="25" t="s">
        <v>23</v>
      </c>
      <c r="C220" s="26">
        <f t="shared" si="1"/>
        <v>2</v>
      </c>
      <c r="D220" s="25" t="s">
        <v>53</v>
      </c>
      <c r="K220" s="45" t="s">
        <v>805</v>
      </c>
    </row>
    <row r="221">
      <c r="A221" s="25">
        <v>2147.0</v>
      </c>
      <c r="B221" s="25" t="s">
        <v>25</v>
      </c>
      <c r="C221" s="26">
        <f t="shared" si="1"/>
        <v>5</v>
      </c>
      <c r="D221" s="25" t="s">
        <v>64</v>
      </c>
      <c r="K221" s="45" t="s">
        <v>806</v>
      </c>
    </row>
    <row r="222">
      <c r="A222" s="25">
        <v>2152.0</v>
      </c>
      <c r="B222" s="25" t="s">
        <v>25</v>
      </c>
      <c r="C222" s="26">
        <f t="shared" si="1"/>
        <v>8</v>
      </c>
      <c r="D222" s="25" t="s">
        <v>76</v>
      </c>
      <c r="K222" s="45" t="s">
        <v>807</v>
      </c>
    </row>
    <row r="223">
      <c r="A223" s="25">
        <v>2160.0</v>
      </c>
      <c r="B223" s="25" t="s">
        <v>25</v>
      </c>
      <c r="C223" s="26">
        <f t="shared" si="1"/>
        <v>3</v>
      </c>
      <c r="D223" s="25" t="s">
        <v>64</v>
      </c>
      <c r="K223" s="45" t="s">
        <v>807</v>
      </c>
    </row>
    <row r="224">
      <c r="A224" s="25">
        <v>2163.0</v>
      </c>
      <c r="B224" s="25" t="s">
        <v>25</v>
      </c>
      <c r="C224" s="26">
        <f t="shared" si="1"/>
        <v>7</v>
      </c>
      <c r="D224" s="25" t="s">
        <v>76</v>
      </c>
      <c r="K224" s="45" t="s">
        <v>807</v>
      </c>
    </row>
    <row r="225">
      <c r="A225" s="25">
        <v>2170.0</v>
      </c>
      <c r="B225" s="25" t="s">
        <v>23</v>
      </c>
      <c r="C225" s="26">
        <f t="shared" si="1"/>
        <v>20</v>
      </c>
      <c r="D225" s="25" t="s">
        <v>57</v>
      </c>
      <c r="K225" s="45" t="s">
        <v>808</v>
      </c>
    </row>
    <row r="226">
      <c r="A226" s="25">
        <v>2190.0</v>
      </c>
      <c r="B226" s="25" t="s">
        <v>23</v>
      </c>
      <c r="C226" s="26">
        <f t="shared" si="1"/>
        <v>9</v>
      </c>
      <c r="D226" s="25" t="s">
        <v>53</v>
      </c>
      <c r="F226" s="32"/>
      <c r="K226" s="45" t="s">
        <v>809</v>
      </c>
      <c r="L226" s="32"/>
    </row>
    <row r="227">
      <c r="A227" s="25">
        <v>2199.0</v>
      </c>
      <c r="B227" s="25" t="s">
        <v>25</v>
      </c>
      <c r="C227" s="26">
        <f t="shared" si="1"/>
        <v>11</v>
      </c>
      <c r="D227" s="25" t="s">
        <v>76</v>
      </c>
      <c r="K227" s="45" t="s">
        <v>809</v>
      </c>
    </row>
    <row r="228">
      <c r="A228" s="25">
        <v>2210.0</v>
      </c>
      <c r="B228" s="37" t="s">
        <v>23</v>
      </c>
      <c r="C228" s="26">
        <f t="shared" si="1"/>
        <v>3</v>
      </c>
      <c r="D228" s="37" t="s">
        <v>53</v>
      </c>
      <c r="K228" s="45" t="s">
        <v>809</v>
      </c>
    </row>
    <row r="229">
      <c r="A229" s="25">
        <v>2213.0</v>
      </c>
      <c r="B229" s="37" t="s">
        <v>25</v>
      </c>
      <c r="C229" s="26">
        <f t="shared" si="1"/>
        <v>10</v>
      </c>
      <c r="D229" s="37" t="s">
        <v>76</v>
      </c>
      <c r="K229" s="45" t="s">
        <v>809</v>
      </c>
    </row>
    <row r="230">
      <c r="A230" s="37">
        <v>2223.0</v>
      </c>
      <c r="B230" s="37" t="s">
        <v>25</v>
      </c>
      <c r="C230" s="26">
        <f t="shared" si="1"/>
        <v>5</v>
      </c>
      <c r="D230" s="37" t="s">
        <v>64</v>
      </c>
      <c r="K230" s="45" t="s">
        <v>809</v>
      </c>
    </row>
    <row r="231">
      <c r="A231" s="37">
        <v>2228.0</v>
      </c>
      <c r="B231" s="37" t="s">
        <v>23</v>
      </c>
      <c r="C231" s="26">
        <f t="shared" si="1"/>
        <v>10</v>
      </c>
      <c r="D231" s="37" t="s">
        <v>53</v>
      </c>
      <c r="K231" s="45" t="s">
        <v>810</v>
      </c>
    </row>
    <row r="232">
      <c r="A232" s="37">
        <v>2238.0</v>
      </c>
      <c r="B232" s="37" t="s">
        <v>25</v>
      </c>
      <c r="C232" s="26">
        <f t="shared" si="1"/>
        <v>4</v>
      </c>
      <c r="D232" s="37" t="s">
        <v>76</v>
      </c>
      <c r="K232" s="45" t="s">
        <v>810</v>
      </c>
    </row>
    <row r="233">
      <c r="A233" s="37">
        <v>2242.0</v>
      </c>
      <c r="B233" s="37" t="s">
        <v>23</v>
      </c>
      <c r="C233" s="26">
        <f t="shared" si="1"/>
        <v>7</v>
      </c>
      <c r="D233" s="37" t="s">
        <v>53</v>
      </c>
      <c r="F233" s="32"/>
      <c r="K233" s="45" t="s">
        <v>810</v>
      </c>
    </row>
    <row r="234">
      <c r="A234" s="37">
        <v>2249.0</v>
      </c>
      <c r="B234" s="37" t="s">
        <v>25</v>
      </c>
      <c r="C234" s="26">
        <f t="shared" si="1"/>
        <v>35</v>
      </c>
      <c r="D234" s="37" t="s">
        <v>76</v>
      </c>
      <c r="K234" s="45" t="s">
        <v>811</v>
      </c>
    </row>
    <row r="235">
      <c r="A235" s="37">
        <v>2284.0</v>
      </c>
      <c r="B235" s="37" t="s">
        <v>23</v>
      </c>
      <c r="C235" s="26">
        <f t="shared" si="1"/>
        <v>13</v>
      </c>
      <c r="D235" s="37" t="s">
        <v>53</v>
      </c>
      <c r="K235" s="45" t="s">
        <v>812</v>
      </c>
    </row>
    <row r="236">
      <c r="A236" s="37">
        <v>2297.0</v>
      </c>
      <c r="B236" s="37" t="s">
        <v>25</v>
      </c>
      <c r="C236" s="26">
        <f t="shared" si="1"/>
        <v>13</v>
      </c>
      <c r="D236" s="37" t="s">
        <v>76</v>
      </c>
      <c r="K236" s="45" t="s">
        <v>812</v>
      </c>
    </row>
    <row r="237">
      <c r="A237" s="37">
        <v>2310.0</v>
      </c>
      <c r="B237" s="37" t="s">
        <v>23</v>
      </c>
      <c r="C237" s="26">
        <f t="shared" si="1"/>
        <v>35</v>
      </c>
      <c r="D237" s="37" t="s">
        <v>57</v>
      </c>
      <c r="K237" s="45" t="s">
        <v>813</v>
      </c>
    </row>
    <row r="238">
      <c r="A238" s="37">
        <v>2345.0</v>
      </c>
      <c r="B238" s="37" t="s">
        <v>25</v>
      </c>
      <c r="C238" s="26">
        <f t="shared" si="1"/>
        <v>10</v>
      </c>
      <c r="D238" s="37" t="s">
        <v>76</v>
      </c>
      <c r="K238" s="45" t="s">
        <v>814</v>
      </c>
    </row>
    <row r="239">
      <c r="A239" s="37">
        <v>2355.0</v>
      </c>
      <c r="B239" s="37" t="s">
        <v>23</v>
      </c>
      <c r="C239" s="26">
        <f t="shared" si="1"/>
        <v>2</v>
      </c>
      <c r="D239" s="37" t="s">
        <v>53</v>
      </c>
      <c r="K239" s="45" t="s">
        <v>814</v>
      </c>
    </row>
    <row r="240">
      <c r="A240" s="37">
        <v>2357.0</v>
      </c>
      <c r="B240" s="37" t="s">
        <v>23</v>
      </c>
      <c r="C240" s="26">
        <f t="shared" si="1"/>
        <v>8</v>
      </c>
      <c r="D240" s="37" t="s">
        <v>53</v>
      </c>
      <c r="K240" s="45" t="s">
        <v>814</v>
      </c>
    </row>
    <row r="241">
      <c r="A241" s="37">
        <v>2365.0</v>
      </c>
      <c r="B241" s="37" t="s">
        <v>25</v>
      </c>
      <c r="C241" s="26">
        <f t="shared" si="1"/>
        <v>1</v>
      </c>
      <c r="D241" s="37" t="s">
        <v>76</v>
      </c>
      <c r="K241" s="45" t="s">
        <v>814</v>
      </c>
    </row>
    <row r="242">
      <c r="A242" s="37">
        <v>2366.0</v>
      </c>
      <c r="B242" s="33" t="s">
        <v>27</v>
      </c>
      <c r="C242" s="26">
        <f t="shared" si="1"/>
        <v>4</v>
      </c>
      <c r="D242" s="44"/>
      <c r="K242" s="45" t="s">
        <v>814</v>
      </c>
    </row>
    <row r="243">
      <c r="A243" s="37">
        <v>2370.0</v>
      </c>
      <c r="B243" s="37" t="s">
        <v>23</v>
      </c>
      <c r="C243" s="26">
        <f t="shared" si="1"/>
        <v>7</v>
      </c>
      <c r="D243" s="37" t="s">
        <v>53</v>
      </c>
      <c r="K243" s="45" t="s">
        <v>814</v>
      </c>
    </row>
    <row r="244">
      <c r="A244" s="37">
        <v>2377.0</v>
      </c>
      <c r="B244" s="37" t="s">
        <v>25</v>
      </c>
      <c r="C244" s="26">
        <f t="shared" si="1"/>
        <v>10</v>
      </c>
      <c r="D244" s="37" t="s">
        <v>76</v>
      </c>
      <c r="K244" s="45" t="s">
        <v>814</v>
      </c>
    </row>
    <row r="245">
      <c r="A245" s="37">
        <v>2387.0</v>
      </c>
      <c r="B245" s="37" t="s">
        <v>23</v>
      </c>
      <c r="C245" s="26">
        <f t="shared" si="1"/>
        <v>4</v>
      </c>
      <c r="D245" s="37" t="s">
        <v>53</v>
      </c>
      <c r="K245" s="45" t="s">
        <v>814</v>
      </c>
    </row>
    <row r="246">
      <c r="A246" s="37">
        <v>2391.0</v>
      </c>
      <c r="B246" s="37" t="s">
        <v>25</v>
      </c>
      <c r="C246" s="26">
        <f t="shared" si="1"/>
        <v>10</v>
      </c>
      <c r="D246" s="37" t="s">
        <v>76</v>
      </c>
      <c r="K246" s="45" t="s">
        <v>815</v>
      </c>
    </row>
    <row r="247">
      <c r="A247" s="37">
        <v>2401.0</v>
      </c>
      <c r="B247" s="37" t="s">
        <v>23</v>
      </c>
      <c r="C247" s="26">
        <f t="shared" si="1"/>
        <v>6</v>
      </c>
      <c r="D247" s="37" t="s">
        <v>50</v>
      </c>
      <c r="K247" s="45" t="s">
        <v>816</v>
      </c>
    </row>
    <row r="248">
      <c r="A248" s="37">
        <v>2407.0</v>
      </c>
      <c r="B248" s="37" t="s">
        <v>23</v>
      </c>
      <c r="C248" s="26">
        <f t="shared" si="1"/>
        <v>10</v>
      </c>
      <c r="D248" s="37" t="s">
        <v>50</v>
      </c>
      <c r="F248" s="32"/>
      <c r="K248" s="45" t="s">
        <v>816</v>
      </c>
      <c r="L248" s="32"/>
    </row>
    <row r="249">
      <c r="A249" s="37">
        <v>2417.0</v>
      </c>
      <c r="B249" s="37" t="s">
        <v>23</v>
      </c>
      <c r="C249" s="26">
        <f t="shared" si="1"/>
        <v>5</v>
      </c>
      <c r="D249" s="37" t="s">
        <v>50</v>
      </c>
      <c r="K249" s="45" t="s">
        <v>816</v>
      </c>
    </row>
    <row r="250">
      <c r="A250" s="37">
        <v>2422.0</v>
      </c>
      <c r="B250" s="37" t="s">
        <v>25</v>
      </c>
      <c r="C250" s="26">
        <f t="shared" si="1"/>
        <v>4</v>
      </c>
      <c r="D250" s="37" t="s">
        <v>76</v>
      </c>
      <c r="K250" s="45" t="s">
        <v>816</v>
      </c>
    </row>
    <row r="251">
      <c r="A251" s="37">
        <v>2426.0</v>
      </c>
      <c r="B251" s="37" t="s">
        <v>23</v>
      </c>
      <c r="C251" s="26">
        <f t="shared" si="1"/>
        <v>5</v>
      </c>
      <c r="D251" s="37" t="s">
        <v>53</v>
      </c>
      <c r="K251" s="45" t="s">
        <v>816</v>
      </c>
    </row>
    <row r="252">
      <c r="A252" s="37">
        <v>2431.0</v>
      </c>
      <c r="B252" s="37" t="s">
        <v>23</v>
      </c>
      <c r="C252" s="26">
        <f t="shared" si="1"/>
        <v>14</v>
      </c>
      <c r="D252" s="37" t="s">
        <v>50</v>
      </c>
      <c r="K252" s="45" t="s">
        <v>817</v>
      </c>
    </row>
    <row r="253">
      <c r="A253" s="37">
        <v>2445.0</v>
      </c>
      <c r="B253" s="37" t="s">
        <v>25</v>
      </c>
      <c r="C253" s="26">
        <f t="shared" si="1"/>
        <v>13</v>
      </c>
      <c r="D253" s="37" t="s">
        <v>76</v>
      </c>
      <c r="K253" s="45" t="s">
        <v>818</v>
      </c>
    </row>
    <row r="254">
      <c r="A254" s="37">
        <v>2458.0</v>
      </c>
      <c r="B254" s="37" t="s">
        <v>25</v>
      </c>
      <c r="C254" s="26">
        <f t="shared" si="1"/>
        <v>8</v>
      </c>
      <c r="D254" s="37" t="s">
        <v>64</v>
      </c>
      <c r="K254" s="45" t="s">
        <v>818</v>
      </c>
    </row>
    <row r="255">
      <c r="A255" s="37">
        <v>2466.0</v>
      </c>
      <c r="B255" s="37" t="s">
        <v>25</v>
      </c>
      <c r="C255" s="26">
        <f t="shared" si="1"/>
        <v>19</v>
      </c>
      <c r="D255" s="37" t="s">
        <v>76</v>
      </c>
      <c r="K255" s="45" t="s">
        <v>819</v>
      </c>
    </row>
    <row r="256">
      <c r="A256" s="37">
        <v>2485.0</v>
      </c>
      <c r="B256" s="37" t="s">
        <v>23</v>
      </c>
      <c r="C256" s="26">
        <f t="shared" si="1"/>
        <v>6</v>
      </c>
      <c r="D256" s="37" t="s">
        <v>53</v>
      </c>
      <c r="K256" s="45" t="s">
        <v>820</v>
      </c>
    </row>
    <row r="257">
      <c r="A257" s="37">
        <v>2491.0</v>
      </c>
      <c r="B257" s="37" t="s">
        <v>25</v>
      </c>
      <c r="C257" s="26">
        <f t="shared" si="1"/>
        <v>1</v>
      </c>
      <c r="D257" s="37" t="s">
        <v>64</v>
      </c>
      <c r="K257" s="45" t="s">
        <v>820</v>
      </c>
    </row>
    <row r="258">
      <c r="A258" s="37">
        <v>2492.0</v>
      </c>
      <c r="B258" s="37" t="s">
        <v>23</v>
      </c>
      <c r="C258" s="26">
        <f t="shared" si="1"/>
        <v>3</v>
      </c>
      <c r="D258" s="37" t="s">
        <v>55</v>
      </c>
      <c r="K258" s="45" t="s">
        <v>820</v>
      </c>
    </row>
    <row r="259">
      <c r="A259" s="37">
        <v>2495.0</v>
      </c>
      <c r="B259" s="37" t="s">
        <v>25</v>
      </c>
      <c r="C259" s="26">
        <f t="shared" si="1"/>
        <v>34</v>
      </c>
      <c r="D259" s="37" t="s">
        <v>76</v>
      </c>
      <c r="K259" s="45" t="s">
        <v>821</v>
      </c>
    </row>
    <row r="260">
      <c r="A260" s="37">
        <v>2529.0</v>
      </c>
      <c r="B260" s="37" t="s">
        <v>23</v>
      </c>
      <c r="C260" s="26">
        <f t="shared" si="1"/>
        <v>1</v>
      </c>
      <c r="D260" s="37" t="s">
        <v>53</v>
      </c>
      <c r="K260" s="45" t="s">
        <v>822</v>
      </c>
    </row>
    <row r="261">
      <c r="A261" s="37">
        <v>2530.0</v>
      </c>
      <c r="B261" s="37" t="s">
        <v>25</v>
      </c>
      <c r="C261" s="26">
        <f t="shared" si="1"/>
        <v>2</v>
      </c>
      <c r="D261" s="37" t="s">
        <v>76</v>
      </c>
      <c r="K261" s="45" t="s">
        <v>822</v>
      </c>
    </row>
    <row r="262">
      <c r="A262" s="37">
        <v>2532.0</v>
      </c>
      <c r="B262" s="37" t="s">
        <v>23</v>
      </c>
      <c r="C262" s="26">
        <f t="shared" si="1"/>
        <v>6</v>
      </c>
      <c r="D262" s="37" t="s">
        <v>53</v>
      </c>
      <c r="K262" s="45" t="s">
        <v>822</v>
      </c>
    </row>
    <row r="263">
      <c r="A263" s="37">
        <v>2538.0</v>
      </c>
      <c r="B263" s="37" t="s">
        <v>73</v>
      </c>
      <c r="C263" s="26">
        <f t="shared" si="1"/>
        <v>2</v>
      </c>
      <c r="D263" s="37" t="s">
        <v>74</v>
      </c>
      <c r="K263" s="45" t="s">
        <v>822</v>
      </c>
    </row>
    <row r="264">
      <c r="A264" s="37">
        <v>2540.0</v>
      </c>
      <c r="B264" s="37" t="s">
        <v>23</v>
      </c>
      <c r="C264" s="26">
        <f t="shared" si="1"/>
        <v>3</v>
      </c>
      <c r="D264" s="37" t="s">
        <v>58</v>
      </c>
      <c r="F264" s="34" t="s">
        <v>116</v>
      </c>
      <c r="K264" s="45" t="s">
        <v>822</v>
      </c>
    </row>
    <row r="265">
      <c r="A265" s="37">
        <v>2543.0</v>
      </c>
      <c r="B265" s="37" t="s">
        <v>25</v>
      </c>
      <c r="C265" s="26">
        <f t="shared" si="1"/>
        <v>4</v>
      </c>
      <c r="D265" s="37" t="s">
        <v>76</v>
      </c>
      <c r="K265" s="45" t="s">
        <v>822</v>
      </c>
    </row>
    <row r="266">
      <c r="A266" s="37">
        <v>2547.0</v>
      </c>
      <c r="B266" s="37" t="s">
        <v>23</v>
      </c>
      <c r="C266" s="26">
        <f t="shared" si="1"/>
        <v>-998</v>
      </c>
      <c r="D266" s="37" t="s">
        <v>53</v>
      </c>
      <c r="K266" s="45" t="s">
        <v>822</v>
      </c>
    </row>
    <row r="267">
      <c r="A267" s="37">
        <v>1549.0</v>
      </c>
      <c r="B267" s="37" t="s">
        <v>25</v>
      </c>
      <c r="C267" s="26">
        <f t="shared" si="1"/>
        <v>42</v>
      </c>
      <c r="D267" s="37" t="s">
        <v>76</v>
      </c>
      <c r="K267" s="45" t="s">
        <v>823</v>
      </c>
    </row>
    <row r="268">
      <c r="A268" s="37">
        <v>1591.0</v>
      </c>
      <c r="B268" s="37" t="s">
        <v>25</v>
      </c>
      <c r="C268" s="26">
        <f t="shared" si="1"/>
        <v>4</v>
      </c>
      <c r="D268" s="37" t="s">
        <v>76</v>
      </c>
      <c r="K268" s="45" t="s">
        <v>824</v>
      </c>
    </row>
    <row r="269">
      <c r="A269" s="37">
        <v>1595.0</v>
      </c>
      <c r="B269" s="37" t="s">
        <v>23</v>
      </c>
      <c r="C269" s="26">
        <f t="shared" si="1"/>
        <v>1005</v>
      </c>
      <c r="D269" s="37" t="s">
        <v>53</v>
      </c>
      <c r="K269" s="45" t="s">
        <v>824</v>
      </c>
    </row>
    <row r="270">
      <c r="A270" s="37">
        <v>2600.0</v>
      </c>
      <c r="B270" s="37" t="s">
        <v>28</v>
      </c>
      <c r="C270" s="26">
        <f t="shared" si="1"/>
        <v>3</v>
      </c>
      <c r="D270" s="37" t="s">
        <v>74</v>
      </c>
      <c r="K270" s="45" t="s">
        <v>824</v>
      </c>
    </row>
    <row r="271">
      <c r="A271" s="37">
        <v>2603.0</v>
      </c>
      <c r="B271" s="37" t="s">
        <v>23</v>
      </c>
      <c r="C271" s="26">
        <f t="shared" si="1"/>
        <v>3</v>
      </c>
      <c r="D271" s="37" t="s">
        <v>53</v>
      </c>
      <c r="K271" s="45" t="s">
        <v>824</v>
      </c>
    </row>
    <row r="272">
      <c r="A272" s="37">
        <v>2606.0</v>
      </c>
      <c r="B272" s="37" t="s">
        <v>25</v>
      </c>
      <c r="C272" s="26">
        <f t="shared" si="1"/>
        <v>9</v>
      </c>
      <c r="D272" s="37" t="s">
        <v>76</v>
      </c>
      <c r="K272" s="45" t="s">
        <v>824</v>
      </c>
    </row>
    <row r="273">
      <c r="A273" s="37">
        <v>2615.0</v>
      </c>
      <c r="B273" s="37" t="s">
        <v>23</v>
      </c>
      <c r="C273" s="26">
        <f t="shared" si="1"/>
        <v>5</v>
      </c>
      <c r="D273" s="37" t="s">
        <v>53</v>
      </c>
      <c r="K273" s="45" t="s">
        <v>824</v>
      </c>
    </row>
    <row r="274">
      <c r="A274" s="37">
        <v>2620.0</v>
      </c>
      <c r="B274" s="37" t="s">
        <v>23</v>
      </c>
      <c r="C274" s="26">
        <f t="shared" si="1"/>
        <v>25</v>
      </c>
      <c r="D274" s="37" t="s">
        <v>53</v>
      </c>
      <c r="K274" s="45" t="s">
        <v>825</v>
      </c>
    </row>
    <row r="275">
      <c r="A275" s="37">
        <v>2645.0</v>
      </c>
      <c r="B275" s="37" t="s">
        <v>23</v>
      </c>
      <c r="C275" s="26">
        <f t="shared" si="1"/>
        <v>6</v>
      </c>
      <c r="D275" s="37" t="s">
        <v>53</v>
      </c>
      <c r="K275" s="45" t="s">
        <v>826</v>
      </c>
    </row>
    <row r="276">
      <c r="A276" s="37">
        <v>2651.0</v>
      </c>
      <c r="B276" s="37" t="s">
        <v>23</v>
      </c>
      <c r="C276" s="26">
        <f t="shared" si="1"/>
        <v>16</v>
      </c>
      <c r="D276" s="37" t="s">
        <v>53</v>
      </c>
      <c r="K276" s="45" t="s">
        <v>826</v>
      </c>
    </row>
    <row r="277">
      <c r="A277" s="37">
        <v>2667.0</v>
      </c>
      <c r="B277" s="37" t="s">
        <v>23</v>
      </c>
      <c r="C277" s="26">
        <f t="shared" si="1"/>
        <v>4</v>
      </c>
      <c r="D277" s="37" t="s">
        <v>53</v>
      </c>
      <c r="K277" s="45" t="s">
        <v>826</v>
      </c>
    </row>
    <row r="278">
      <c r="A278" s="37">
        <v>2671.0</v>
      </c>
      <c r="C278" s="26">
        <f>SUM(C5:C277)</f>
        <v>2561</v>
      </c>
    </row>
    <row r="279">
      <c r="A279" s="37" t="s">
        <v>195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2021-12-23T07:19:24Z</dcterms:created>
  <dc:creator>James Davis Reimer</dc:creator>
</cp:coreProperties>
</file>