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Keys" sheetId="2" r:id="rId5"/>
    <sheet state="visible" name="D1" sheetId="3" r:id="rId6"/>
    <sheet state="visible" name="D2" sheetId="4" r:id="rId7"/>
    <sheet state="visible" name="D3" sheetId="5" r:id="rId8"/>
    <sheet state="visible" name="S1" sheetId="6" r:id="rId9"/>
    <sheet state="visible" name="S2" sheetId="7" r:id="rId10"/>
    <sheet state="visible" name="S3" sheetId="8" r:id="rId11"/>
  </sheets>
  <definedNames>
    <definedName hidden="1" localSheetId="3" name="_xlnm._FilterDatabase">'D2'!$A$4:$L$173</definedName>
    <definedName hidden="1" localSheetId="4" name="_xlnm._FilterDatabase">'D3'!$A$4:$L$184</definedName>
    <definedName hidden="1" localSheetId="5" name="_xlnm._FilterDatabase">'S1'!$A$4:$L$252</definedName>
    <definedName hidden="1" localSheetId="4" name="Z_0945A032_A38A_4A2D_B08B_EF7107F0CEAA_.wvu.FilterData">'D3'!$A$4:$L$184</definedName>
    <definedName hidden="1" localSheetId="7" name="Z_0945A032_A38A_4A2D_B08B_EF7107F0CEAA_.wvu.FilterData">'S3'!$A$4:$L$229</definedName>
  </definedNames>
  <calcPr/>
  <customWorkbookViews>
    <customWorkbookView activeSheetId="0" maximized="1" windowHeight="0" windowWidth="0" guid="{0945A032-A38A-4A2D-B08B-EF7107F0CEAA}" name="Filter 1"/>
  </customWorkbookViews>
  <extLst>
    <ext uri="GoogleSheetsCustomDataVersion1">
      <go:sheetsCustomData xmlns:go="http://customooxmlschemas.google.com/" r:id="rId12" roundtripDataSignature="AMtx7mhqEBdRBVhfKUr5bMeIRTS1Pflpl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7">
      <text>
        <t xml:space="preserve">======
ID#AAAAZz5ttK0
Claudia Campanini    (2022-05-27 08:46:32)
Variation to the classification from Veron:
tables and plate are here split in 2 (plate == Fungiidae)</t>
      </text>
    </comment>
    <comment authorId="0" ref="B17">
      <text>
        <t xml:space="preserve">======
ID#AAAAZIiiLfo
Claudia Campanini    (2022-05-21 14:16:28)
https://coraltraits.org/traits/180</t>
      </text>
    </comment>
    <comment authorId="0" ref="K3">
      <text>
        <t xml:space="preserve">======
ID#AAAAZIiiLfk
Claudia Campanini    (2022-05-21 14:16:28)
Poor definition, classification not possible</t>
      </text>
    </comment>
    <comment authorId="0" ref="L3">
      <text>
        <t xml:space="preserve">======
ID#AAAAZIiiLfg
Claudia Campanini    (2022-05-21 14:16:28)
Missing overlap between the pictures</t>
      </text>
    </comment>
  </commentList>
  <extLst>
    <ext uri="GoogleSheetsCustomDataVersion1">
      <go:sheetsCustomData xmlns:go="http://customooxmlschemas.google.com/" r:id="rId1" roundtripDataSignature="AMtx7miWowuMEZWLsUzrUgJ4OkMKK+1Y1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1">
      <text>
        <t xml:space="preserve">======
ID#AAAAZtZX-sk
Claudia Campanini    (2022-05-27 02:18:52)
I am not sure to which of Veron's growth form solitary corals (e.g. Fungia) belong</t>
      </text>
    </comment>
  </commentList>
  <extLst>
    <ext uri="GoogleSheetsCustomDataVersion1">
      <go:sheetsCustomData xmlns:go="http://customooxmlschemas.google.com/" r:id="rId1" roundtripDataSignature="AMtx7mhVU88GQIlezrn/MxMWmfaRoPW80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6">
      <text>
        <t xml:space="preserve">======
ID#AAAAaKpQXvk
Claudia Campanini    (2022-05-30 06:21:07)
I think this may be actually a massive coral, but it is probably a young colony so it looks encrusting. What functional group should I choose in these cases?</t>
      </text>
    </comment>
  </commentList>
  <extLst>
    <ext uri="GoogleSheetsCustomDataVersion1">
      <go:sheetsCustomData xmlns:go="http://customooxmlschemas.google.com/" r:id="rId1" roundtripDataSignature="AMtx7mh9ylD89wH+HO31c/KpLiR9ReB34w=="/>
    </ext>
  </extLst>
</comments>
</file>

<file path=xl/sharedStrings.xml><?xml version="1.0" encoding="utf-8"?>
<sst xmlns="http://schemas.openxmlformats.org/spreadsheetml/2006/main" count="3963" uniqueCount="734">
  <si>
    <t>VARIABLE</t>
  </si>
  <si>
    <t>CATEGORY</t>
  </si>
  <si>
    <t>DESCRIPTION</t>
  </si>
  <si>
    <t>LEVELS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</si>
  <si>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</si>
  <si>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</si>
  <si>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</si>
  <si>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</si>
  <si>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</si>
  <si>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</si>
  <si>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</si>
  <si>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</si>
  <si>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</si>
  <si>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shadow</t>
  </si>
  <si>
    <t>missing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</si>
  <si>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</si>
  <si>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</si>
  <si>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</si>
  <si>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</si>
  <si>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</si>
  <si>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</si>
  <si>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</si>
  <si>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</si>
  <si>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</si>
  <si>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</si>
  <si>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FUNCTIONAL GROUPS</t>
  </si>
  <si>
    <t>REFERENCE</t>
  </si>
  <si>
    <t>LEVEL</t>
  </si>
  <si>
    <t>Veron and Stafford-Smith, 2000 --- Growth form Veron in the Coral Trait Database</t>
  </si>
  <si>
    <t>branching_open</t>
  </si>
  <si>
    <t>branching_closed</t>
  </si>
  <si>
    <t>corymbose</t>
  </si>
  <si>
    <t>digitate</t>
  </si>
  <si>
    <t>encrusting</t>
  </si>
  <si>
    <t>laminar</t>
  </si>
  <si>
    <t>massive</t>
  </si>
  <si>
    <t>submassive</t>
  </si>
  <si>
    <t>tables</t>
  </si>
  <si>
    <t>hispidose</t>
  </si>
  <si>
    <t>columnar</t>
  </si>
  <si>
    <t>encrusting_long_upright</t>
  </si>
  <si>
    <t>plate</t>
  </si>
  <si>
    <t>https://link.springer.com/chapter/10.1007/978-94-007-0114-4_17/tables/1</t>
  </si>
  <si>
    <t>turf</t>
  </si>
  <si>
    <t>macroalgae</t>
  </si>
  <si>
    <t>CCA</t>
  </si>
  <si>
    <t>SOFT CORALS</t>
  </si>
  <si>
    <t>Sinularia</t>
  </si>
  <si>
    <t>page 78</t>
  </si>
  <si>
    <t>Sarcophyton</t>
  </si>
  <si>
    <t>page 90</t>
  </si>
  <si>
    <t>Lobophytum</t>
  </si>
  <si>
    <t>Nephthea</t>
  </si>
  <si>
    <t>page 104</t>
  </si>
  <si>
    <t>TRANSECT: SN_05_05_S1</t>
  </si>
  <si>
    <t>D1</t>
  </si>
  <si>
    <t>DEPTH:</t>
  </si>
  <si>
    <t>DIVER</t>
  </si>
  <si>
    <t>Claudia</t>
  </si>
  <si>
    <t>GOPRO0390</t>
  </si>
  <si>
    <t>GOPRO0390-1-2</t>
  </si>
  <si>
    <t>GOPRO0392</t>
  </si>
  <si>
    <t>GOPRO0393</t>
  </si>
  <si>
    <t>shifted line</t>
  </si>
  <si>
    <t>poor quality</t>
  </si>
  <si>
    <t>GOPRO0394</t>
  </si>
  <si>
    <t>-</t>
  </si>
  <si>
    <t>zoanthids</t>
  </si>
  <si>
    <t>Palythoa</t>
  </si>
  <si>
    <t>Palythoa heliodiscus</t>
  </si>
  <si>
    <t>GOPRO0395</t>
  </si>
  <si>
    <t>GOPRO0395-6</t>
  </si>
  <si>
    <t>GOPRO0396</t>
  </si>
  <si>
    <t>GOPRO0397</t>
  </si>
  <si>
    <t>GOPRO0397-8</t>
  </si>
  <si>
    <t>GOPRO0398</t>
  </si>
  <si>
    <t>GOPRO0398-9</t>
  </si>
  <si>
    <t>GOPRO0399</t>
  </si>
  <si>
    <t>GOPRO0399-400</t>
  </si>
  <si>
    <t>GOPRO0400</t>
  </si>
  <si>
    <t>GOPRO0401</t>
  </si>
  <si>
    <t>GOPRO0402</t>
  </si>
  <si>
    <t>GOPRO0402-3</t>
  </si>
  <si>
    <t>GOPRO0403</t>
  </si>
  <si>
    <t>GOPRO0403-4</t>
  </si>
  <si>
    <t>GOPRO0404</t>
  </si>
  <si>
    <t>GOPRO0404-5</t>
  </si>
  <si>
    <t>GOPRO0405</t>
  </si>
  <si>
    <t>GOPRO0405-6</t>
  </si>
  <si>
    <t>GOPRO0406</t>
  </si>
  <si>
    <t>GOPRO0406-7</t>
  </si>
  <si>
    <t>GOPRO0407</t>
  </si>
  <si>
    <t>GOPRO0407-8</t>
  </si>
  <si>
    <t>GOPRO0408</t>
  </si>
  <si>
    <t>GOPRO0409</t>
  </si>
  <si>
    <t>GOPRO0409-10</t>
  </si>
  <si>
    <t>GOPRO0410</t>
  </si>
  <si>
    <t>GOPRO0411</t>
  </si>
  <si>
    <t>GOPRO0411-2</t>
  </si>
  <si>
    <t>GOPRO0412</t>
  </si>
  <si>
    <t>Galaxea</t>
  </si>
  <si>
    <t>GOPRO0412-3</t>
  </si>
  <si>
    <t>GOPRO0413</t>
  </si>
  <si>
    <t>wrapped line</t>
  </si>
  <si>
    <t>GOPRO0413-4</t>
  </si>
  <si>
    <t>GOPRO0414</t>
  </si>
  <si>
    <t>GOPRO0414-5</t>
  </si>
  <si>
    <t>GOPRO0415</t>
  </si>
  <si>
    <t>GOPRO0416-7</t>
  </si>
  <si>
    <t>GOPRO0417</t>
  </si>
  <si>
    <t>GOPRO0417-8</t>
  </si>
  <si>
    <t>GOPRO0418</t>
  </si>
  <si>
    <t>GOPRO0418-9-20</t>
  </si>
  <si>
    <t>GOPRO0420</t>
  </si>
  <si>
    <t>GOPRO0420-1</t>
  </si>
  <si>
    <t>GOPRO0421</t>
  </si>
  <si>
    <t>GOPRO0422</t>
  </si>
  <si>
    <t>GOPRO0423</t>
  </si>
  <si>
    <t>GOPRO0423-4</t>
  </si>
  <si>
    <t>GOPRO0424-5</t>
  </si>
  <si>
    <t>GOPRO0425-6</t>
  </si>
  <si>
    <t>GOPRO0426</t>
  </si>
  <si>
    <t>GOPRO0426-7</t>
  </si>
  <si>
    <t>GOPRO0427</t>
  </si>
  <si>
    <t>GOPRO0427-8</t>
  </si>
  <si>
    <t>GOPRO0428-9-30</t>
  </si>
  <si>
    <t>GOPRO030</t>
  </si>
  <si>
    <t>GOPRO030-1</t>
  </si>
  <si>
    <t>GOPRO031</t>
  </si>
  <si>
    <t>GOPRO031-2-3</t>
  </si>
  <si>
    <t>out of focus/dark</t>
  </si>
  <si>
    <t>GOPRO033</t>
  </si>
  <si>
    <t>GOPRO033-4</t>
  </si>
  <si>
    <t>GOPRO034</t>
  </si>
  <si>
    <t>GOPRO034-5</t>
  </si>
  <si>
    <t>GOPRO035</t>
  </si>
  <si>
    <t>GOPRO035-6</t>
  </si>
  <si>
    <t>GOPRO036</t>
  </si>
  <si>
    <t>ASK JAMES</t>
  </si>
  <si>
    <t>Plerogyra</t>
  </si>
  <si>
    <t>GOPRO036-7</t>
  </si>
  <si>
    <t>D2</t>
  </si>
  <si>
    <t>percentage</t>
  </si>
  <si>
    <t>P5190267</t>
  </si>
  <si>
    <t>encrusting?</t>
  </si>
  <si>
    <t>P5190267-8-9</t>
  </si>
  <si>
    <t>P5190269-71-2-3</t>
  </si>
  <si>
    <t>P5190273</t>
  </si>
  <si>
    <t>other</t>
  </si>
  <si>
    <t>rubble</t>
  </si>
  <si>
    <t>P5190274-75</t>
  </si>
  <si>
    <t>P5190275</t>
  </si>
  <si>
    <t>P5190275-6</t>
  </si>
  <si>
    <t>P5190276</t>
  </si>
  <si>
    <t>P5190276-7</t>
  </si>
  <si>
    <t>P5190277</t>
  </si>
  <si>
    <t>TOT-MISSING</t>
  </si>
  <si>
    <t>P5190278</t>
  </si>
  <si>
    <t>P5190279</t>
  </si>
  <si>
    <t>P5190280</t>
  </si>
  <si>
    <t>CORRECT IN R</t>
  </si>
  <si>
    <t>P5190280-1</t>
  </si>
  <si>
    <t>P5190281-2</t>
  </si>
  <si>
    <t>P5190283</t>
  </si>
  <si>
    <t>P5190283-4</t>
  </si>
  <si>
    <t>P5190284</t>
  </si>
  <si>
    <t>P5190284-5</t>
  </si>
  <si>
    <t>P5190285</t>
  </si>
  <si>
    <t>P5190286</t>
  </si>
  <si>
    <t>?</t>
  </si>
  <si>
    <t>blurred</t>
  </si>
  <si>
    <t>P5190286-7</t>
  </si>
  <si>
    <t>P5190287</t>
  </si>
  <si>
    <t>P5190287-8-9</t>
  </si>
  <si>
    <t>P5190290</t>
  </si>
  <si>
    <t>P5190291</t>
  </si>
  <si>
    <t>tables_or_plate</t>
  </si>
  <si>
    <t>P5190292</t>
  </si>
  <si>
    <t>branching</t>
  </si>
  <si>
    <t>P5190292-3</t>
  </si>
  <si>
    <t>P5190293</t>
  </si>
  <si>
    <t>P5190293-4</t>
  </si>
  <si>
    <t>P5190294</t>
  </si>
  <si>
    <t>P5190294-5</t>
  </si>
  <si>
    <t>P5190295</t>
  </si>
  <si>
    <t>P5190295-6</t>
  </si>
  <si>
    <t>P5190296</t>
  </si>
  <si>
    <t>P5190296-7-8</t>
  </si>
  <si>
    <t>P5190298</t>
  </si>
  <si>
    <t>P5190298-9</t>
  </si>
  <si>
    <t>P5190299</t>
  </si>
  <si>
    <t>solitary?</t>
  </si>
  <si>
    <t>P5190299-300</t>
  </si>
  <si>
    <t>P5190300-1</t>
  </si>
  <si>
    <t>P5190301</t>
  </si>
  <si>
    <t>hard</t>
  </si>
  <si>
    <t>P5190302</t>
  </si>
  <si>
    <t>P5190302-3-4</t>
  </si>
  <si>
    <t>P5190304</t>
  </si>
  <si>
    <t xml:space="preserve">hard_coral </t>
  </si>
  <si>
    <t>P5190304-5</t>
  </si>
  <si>
    <t>P5190305</t>
  </si>
  <si>
    <t>P5190305-6-7</t>
  </si>
  <si>
    <t>P5190307</t>
  </si>
  <si>
    <t>P5190308</t>
  </si>
  <si>
    <t>P5190309</t>
  </si>
  <si>
    <t>P5190309-10</t>
  </si>
  <si>
    <t>P5190310-11</t>
  </si>
  <si>
    <t>P5190312</t>
  </si>
  <si>
    <t>P5190312-3</t>
  </si>
  <si>
    <t>P5190313</t>
  </si>
  <si>
    <t>P5190313-4</t>
  </si>
  <si>
    <t>P5190314</t>
  </si>
  <si>
    <t>P5190314-5</t>
  </si>
  <si>
    <t>P5190315</t>
  </si>
  <si>
    <t>P5190315-6</t>
  </si>
  <si>
    <t>P5190316</t>
  </si>
  <si>
    <t>P5190316-7</t>
  </si>
  <si>
    <t>P5190317</t>
  </si>
  <si>
    <t>P5190317-8</t>
  </si>
  <si>
    <t>P5190318</t>
  </si>
  <si>
    <t>P5190318-9</t>
  </si>
  <si>
    <t>P5190319-20</t>
  </si>
  <si>
    <t>P5190320</t>
  </si>
  <si>
    <t>P5190321</t>
  </si>
  <si>
    <t>P5190321-2-3</t>
  </si>
  <si>
    <t>P5190323</t>
  </si>
  <si>
    <t>P5190323-4</t>
  </si>
  <si>
    <t>P5190324</t>
  </si>
  <si>
    <t>P5190324-5</t>
  </si>
  <si>
    <t>P5190325-6</t>
  </si>
  <si>
    <t>P5190326</t>
  </si>
  <si>
    <t>P5190326-7</t>
  </si>
  <si>
    <t>P5190327</t>
  </si>
  <si>
    <t>P5190327-8</t>
  </si>
  <si>
    <t>P5190328</t>
  </si>
  <si>
    <t>P5190328-9</t>
  </si>
  <si>
    <t>P5190329-30</t>
  </si>
  <si>
    <t xml:space="preserve">algae </t>
  </si>
  <si>
    <t>P5190330-31</t>
  </si>
  <si>
    <t>P5190331</t>
  </si>
  <si>
    <t>P5190331-2</t>
  </si>
  <si>
    <t>P5190332</t>
  </si>
  <si>
    <t>P5190332-33</t>
  </si>
  <si>
    <t>P5190334</t>
  </si>
  <si>
    <t>P5190335</t>
  </si>
  <si>
    <t>P5190336</t>
  </si>
  <si>
    <t>END</t>
  </si>
  <si>
    <t>D3</t>
  </si>
  <si>
    <t>P5190339</t>
  </si>
  <si>
    <t>P5190339-40</t>
  </si>
  <si>
    <t>P5190340</t>
  </si>
  <si>
    <t>P5190340-1</t>
  </si>
  <si>
    <t>P5190341</t>
  </si>
  <si>
    <t>P5190341-2</t>
  </si>
  <si>
    <t>plate?</t>
  </si>
  <si>
    <t>P5190342</t>
  </si>
  <si>
    <t>P5190343-4</t>
  </si>
  <si>
    <t>P5190344</t>
  </si>
  <si>
    <t>P5190344-5-6</t>
  </si>
  <si>
    <t>P5190346-7</t>
  </si>
  <si>
    <t>P5190347</t>
  </si>
  <si>
    <t>P5190347-8</t>
  </si>
  <si>
    <t>P5190348</t>
  </si>
  <si>
    <t>P5190348-9</t>
  </si>
  <si>
    <t>P5190349</t>
  </si>
  <si>
    <t>dark</t>
  </si>
  <si>
    <t>P5190349-50</t>
  </si>
  <si>
    <t>P5190350</t>
  </si>
  <si>
    <t>P5190350-1</t>
  </si>
  <si>
    <t>P5190351</t>
  </si>
  <si>
    <t>P5190352</t>
  </si>
  <si>
    <t>P5190352-3</t>
  </si>
  <si>
    <t>P5190353</t>
  </si>
  <si>
    <t>P5190353-4</t>
  </si>
  <si>
    <t>P5190354</t>
  </si>
  <si>
    <t>P5190354-5</t>
  </si>
  <si>
    <t>P5190355</t>
  </si>
  <si>
    <t>P5190355-6</t>
  </si>
  <si>
    <t>P5190356</t>
  </si>
  <si>
    <t>P5190356-7</t>
  </si>
  <si>
    <t>P5190357</t>
  </si>
  <si>
    <t>P5190357-8</t>
  </si>
  <si>
    <t>P5190358</t>
  </si>
  <si>
    <t>P5190358-9</t>
  </si>
  <si>
    <t>P5190360</t>
  </si>
  <si>
    <t>P5190360-1</t>
  </si>
  <si>
    <t>Acropora</t>
  </si>
  <si>
    <t>P5190361</t>
  </si>
  <si>
    <t>P5190361-2</t>
  </si>
  <si>
    <t>P5190362</t>
  </si>
  <si>
    <t>P5190362-3</t>
  </si>
  <si>
    <t>P5190363</t>
  </si>
  <si>
    <t>P5190364</t>
  </si>
  <si>
    <t>P5190365</t>
  </si>
  <si>
    <t>P5190365-6</t>
  </si>
  <si>
    <t>P5190366</t>
  </si>
  <si>
    <t>P5190366-7</t>
  </si>
  <si>
    <t>P5190367-8</t>
  </si>
  <si>
    <t>P5190368-9-70</t>
  </si>
  <si>
    <t>P5190370</t>
  </si>
  <si>
    <t>Palythoa tuberlocata</t>
  </si>
  <si>
    <t>P5190370-1-2</t>
  </si>
  <si>
    <t>P5190372</t>
  </si>
  <si>
    <t>P5190372-3-4</t>
  </si>
  <si>
    <t>P5190374</t>
  </si>
  <si>
    <t>P5190375</t>
  </si>
  <si>
    <t>P5190375-6</t>
  </si>
  <si>
    <t>P5190376</t>
  </si>
  <si>
    <t>P5190377</t>
  </si>
  <si>
    <t>P5190378</t>
  </si>
  <si>
    <t>P5190378-8-80-1</t>
  </si>
  <si>
    <t>P5190381</t>
  </si>
  <si>
    <t>P5190381-2-3</t>
  </si>
  <si>
    <t>P5190383</t>
  </si>
  <si>
    <t>P5190383-4</t>
  </si>
  <si>
    <t>P5190384</t>
  </si>
  <si>
    <t>P5190384-5</t>
  </si>
  <si>
    <t>P5190385</t>
  </si>
  <si>
    <t>P5190385-6</t>
  </si>
  <si>
    <t>P5190385-6-7-8</t>
  </si>
  <si>
    <t>P5190387-8</t>
  </si>
  <si>
    <t>P5190388</t>
  </si>
  <si>
    <t>P5190388-9</t>
  </si>
  <si>
    <t>P5190389-90</t>
  </si>
  <si>
    <t>P5190390</t>
  </si>
  <si>
    <t>P5190390-1</t>
  </si>
  <si>
    <t>P5190391</t>
  </si>
  <si>
    <t>P5190391-2</t>
  </si>
  <si>
    <t>P5190392</t>
  </si>
  <si>
    <t>P5190392-3</t>
  </si>
  <si>
    <t>P5190393</t>
  </si>
  <si>
    <t>Palythoa tubercolata</t>
  </si>
  <si>
    <t>P5190393-4</t>
  </si>
  <si>
    <t>P5190394-5</t>
  </si>
  <si>
    <t>P5190395</t>
  </si>
  <si>
    <t>turf?</t>
  </si>
  <si>
    <t>P5190396</t>
  </si>
  <si>
    <t>P5190396-7</t>
  </si>
  <si>
    <t>P5190397</t>
  </si>
  <si>
    <t>P5190398</t>
  </si>
  <si>
    <t>P5190398-9-400</t>
  </si>
  <si>
    <t>P5190400</t>
  </si>
  <si>
    <t>P5190400-1-2</t>
  </si>
  <si>
    <t>P5190402-3</t>
  </si>
  <si>
    <t>P5190403-4-5</t>
  </si>
  <si>
    <t>P5190404-5</t>
  </si>
  <si>
    <t>P5190405-6</t>
  </si>
  <si>
    <t>P5190406</t>
  </si>
  <si>
    <t>P5190407</t>
  </si>
  <si>
    <t>P5190407-8</t>
  </si>
  <si>
    <t>P5190408-9</t>
  </si>
  <si>
    <t>P5190409-10</t>
  </si>
  <si>
    <t>P5190410</t>
  </si>
  <si>
    <t>P5190410-1</t>
  </si>
  <si>
    <t>P5190411</t>
  </si>
  <si>
    <t>P5190411-2</t>
  </si>
  <si>
    <t>P5190413</t>
  </si>
  <si>
    <t>P5190413-4-5</t>
  </si>
  <si>
    <t>P5190415</t>
  </si>
  <si>
    <t>P5190415-6</t>
  </si>
  <si>
    <t>S1</t>
  </si>
  <si>
    <t>P5190419</t>
  </si>
  <si>
    <t xml:space="preserve">unknown </t>
  </si>
  <si>
    <t>P5190419-20</t>
  </si>
  <si>
    <t>P5190420</t>
  </si>
  <si>
    <t>P5190420-1</t>
  </si>
  <si>
    <t>P5190421</t>
  </si>
  <si>
    <t>P5190421-2</t>
  </si>
  <si>
    <t>P5190422</t>
  </si>
  <si>
    <t>P5190423</t>
  </si>
  <si>
    <t>P5190423-4</t>
  </si>
  <si>
    <t>P5190424-5</t>
  </si>
  <si>
    <t>P5190425</t>
  </si>
  <si>
    <t>P5190426</t>
  </si>
  <si>
    <t>P5190426-7</t>
  </si>
  <si>
    <t>P5190427</t>
  </si>
  <si>
    <t>P51904298</t>
  </si>
  <si>
    <t>P51904298-9</t>
  </si>
  <si>
    <t>P51904299</t>
  </si>
  <si>
    <t>P51904230</t>
  </si>
  <si>
    <t>P51904231</t>
  </si>
  <si>
    <t>P51904232</t>
  </si>
  <si>
    <t>P51904232-3</t>
  </si>
  <si>
    <t>P51904233</t>
  </si>
  <si>
    <t>P51904233-4</t>
  </si>
  <si>
    <t>P51904234</t>
  </si>
  <si>
    <t>P51904234-5-6-7-8</t>
  </si>
  <si>
    <t>Pocillopora</t>
  </si>
  <si>
    <t>P51904238</t>
  </si>
  <si>
    <t>P51904238-9</t>
  </si>
  <si>
    <t>P51904239</t>
  </si>
  <si>
    <t>P51904239-40</t>
  </si>
  <si>
    <t>P51904240</t>
  </si>
  <si>
    <t>CAA</t>
  </si>
  <si>
    <t>P51904240-1</t>
  </si>
  <si>
    <t>P51904241</t>
  </si>
  <si>
    <t>P51904241-2</t>
  </si>
  <si>
    <t>P51904242</t>
  </si>
  <si>
    <t>P51904242-3-4</t>
  </si>
  <si>
    <t>P51904244</t>
  </si>
  <si>
    <t>P51904244-5</t>
  </si>
  <si>
    <t>P51904245</t>
  </si>
  <si>
    <t>P51904245-6</t>
  </si>
  <si>
    <t>P51904246</t>
  </si>
  <si>
    <t>P51904246-7</t>
  </si>
  <si>
    <t>P51904247-8</t>
  </si>
  <si>
    <t>P51904248</t>
  </si>
  <si>
    <t>P51904248-9</t>
  </si>
  <si>
    <t>P51904249</t>
  </si>
  <si>
    <t>P51904249-50</t>
  </si>
  <si>
    <t>P51904250</t>
  </si>
  <si>
    <t>P51904250-1</t>
  </si>
  <si>
    <t>P51904251</t>
  </si>
  <si>
    <t>P51904251-2</t>
  </si>
  <si>
    <t>P51904252</t>
  </si>
  <si>
    <t>P51904252-3</t>
  </si>
  <si>
    <t>P51904253</t>
  </si>
  <si>
    <t>P51904253-4-5</t>
  </si>
  <si>
    <t>P51904255-6</t>
  </si>
  <si>
    <t>P51904256</t>
  </si>
  <si>
    <t>P51904256-7</t>
  </si>
  <si>
    <t>P51904257</t>
  </si>
  <si>
    <t>P51904257-8</t>
  </si>
  <si>
    <t>P51904258</t>
  </si>
  <si>
    <t>P51904258-9</t>
  </si>
  <si>
    <t>P51904259</t>
  </si>
  <si>
    <t>P51904259-60-1</t>
  </si>
  <si>
    <t>P51904261</t>
  </si>
  <si>
    <t>P51904261-2</t>
  </si>
  <si>
    <t>P51904262</t>
  </si>
  <si>
    <t>P51904262-3-4</t>
  </si>
  <si>
    <t>P51904264-5</t>
  </si>
  <si>
    <t>P51904265-6-7</t>
  </si>
  <si>
    <t>P51904267</t>
  </si>
  <si>
    <t>P51904268</t>
  </si>
  <si>
    <t>P51904268-9</t>
  </si>
  <si>
    <t>P51904269</t>
  </si>
  <si>
    <t>P51904269-70</t>
  </si>
  <si>
    <t>P51904270</t>
  </si>
  <si>
    <t>P51904270-1</t>
  </si>
  <si>
    <t>P51904271</t>
  </si>
  <si>
    <t>P51904272</t>
  </si>
  <si>
    <t>P51904273</t>
  </si>
  <si>
    <t>P51904273-4</t>
  </si>
  <si>
    <t>P51904274</t>
  </si>
  <si>
    <t>P51904274-5</t>
  </si>
  <si>
    <t>P51904275</t>
  </si>
  <si>
    <t>P51904275-6</t>
  </si>
  <si>
    <t>P51904276</t>
  </si>
  <si>
    <t>P51904277</t>
  </si>
  <si>
    <t>tilted line</t>
  </si>
  <si>
    <t>P51904277-8</t>
  </si>
  <si>
    <t>P51904278</t>
  </si>
  <si>
    <t>hidden line</t>
  </si>
  <si>
    <t>P51904278-9</t>
  </si>
  <si>
    <t>P519042780</t>
  </si>
  <si>
    <t>P519042781</t>
  </si>
  <si>
    <t>P519042781-2</t>
  </si>
  <si>
    <t>P519042782</t>
  </si>
  <si>
    <t>P519042783</t>
  </si>
  <si>
    <t>P519042783-4</t>
  </si>
  <si>
    <t>P519042784</t>
  </si>
  <si>
    <t>P519042785</t>
  </si>
  <si>
    <t>P519042785-6-7</t>
  </si>
  <si>
    <t>P519042787</t>
  </si>
  <si>
    <t>P519042787-8</t>
  </si>
  <si>
    <t>P519042788</t>
  </si>
  <si>
    <t>P519042788-9</t>
  </si>
  <si>
    <t>P519042789</t>
  </si>
  <si>
    <t>missed overlap</t>
  </si>
  <si>
    <t>P519042790</t>
  </si>
  <si>
    <t>P519042790-1</t>
  </si>
  <si>
    <t>digitate? corymbose?</t>
  </si>
  <si>
    <t>P519042791</t>
  </si>
  <si>
    <t>P519042792</t>
  </si>
  <si>
    <t>P519042792-3</t>
  </si>
  <si>
    <t>P519042793</t>
  </si>
  <si>
    <t>table</t>
  </si>
  <si>
    <t>P519042793-4</t>
  </si>
  <si>
    <t>P519042794</t>
  </si>
  <si>
    <t>P519042794-5</t>
  </si>
  <si>
    <t>P519042795</t>
  </si>
  <si>
    <t>S2</t>
  </si>
  <si>
    <t>P5190500-1</t>
  </si>
  <si>
    <t>P5190501</t>
  </si>
  <si>
    <t>P5190501-2</t>
  </si>
  <si>
    <t>P5190503</t>
  </si>
  <si>
    <t>P5190504</t>
  </si>
  <si>
    <t>P5190504-5</t>
  </si>
  <si>
    <t>P5190505</t>
  </si>
  <si>
    <t>P5190505-6</t>
  </si>
  <si>
    <t>P5190506</t>
  </si>
  <si>
    <t>P5190506-7</t>
  </si>
  <si>
    <t>P5190507</t>
  </si>
  <si>
    <t>P5190507-8</t>
  </si>
  <si>
    <t>P5190508</t>
  </si>
  <si>
    <t>P5190508-9</t>
  </si>
  <si>
    <t>P5190509</t>
  </si>
  <si>
    <t>P5190509-10</t>
  </si>
  <si>
    <t>P5190510-1</t>
  </si>
  <si>
    <t>P5190511</t>
  </si>
  <si>
    <t>P5190511-2</t>
  </si>
  <si>
    <t>P5190512</t>
  </si>
  <si>
    <t>P5190512-3</t>
  </si>
  <si>
    <t>P5190513</t>
  </si>
  <si>
    <t>P5190513-4</t>
  </si>
  <si>
    <t>P5190514-5</t>
  </si>
  <si>
    <t>P5190515</t>
  </si>
  <si>
    <t>P5190515-6</t>
  </si>
  <si>
    <t>P5190516</t>
  </si>
  <si>
    <t>P5190516-7</t>
  </si>
  <si>
    <t>P5190517</t>
  </si>
  <si>
    <t>P5190517-8</t>
  </si>
  <si>
    <t>P5190518</t>
  </si>
  <si>
    <t>P5190518-9</t>
  </si>
  <si>
    <t>P5190519</t>
  </si>
  <si>
    <t>P5190519-20</t>
  </si>
  <si>
    <t>P5190520</t>
  </si>
  <si>
    <t>P5190520-1</t>
  </si>
  <si>
    <t>P5190521</t>
  </si>
  <si>
    <t>P5190521-2</t>
  </si>
  <si>
    <t>P5190522</t>
  </si>
  <si>
    <t>P5190522-3</t>
  </si>
  <si>
    <t>P5190523</t>
  </si>
  <si>
    <t>P5190523-4</t>
  </si>
  <si>
    <t>P5190524</t>
  </si>
  <si>
    <t>P5190525-6-7-8-9</t>
  </si>
  <si>
    <t>P5190529-30</t>
  </si>
  <si>
    <t>P5190530</t>
  </si>
  <si>
    <t>P5190530-1</t>
  </si>
  <si>
    <t>P5190531</t>
  </si>
  <si>
    <t>P5190532</t>
  </si>
  <si>
    <t>P5190532-3-4-5</t>
  </si>
  <si>
    <t>P5190536</t>
  </si>
  <si>
    <t>P5190536-7</t>
  </si>
  <si>
    <t>P5190537</t>
  </si>
  <si>
    <t>P5190537-8</t>
  </si>
  <si>
    <t>P5190538</t>
  </si>
  <si>
    <t>P5190539</t>
  </si>
  <si>
    <t>P5190539-40</t>
  </si>
  <si>
    <t>P5190540</t>
  </si>
  <si>
    <t>P5190540-1</t>
  </si>
  <si>
    <t>P5190541</t>
  </si>
  <si>
    <t>P5190541-2</t>
  </si>
  <si>
    <t>P5190542</t>
  </si>
  <si>
    <t>P5190542-3</t>
  </si>
  <si>
    <t>P5190543</t>
  </si>
  <si>
    <t>P5190543-4</t>
  </si>
  <si>
    <t>P5190544</t>
  </si>
  <si>
    <t>P5190545</t>
  </si>
  <si>
    <t>P5190545-6</t>
  </si>
  <si>
    <t>P5190546</t>
  </si>
  <si>
    <t>P5190546-7</t>
  </si>
  <si>
    <t>P5190547</t>
  </si>
  <si>
    <t>P5190547-8</t>
  </si>
  <si>
    <t>P5190548</t>
  </si>
  <si>
    <t>P5190548-9</t>
  </si>
  <si>
    <t>P5190549</t>
  </si>
  <si>
    <t>P5190549-50</t>
  </si>
  <si>
    <t>P5190550</t>
  </si>
  <si>
    <t>P5190550-1-2-3</t>
  </si>
  <si>
    <t>P5190553</t>
  </si>
  <si>
    <t>P5190553-4</t>
  </si>
  <si>
    <t>P5190554</t>
  </si>
  <si>
    <t>P5190554-5</t>
  </si>
  <si>
    <t>P5190555</t>
  </si>
  <si>
    <t>P5190557</t>
  </si>
  <si>
    <t>P5190557-8</t>
  </si>
  <si>
    <t>P5190558-9</t>
  </si>
  <si>
    <t>P5190559</t>
  </si>
  <si>
    <t>P5190559-60</t>
  </si>
  <si>
    <t>P5190560</t>
  </si>
  <si>
    <t>P5190561</t>
  </si>
  <si>
    <t>P5190561-2</t>
  </si>
  <si>
    <t>P5190562</t>
  </si>
  <si>
    <t>P5190562-3-4-5-6</t>
  </si>
  <si>
    <t>P5190566</t>
  </si>
  <si>
    <t>P5190566-7</t>
  </si>
  <si>
    <t>P5190567</t>
  </si>
  <si>
    <t>P5190567-8</t>
  </si>
  <si>
    <t>P5190568</t>
  </si>
  <si>
    <t>P5190568-9</t>
  </si>
  <si>
    <t>P5190569</t>
  </si>
  <si>
    <t>P5190569-70</t>
  </si>
  <si>
    <t>P5190570</t>
  </si>
  <si>
    <t>P5190570-1</t>
  </si>
  <si>
    <t>P5190571</t>
  </si>
  <si>
    <t>P5190571-2</t>
  </si>
  <si>
    <t>P5190572</t>
  </si>
  <si>
    <t>P5190572-3</t>
  </si>
  <si>
    <t>P5190573</t>
  </si>
  <si>
    <t>P5190575</t>
  </si>
  <si>
    <t>P5190575-6</t>
  </si>
  <si>
    <t>P5190576</t>
  </si>
  <si>
    <t>P5190577</t>
  </si>
  <si>
    <t>P5190578</t>
  </si>
  <si>
    <t>Tridacnae</t>
  </si>
  <si>
    <t>P5190578-9</t>
  </si>
  <si>
    <t>P5190579-80-1</t>
  </si>
  <si>
    <t>P5190581</t>
  </si>
  <si>
    <t>P5190582-3</t>
  </si>
  <si>
    <t>P5190583</t>
  </si>
  <si>
    <t>P5190583-4</t>
  </si>
  <si>
    <t>P5190584</t>
  </si>
  <si>
    <t>P5190584-5</t>
  </si>
  <si>
    <t>P5190585</t>
  </si>
  <si>
    <t>crinoid</t>
  </si>
  <si>
    <t>P5190585-6</t>
  </si>
  <si>
    <t>P5190586</t>
  </si>
  <si>
    <t>S3</t>
  </si>
  <si>
    <t>P5190589</t>
  </si>
  <si>
    <t>P5190589-90</t>
  </si>
  <si>
    <t>P5190590</t>
  </si>
  <si>
    <t>P5190590-1</t>
  </si>
  <si>
    <t>P5190591</t>
  </si>
  <si>
    <t>P5190591-2</t>
  </si>
  <si>
    <t>P5190592</t>
  </si>
  <si>
    <t>P5190592-3</t>
  </si>
  <si>
    <t>P5190593</t>
  </si>
  <si>
    <t>P5190593-4</t>
  </si>
  <si>
    <t>P5190594-5</t>
  </si>
  <si>
    <t>P5190595</t>
  </si>
  <si>
    <t>P5190595-6</t>
  </si>
  <si>
    <t>P5190596</t>
  </si>
  <si>
    <t>P5190597</t>
  </si>
  <si>
    <t>P5190597-8</t>
  </si>
  <si>
    <t>P5190598</t>
  </si>
  <si>
    <t>P5190598-9</t>
  </si>
  <si>
    <t>P5190599</t>
  </si>
  <si>
    <t>P5190599-600</t>
  </si>
  <si>
    <t>P5190600</t>
  </si>
  <si>
    <t>P5190600-1</t>
  </si>
  <si>
    <t>P5190601</t>
  </si>
  <si>
    <t>P5190601-2</t>
  </si>
  <si>
    <t>turf/CCA</t>
  </si>
  <si>
    <t>P5190602</t>
  </si>
  <si>
    <t>P5190603</t>
  </si>
  <si>
    <t>P5190603-4</t>
  </si>
  <si>
    <t>P5190604</t>
  </si>
  <si>
    <t>P5190604-5</t>
  </si>
  <si>
    <t>P5190605</t>
  </si>
  <si>
    <t>P5190605-6</t>
  </si>
  <si>
    <t>P5190606</t>
  </si>
  <si>
    <t>P5190606-7</t>
  </si>
  <si>
    <t>P5190607-8</t>
  </si>
  <si>
    <t>P5190608</t>
  </si>
  <si>
    <t>P5190608-9</t>
  </si>
  <si>
    <t>P5190609</t>
  </si>
  <si>
    <t>P5190609-10</t>
  </si>
  <si>
    <t>P5190610</t>
  </si>
  <si>
    <t>P5190610-1</t>
  </si>
  <si>
    <t>P5190611</t>
  </si>
  <si>
    <t>P5190614</t>
  </si>
  <si>
    <t>P5190614-5-6</t>
  </si>
  <si>
    <t>P5190616</t>
  </si>
  <si>
    <t>P5190616-7</t>
  </si>
  <si>
    <t>P5190617-8</t>
  </si>
  <si>
    <t>P5190618</t>
  </si>
  <si>
    <t>P5190618-9</t>
  </si>
  <si>
    <t>P5190619</t>
  </si>
  <si>
    <t>P5190619-20</t>
  </si>
  <si>
    <t>P5190620</t>
  </si>
  <si>
    <t>P5190621</t>
  </si>
  <si>
    <t>P5190621-2</t>
  </si>
  <si>
    <t>P5190622</t>
  </si>
  <si>
    <t>P5190622-3</t>
  </si>
  <si>
    <t>P5190623</t>
  </si>
  <si>
    <t>P5190624</t>
  </si>
  <si>
    <t>P5190624-5</t>
  </si>
  <si>
    <t>P5190625</t>
  </si>
  <si>
    <t>P5190625-6</t>
  </si>
  <si>
    <t>P5190626</t>
  </si>
  <si>
    <t>P5190626-7-8</t>
  </si>
  <si>
    <t>P5190628</t>
  </si>
  <si>
    <t>P5190629</t>
  </si>
  <si>
    <t>P5190629-30</t>
  </si>
  <si>
    <t>P519030-31</t>
  </si>
  <si>
    <t>P5190631</t>
  </si>
  <si>
    <t>CCA + disease?</t>
  </si>
  <si>
    <t>P5190632</t>
  </si>
  <si>
    <t>P5190632-3</t>
  </si>
  <si>
    <t>P5190633</t>
  </si>
  <si>
    <t>P5190633-4</t>
  </si>
  <si>
    <t>P5190634</t>
  </si>
  <si>
    <t>P5190634-5-6</t>
  </si>
  <si>
    <t>P5190636</t>
  </si>
  <si>
    <t>P5190636-7</t>
  </si>
  <si>
    <t>P5190637-8-9</t>
  </si>
  <si>
    <t>P5190639</t>
  </si>
  <si>
    <t>P5190639-40</t>
  </si>
  <si>
    <t>P5190641</t>
  </si>
  <si>
    <t>P5190641-2-3</t>
  </si>
  <si>
    <t>P5190643-4-5</t>
  </si>
  <si>
    <t>P5190645</t>
  </si>
  <si>
    <t>P5190645-6</t>
  </si>
  <si>
    <t>P5190646</t>
  </si>
  <si>
    <t>P5190646-7</t>
  </si>
  <si>
    <t>P5190648</t>
  </si>
  <si>
    <t>P5190649</t>
  </si>
  <si>
    <t>P5190649-50</t>
  </si>
  <si>
    <t>P5190650</t>
  </si>
  <si>
    <t>P5190650-1</t>
  </si>
  <si>
    <t>P5190651</t>
  </si>
  <si>
    <t>P5190651-2</t>
  </si>
  <si>
    <t>covered table coral</t>
  </si>
  <si>
    <t>P5190652</t>
  </si>
  <si>
    <t>P5190652-3</t>
  </si>
  <si>
    <t>P5190653</t>
  </si>
  <si>
    <t>P5190653-4-5</t>
  </si>
  <si>
    <t>P5190655</t>
  </si>
  <si>
    <t>P5190655-6</t>
  </si>
  <si>
    <t>P5190656</t>
  </si>
  <si>
    <t>P5190656-7</t>
  </si>
  <si>
    <t>P5190657</t>
  </si>
  <si>
    <t>P5190657-8</t>
  </si>
  <si>
    <t>P5190658</t>
  </si>
  <si>
    <t>P5190658-9</t>
  </si>
  <si>
    <t>P5190659</t>
  </si>
  <si>
    <t>P5190660</t>
  </si>
  <si>
    <t>P5190660-1</t>
  </si>
  <si>
    <t>P5190661</t>
  </si>
  <si>
    <t>covered HARD coral</t>
  </si>
  <si>
    <t>P5190661-2</t>
  </si>
  <si>
    <t>P5190662</t>
  </si>
  <si>
    <t>P5190662-3</t>
  </si>
  <si>
    <t>P5190663-4</t>
  </si>
  <si>
    <t>P5190664</t>
  </si>
  <si>
    <t>P5190664-5</t>
  </si>
  <si>
    <t>P5190665</t>
  </si>
  <si>
    <t>P5190665-6</t>
  </si>
  <si>
    <t>P5190666</t>
  </si>
  <si>
    <t>P5190667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</si>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</sst>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</font>
    <font>
      <u/>
      <sz val="12.0"/>
      <color theme="10"/>
      <name val="Calibri"/>
    </font>
    <font>
      <b/>
      <sz val="12.0"/>
      <color theme="1"/>
      <name val="Calibri"/>
    </font>
    <font>
      <color theme="1"/>
      <name val="Calibri"/>
      <scheme val="minor"/>
    </font>
    <font>
      <i/>
      <color theme="1"/>
      <name val="Calibri"/>
      <scheme val="minor"/>
    </font>
    <font>
      <i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</fills>
  <borders count="4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1" numFmtId="0" xfId="0" applyAlignment="1" applyFont="1">
      <alignment shrinkToFit="0" vertical="center" wrapText="1"/>
    </xf>
    <xf borderId="0" fillId="0" fontId="3" numFmtId="0" xfId="0" applyFont="1"/>
    <xf borderId="1" fillId="2" fontId="4" numFmtId="0" xfId="0" applyBorder="1" applyFill="1" applyFont="1"/>
    <xf borderId="1" fillId="2" fontId="1" numFmtId="0" xfId="0" applyBorder="1" applyFont="1"/>
    <xf borderId="1" fillId="2" fontId="1" numFmtId="0" xfId="0" applyAlignment="1" applyBorder="1" applyFont="1">
      <alignment readingOrder="0"/>
    </xf>
    <xf borderId="1" fillId="2" fontId="1" numFmtId="1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2" fillId="2" fontId="4" numFmtId="0" xfId="0" applyBorder="1" applyFont="1"/>
    <xf borderId="2" fillId="2" fontId="4" numFmtId="1" xfId="0" applyAlignment="1" applyBorder="1" applyFont="1" applyNumberFormat="1">
      <alignment horizontal="center"/>
    </xf>
    <xf borderId="2" fillId="2" fontId="4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2" numFmtId="0" xfId="0" applyFont="1"/>
    <xf borderId="1" fillId="2" fontId="4" numFmtId="0" xfId="0" applyAlignment="1" applyBorder="1" applyFont="1">
      <alignment horizontal="center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5" fontId="2" numFmtId="0" xfId="0" applyFill="1" applyFont="1"/>
    <xf borderId="0" fillId="0" fontId="7" numFmtId="0" xfId="0" applyFont="1"/>
    <xf borderId="0" fillId="6" fontId="1" numFmtId="0" xfId="0" applyAlignment="1" applyFill="1" applyFont="1">
      <alignment horizontal="right" vertical="bottom"/>
    </xf>
    <xf borderId="0" fillId="2" fontId="1" numFmtId="1" xfId="0" applyAlignment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shrinkToFit="0" wrapText="0"/>
    </xf>
    <xf borderId="3" fillId="0" fontId="1" numFmtId="0" xfId="0" applyAlignment="1" applyBorder="1" applyFont="1">
      <alignment horizontal="right" vertical="bottom"/>
    </xf>
    <xf borderId="3" fillId="0" fontId="1" numFmtId="164" xfId="0" applyAlignment="1" applyBorder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7" fontId="1" numFmtId="0" xfId="0" applyAlignment="1" applyFill="1" applyFont="1">
      <alignment horizontal="right" vertical="bottom"/>
    </xf>
    <xf borderId="0" fillId="3" fontId="7" numFmtId="0" xfId="0" applyFont="1"/>
    <xf borderId="0" fillId="4" fontId="2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8" fontId="2" numFmtId="0" xfId="0" applyFill="1" applyFont="1"/>
    <xf borderId="0" fillId="9" fontId="2" numFmtId="0" xfId="0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22" Type="http://schemas.openxmlformats.org/officeDocument/2006/relationships/image" Target="../media/image21.png"/><Relationship Id="rId21" Type="http://schemas.openxmlformats.org/officeDocument/2006/relationships/image" Target="../media/image5.png"/><Relationship Id="rId24" Type="http://schemas.openxmlformats.org/officeDocument/2006/relationships/image" Target="../media/image18.png"/><Relationship Id="rId23" Type="http://schemas.openxmlformats.org/officeDocument/2006/relationships/image" Target="../media/image20.png"/><Relationship Id="rId1" Type="http://schemas.openxmlformats.org/officeDocument/2006/relationships/image" Target="../media/image26.png"/><Relationship Id="rId2" Type="http://schemas.openxmlformats.org/officeDocument/2006/relationships/image" Target="../media/image16.png"/><Relationship Id="rId3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25.png"/><Relationship Id="rId26" Type="http://schemas.openxmlformats.org/officeDocument/2006/relationships/image" Target="../media/image23.png"/><Relationship Id="rId25" Type="http://schemas.openxmlformats.org/officeDocument/2006/relationships/image" Target="../media/image6.png"/><Relationship Id="rId27" Type="http://schemas.openxmlformats.org/officeDocument/2006/relationships/image" Target="../media/image24.png"/><Relationship Id="rId5" Type="http://schemas.openxmlformats.org/officeDocument/2006/relationships/image" Target="../media/image27.png"/><Relationship Id="rId6" Type="http://schemas.openxmlformats.org/officeDocument/2006/relationships/image" Target="../media/image19.png"/><Relationship Id="rId7" Type="http://schemas.openxmlformats.org/officeDocument/2006/relationships/image" Target="../media/image12.png"/><Relationship Id="rId8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3.png"/><Relationship Id="rId13" Type="http://schemas.openxmlformats.org/officeDocument/2006/relationships/image" Target="../media/image3.png"/><Relationship Id="rId12" Type="http://schemas.openxmlformats.org/officeDocument/2006/relationships/image" Target="../media/image9.png"/><Relationship Id="rId15" Type="http://schemas.openxmlformats.org/officeDocument/2006/relationships/image" Target="../media/image1.png"/><Relationship Id="rId14" Type="http://schemas.openxmlformats.org/officeDocument/2006/relationships/image" Target="../media/image8.png"/><Relationship Id="rId17" Type="http://schemas.openxmlformats.org/officeDocument/2006/relationships/image" Target="../media/image17.png"/><Relationship Id="rId16" Type="http://schemas.openxmlformats.org/officeDocument/2006/relationships/image" Target="../media/image10.png"/><Relationship Id="rId19" Type="http://schemas.openxmlformats.org/officeDocument/2006/relationships/image" Target="../media/image14.png"/><Relationship Id="rId1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4</xdr:row>
      <xdr:rowOff>85725</xdr:rowOff>
    </xdr:from>
    <xdr:ext cx="3933825" cy="2171700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4</xdr:row>
      <xdr:rowOff>85725</xdr:rowOff>
    </xdr:from>
    <xdr:ext cx="1905000" cy="33813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16</xdr:row>
      <xdr:rowOff>57150</xdr:rowOff>
    </xdr:from>
    <xdr:ext cx="1905000" cy="1771650"/>
    <xdr:pic>
      <xdr:nvPicPr>
        <xdr:cNvPr id="0" name="image1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16</xdr:row>
      <xdr:rowOff>57150</xdr:rowOff>
    </xdr:from>
    <xdr:ext cx="1905000" cy="1495425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4</xdr:row>
      <xdr:rowOff>85725</xdr:rowOff>
    </xdr:from>
    <xdr:ext cx="1914525" cy="2305050"/>
    <xdr:pic>
      <xdr:nvPicPr>
        <xdr:cNvPr id="0" name="image2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466725</xdr:colOff>
      <xdr:row>16</xdr:row>
      <xdr:rowOff>171450</xdr:rowOff>
    </xdr:from>
    <xdr:ext cx="1238250" cy="1771650"/>
    <xdr:pic>
      <xdr:nvPicPr>
        <xdr:cNvPr id="0" name="image1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561975</xdr:colOff>
      <xdr:row>4</xdr:row>
      <xdr:rowOff>85725</xdr:rowOff>
    </xdr:from>
    <xdr:ext cx="1905000" cy="2314575"/>
    <xdr:pic>
      <xdr:nvPicPr>
        <xdr:cNvPr id="0" name="image1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30</xdr:row>
      <xdr:rowOff>190500</xdr:rowOff>
    </xdr:from>
    <xdr:ext cx="2171700" cy="27241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30</xdr:row>
      <xdr:rowOff>190500</xdr:rowOff>
    </xdr:from>
    <xdr:ext cx="1638300" cy="2714625"/>
    <xdr:pic>
      <xdr:nvPicPr>
        <xdr:cNvPr id="0" name="image2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30</xdr:row>
      <xdr:rowOff>190500</xdr:rowOff>
    </xdr:from>
    <xdr:ext cx="1905000" cy="1371600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38</xdr:row>
      <xdr:rowOff>123825</xdr:rowOff>
    </xdr:from>
    <xdr:ext cx="1914525" cy="1371600"/>
    <xdr:pic>
      <xdr:nvPicPr>
        <xdr:cNvPr id="0" name="image1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590550</xdr:colOff>
      <xdr:row>30</xdr:row>
      <xdr:rowOff>190500</xdr:rowOff>
    </xdr:from>
    <xdr:ext cx="1905000" cy="1371600"/>
    <xdr:pic>
      <xdr:nvPicPr>
        <xdr:cNvPr id="0" name="image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590550</xdr:colOff>
      <xdr:row>38</xdr:row>
      <xdr:rowOff>123825</xdr:rowOff>
    </xdr:from>
    <xdr:ext cx="1905000" cy="1371600"/>
    <xdr:pic>
      <xdr:nvPicPr>
        <xdr:cNvPr id="0" name="image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49</xdr:row>
      <xdr:rowOff>180975</xdr:rowOff>
    </xdr:from>
    <xdr:ext cx="1905000" cy="2038350"/>
    <xdr:pic>
      <xdr:nvPicPr>
        <xdr:cNvPr id="0" name="image8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49</xdr:row>
      <xdr:rowOff>180975</xdr:rowOff>
    </xdr:from>
    <xdr:ext cx="1905000" cy="1638300"/>
    <xdr:pic>
      <xdr:nvPicPr>
        <xdr:cNvPr id="0" name="image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49</xdr:row>
      <xdr:rowOff>180975</xdr:rowOff>
    </xdr:from>
    <xdr:ext cx="1905000" cy="1905000"/>
    <xdr:pic>
      <xdr:nvPicPr>
        <xdr:cNvPr id="0" name="image10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447675</xdr:colOff>
      <xdr:row>49</xdr:row>
      <xdr:rowOff>180975</xdr:rowOff>
    </xdr:from>
    <xdr:ext cx="3933825" cy="2257425"/>
    <xdr:pic>
      <xdr:nvPicPr>
        <xdr:cNvPr id="0" name="image17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60</xdr:row>
      <xdr:rowOff>57150</xdr:rowOff>
    </xdr:from>
    <xdr:ext cx="1905000" cy="1638300"/>
    <xdr:pic>
      <xdr:nvPicPr>
        <xdr:cNvPr id="0" name="image4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58</xdr:row>
      <xdr:rowOff>152400</xdr:rowOff>
    </xdr:from>
    <xdr:ext cx="1905000" cy="1638300"/>
    <xdr:pic>
      <xdr:nvPicPr>
        <xdr:cNvPr id="0" name="image14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657225</xdr:colOff>
      <xdr:row>49</xdr:row>
      <xdr:rowOff>180975</xdr:rowOff>
    </xdr:from>
    <xdr:ext cx="3933825" cy="2447925"/>
    <xdr:pic>
      <xdr:nvPicPr>
        <xdr:cNvPr id="0" name="image22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71</xdr:row>
      <xdr:rowOff>95250</xdr:rowOff>
    </xdr:from>
    <xdr:ext cx="1905000" cy="1323975"/>
    <xdr:pic>
      <xdr:nvPicPr>
        <xdr:cNvPr id="0" name="image5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257175</xdr:colOff>
      <xdr:row>71</xdr:row>
      <xdr:rowOff>95250</xdr:rowOff>
    </xdr:from>
    <xdr:ext cx="1914525" cy="1619250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361950</xdr:colOff>
      <xdr:row>71</xdr:row>
      <xdr:rowOff>95250</xdr:rowOff>
    </xdr:from>
    <xdr:ext cx="1905000" cy="2171700"/>
    <xdr:pic>
      <xdr:nvPicPr>
        <xdr:cNvPr id="0" name="image20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71</xdr:row>
      <xdr:rowOff>85725</xdr:rowOff>
    </xdr:from>
    <xdr:ext cx="1905000" cy="1638300"/>
    <xdr:pic>
      <xdr:nvPicPr>
        <xdr:cNvPr id="0" name="image18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71</xdr:row>
      <xdr:rowOff>85725</xdr:rowOff>
    </xdr:from>
    <xdr:ext cx="1095375" cy="1628775"/>
    <xdr:pic>
      <xdr:nvPicPr>
        <xdr:cNvPr id="0" name="image6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800100</xdr:colOff>
      <xdr:row>71</xdr:row>
      <xdr:rowOff>85725</xdr:rowOff>
    </xdr:from>
    <xdr:ext cx="1295400" cy="1638300"/>
    <xdr:pic>
      <xdr:nvPicPr>
        <xdr:cNvPr id="0" name="image23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285750</xdr:colOff>
      <xdr:row>71</xdr:row>
      <xdr:rowOff>95250</xdr:rowOff>
    </xdr:from>
    <xdr:ext cx="1905000" cy="2171700"/>
    <xdr:pic>
      <xdr:nvPicPr>
        <xdr:cNvPr id="0" name="image24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link.springer.com/chapter/10.1007/978-94-007-0114-4_17/tables/1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56"/>
    <col customWidth="1" min="2" max="2" width="24.56"/>
    <col customWidth="1" min="3" max="3" width="16.33"/>
    <col customWidth="1" min="4" max="4" width="15.67"/>
    <col customWidth="1" min="5" max="5" width="11.44"/>
    <col customWidth="1" min="6" max="6" width="11.11"/>
    <col customWidth="1" min="7" max="7" width="11.0"/>
    <col customWidth="1" min="8" max="9" width="8.56"/>
    <col customWidth="1" min="10" max="10" width="13.56"/>
    <col customWidth="1" min="11" max="11" width="17.22"/>
    <col customWidth="1" min="12" max="13" width="8.56"/>
    <col customWidth="1" min="14" max="14" width="16.89"/>
    <col customWidth="1" min="15" max="26" width="8.56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1"/>
      <c r="C2" s="1"/>
    </row>
    <row r="3">
      <c r="A3" s="3" t="s">
        <v>5</v>
      </c>
      <c r="B3" s="1"/>
      <c r="C3" s="1"/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>
      <c r="A4" s="3" t="s">
        <v>15</v>
      </c>
      <c r="B4" s="1"/>
      <c r="C4" s="1"/>
    </row>
    <row r="5">
      <c r="A5" s="3" t="s">
        <v>16</v>
      </c>
      <c r="B5" s="1"/>
      <c r="C5" s="1"/>
    </row>
    <row r="6">
      <c r="A6" s="3" t="s">
        <v>17</v>
      </c>
      <c r="B6" s="1"/>
      <c r="C6" s="1"/>
    </row>
    <row r="7">
      <c r="A7" s="3" t="s">
        <v>18</v>
      </c>
      <c r="B7" s="1"/>
      <c r="C7" s="1"/>
    </row>
    <row r="8">
      <c r="A8" s="3" t="s">
        <v>19</v>
      </c>
      <c r="B8" s="1"/>
      <c r="C8" s="1"/>
    </row>
    <row r="9">
      <c r="A9" s="3" t="s">
        <v>20</v>
      </c>
      <c r="B9" s="1"/>
      <c r="C9" s="1"/>
    </row>
    <row r="10">
      <c r="A10" s="4" t="s">
        <v>21</v>
      </c>
      <c r="B10" s="1"/>
      <c r="C10" s="1"/>
    </row>
    <row r="11">
      <c r="A11" s="3" t="s">
        <v>22</v>
      </c>
      <c r="B11" s="1"/>
      <c r="C11" s="1"/>
    </row>
    <row r="12">
      <c r="A12" s="3" t="s">
        <v>23</v>
      </c>
      <c r="B12" s="1"/>
      <c r="C12" s="1"/>
    </row>
    <row r="13">
      <c r="A13" s="3" t="s">
        <v>24</v>
      </c>
      <c r="B13" s="1"/>
      <c r="C13" s="1"/>
    </row>
    <row r="14">
      <c r="A14" s="1"/>
      <c r="B14" s="1"/>
      <c r="C14" s="1"/>
    </row>
    <row r="16">
      <c r="A16" s="3" t="s">
        <v>25</v>
      </c>
      <c r="B16" s="2" t="s">
        <v>26</v>
      </c>
      <c r="C16" s="2" t="s">
        <v>27</v>
      </c>
    </row>
    <row r="17">
      <c r="A17" s="5" t="s">
        <v>6</v>
      </c>
      <c r="B17" s="5" t="s">
        <v>28</v>
      </c>
      <c r="C17" s="5" t="s">
        <v>29</v>
      </c>
      <c r="D17" s="5" t="s">
        <v>30</v>
      </c>
      <c r="E17" s="5" t="s">
        <v>31</v>
      </c>
      <c r="F17" s="5" t="s">
        <v>32</v>
      </c>
      <c r="G17" s="5" t="s">
        <v>33</v>
      </c>
      <c r="H17" s="5" t="s">
        <v>34</v>
      </c>
      <c r="I17" s="5" t="s">
        <v>35</v>
      </c>
      <c r="J17" s="5" t="s">
        <v>36</v>
      </c>
      <c r="K17" s="5" t="s">
        <v>37</v>
      </c>
      <c r="L17" s="5" t="s">
        <v>38</v>
      </c>
      <c r="M17" s="5" t="s">
        <v>39</v>
      </c>
      <c r="N17" s="5" t="s">
        <v>40</v>
      </c>
      <c r="O17" s="5" t="s">
        <v>41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2" t="s">
        <v>7</v>
      </c>
    </row>
    <row r="19">
      <c r="A19" s="2" t="s">
        <v>8</v>
      </c>
      <c r="B19" s="6" t="s">
        <v>42</v>
      </c>
      <c r="C19" s="2" t="s">
        <v>43</v>
      </c>
      <c r="D19" s="2" t="s">
        <v>44</v>
      </c>
      <c r="E19" s="2" t="s">
        <v>45</v>
      </c>
    </row>
    <row r="20">
      <c r="A20" s="2" t="s">
        <v>9</v>
      </c>
    </row>
  </sheetData>
  <hyperlinks>
    <hyperlink r:id="rId2" ref="B19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2" t="s">
        <v>46</v>
      </c>
    </row>
    <row r="4">
      <c r="A4" s="2" t="s">
        <v>47</v>
      </c>
      <c r="B4" s="2" t="s">
        <v>48</v>
      </c>
    </row>
    <row r="30">
      <c r="A30" s="2" t="s">
        <v>49</v>
      </c>
      <c r="B30" s="2" t="s">
        <v>50</v>
      </c>
    </row>
    <row r="49">
      <c r="A49" s="2" t="s">
        <v>51</v>
      </c>
    </row>
    <row r="71">
      <c r="A71" s="2" t="s">
        <v>52</v>
      </c>
      <c r="B71" s="2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9" width="8.56"/>
  </cols>
  <sheetData>
    <row r="1">
      <c r="A1" s="7" t="s">
        <v>54</v>
      </c>
      <c r="B1" s="8" t="s">
        <v>55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>
      <c r="A2" s="8" t="s">
        <v>56</v>
      </c>
      <c r="B2" s="9">
        <v>12.2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>
      <c r="A3" s="7" t="s">
        <v>57</v>
      </c>
      <c r="B3" s="7" t="s">
        <v>58</v>
      </c>
      <c r="C3" s="8"/>
      <c r="D3" s="7"/>
      <c r="E3" s="7"/>
      <c r="F3" s="7"/>
      <c r="G3" s="7"/>
      <c r="H3" s="7"/>
      <c r="I3" s="10"/>
      <c r="J3" s="11"/>
      <c r="K3" s="8"/>
      <c r="L3" s="8"/>
    </row>
    <row r="4">
      <c r="A4" s="2"/>
      <c r="B4" s="12" t="s">
        <v>5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4" t="s">
        <v>22</v>
      </c>
      <c r="K4" s="14" t="s">
        <v>23</v>
      </c>
      <c r="L4" s="14" t="s">
        <v>24</v>
      </c>
      <c r="N4" s="2"/>
      <c r="O4" s="2"/>
      <c r="P4" s="2"/>
      <c r="Q4" s="2"/>
      <c r="R4" s="2"/>
    </row>
    <row r="5">
      <c r="A5" s="15">
        <v>0.0</v>
      </c>
      <c r="B5" s="16" t="s">
        <v>6</v>
      </c>
      <c r="C5" s="2"/>
      <c r="D5" s="16" t="s">
        <v>33</v>
      </c>
      <c r="I5" s="17"/>
      <c r="J5" s="18"/>
      <c r="K5" s="16" t="s">
        <v>59</v>
      </c>
      <c r="N5" s="2"/>
      <c r="O5" s="2"/>
      <c r="P5" s="2"/>
      <c r="Q5" s="2"/>
      <c r="R5" s="2"/>
    </row>
    <row r="6">
      <c r="A6" s="16">
        <v>21.0</v>
      </c>
      <c r="B6" s="16" t="s">
        <v>8</v>
      </c>
      <c r="C6" s="2"/>
      <c r="D6" s="16" t="s">
        <v>43</v>
      </c>
      <c r="I6" s="17"/>
      <c r="J6" s="18"/>
      <c r="K6" s="16" t="s">
        <v>59</v>
      </c>
    </row>
    <row r="7">
      <c r="A7" s="16">
        <v>33.0</v>
      </c>
      <c r="B7" s="16" t="s">
        <v>7</v>
      </c>
      <c r="C7" s="2"/>
      <c r="D7" s="2"/>
      <c r="K7" s="16" t="s">
        <v>60</v>
      </c>
    </row>
    <row r="8">
      <c r="A8" s="16">
        <v>126.0</v>
      </c>
      <c r="B8" s="16" t="s">
        <v>6</v>
      </c>
      <c r="C8" s="2"/>
      <c r="D8" s="16" t="s">
        <v>33</v>
      </c>
      <c r="K8" s="16" t="s">
        <v>61</v>
      </c>
    </row>
    <row r="9">
      <c r="A9" s="16">
        <v>140.0</v>
      </c>
      <c r="B9" s="16" t="s">
        <v>7</v>
      </c>
      <c r="C9" s="2"/>
      <c r="D9" s="16" t="s">
        <v>43</v>
      </c>
      <c r="K9" s="16" t="s">
        <v>62</v>
      </c>
      <c r="L9" s="19" t="s">
        <v>63</v>
      </c>
    </row>
    <row r="10">
      <c r="A10" s="16">
        <v>160.0</v>
      </c>
      <c r="B10" s="16" t="s">
        <v>7</v>
      </c>
      <c r="C10" s="2"/>
      <c r="D10" s="2"/>
      <c r="K10" s="16" t="s">
        <v>62</v>
      </c>
    </row>
    <row r="11">
      <c r="A11" s="16">
        <v>167.0</v>
      </c>
      <c r="B11" s="16" t="s">
        <v>10</v>
      </c>
      <c r="C11" s="2"/>
      <c r="D11" s="2"/>
      <c r="K11" s="16" t="s">
        <v>62</v>
      </c>
      <c r="L11" s="19" t="s">
        <v>64</v>
      </c>
    </row>
    <row r="12">
      <c r="A12" s="16">
        <v>172.0</v>
      </c>
      <c r="B12" s="16" t="s">
        <v>10</v>
      </c>
      <c r="C12" s="2"/>
      <c r="D12" s="2"/>
      <c r="K12" s="20"/>
    </row>
    <row r="13">
      <c r="A13" s="16">
        <v>204.0</v>
      </c>
      <c r="B13" s="16" t="s">
        <v>10</v>
      </c>
      <c r="C13" s="2"/>
      <c r="D13" s="2"/>
      <c r="K13" s="16" t="s">
        <v>65</v>
      </c>
    </row>
    <row r="14">
      <c r="A14" s="16">
        <v>210.0</v>
      </c>
      <c r="B14" s="16" t="s">
        <v>12</v>
      </c>
      <c r="C14" s="2"/>
      <c r="D14" s="16" t="s">
        <v>66</v>
      </c>
      <c r="K14" s="16" t="s">
        <v>65</v>
      </c>
      <c r="L14" s="1"/>
    </row>
    <row r="15">
      <c r="A15" s="16">
        <v>240.0</v>
      </c>
      <c r="B15" s="16" t="s">
        <v>8</v>
      </c>
      <c r="C15" s="2"/>
      <c r="D15" s="16" t="s">
        <v>43</v>
      </c>
      <c r="K15" s="16" t="s">
        <v>65</v>
      </c>
      <c r="L15" s="21" t="s">
        <v>63</v>
      </c>
    </row>
    <row r="16">
      <c r="A16" s="16">
        <v>252.0</v>
      </c>
      <c r="B16" s="16" t="s">
        <v>67</v>
      </c>
      <c r="C16" s="2"/>
      <c r="D16" s="2"/>
      <c r="E16" s="2"/>
      <c r="F16" s="22" t="s">
        <v>68</v>
      </c>
      <c r="H16" s="22" t="s">
        <v>69</v>
      </c>
      <c r="K16" s="16" t="s">
        <v>70</v>
      </c>
      <c r="L16" s="21" t="s">
        <v>63</v>
      </c>
    </row>
    <row r="17">
      <c r="A17" s="16">
        <v>254.0</v>
      </c>
      <c r="B17" s="16" t="s">
        <v>8</v>
      </c>
      <c r="C17" s="2"/>
      <c r="D17" s="16" t="s">
        <v>43</v>
      </c>
      <c r="K17" s="16" t="s">
        <v>70</v>
      </c>
    </row>
    <row r="18">
      <c r="A18" s="16">
        <v>256.0</v>
      </c>
      <c r="B18" s="16" t="s">
        <v>10</v>
      </c>
      <c r="C18" s="2"/>
      <c r="D18" s="2"/>
      <c r="K18" s="16" t="s">
        <v>70</v>
      </c>
    </row>
    <row r="19">
      <c r="A19" s="16">
        <v>258.0</v>
      </c>
      <c r="B19" s="16" t="s">
        <v>67</v>
      </c>
      <c r="C19" s="2"/>
      <c r="D19" s="2"/>
      <c r="F19" s="22" t="s">
        <v>68</v>
      </c>
      <c r="H19" s="22" t="s">
        <v>69</v>
      </c>
      <c r="K19" s="16" t="s">
        <v>70</v>
      </c>
    </row>
    <row r="20">
      <c r="A20" s="16">
        <v>262.0</v>
      </c>
      <c r="B20" s="16" t="s">
        <v>8</v>
      </c>
      <c r="C20" s="2"/>
      <c r="D20" s="16" t="s">
        <v>43</v>
      </c>
      <c r="K20" s="16" t="s">
        <v>70</v>
      </c>
    </row>
    <row r="21">
      <c r="A21" s="16">
        <v>267.0</v>
      </c>
      <c r="B21" s="16" t="s">
        <v>67</v>
      </c>
      <c r="C21" s="2"/>
      <c r="D21" s="2"/>
      <c r="K21" s="16" t="s">
        <v>70</v>
      </c>
    </row>
    <row r="22">
      <c r="A22" s="16">
        <v>270.0</v>
      </c>
      <c r="B22" s="16" t="s">
        <v>8</v>
      </c>
      <c r="C22" s="2"/>
      <c r="D22" s="16" t="s">
        <v>43</v>
      </c>
      <c r="K22" s="16" t="s">
        <v>71</v>
      </c>
    </row>
    <row r="23">
      <c r="A23" s="16">
        <v>318.0</v>
      </c>
      <c r="B23" s="16" t="s">
        <v>67</v>
      </c>
      <c r="C23" s="2"/>
      <c r="D23" s="16"/>
      <c r="F23" s="22" t="s">
        <v>68</v>
      </c>
      <c r="H23" s="22" t="s">
        <v>69</v>
      </c>
      <c r="K23" s="16" t="s">
        <v>72</v>
      </c>
    </row>
    <row r="24">
      <c r="A24" s="16">
        <v>322.0</v>
      </c>
      <c r="B24" s="16" t="s">
        <v>8</v>
      </c>
      <c r="C24" s="2"/>
      <c r="D24" s="16" t="s">
        <v>43</v>
      </c>
      <c r="K24" s="16" t="s">
        <v>72</v>
      </c>
    </row>
    <row r="25">
      <c r="A25" s="16">
        <v>329.0</v>
      </c>
      <c r="B25" s="16" t="s">
        <v>7</v>
      </c>
      <c r="C25" s="2"/>
      <c r="D25" s="2"/>
      <c r="K25" s="16" t="s">
        <v>72</v>
      </c>
      <c r="L25" s="21" t="s">
        <v>63</v>
      </c>
    </row>
    <row r="26">
      <c r="A26" s="16">
        <v>336.0</v>
      </c>
      <c r="B26" s="16" t="s">
        <v>67</v>
      </c>
      <c r="C26" s="2"/>
      <c r="D26" s="2"/>
      <c r="K26" s="16" t="s">
        <v>73</v>
      </c>
      <c r="L26" s="21" t="s">
        <v>63</v>
      </c>
    </row>
    <row r="27">
      <c r="A27" s="16">
        <v>345.0</v>
      </c>
      <c r="B27" s="16" t="s">
        <v>8</v>
      </c>
      <c r="C27" s="2"/>
      <c r="D27" s="16" t="s">
        <v>43</v>
      </c>
      <c r="K27" s="16" t="s">
        <v>73</v>
      </c>
    </row>
    <row r="28">
      <c r="A28" s="16">
        <v>360.0</v>
      </c>
      <c r="B28" s="16" t="s">
        <v>7</v>
      </c>
      <c r="C28" s="2"/>
      <c r="D28" s="2"/>
      <c r="K28" s="16" t="s">
        <v>74</v>
      </c>
    </row>
    <row r="29">
      <c r="A29" s="16">
        <v>374.0</v>
      </c>
      <c r="B29" s="16" t="s">
        <v>7</v>
      </c>
      <c r="C29" s="2"/>
      <c r="D29" s="2"/>
      <c r="K29" s="16" t="s">
        <v>75</v>
      </c>
    </row>
    <row r="30">
      <c r="A30" s="16">
        <v>380.0</v>
      </c>
      <c r="B30" s="16" t="s">
        <v>6</v>
      </c>
      <c r="C30" s="2"/>
      <c r="D30" s="2"/>
      <c r="K30" s="16" t="s">
        <v>75</v>
      </c>
      <c r="L30" s="2"/>
    </row>
    <row r="31">
      <c r="A31" s="16">
        <v>385.0</v>
      </c>
      <c r="B31" s="16" t="s">
        <v>7</v>
      </c>
      <c r="C31" s="2"/>
      <c r="D31" s="2"/>
      <c r="K31" s="16" t="s">
        <v>75</v>
      </c>
    </row>
    <row r="32">
      <c r="A32" s="16">
        <v>392.0</v>
      </c>
      <c r="B32" s="16" t="s">
        <v>7</v>
      </c>
      <c r="C32" s="2"/>
      <c r="D32" s="2"/>
      <c r="K32" s="16" t="s">
        <v>76</v>
      </c>
      <c r="L32" s="21" t="s">
        <v>63</v>
      </c>
    </row>
    <row r="33">
      <c r="A33" s="16">
        <v>400.0</v>
      </c>
      <c r="B33" s="16" t="s">
        <v>8</v>
      </c>
      <c r="C33" s="2"/>
      <c r="D33" s="16" t="s">
        <v>43</v>
      </c>
      <c r="K33" s="16" t="s">
        <v>77</v>
      </c>
      <c r="L33" s="21" t="s">
        <v>63</v>
      </c>
    </row>
    <row r="34">
      <c r="A34" s="16">
        <v>407.0</v>
      </c>
      <c r="B34" s="16" t="s">
        <v>7</v>
      </c>
      <c r="C34" s="2"/>
      <c r="D34" s="2"/>
      <c r="K34" s="16" t="s">
        <v>77</v>
      </c>
    </row>
    <row r="35">
      <c r="A35" s="16">
        <v>414.0</v>
      </c>
      <c r="B35" s="16" t="s">
        <v>6</v>
      </c>
      <c r="C35" s="2"/>
      <c r="D35" s="15" t="s">
        <v>33</v>
      </c>
      <c r="K35" s="16" t="s">
        <v>77</v>
      </c>
    </row>
    <row r="36">
      <c r="A36" s="16">
        <v>417.0</v>
      </c>
      <c r="B36" s="16" t="s">
        <v>8</v>
      </c>
      <c r="C36" s="2"/>
      <c r="D36" s="16" t="s">
        <v>43</v>
      </c>
      <c r="K36" s="16" t="s">
        <v>77</v>
      </c>
    </row>
    <row r="37">
      <c r="A37" s="16">
        <v>434.0</v>
      </c>
      <c r="B37" s="16" t="s">
        <v>7</v>
      </c>
      <c r="C37" s="2"/>
      <c r="D37" s="2"/>
      <c r="K37" s="16" t="s">
        <v>77</v>
      </c>
    </row>
    <row r="38">
      <c r="A38" s="16">
        <v>432.0</v>
      </c>
      <c r="B38" s="16" t="s">
        <v>13</v>
      </c>
      <c r="C38" s="2"/>
      <c r="D38" s="2"/>
      <c r="K38" s="16" t="s">
        <v>78</v>
      </c>
      <c r="L38" s="19" t="s">
        <v>64</v>
      </c>
    </row>
    <row r="39">
      <c r="A39" s="16">
        <v>464.0</v>
      </c>
      <c r="B39" s="16" t="s">
        <v>7</v>
      </c>
      <c r="C39" s="2"/>
      <c r="K39" s="23" t="s">
        <v>79</v>
      </c>
    </row>
    <row r="40">
      <c r="A40" s="16">
        <v>475.0</v>
      </c>
      <c r="B40" s="16" t="s">
        <v>7</v>
      </c>
      <c r="C40" s="2"/>
      <c r="D40" s="2"/>
      <c r="K40" s="23" t="s">
        <v>79</v>
      </c>
    </row>
    <row r="41">
      <c r="A41" s="16">
        <v>520.0</v>
      </c>
      <c r="B41" s="16" t="s">
        <v>6</v>
      </c>
      <c r="C41" s="2"/>
      <c r="D41" s="16" t="s">
        <v>33</v>
      </c>
      <c r="K41" s="23" t="s">
        <v>79</v>
      </c>
      <c r="L41" s="21" t="s">
        <v>63</v>
      </c>
    </row>
    <row r="42">
      <c r="A42" s="16">
        <v>530.0</v>
      </c>
      <c r="B42" s="16" t="s">
        <v>8</v>
      </c>
      <c r="C42" s="2"/>
      <c r="D42" s="16" t="s">
        <v>43</v>
      </c>
      <c r="K42" s="23" t="s">
        <v>80</v>
      </c>
      <c r="L42" s="21" t="s">
        <v>63</v>
      </c>
    </row>
    <row r="43">
      <c r="A43" s="16">
        <v>579.0</v>
      </c>
      <c r="B43" s="16" t="s">
        <v>67</v>
      </c>
      <c r="C43" s="2"/>
      <c r="D43" s="2"/>
      <c r="K43" s="23" t="s">
        <v>81</v>
      </c>
      <c r="L43" s="21" t="s">
        <v>63</v>
      </c>
    </row>
    <row r="44">
      <c r="A44" s="16">
        <v>581.0</v>
      </c>
      <c r="B44" s="16" t="s">
        <v>8</v>
      </c>
      <c r="C44" s="2"/>
      <c r="D44" s="16" t="s">
        <v>43</v>
      </c>
      <c r="K44" s="23" t="s">
        <v>81</v>
      </c>
      <c r="L44" s="21" t="s">
        <v>63</v>
      </c>
    </row>
    <row r="45">
      <c r="A45" s="16">
        <v>584.0</v>
      </c>
      <c r="B45" s="16" t="s">
        <v>7</v>
      </c>
      <c r="C45" s="2"/>
      <c r="D45" s="2"/>
      <c r="K45" s="23" t="s">
        <v>82</v>
      </c>
    </row>
    <row r="46">
      <c r="A46" s="16">
        <v>615.0</v>
      </c>
      <c r="B46" s="16" t="s">
        <v>13</v>
      </c>
      <c r="C46" s="2"/>
      <c r="D46" s="2"/>
      <c r="K46" s="23" t="s">
        <v>83</v>
      </c>
    </row>
    <row r="47">
      <c r="A47" s="16">
        <v>637.0</v>
      </c>
      <c r="B47" s="16" t="s">
        <v>7</v>
      </c>
      <c r="C47" s="2"/>
      <c r="K47" s="23" t="s">
        <v>83</v>
      </c>
    </row>
    <row r="48">
      <c r="A48" s="16">
        <v>654.0</v>
      </c>
      <c r="B48" s="16" t="s">
        <v>7</v>
      </c>
      <c r="C48" s="2"/>
      <c r="D48" s="2"/>
      <c r="K48" s="23" t="s">
        <v>84</v>
      </c>
    </row>
    <row r="49">
      <c r="A49" s="16">
        <v>668.0</v>
      </c>
      <c r="B49" s="16" t="s">
        <v>13</v>
      </c>
      <c r="C49" s="2"/>
      <c r="D49" s="2"/>
      <c r="K49" s="23" t="s">
        <v>85</v>
      </c>
    </row>
    <row r="50">
      <c r="A50" s="16">
        <v>671.0</v>
      </c>
      <c r="B50" s="16" t="s">
        <v>7</v>
      </c>
      <c r="C50" s="2"/>
      <c r="K50" s="23" t="s">
        <v>85</v>
      </c>
    </row>
    <row r="51">
      <c r="A51" s="16">
        <v>689.0</v>
      </c>
      <c r="B51" s="16" t="s">
        <v>7</v>
      </c>
      <c r="C51" s="2"/>
      <c r="D51" s="2"/>
      <c r="K51" s="23" t="s">
        <v>86</v>
      </c>
    </row>
    <row r="52">
      <c r="A52" s="16">
        <v>740.0</v>
      </c>
      <c r="B52" s="16" t="s">
        <v>13</v>
      </c>
      <c r="C52" s="2"/>
      <c r="D52" s="2"/>
      <c r="K52" s="23" t="s">
        <v>87</v>
      </c>
    </row>
    <row r="53">
      <c r="A53" s="16">
        <v>745.0</v>
      </c>
      <c r="B53" s="16" t="s">
        <v>7</v>
      </c>
      <c r="C53" s="2"/>
      <c r="D53" s="2"/>
      <c r="K53" s="23" t="s">
        <v>88</v>
      </c>
    </row>
    <row r="54">
      <c r="A54" s="16">
        <v>772.0</v>
      </c>
      <c r="B54" s="16" t="s">
        <v>13</v>
      </c>
      <c r="C54" s="2"/>
      <c r="D54" s="2"/>
      <c r="K54" s="23" t="s">
        <v>89</v>
      </c>
    </row>
    <row r="55">
      <c r="A55" s="16">
        <v>775.0</v>
      </c>
      <c r="B55" s="16" t="s">
        <v>7</v>
      </c>
      <c r="C55" s="2"/>
      <c r="D55" s="2"/>
      <c r="K55" s="23" t="s">
        <v>89</v>
      </c>
    </row>
    <row r="56">
      <c r="A56" s="16">
        <v>780.0</v>
      </c>
      <c r="B56" s="16" t="s">
        <v>6</v>
      </c>
      <c r="C56" s="2"/>
      <c r="D56" s="16" t="s">
        <v>33</v>
      </c>
      <c r="K56" s="23" t="s">
        <v>89</v>
      </c>
    </row>
    <row r="57">
      <c r="A57" s="16">
        <v>785.0</v>
      </c>
      <c r="B57" s="16" t="s">
        <v>7</v>
      </c>
      <c r="C57" s="2"/>
      <c r="D57" s="2"/>
      <c r="K57" s="23" t="s">
        <v>90</v>
      </c>
    </row>
    <row r="58">
      <c r="A58" s="16">
        <v>821.0</v>
      </c>
      <c r="B58" s="24" t="s">
        <v>10</v>
      </c>
      <c r="C58" s="2"/>
      <c r="D58" s="2"/>
      <c r="K58" s="23" t="s">
        <v>91</v>
      </c>
    </row>
    <row r="59">
      <c r="A59" s="16">
        <v>824.0</v>
      </c>
      <c r="B59" s="16" t="s">
        <v>67</v>
      </c>
      <c r="C59" s="2"/>
      <c r="F59" s="22" t="s">
        <v>68</v>
      </c>
      <c r="H59" s="22" t="s">
        <v>69</v>
      </c>
      <c r="K59" s="23" t="s">
        <v>91</v>
      </c>
    </row>
    <row r="60">
      <c r="A60" s="16">
        <v>830.0</v>
      </c>
      <c r="B60" s="16" t="s">
        <v>13</v>
      </c>
      <c r="C60" s="2"/>
      <c r="D60" s="2"/>
      <c r="K60" s="23" t="s">
        <v>91</v>
      </c>
    </row>
    <row r="61">
      <c r="A61" s="16">
        <v>840.0</v>
      </c>
      <c r="B61" s="16" t="s">
        <v>7</v>
      </c>
      <c r="C61" s="2"/>
      <c r="D61" s="2"/>
      <c r="K61" s="23" t="s">
        <v>92</v>
      </c>
      <c r="L61" s="21" t="s">
        <v>63</v>
      </c>
    </row>
    <row r="62">
      <c r="A62" s="16">
        <v>870.0</v>
      </c>
      <c r="B62" s="16" t="s">
        <v>7</v>
      </c>
      <c r="C62" s="2"/>
      <c r="D62" s="16" t="s">
        <v>43</v>
      </c>
      <c r="K62" s="23" t="s">
        <v>93</v>
      </c>
    </row>
    <row r="63">
      <c r="A63" s="16">
        <v>876.0</v>
      </c>
      <c r="B63" s="16" t="s">
        <v>10</v>
      </c>
      <c r="C63" s="2"/>
      <c r="D63" s="2"/>
      <c r="K63" s="23" t="s">
        <v>93</v>
      </c>
    </row>
    <row r="64">
      <c r="A64" s="16">
        <v>880.0</v>
      </c>
      <c r="B64" s="16" t="s">
        <v>13</v>
      </c>
      <c r="C64" s="2"/>
      <c r="D64" s="16" t="s">
        <v>44</v>
      </c>
      <c r="K64" s="23" t="s">
        <v>93</v>
      </c>
    </row>
    <row r="65">
      <c r="A65" s="16">
        <v>882.0</v>
      </c>
      <c r="B65" s="16" t="s">
        <v>6</v>
      </c>
      <c r="C65" s="2"/>
      <c r="D65" s="16" t="s">
        <v>33</v>
      </c>
      <c r="K65" s="23" t="s">
        <v>93</v>
      </c>
      <c r="L65" s="21" t="s">
        <v>63</v>
      </c>
    </row>
    <row r="66">
      <c r="A66" s="16">
        <v>885.0</v>
      </c>
      <c r="B66" s="16" t="s">
        <v>13</v>
      </c>
      <c r="C66" s="2"/>
      <c r="D66" s="2"/>
      <c r="K66" s="23" t="s">
        <v>93</v>
      </c>
    </row>
    <row r="67">
      <c r="A67" s="16">
        <v>893.0</v>
      </c>
      <c r="B67" s="16" t="s">
        <v>7</v>
      </c>
      <c r="C67" s="2"/>
      <c r="D67" s="2"/>
      <c r="E67" s="2"/>
      <c r="K67" s="23" t="s">
        <v>93</v>
      </c>
    </row>
    <row r="68">
      <c r="A68" s="16">
        <v>901.0</v>
      </c>
      <c r="B68" s="25" t="s">
        <v>14</v>
      </c>
      <c r="C68" s="2"/>
      <c r="D68" s="2"/>
      <c r="K68" s="23" t="s">
        <v>66</v>
      </c>
    </row>
    <row r="69">
      <c r="A69" s="16">
        <v>950.0</v>
      </c>
      <c r="B69" s="16" t="s">
        <v>8</v>
      </c>
      <c r="C69" s="2"/>
      <c r="D69" s="16" t="s">
        <v>43</v>
      </c>
      <c r="K69" s="23" t="s">
        <v>94</v>
      </c>
    </row>
    <row r="70">
      <c r="A70" s="16">
        <v>974.0</v>
      </c>
      <c r="B70" s="26"/>
      <c r="C70" s="2"/>
      <c r="D70" s="2"/>
      <c r="K70" s="23" t="s">
        <v>94</v>
      </c>
    </row>
    <row r="71">
      <c r="A71" s="16">
        <v>976.0</v>
      </c>
      <c r="B71" s="16" t="s">
        <v>13</v>
      </c>
      <c r="C71" s="2"/>
      <c r="D71" s="2"/>
      <c r="K71" s="23" t="s">
        <v>94</v>
      </c>
    </row>
    <row r="72">
      <c r="A72" s="16">
        <v>985.0</v>
      </c>
      <c r="B72" s="16" t="s">
        <v>8</v>
      </c>
      <c r="C72" s="2"/>
      <c r="D72" s="24" t="s">
        <v>44</v>
      </c>
      <c r="K72" s="23" t="s">
        <v>94</v>
      </c>
    </row>
    <row r="73">
      <c r="A73" s="16">
        <v>991.0</v>
      </c>
      <c r="B73" s="16" t="s">
        <v>67</v>
      </c>
      <c r="C73" s="2"/>
      <c r="D73" s="2"/>
      <c r="F73" s="22" t="s">
        <v>68</v>
      </c>
      <c r="H73" s="22" t="s">
        <v>69</v>
      </c>
      <c r="K73" s="23" t="s">
        <v>95</v>
      </c>
    </row>
    <row r="74">
      <c r="A74" s="16">
        <v>994.0</v>
      </c>
      <c r="B74" s="16" t="s">
        <v>13</v>
      </c>
      <c r="C74" s="2"/>
      <c r="D74" s="2"/>
      <c r="K74" s="23" t="s">
        <v>96</v>
      </c>
    </row>
    <row r="75">
      <c r="A75" s="16">
        <v>1020.0</v>
      </c>
      <c r="B75" s="16" t="s">
        <v>67</v>
      </c>
      <c r="C75" s="2"/>
      <c r="D75" s="2"/>
      <c r="F75" s="22" t="s">
        <v>68</v>
      </c>
      <c r="H75" s="22" t="s">
        <v>69</v>
      </c>
      <c r="K75" s="23" t="s">
        <v>96</v>
      </c>
    </row>
    <row r="76">
      <c r="A76" s="16">
        <v>1025.0</v>
      </c>
      <c r="B76" s="16" t="s">
        <v>7</v>
      </c>
      <c r="C76" s="2"/>
      <c r="D76" s="2"/>
      <c r="K76" s="23" t="s">
        <v>96</v>
      </c>
    </row>
    <row r="77">
      <c r="A77" s="16">
        <v>1028.0</v>
      </c>
      <c r="B77" s="16" t="s">
        <v>8</v>
      </c>
      <c r="C77" s="2"/>
      <c r="D77" s="16" t="s">
        <v>43</v>
      </c>
      <c r="K77" s="23" t="s">
        <v>96</v>
      </c>
    </row>
    <row r="78">
      <c r="A78" s="16">
        <v>1040.0</v>
      </c>
      <c r="B78" s="16" t="s">
        <v>67</v>
      </c>
      <c r="C78" s="2"/>
      <c r="F78" s="22" t="s">
        <v>68</v>
      </c>
      <c r="H78" s="22" t="s">
        <v>69</v>
      </c>
      <c r="K78" s="23" t="s">
        <v>96</v>
      </c>
    </row>
    <row r="79">
      <c r="A79" s="16">
        <v>1045.0</v>
      </c>
      <c r="B79" s="16" t="s">
        <v>8</v>
      </c>
      <c r="C79" s="2"/>
      <c r="D79" s="16" t="s">
        <v>43</v>
      </c>
      <c r="K79" s="23" t="s">
        <v>97</v>
      </c>
      <c r="L79" s="15" t="s">
        <v>63</v>
      </c>
    </row>
    <row r="80">
      <c r="A80" s="16">
        <v>1050.0</v>
      </c>
      <c r="B80" s="16" t="s">
        <v>7</v>
      </c>
      <c r="C80" s="2"/>
      <c r="K80" s="23" t="s">
        <v>97</v>
      </c>
    </row>
    <row r="81">
      <c r="A81" s="16">
        <v>1052.0</v>
      </c>
      <c r="B81" s="15" t="s">
        <v>8</v>
      </c>
      <c r="C81" s="2"/>
      <c r="D81" s="16" t="s">
        <v>43</v>
      </c>
      <c r="K81" s="23" t="s">
        <v>97</v>
      </c>
    </row>
    <row r="82">
      <c r="A82" s="16">
        <v>1067.0</v>
      </c>
      <c r="B82" s="16" t="s">
        <v>13</v>
      </c>
      <c r="C82" s="2"/>
      <c r="D82" s="2"/>
      <c r="K82" s="23" t="s">
        <v>97</v>
      </c>
    </row>
    <row r="83">
      <c r="A83" s="16">
        <v>1074.0</v>
      </c>
      <c r="B83" s="16" t="s">
        <v>8</v>
      </c>
      <c r="C83" s="2"/>
      <c r="D83" s="16" t="s">
        <v>43</v>
      </c>
      <c r="K83" s="23" t="s">
        <v>97</v>
      </c>
    </row>
    <row r="84">
      <c r="A84" s="16">
        <v>1088.0</v>
      </c>
      <c r="B84" s="16" t="s">
        <v>7</v>
      </c>
      <c r="C84" s="2"/>
      <c r="D84" s="2"/>
      <c r="K84" s="23" t="s">
        <v>98</v>
      </c>
      <c r="L84" s="21" t="s">
        <v>63</v>
      </c>
    </row>
    <row r="85">
      <c r="A85" s="16">
        <v>1113.0</v>
      </c>
      <c r="B85" s="16" t="s">
        <v>8</v>
      </c>
      <c r="C85" s="2"/>
      <c r="D85" s="16" t="s">
        <v>45</v>
      </c>
      <c r="K85" s="23" t="s">
        <v>99</v>
      </c>
      <c r="L85" s="21" t="s">
        <v>63</v>
      </c>
    </row>
    <row r="86">
      <c r="A86" s="16">
        <v>1115.0</v>
      </c>
      <c r="B86" s="16" t="s">
        <v>67</v>
      </c>
      <c r="C86" s="2"/>
      <c r="D86" s="2"/>
      <c r="F86" s="22" t="s">
        <v>68</v>
      </c>
      <c r="H86" s="22" t="s">
        <v>69</v>
      </c>
      <c r="K86" s="23" t="s">
        <v>99</v>
      </c>
    </row>
    <row r="87">
      <c r="A87" s="16">
        <v>1118.0</v>
      </c>
      <c r="B87" s="16" t="s">
        <v>6</v>
      </c>
      <c r="C87" s="2"/>
      <c r="D87" s="16" t="s">
        <v>33</v>
      </c>
      <c r="K87" s="23" t="s">
        <v>99</v>
      </c>
    </row>
    <row r="88">
      <c r="A88" s="16">
        <v>1128.0</v>
      </c>
      <c r="B88" s="16" t="s">
        <v>6</v>
      </c>
      <c r="C88" s="2"/>
      <c r="D88" s="16" t="s">
        <v>33</v>
      </c>
      <c r="F88" s="22" t="s">
        <v>100</v>
      </c>
      <c r="K88" s="23" t="s">
        <v>99</v>
      </c>
    </row>
    <row r="89">
      <c r="A89" s="16">
        <v>1146.0</v>
      </c>
      <c r="B89" s="16" t="s">
        <v>8</v>
      </c>
      <c r="C89" s="2"/>
      <c r="D89" s="16" t="s">
        <v>43</v>
      </c>
      <c r="K89" s="23" t="s">
        <v>99</v>
      </c>
    </row>
    <row r="90">
      <c r="A90" s="16">
        <v>1152.0</v>
      </c>
      <c r="B90" s="16" t="s">
        <v>6</v>
      </c>
      <c r="C90" s="2"/>
      <c r="D90" s="16" t="s">
        <v>33</v>
      </c>
      <c r="K90" s="23" t="s">
        <v>101</v>
      </c>
    </row>
    <row r="91">
      <c r="A91" s="16">
        <v>1159.0</v>
      </c>
      <c r="B91" s="16" t="s">
        <v>7</v>
      </c>
      <c r="C91" s="2"/>
      <c r="D91" s="2"/>
      <c r="K91" s="23" t="s">
        <v>102</v>
      </c>
      <c r="L91" s="25" t="s">
        <v>103</v>
      </c>
    </row>
    <row r="92">
      <c r="A92" s="16">
        <v>1169.0</v>
      </c>
      <c r="B92" s="25" t="s">
        <v>14</v>
      </c>
      <c r="C92" s="2"/>
      <c r="D92" s="2"/>
      <c r="K92" s="23" t="s">
        <v>102</v>
      </c>
      <c r="L92" s="25" t="s">
        <v>103</v>
      </c>
    </row>
    <row r="93">
      <c r="A93" s="16">
        <v>1252.0</v>
      </c>
      <c r="B93" s="16" t="s">
        <v>8</v>
      </c>
      <c r="C93" s="2"/>
      <c r="D93" s="16" t="s">
        <v>43</v>
      </c>
      <c r="K93" s="23" t="s">
        <v>102</v>
      </c>
    </row>
    <row r="94">
      <c r="A94" s="16">
        <v>1274.0</v>
      </c>
      <c r="B94" s="16" t="s">
        <v>7</v>
      </c>
      <c r="C94" s="2"/>
      <c r="D94" s="2"/>
      <c r="K94" s="23" t="s">
        <v>104</v>
      </c>
    </row>
    <row r="95">
      <c r="A95" s="16">
        <v>1315.0</v>
      </c>
      <c r="B95" s="16" t="s">
        <v>7</v>
      </c>
      <c r="C95" s="2"/>
      <c r="D95" s="2"/>
      <c r="K95" s="23" t="s">
        <v>105</v>
      </c>
    </row>
    <row r="96">
      <c r="A96" s="16">
        <v>1335.0</v>
      </c>
      <c r="B96" s="16" t="s">
        <v>8</v>
      </c>
      <c r="C96" s="2"/>
      <c r="D96" s="16" t="s">
        <v>43</v>
      </c>
      <c r="K96" s="23" t="s">
        <v>106</v>
      </c>
    </row>
    <row r="97">
      <c r="A97" s="16">
        <v>1348.0</v>
      </c>
      <c r="B97" s="16" t="s">
        <v>67</v>
      </c>
      <c r="C97" s="2"/>
      <c r="D97" s="2"/>
      <c r="F97" s="22" t="s">
        <v>68</v>
      </c>
      <c r="H97" s="22" t="s">
        <v>69</v>
      </c>
      <c r="K97" s="23" t="s">
        <v>107</v>
      </c>
    </row>
    <row r="98">
      <c r="A98" s="16">
        <v>1351.0</v>
      </c>
      <c r="B98" s="16" t="s">
        <v>13</v>
      </c>
      <c r="C98" s="2"/>
      <c r="D98" s="2"/>
      <c r="K98" s="23" t="s">
        <v>107</v>
      </c>
    </row>
    <row r="99">
      <c r="A99" s="16">
        <v>1354.0</v>
      </c>
      <c r="B99" s="16" t="s">
        <v>67</v>
      </c>
      <c r="C99" s="2"/>
      <c r="D99" s="2"/>
      <c r="F99" s="22" t="s">
        <v>68</v>
      </c>
      <c r="H99" s="22" t="s">
        <v>69</v>
      </c>
      <c r="K99" s="23" t="s">
        <v>107</v>
      </c>
    </row>
    <row r="100">
      <c r="A100" s="16">
        <v>1358.0</v>
      </c>
      <c r="B100" s="16" t="s">
        <v>13</v>
      </c>
      <c r="C100" s="2"/>
      <c r="D100" s="2"/>
      <c r="K100" s="23" t="s">
        <v>107</v>
      </c>
    </row>
    <row r="101">
      <c r="A101" s="16">
        <v>1364.0</v>
      </c>
      <c r="B101" s="24" t="s">
        <v>6</v>
      </c>
      <c r="C101" s="2"/>
      <c r="D101" s="16" t="s">
        <v>33</v>
      </c>
      <c r="K101" s="23" t="s">
        <v>107</v>
      </c>
    </row>
    <row r="102">
      <c r="A102" s="16">
        <v>1370.0</v>
      </c>
      <c r="B102" s="16" t="s">
        <v>13</v>
      </c>
      <c r="C102" s="2"/>
      <c r="D102" s="2"/>
      <c r="K102" s="23" t="s">
        <v>107</v>
      </c>
    </row>
    <row r="103">
      <c r="A103" s="16">
        <v>1372.0</v>
      </c>
      <c r="B103" s="16" t="s">
        <v>7</v>
      </c>
      <c r="C103" s="2"/>
      <c r="D103" s="2"/>
      <c r="K103" s="23" t="s">
        <v>107</v>
      </c>
    </row>
    <row r="104">
      <c r="A104" s="16">
        <v>1384.0</v>
      </c>
      <c r="B104" s="16" t="s">
        <v>7</v>
      </c>
      <c r="C104" s="2"/>
      <c r="D104" s="2"/>
      <c r="K104" s="23" t="s">
        <v>107</v>
      </c>
    </row>
    <row r="105">
      <c r="A105" s="16">
        <v>1390.0</v>
      </c>
      <c r="B105" s="16" t="s">
        <v>7</v>
      </c>
      <c r="C105" s="2"/>
      <c r="D105" s="2"/>
      <c r="K105" s="23" t="s">
        <v>108</v>
      </c>
    </row>
    <row r="106">
      <c r="A106" s="16">
        <v>1427.0</v>
      </c>
      <c r="B106" s="16" t="s">
        <v>13</v>
      </c>
      <c r="C106" s="2"/>
      <c r="D106" s="2"/>
      <c r="K106" s="23" t="s">
        <v>109</v>
      </c>
    </row>
    <row r="107">
      <c r="A107" s="16">
        <v>1436.0</v>
      </c>
      <c r="B107" s="16" t="s">
        <v>6</v>
      </c>
      <c r="C107" s="2"/>
      <c r="D107" s="15" t="s">
        <v>33</v>
      </c>
      <c r="K107" s="23" t="s">
        <v>109</v>
      </c>
    </row>
    <row r="108">
      <c r="A108" s="16">
        <v>1440.0</v>
      </c>
      <c r="B108" s="16" t="s">
        <v>7</v>
      </c>
      <c r="C108" s="2"/>
      <c r="D108" s="2"/>
      <c r="K108" s="23" t="s">
        <v>109</v>
      </c>
    </row>
    <row r="109">
      <c r="A109" s="16">
        <v>1465.0</v>
      </c>
      <c r="B109" s="16" t="s">
        <v>7</v>
      </c>
      <c r="C109" s="2"/>
      <c r="D109" s="2"/>
      <c r="K109" s="23" t="s">
        <v>110</v>
      </c>
    </row>
    <row r="110">
      <c r="A110" s="16">
        <v>1470.0</v>
      </c>
      <c r="B110" s="16" t="s">
        <v>67</v>
      </c>
      <c r="C110" s="2"/>
      <c r="D110" s="2"/>
      <c r="K110" s="23" t="s">
        <v>111</v>
      </c>
    </row>
    <row r="111">
      <c r="A111" s="16">
        <v>1473.0</v>
      </c>
      <c r="B111" s="16" t="s">
        <v>13</v>
      </c>
      <c r="C111" s="2"/>
      <c r="K111" s="23" t="s">
        <v>111</v>
      </c>
    </row>
    <row r="112">
      <c r="A112" s="16">
        <v>1489.0</v>
      </c>
      <c r="B112" s="16" t="s">
        <v>7</v>
      </c>
      <c r="C112" s="2"/>
      <c r="D112" s="2"/>
      <c r="K112" s="23" t="s">
        <v>112</v>
      </c>
      <c r="L112" s="25" t="s">
        <v>103</v>
      </c>
    </row>
    <row r="113">
      <c r="A113" s="16">
        <v>1540.0</v>
      </c>
      <c r="B113" s="16" t="s">
        <v>7</v>
      </c>
      <c r="C113" s="2"/>
      <c r="D113" s="2"/>
      <c r="K113" s="23" t="s">
        <v>113</v>
      </c>
      <c r="L113" s="25" t="s">
        <v>103</v>
      </c>
    </row>
    <row r="114">
      <c r="A114" s="16">
        <v>1554.0</v>
      </c>
      <c r="B114" s="16" t="s">
        <v>7</v>
      </c>
      <c r="C114" s="2"/>
      <c r="D114" s="2"/>
      <c r="K114" s="23" t="s">
        <v>113</v>
      </c>
    </row>
    <row r="115">
      <c r="A115" s="16">
        <v>1567.0</v>
      </c>
      <c r="B115" s="16" t="s">
        <v>67</v>
      </c>
      <c r="C115" s="2"/>
      <c r="D115" s="2"/>
      <c r="F115" s="22" t="s">
        <v>68</v>
      </c>
      <c r="H115" s="22" t="s">
        <v>69</v>
      </c>
      <c r="K115" s="23" t="s">
        <v>113</v>
      </c>
    </row>
    <row r="116">
      <c r="A116" s="16">
        <v>1575.0</v>
      </c>
      <c r="B116" s="16" t="s">
        <v>6</v>
      </c>
      <c r="C116" s="2"/>
      <c r="D116" s="16" t="s">
        <v>33</v>
      </c>
      <c r="K116" s="23" t="s">
        <v>113</v>
      </c>
    </row>
    <row r="117">
      <c r="A117" s="16">
        <v>1578.0</v>
      </c>
      <c r="B117" s="15" t="s">
        <v>8</v>
      </c>
      <c r="D117" s="15" t="s">
        <v>43</v>
      </c>
      <c r="K117" s="23" t="s">
        <v>114</v>
      </c>
    </row>
    <row r="118">
      <c r="A118" s="15">
        <v>1600.0</v>
      </c>
      <c r="B118" s="15" t="s">
        <v>13</v>
      </c>
      <c r="K118" s="23" t="s">
        <v>115</v>
      </c>
    </row>
    <row r="119">
      <c r="A119" s="15">
        <v>1613.0</v>
      </c>
      <c r="B119" s="15" t="s">
        <v>7</v>
      </c>
      <c r="K119" s="23" t="s">
        <v>115</v>
      </c>
    </row>
    <row r="120">
      <c r="A120" s="15">
        <v>1617.0</v>
      </c>
      <c r="B120" s="15" t="s">
        <v>8</v>
      </c>
      <c r="D120" s="15" t="s">
        <v>43</v>
      </c>
      <c r="K120" s="23" t="s">
        <v>115</v>
      </c>
    </row>
    <row r="121">
      <c r="A121" s="15">
        <v>1624.0</v>
      </c>
      <c r="B121" s="15" t="s">
        <v>7</v>
      </c>
      <c r="K121" s="23" t="s">
        <v>115</v>
      </c>
    </row>
    <row r="122">
      <c r="A122" s="15">
        <v>1629.0</v>
      </c>
      <c r="B122" s="15" t="s">
        <v>67</v>
      </c>
      <c r="F122" s="22" t="s">
        <v>68</v>
      </c>
      <c r="H122" s="22" t="s">
        <v>69</v>
      </c>
      <c r="K122" s="23" t="s">
        <v>115</v>
      </c>
    </row>
    <row r="123">
      <c r="A123" s="15">
        <v>1632.0</v>
      </c>
      <c r="B123" s="15" t="s">
        <v>13</v>
      </c>
      <c r="K123" s="23" t="s">
        <v>115</v>
      </c>
    </row>
    <row r="124">
      <c r="A124" s="15">
        <v>1635.0</v>
      </c>
      <c r="B124" s="15" t="s">
        <v>7</v>
      </c>
      <c r="K124" s="23" t="s">
        <v>115</v>
      </c>
    </row>
    <row r="125">
      <c r="A125" s="15">
        <v>1645.0</v>
      </c>
      <c r="B125" s="15" t="s">
        <v>6</v>
      </c>
      <c r="D125" s="15" t="s">
        <v>33</v>
      </c>
      <c r="K125" s="23" t="s">
        <v>115</v>
      </c>
    </row>
    <row r="126">
      <c r="A126" s="15">
        <v>1650.0</v>
      </c>
      <c r="B126" s="15" t="s">
        <v>8</v>
      </c>
      <c r="D126" s="15" t="s">
        <v>43</v>
      </c>
      <c r="K126" s="23" t="s">
        <v>116</v>
      </c>
      <c r="L126" s="15" t="s">
        <v>63</v>
      </c>
    </row>
    <row r="127">
      <c r="A127" s="15">
        <v>1654.0</v>
      </c>
      <c r="B127" s="15" t="s">
        <v>7</v>
      </c>
      <c r="K127" s="23" t="s">
        <v>116</v>
      </c>
    </row>
    <row r="128">
      <c r="A128" s="15">
        <v>1664.0</v>
      </c>
      <c r="B128" s="15" t="s">
        <v>13</v>
      </c>
      <c r="K128" s="23" t="s">
        <v>116</v>
      </c>
    </row>
    <row r="129">
      <c r="A129" s="15">
        <v>1669.0</v>
      </c>
      <c r="B129" s="15" t="s">
        <v>6</v>
      </c>
      <c r="D129" s="15" t="s">
        <v>33</v>
      </c>
      <c r="K129" s="23" t="s">
        <v>116</v>
      </c>
    </row>
    <row r="130">
      <c r="A130" s="15">
        <v>1673.0</v>
      </c>
      <c r="B130" s="15" t="s">
        <v>67</v>
      </c>
      <c r="F130" s="22" t="s">
        <v>68</v>
      </c>
      <c r="H130" s="22" t="s">
        <v>69</v>
      </c>
      <c r="K130" s="23" t="s">
        <v>116</v>
      </c>
    </row>
    <row r="131">
      <c r="A131" s="15">
        <v>1675.0</v>
      </c>
      <c r="B131" s="15" t="s">
        <v>7</v>
      </c>
      <c r="K131" s="23" t="s">
        <v>116</v>
      </c>
    </row>
    <row r="132">
      <c r="A132" s="15">
        <v>1678.0</v>
      </c>
      <c r="B132" s="15" t="s">
        <v>7</v>
      </c>
      <c r="K132" s="23" t="s">
        <v>116</v>
      </c>
    </row>
    <row r="133">
      <c r="A133" s="15">
        <v>1681.0</v>
      </c>
      <c r="B133" s="15" t="s">
        <v>7</v>
      </c>
      <c r="K133" s="23" t="s">
        <v>116</v>
      </c>
    </row>
    <row r="134">
      <c r="A134" s="15">
        <v>1686.0</v>
      </c>
      <c r="B134" s="15" t="s">
        <v>8</v>
      </c>
      <c r="D134" s="15" t="s">
        <v>43</v>
      </c>
      <c r="K134" s="23" t="s">
        <v>116</v>
      </c>
    </row>
    <row r="135">
      <c r="A135" s="15">
        <v>1692.0</v>
      </c>
      <c r="B135" s="15" t="s">
        <v>13</v>
      </c>
      <c r="K135" s="23" t="s">
        <v>116</v>
      </c>
    </row>
    <row r="136">
      <c r="A136" s="15">
        <v>1708.0</v>
      </c>
      <c r="B136" s="15" t="s">
        <v>7</v>
      </c>
      <c r="K136" s="23" t="s">
        <v>117</v>
      </c>
    </row>
    <row r="137">
      <c r="A137" s="15">
        <v>1712.0</v>
      </c>
      <c r="B137" s="15" t="s">
        <v>8</v>
      </c>
      <c r="D137" s="15" t="s">
        <v>43</v>
      </c>
      <c r="K137" s="23" t="s">
        <v>117</v>
      </c>
    </row>
    <row r="138">
      <c r="A138" s="15">
        <v>1720.0</v>
      </c>
      <c r="B138" s="15" t="s">
        <v>6</v>
      </c>
      <c r="D138" s="15" t="s">
        <v>33</v>
      </c>
      <c r="K138" s="23" t="s">
        <v>117</v>
      </c>
    </row>
    <row r="139">
      <c r="A139" s="15">
        <v>1723.0</v>
      </c>
      <c r="B139" s="15" t="s">
        <v>8</v>
      </c>
      <c r="D139" s="15" t="s">
        <v>43</v>
      </c>
      <c r="K139" s="23" t="s">
        <v>117</v>
      </c>
    </row>
    <row r="140">
      <c r="A140" s="15">
        <v>1728.0</v>
      </c>
      <c r="B140" s="15" t="s">
        <v>6</v>
      </c>
      <c r="D140" s="15" t="s">
        <v>33</v>
      </c>
      <c r="K140" s="23" t="s">
        <v>117</v>
      </c>
    </row>
    <row r="141">
      <c r="A141" s="15">
        <v>1738.0</v>
      </c>
      <c r="B141" s="15" t="s">
        <v>8</v>
      </c>
      <c r="D141" s="15" t="s">
        <v>43</v>
      </c>
      <c r="K141" s="23" t="s">
        <v>117</v>
      </c>
    </row>
    <row r="142">
      <c r="A142" s="15">
        <v>1744.0</v>
      </c>
      <c r="B142" s="15" t="s">
        <v>6</v>
      </c>
      <c r="D142" s="15" t="s">
        <v>33</v>
      </c>
      <c r="K142" s="23" t="s">
        <v>117</v>
      </c>
    </row>
    <row r="143">
      <c r="A143" s="15">
        <v>1748.0</v>
      </c>
      <c r="B143" s="15" t="s">
        <v>8</v>
      </c>
      <c r="D143" s="15" t="s">
        <v>43</v>
      </c>
      <c r="K143" s="23" t="s">
        <v>117</v>
      </c>
    </row>
    <row r="144">
      <c r="A144" s="15">
        <v>1755.0</v>
      </c>
      <c r="B144" s="15" t="s">
        <v>6</v>
      </c>
      <c r="K144" s="23" t="s">
        <v>118</v>
      </c>
      <c r="L144" s="15" t="s">
        <v>63</v>
      </c>
    </row>
    <row r="145">
      <c r="A145" s="15">
        <v>1759.0</v>
      </c>
      <c r="B145" s="15" t="s">
        <v>8</v>
      </c>
      <c r="K145" s="23" t="s">
        <v>119</v>
      </c>
      <c r="L145" s="15" t="s">
        <v>63</v>
      </c>
    </row>
    <row r="146">
      <c r="A146" s="15">
        <v>1822.0</v>
      </c>
      <c r="B146" s="15" t="s">
        <v>7</v>
      </c>
      <c r="K146" s="23" t="s">
        <v>120</v>
      </c>
    </row>
    <row r="147">
      <c r="A147" s="15">
        <v>1861.0</v>
      </c>
      <c r="B147" s="15" t="s">
        <v>8</v>
      </c>
      <c r="D147" s="15" t="s">
        <v>43</v>
      </c>
      <c r="K147" s="23" t="s">
        <v>121</v>
      </c>
    </row>
    <row r="148">
      <c r="A148" s="15">
        <v>1865.0</v>
      </c>
      <c r="B148" s="15" t="s">
        <v>67</v>
      </c>
      <c r="F148" s="22" t="s">
        <v>68</v>
      </c>
      <c r="H148" s="22" t="s">
        <v>69</v>
      </c>
      <c r="K148" s="23" t="s">
        <v>121</v>
      </c>
    </row>
    <row r="149">
      <c r="A149" s="15">
        <v>1868.0</v>
      </c>
      <c r="B149" s="15" t="s">
        <v>13</v>
      </c>
      <c r="K149" s="23" t="s">
        <v>121</v>
      </c>
    </row>
    <row r="150">
      <c r="A150" s="15">
        <v>1869.0</v>
      </c>
      <c r="B150" s="15" t="s">
        <v>6</v>
      </c>
      <c r="D150" s="15" t="s">
        <v>33</v>
      </c>
      <c r="K150" s="23" t="s">
        <v>121</v>
      </c>
    </row>
    <row r="151">
      <c r="A151" s="15">
        <v>1877.0</v>
      </c>
      <c r="B151" s="15" t="s">
        <v>13</v>
      </c>
      <c r="K151" s="23" t="s">
        <v>121</v>
      </c>
    </row>
    <row r="152">
      <c r="A152" s="15">
        <v>1880.0</v>
      </c>
      <c r="B152" s="15" t="s">
        <v>7</v>
      </c>
      <c r="K152" s="23" t="s">
        <v>122</v>
      </c>
    </row>
    <row r="153">
      <c r="A153" s="15">
        <v>1902.0</v>
      </c>
      <c r="B153" s="15" t="s">
        <v>67</v>
      </c>
      <c r="F153" s="22" t="s">
        <v>68</v>
      </c>
      <c r="H153" s="22" t="s">
        <v>69</v>
      </c>
      <c r="K153" s="23" t="s">
        <v>123</v>
      </c>
    </row>
    <row r="154">
      <c r="A154" s="15">
        <v>1905.0</v>
      </c>
      <c r="B154" s="19" t="s">
        <v>7</v>
      </c>
      <c r="K154" s="23" t="s">
        <v>123</v>
      </c>
    </row>
    <row r="155">
      <c r="A155" s="15">
        <v>1914.0</v>
      </c>
      <c r="B155" s="15" t="s">
        <v>8</v>
      </c>
      <c r="D155" s="15" t="s">
        <v>43</v>
      </c>
      <c r="K155" s="23" t="s">
        <v>123</v>
      </c>
    </row>
    <row r="156">
      <c r="A156" s="15">
        <v>1938.0</v>
      </c>
      <c r="B156" s="15" t="s">
        <v>7</v>
      </c>
      <c r="K156" s="23" t="s">
        <v>124</v>
      </c>
      <c r="L156" s="21" t="s">
        <v>103</v>
      </c>
    </row>
    <row r="157">
      <c r="A157" s="15">
        <v>2037.0</v>
      </c>
      <c r="B157" s="15" t="s">
        <v>8</v>
      </c>
      <c r="D157" s="15" t="s">
        <v>43</v>
      </c>
      <c r="K157" s="23" t="s">
        <v>125</v>
      </c>
    </row>
    <row r="158">
      <c r="A158" s="15">
        <v>2156.0</v>
      </c>
      <c r="B158" s="15" t="s">
        <v>7</v>
      </c>
      <c r="D158" s="15" t="s">
        <v>33</v>
      </c>
      <c r="K158" s="23" t="s">
        <v>126</v>
      </c>
    </row>
    <row r="159">
      <c r="A159" s="15">
        <v>2167.0</v>
      </c>
      <c r="B159" s="15" t="s">
        <v>8</v>
      </c>
      <c r="D159" s="15" t="s">
        <v>43</v>
      </c>
      <c r="K159" s="23" t="s">
        <v>126</v>
      </c>
    </row>
    <row r="160">
      <c r="A160" s="15">
        <v>2172.0</v>
      </c>
      <c r="B160" s="15" t="s">
        <v>67</v>
      </c>
      <c r="F160" s="22" t="s">
        <v>68</v>
      </c>
      <c r="H160" s="22" t="s">
        <v>69</v>
      </c>
      <c r="K160" s="23" t="s">
        <v>126</v>
      </c>
    </row>
    <row r="161">
      <c r="A161" s="15">
        <v>2181.0</v>
      </c>
      <c r="B161" s="15" t="s">
        <v>8</v>
      </c>
      <c r="D161" s="15" t="s">
        <v>43</v>
      </c>
      <c r="K161" s="23" t="s">
        <v>126</v>
      </c>
    </row>
    <row r="162">
      <c r="A162" s="15">
        <v>2185.0</v>
      </c>
      <c r="B162" s="15" t="s">
        <v>67</v>
      </c>
      <c r="F162" s="22" t="s">
        <v>68</v>
      </c>
      <c r="H162" s="22" t="s">
        <v>69</v>
      </c>
      <c r="K162" s="23" t="s">
        <v>127</v>
      </c>
    </row>
    <row r="163">
      <c r="A163" s="15">
        <v>2211.0</v>
      </c>
      <c r="B163" s="15" t="s">
        <v>13</v>
      </c>
      <c r="K163" s="23" t="s">
        <v>128</v>
      </c>
    </row>
    <row r="164">
      <c r="A164" s="15">
        <v>2216.0</v>
      </c>
      <c r="B164" s="15" t="s">
        <v>67</v>
      </c>
      <c r="F164" s="22" t="s">
        <v>68</v>
      </c>
      <c r="H164" s="22" t="s">
        <v>69</v>
      </c>
      <c r="K164" s="23" t="s">
        <v>128</v>
      </c>
    </row>
    <row r="165">
      <c r="A165" s="15">
        <v>2218.0</v>
      </c>
      <c r="B165" s="15" t="s">
        <v>13</v>
      </c>
      <c r="K165" s="23" t="s">
        <v>129</v>
      </c>
      <c r="L165" s="15" t="s">
        <v>130</v>
      </c>
    </row>
    <row r="166">
      <c r="A166" s="15">
        <v>2300.0</v>
      </c>
      <c r="B166" s="15" t="s">
        <v>8</v>
      </c>
      <c r="D166" s="19" t="s">
        <v>45</v>
      </c>
      <c r="K166" s="23" t="s">
        <v>131</v>
      </c>
    </row>
    <row r="167">
      <c r="A167" s="15">
        <v>2310.0</v>
      </c>
      <c r="B167" s="15" t="s">
        <v>13</v>
      </c>
      <c r="K167" s="23" t="s">
        <v>131</v>
      </c>
    </row>
    <row r="168">
      <c r="A168" s="15">
        <v>2317.0</v>
      </c>
      <c r="B168" s="15" t="s">
        <v>67</v>
      </c>
      <c r="F168" s="22" t="s">
        <v>68</v>
      </c>
      <c r="H168" s="22" t="s">
        <v>69</v>
      </c>
      <c r="K168" s="23" t="s">
        <v>131</v>
      </c>
    </row>
    <row r="169">
      <c r="A169" s="15">
        <v>2319.0</v>
      </c>
      <c r="B169" s="15" t="s">
        <v>8</v>
      </c>
      <c r="D169" s="19"/>
      <c r="K169" s="23" t="s">
        <v>131</v>
      </c>
    </row>
    <row r="170">
      <c r="A170" s="15">
        <v>2325.0</v>
      </c>
      <c r="B170" s="15" t="s">
        <v>6</v>
      </c>
      <c r="D170" s="15" t="s">
        <v>33</v>
      </c>
      <c r="K170" s="23" t="s">
        <v>132</v>
      </c>
    </row>
    <row r="171">
      <c r="A171" s="15">
        <v>2351.0</v>
      </c>
      <c r="B171" s="15" t="s">
        <v>13</v>
      </c>
      <c r="K171" s="23" t="s">
        <v>133</v>
      </c>
    </row>
    <row r="172">
      <c r="A172" s="15">
        <v>2356.0</v>
      </c>
      <c r="B172" s="15" t="s">
        <v>7</v>
      </c>
      <c r="K172" s="23" t="s">
        <v>133</v>
      </c>
    </row>
    <row r="173">
      <c r="A173" s="15">
        <v>2365.0</v>
      </c>
      <c r="B173" s="15" t="s">
        <v>7</v>
      </c>
      <c r="K173" s="23" t="s">
        <v>134</v>
      </c>
    </row>
    <row r="174">
      <c r="A174" s="15">
        <v>2383.0</v>
      </c>
      <c r="B174" s="15" t="s">
        <v>13</v>
      </c>
      <c r="K174" s="23" t="s">
        <v>135</v>
      </c>
      <c r="L174" s="15" t="s">
        <v>64</v>
      </c>
    </row>
    <row r="175">
      <c r="A175" s="15">
        <v>2395.0</v>
      </c>
      <c r="B175" s="15" t="s">
        <v>8</v>
      </c>
      <c r="D175" s="15" t="s">
        <v>43</v>
      </c>
      <c r="K175" s="23" t="s">
        <v>136</v>
      </c>
      <c r="L175" s="15" t="s">
        <v>63</v>
      </c>
    </row>
    <row r="176">
      <c r="A176" s="15">
        <v>2399.0</v>
      </c>
      <c r="B176" s="15" t="s">
        <v>67</v>
      </c>
      <c r="F176" s="22" t="s">
        <v>68</v>
      </c>
      <c r="H176" s="22" t="s">
        <v>69</v>
      </c>
      <c r="K176" s="23" t="s">
        <v>137</v>
      </c>
    </row>
    <row r="177">
      <c r="A177" s="15">
        <v>2403.0</v>
      </c>
      <c r="B177" s="15" t="s">
        <v>8</v>
      </c>
      <c r="D177" s="15" t="s">
        <v>43</v>
      </c>
      <c r="K177" s="23" t="s">
        <v>137</v>
      </c>
    </row>
    <row r="178">
      <c r="A178" s="15">
        <v>2416.0</v>
      </c>
      <c r="B178" s="15" t="s">
        <v>6</v>
      </c>
      <c r="D178" s="15" t="s">
        <v>33</v>
      </c>
      <c r="K178" s="23" t="s">
        <v>137</v>
      </c>
    </row>
    <row r="179">
      <c r="A179" s="15">
        <v>2421.0</v>
      </c>
      <c r="B179" s="15" t="s">
        <v>13</v>
      </c>
      <c r="K179" s="23" t="s">
        <v>137</v>
      </c>
    </row>
    <row r="180">
      <c r="A180" s="15">
        <v>2423.0</v>
      </c>
      <c r="B180" s="15" t="s">
        <v>6</v>
      </c>
      <c r="D180" s="21" t="s">
        <v>138</v>
      </c>
      <c r="F180" s="22" t="s">
        <v>139</v>
      </c>
      <c r="K180" s="23" t="s">
        <v>137</v>
      </c>
    </row>
    <row r="181">
      <c r="A181" s="15">
        <v>2427.0</v>
      </c>
      <c r="B181" s="15" t="s">
        <v>7</v>
      </c>
      <c r="K181" s="23" t="s">
        <v>137</v>
      </c>
    </row>
    <row r="182">
      <c r="A182" s="15">
        <v>2438.0</v>
      </c>
      <c r="B182" s="15" t="s">
        <v>67</v>
      </c>
      <c r="F182" s="22" t="s">
        <v>68</v>
      </c>
      <c r="H182" s="22" t="s">
        <v>69</v>
      </c>
      <c r="K182" s="23" t="s">
        <v>137</v>
      </c>
    </row>
    <row r="183">
      <c r="A183" s="15">
        <v>2441.0</v>
      </c>
      <c r="B183" s="15" t="s">
        <v>8</v>
      </c>
      <c r="D183" s="15" t="s">
        <v>43</v>
      </c>
      <c r="K183" s="23" t="s">
        <v>137</v>
      </c>
    </row>
    <row r="184">
      <c r="A184" s="15">
        <v>2447.0</v>
      </c>
      <c r="B184" s="15" t="s">
        <v>7</v>
      </c>
      <c r="K184" s="23" t="s">
        <v>140</v>
      </c>
    </row>
    <row r="185">
      <c r="A185" s="15">
        <v>2476.0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7" t="s">
        <v>54</v>
      </c>
      <c r="B1" s="8" t="s">
        <v>141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>
      <c r="A2" s="7" t="s">
        <v>56</v>
      </c>
      <c r="B2" s="8">
        <v>14.4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>
      <c r="A3" s="7" t="s">
        <v>57</v>
      </c>
      <c r="B3" s="7" t="s">
        <v>58</v>
      </c>
      <c r="C3" s="8"/>
      <c r="D3" s="7"/>
      <c r="E3" s="7"/>
      <c r="F3" s="7"/>
      <c r="G3" s="7"/>
      <c r="H3" s="7"/>
      <c r="I3" s="10"/>
      <c r="J3" s="11"/>
      <c r="K3" s="8"/>
      <c r="L3" s="8"/>
      <c r="R3" s="2"/>
    </row>
    <row r="4">
      <c r="A4" s="12" t="s">
        <v>4</v>
      </c>
      <c r="B4" s="12" t="s">
        <v>5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4" t="s">
        <v>22</v>
      </c>
      <c r="K4" s="14" t="s">
        <v>23</v>
      </c>
      <c r="L4" s="14" t="s">
        <v>24</v>
      </c>
      <c r="N4" s="27" t="s">
        <v>5</v>
      </c>
      <c r="O4" s="8" t="s">
        <v>21</v>
      </c>
      <c r="P4" s="8" t="s">
        <v>142</v>
      </c>
      <c r="R4" s="2"/>
      <c r="S4" s="2"/>
      <c r="T4" s="2"/>
      <c r="U4" s="2"/>
      <c r="V4" s="2"/>
      <c r="W4" s="2"/>
      <c r="X4" s="2"/>
    </row>
    <row r="5">
      <c r="A5" s="2">
        <v>35.0</v>
      </c>
      <c r="B5" s="2" t="s">
        <v>8</v>
      </c>
      <c r="C5" s="2">
        <f t="shared" ref="C5:C171" si="1">A6-A5</f>
        <v>90</v>
      </c>
      <c r="D5" s="2" t="s">
        <v>43</v>
      </c>
      <c r="I5" s="17"/>
      <c r="J5" s="18"/>
      <c r="K5" s="2" t="s">
        <v>143</v>
      </c>
      <c r="N5" s="20" t="s">
        <v>6</v>
      </c>
      <c r="O5" s="28">
        <f>SUMIF(B:B,"hard_coral",C:C)</f>
        <v>509</v>
      </c>
      <c r="P5" s="29">
        <f t="shared" ref="P5:P15" si="2">(O5/$O$16)*100</f>
        <v>19.63734568</v>
      </c>
      <c r="R5" s="28" t="s">
        <v>8</v>
      </c>
      <c r="S5" s="2">
        <v>1746.0</v>
      </c>
      <c r="T5" s="2"/>
      <c r="U5" s="2"/>
      <c r="V5" s="2"/>
      <c r="W5" s="2"/>
      <c r="X5" s="2"/>
    </row>
    <row r="6">
      <c r="A6" s="2">
        <v>125.0</v>
      </c>
      <c r="B6" s="30" t="s">
        <v>6</v>
      </c>
      <c r="C6" s="2">
        <f t="shared" si="1"/>
        <v>5</v>
      </c>
      <c r="D6" s="30" t="s">
        <v>144</v>
      </c>
      <c r="I6" s="17"/>
      <c r="J6" s="18"/>
      <c r="K6" s="2" t="s">
        <v>145</v>
      </c>
      <c r="N6" s="20" t="s">
        <v>8</v>
      </c>
      <c r="O6" s="28">
        <f>SUMIF(B:B,"algae",C:C)</f>
        <v>1746</v>
      </c>
      <c r="P6" s="29">
        <f t="shared" si="2"/>
        <v>67.36111111</v>
      </c>
      <c r="R6" s="28" t="s">
        <v>11</v>
      </c>
      <c r="S6" s="2">
        <v>66.0</v>
      </c>
    </row>
    <row r="7">
      <c r="A7" s="2">
        <v>130.0</v>
      </c>
      <c r="B7" s="2" t="s">
        <v>8</v>
      </c>
      <c r="C7" s="2">
        <f t="shared" si="1"/>
        <v>110</v>
      </c>
      <c r="D7" s="2" t="s">
        <v>43</v>
      </c>
      <c r="I7" s="17"/>
      <c r="J7" s="18"/>
      <c r="K7" s="2" t="s">
        <v>146</v>
      </c>
      <c r="N7" s="20" t="s">
        <v>7</v>
      </c>
      <c r="O7" s="28">
        <f>SUMIF(B:B,"soft_coral",C:C)</f>
        <v>55</v>
      </c>
      <c r="P7" s="29">
        <f t="shared" si="2"/>
        <v>2.12191358</v>
      </c>
      <c r="R7" s="28" t="s">
        <v>6</v>
      </c>
      <c r="S7" s="2">
        <v>509.0</v>
      </c>
    </row>
    <row r="8">
      <c r="A8" s="2">
        <v>240.0</v>
      </c>
      <c r="B8" s="2" t="s">
        <v>8</v>
      </c>
      <c r="C8" s="2">
        <f t="shared" si="1"/>
        <v>6</v>
      </c>
      <c r="D8" s="2" t="s">
        <v>45</v>
      </c>
      <c r="I8" s="17"/>
      <c r="J8" s="18"/>
      <c r="K8" s="2" t="s">
        <v>147</v>
      </c>
      <c r="N8" s="20" t="s">
        <v>11</v>
      </c>
      <c r="O8" s="28">
        <f>SUMIF(B:B,"boulder",C:C)</f>
        <v>66</v>
      </c>
      <c r="P8" s="29">
        <f t="shared" si="2"/>
        <v>2.546296296</v>
      </c>
      <c r="R8" s="28" t="s">
        <v>148</v>
      </c>
      <c r="S8" s="2">
        <v>0.0</v>
      </c>
      <c r="T8" s="2"/>
      <c r="U8" s="2"/>
      <c r="V8" s="2"/>
      <c r="W8" s="2"/>
    </row>
    <row r="9">
      <c r="A9" s="2">
        <v>246.0</v>
      </c>
      <c r="B9" s="2" t="s">
        <v>8</v>
      </c>
      <c r="C9" s="2">
        <f t="shared" si="1"/>
        <v>62</v>
      </c>
      <c r="D9" s="2" t="s">
        <v>43</v>
      </c>
      <c r="I9" s="17"/>
      <c r="J9" s="18"/>
      <c r="K9" s="2" t="s">
        <v>147</v>
      </c>
      <c r="N9" s="20" t="s">
        <v>149</v>
      </c>
      <c r="O9" s="28">
        <f>SUMIF(B:B,"rubble",C:C)</f>
        <v>0</v>
      </c>
      <c r="P9" s="29">
        <f t="shared" si="2"/>
        <v>0</v>
      </c>
      <c r="R9" s="28" t="s">
        <v>149</v>
      </c>
      <c r="S9" s="2">
        <v>0.0</v>
      </c>
      <c r="T9" s="2"/>
      <c r="U9" s="2"/>
      <c r="V9" s="2"/>
      <c r="W9" s="2"/>
    </row>
    <row r="10">
      <c r="A10" s="2">
        <v>308.0</v>
      </c>
      <c r="B10" s="2" t="s">
        <v>6</v>
      </c>
      <c r="C10" s="2">
        <f t="shared" si="1"/>
        <v>8</v>
      </c>
      <c r="D10" s="2" t="s">
        <v>33</v>
      </c>
      <c r="F10" s="31"/>
      <c r="K10" s="2" t="s">
        <v>150</v>
      </c>
      <c r="L10" s="31"/>
      <c r="N10" s="20" t="s">
        <v>12</v>
      </c>
      <c r="O10" s="28">
        <f>SUMIF(B:B,"sand",C:C)</f>
        <v>0</v>
      </c>
      <c r="P10" s="29">
        <f t="shared" si="2"/>
        <v>0</v>
      </c>
      <c r="R10" s="28" t="s">
        <v>12</v>
      </c>
      <c r="S10" s="2">
        <v>0.0</v>
      </c>
    </row>
    <row r="11">
      <c r="A11" s="2">
        <v>316.0</v>
      </c>
      <c r="B11" s="2" t="s">
        <v>8</v>
      </c>
      <c r="C11" s="2">
        <f t="shared" si="1"/>
        <v>7</v>
      </c>
      <c r="D11" s="2" t="s">
        <v>45</v>
      </c>
      <c r="K11" s="2" t="s">
        <v>151</v>
      </c>
      <c r="N11" s="20" t="s">
        <v>9</v>
      </c>
      <c r="O11" s="28">
        <f>SUMIF(B:B,"sponge",C:C)</f>
        <v>6</v>
      </c>
      <c r="P11" s="29">
        <f t="shared" si="2"/>
        <v>0.2314814815</v>
      </c>
      <c r="R11" s="28" t="s">
        <v>13</v>
      </c>
      <c r="S11" s="2">
        <v>141.0</v>
      </c>
    </row>
    <row r="12">
      <c r="A12" s="2">
        <v>323.0</v>
      </c>
      <c r="B12" s="2" t="s">
        <v>8</v>
      </c>
      <c r="C12" s="2">
        <f t="shared" si="1"/>
        <v>9</v>
      </c>
      <c r="D12" s="2" t="s">
        <v>44</v>
      </c>
      <c r="K12" s="2" t="s">
        <v>151</v>
      </c>
      <c r="N12" s="20" t="s">
        <v>148</v>
      </c>
      <c r="O12" s="28">
        <f>SUMIF(B:B,"other",C:C)</f>
        <v>0</v>
      </c>
      <c r="P12" s="29">
        <f t="shared" si="2"/>
        <v>0</v>
      </c>
      <c r="R12" s="28" t="s">
        <v>7</v>
      </c>
      <c r="S12" s="2">
        <v>55.0</v>
      </c>
    </row>
    <row r="13">
      <c r="A13" s="2">
        <v>332.0</v>
      </c>
      <c r="B13" s="26" t="s">
        <v>10</v>
      </c>
      <c r="C13" s="2">
        <f t="shared" si="1"/>
        <v>4</v>
      </c>
      <c r="K13" s="2" t="s">
        <v>151</v>
      </c>
      <c r="N13" s="20" t="s">
        <v>10</v>
      </c>
      <c r="O13" s="28">
        <f>SUMIF(B:B,"unknown",C:C)</f>
        <v>27</v>
      </c>
      <c r="P13" s="29">
        <f t="shared" si="2"/>
        <v>1.041666667</v>
      </c>
      <c r="R13" s="28" t="s">
        <v>9</v>
      </c>
      <c r="S13" s="2">
        <v>6.0</v>
      </c>
    </row>
    <row r="14">
      <c r="A14" s="2">
        <v>336.0</v>
      </c>
      <c r="B14" s="2" t="s">
        <v>67</v>
      </c>
      <c r="C14" s="2">
        <f t="shared" si="1"/>
        <v>6</v>
      </c>
      <c r="F14" s="31" t="s">
        <v>68</v>
      </c>
      <c r="H14" s="31"/>
      <c r="K14" s="2" t="s">
        <v>152</v>
      </c>
      <c r="L14" s="31" t="s">
        <v>69</v>
      </c>
      <c r="N14" s="20" t="s">
        <v>13</v>
      </c>
      <c r="O14" s="28">
        <f>SUMIF(B:B,"shadow",C:C)</f>
        <v>141</v>
      </c>
      <c r="P14" s="29">
        <f t="shared" si="2"/>
        <v>5.439814815</v>
      </c>
      <c r="R14" s="28" t="s">
        <v>10</v>
      </c>
      <c r="S14" s="2">
        <v>27.0</v>
      </c>
    </row>
    <row r="15">
      <c r="A15" s="2">
        <v>342.0</v>
      </c>
      <c r="B15" s="2" t="s">
        <v>8</v>
      </c>
      <c r="C15" s="2">
        <f t="shared" si="1"/>
        <v>18</v>
      </c>
      <c r="D15" s="2" t="s">
        <v>43</v>
      </c>
      <c r="K15" s="2" t="s">
        <v>153</v>
      </c>
      <c r="N15" s="20" t="s">
        <v>67</v>
      </c>
      <c r="O15" s="28">
        <f>SUMIF(B:B,"zoanthids",C:C)</f>
        <v>42</v>
      </c>
      <c r="P15" s="29">
        <f t="shared" si="2"/>
        <v>1.62037037</v>
      </c>
      <c r="R15" s="28" t="s">
        <v>67</v>
      </c>
      <c r="S15" s="2">
        <v>42.0</v>
      </c>
    </row>
    <row r="16">
      <c r="A16" s="2">
        <v>360.0</v>
      </c>
      <c r="B16" s="2" t="s">
        <v>8</v>
      </c>
      <c r="C16" s="2">
        <f t="shared" si="1"/>
        <v>10</v>
      </c>
      <c r="D16" s="2" t="s">
        <v>44</v>
      </c>
      <c r="K16" s="2" t="s">
        <v>153</v>
      </c>
      <c r="N16" s="20"/>
      <c r="O16" s="32">
        <f t="shared" ref="O16:P16" si="3">SUM(O5:O15)</f>
        <v>2592</v>
      </c>
      <c r="P16" s="33">
        <f t="shared" si="3"/>
        <v>100</v>
      </c>
    </row>
    <row r="17">
      <c r="A17" s="2">
        <v>370.0</v>
      </c>
      <c r="B17" s="2" t="s">
        <v>8</v>
      </c>
      <c r="C17" s="2">
        <f t="shared" si="1"/>
        <v>52</v>
      </c>
      <c r="D17" s="2" t="s">
        <v>43</v>
      </c>
      <c r="K17" s="2" t="s">
        <v>154</v>
      </c>
      <c r="N17" s="34"/>
      <c r="O17" s="20"/>
      <c r="P17" s="20"/>
    </row>
    <row r="18">
      <c r="A18" s="2">
        <v>422.0</v>
      </c>
      <c r="B18" s="2" t="s">
        <v>13</v>
      </c>
      <c r="C18" s="2">
        <f t="shared" si="1"/>
        <v>7</v>
      </c>
      <c r="D18" s="2" t="s">
        <v>66</v>
      </c>
      <c r="F18" s="31"/>
      <c r="K18" s="2" t="s">
        <v>155</v>
      </c>
      <c r="L18" s="31"/>
      <c r="N18" s="35" t="s">
        <v>156</v>
      </c>
      <c r="O18" s="20"/>
      <c r="P18" s="20"/>
    </row>
    <row r="19">
      <c r="A19" s="2">
        <v>429.0</v>
      </c>
      <c r="B19" s="2" t="s">
        <v>8</v>
      </c>
      <c r="C19" s="2">
        <f t="shared" si="1"/>
        <v>11</v>
      </c>
      <c r="D19" s="2" t="s">
        <v>43</v>
      </c>
      <c r="K19" s="2" t="s">
        <v>157</v>
      </c>
      <c r="N19" s="32">
        <f>C172-SUMIF(B:B,"missing",C:C)</f>
        <v>2649</v>
      </c>
      <c r="O19" s="20"/>
      <c r="P19" s="20"/>
    </row>
    <row r="20">
      <c r="A20" s="2">
        <v>440.0</v>
      </c>
      <c r="B20" s="2" t="s">
        <v>8</v>
      </c>
      <c r="C20" s="2">
        <f t="shared" si="1"/>
        <v>13</v>
      </c>
      <c r="D20" s="2" t="s">
        <v>44</v>
      </c>
      <c r="K20" s="2" t="s">
        <v>157</v>
      </c>
    </row>
    <row r="21">
      <c r="A21" s="2">
        <v>453.0</v>
      </c>
      <c r="B21" s="2" t="s">
        <v>8</v>
      </c>
      <c r="C21" s="2">
        <f t="shared" si="1"/>
        <v>43</v>
      </c>
      <c r="D21" s="2" t="s">
        <v>43</v>
      </c>
      <c r="K21" s="2" t="s">
        <v>158</v>
      </c>
    </row>
    <row r="22">
      <c r="A22" s="2">
        <v>496.0</v>
      </c>
      <c r="B22" s="2" t="s">
        <v>11</v>
      </c>
      <c r="C22" s="2">
        <f t="shared" si="1"/>
        <v>4</v>
      </c>
      <c r="D22" s="2" t="s">
        <v>66</v>
      </c>
      <c r="K22" s="2" t="s">
        <v>159</v>
      </c>
      <c r="N22" s="2" t="s">
        <v>160</v>
      </c>
    </row>
    <row r="23">
      <c r="A23" s="2">
        <v>500.0</v>
      </c>
      <c r="B23" s="2" t="s">
        <v>8</v>
      </c>
      <c r="C23" s="2">
        <f t="shared" si="1"/>
        <v>10</v>
      </c>
      <c r="D23" s="2" t="s">
        <v>44</v>
      </c>
      <c r="K23" s="2" t="s">
        <v>159</v>
      </c>
      <c r="L23" s="31"/>
    </row>
    <row r="24">
      <c r="A24" s="2">
        <v>510.0</v>
      </c>
      <c r="B24" s="2" t="s">
        <v>8</v>
      </c>
      <c r="C24" s="2">
        <f t="shared" si="1"/>
        <v>11</v>
      </c>
      <c r="D24" s="2" t="s">
        <v>43</v>
      </c>
      <c r="K24" s="2" t="s">
        <v>159</v>
      </c>
    </row>
    <row r="25">
      <c r="A25" s="2">
        <v>521.0</v>
      </c>
      <c r="B25" s="26" t="s">
        <v>6</v>
      </c>
      <c r="C25" s="2">
        <f t="shared" si="1"/>
        <v>5</v>
      </c>
      <c r="D25" s="2" t="s">
        <v>33</v>
      </c>
      <c r="K25" s="2" t="s">
        <v>161</v>
      </c>
      <c r="L25" s="31"/>
    </row>
    <row r="26">
      <c r="A26" s="2">
        <v>526.0</v>
      </c>
      <c r="B26" s="2" t="s">
        <v>8</v>
      </c>
      <c r="C26" s="2">
        <f t="shared" si="1"/>
        <v>84</v>
      </c>
      <c r="D26" s="2" t="s">
        <v>43</v>
      </c>
      <c r="K26" s="2" t="s">
        <v>162</v>
      </c>
    </row>
    <row r="27">
      <c r="A27" s="2">
        <v>610.0</v>
      </c>
      <c r="B27" s="2" t="s">
        <v>11</v>
      </c>
      <c r="C27" s="2">
        <f t="shared" si="1"/>
        <v>10</v>
      </c>
      <c r="D27" s="2" t="s">
        <v>66</v>
      </c>
      <c r="K27" s="2" t="s">
        <v>163</v>
      </c>
    </row>
    <row r="28">
      <c r="A28" s="2">
        <v>620.0</v>
      </c>
      <c r="B28" s="26" t="s">
        <v>6</v>
      </c>
      <c r="C28" s="2">
        <f t="shared" si="1"/>
        <v>18</v>
      </c>
      <c r="D28" s="26" t="s">
        <v>33</v>
      </c>
      <c r="K28" s="2" t="s">
        <v>163</v>
      </c>
      <c r="L28" s="31"/>
    </row>
    <row r="29">
      <c r="A29" s="2">
        <v>638.0</v>
      </c>
      <c r="B29" s="2" t="s">
        <v>8</v>
      </c>
      <c r="C29" s="2">
        <f t="shared" si="1"/>
        <v>27</v>
      </c>
      <c r="D29" s="2" t="s">
        <v>43</v>
      </c>
      <c r="K29" s="2" t="s">
        <v>164</v>
      </c>
    </row>
    <row r="30">
      <c r="A30" s="2">
        <v>665.0</v>
      </c>
      <c r="B30" s="2" t="s">
        <v>13</v>
      </c>
      <c r="C30" s="2">
        <f t="shared" si="1"/>
        <v>11</v>
      </c>
      <c r="D30" s="31" t="s">
        <v>66</v>
      </c>
      <c r="K30" s="2" t="s">
        <v>165</v>
      </c>
    </row>
    <row r="31">
      <c r="A31" s="2">
        <v>676.0</v>
      </c>
      <c r="B31" s="2" t="s">
        <v>6</v>
      </c>
      <c r="C31" s="2">
        <f t="shared" si="1"/>
        <v>11</v>
      </c>
      <c r="D31" s="2" t="s">
        <v>35</v>
      </c>
      <c r="K31" s="2" t="s">
        <v>166</v>
      </c>
      <c r="L31" s="31"/>
    </row>
    <row r="32">
      <c r="A32" s="2">
        <v>687.0</v>
      </c>
      <c r="B32" s="2" t="s">
        <v>8</v>
      </c>
      <c r="C32" s="2">
        <f t="shared" si="1"/>
        <v>46</v>
      </c>
      <c r="D32" s="2" t="s">
        <v>43</v>
      </c>
      <c r="K32" s="2" t="s">
        <v>167</v>
      </c>
    </row>
    <row r="33">
      <c r="A33" s="2">
        <v>733.0</v>
      </c>
      <c r="B33" s="2" t="s">
        <v>6</v>
      </c>
      <c r="C33" s="2">
        <f t="shared" si="1"/>
        <v>5</v>
      </c>
      <c r="D33" s="2" t="s">
        <v>35</v>
      </c>
      <c r="K33" s="2" t="s">
        <v>168</v>
      </c>
    </row>
    <row r="34">
      <c r="A34" s="2">
        <v>738.0</v>
      </c>
      <c r="B34" s="2" t="s">
        <v>8</v>
      </c>
      <c r="C34" s="2">
        <f t="shared" si="1"/>
        <v>3</v>
      </c>
      <c r="D34" s="2" t="s">
        <v>45</v>
      </c>
      <c r="K34" s="2" t="s">
        <v>168</v>
      </c>
      <c r="L34" s="31"/>
    </row>
    <row r="35">
      <c r="A35" s="2">
        <v>741.0</v>
      </c>
      <c r="B35" s="26" t="s">
        <v>7</v>
      </c>
      <c r="C35" s="2">
        <f t="shared" si="1"/>
        <v>7</v>
      </c>
      <c r="D35" s="26" t="s">
        <v>169</v>
      </c>
      <c r="K35" s="2" t="s">
        <v>168</v>
      </c>
    </row>
    <row r="36">
      <c r="A36" s="2">
        <v>748.0</v>
      </c>
      <c r="B36" s="2" t="s">
        <v>13</v>
      </c>
      <c r="C36" s="2">
        <f t="shared" si="1"/>
        <v>7</v>
      </c>
      <c r="D36" s="2" t="s">
        <v>66</v>
      </c>
      <c r="K36" s="2" t="s">
        <v>168</v>
      </c>
      <c r="L36" s="2" t="s">
        <v>170</v>
      </c>
    </row>
    <row r="37">
      <c r="A37" s="2">
        <v>755.0</v>
      </c>
      <c r="B37" s="2" t="s">
        <v>8</v>
      </c>
      <c r="C37" s="2">
        <f t="shared" si="1"/>
        <v>34</v>
      </c>
      <c r="D37" s="2" t="s">
        <v>43</v>
      </c>
      <c r="K37" s="2" t="s">
        <v>171</v>
      </c>
      <c r="L37" s="31"/>
    </row>
    <row r="38">
      <c r="A38" s="2">
        <v>789.0</v>
      </c>
      <c r="B38" s="2" t="s">
        <v>8</v>
      </c>
      <c r="C38" s="2">
        <f t="shared" si="1"/>
        <v>12</v>
      </c>
      <c r="D38" s="2" t="s">
        <v>45</v>
      </c>
      <c r="K38" s="2" t="s">
        <v>172</v>
      </c>
    </row>
    <row r="39">
      <c r="A39" s="2">
        <v>801.0</v>
      </c>
      <c r="B39" s="2" t="s">
        <v>67</v>
      </c>
      <c r="C39" s="2">
        <f t="shared" si="1"/>
        <v>4</v>
      </c>
      <c r="F39" s="31" t="s">
        <v>68</v>
      </c>
      <c r="H39" s="31"/>
      <c r="K39" s="2" t="s">
        <v>172</v>
      </c>
      <c r="L39" s="31" t="s">
        <v>69</v>
      </c>
    </row>
    <row r="40">
      <c r="A40" s="2">
        <v>805.0</v>
      </c>
      <c r="B40" s="2" t="s">
        <v>8</v>
      </c>
      <c r="C40" s="2">
        <f t="shared" si="1"/>
        <v>48</v>
      </c>
      <c r="D40" s="2" t="s">
        <v>43</v>
      </c>
      <c r="K40" s="2" t="s">
        <v>172</v>
      </c>
      <c r="L40" s="31"/>
    </row>
    <row r="41">
      <c r="A41" s="2">
        <v>853.0</v>
      </c>
      <c r="B41" s="2" t="s">
        <v>6</v>
      </c>
      <c r="C41" s="2">
        <f t="shared" si="1"/>
        <v>15</v>
      </c>
      <c r="D41" s="2" t="s">
        <v>32</v>
      </c>
      <c r="K41" s="2" t="s">
        <v>173</v>
      </c>
    </row>
    <row r="42">
      <c r="A42" s="2">
        <v>868.0</v>
      </c>
      <c r="B42" s="26" t="s">
        <v>6</v>
      </c>
      <c r="C42" s="2">
        <f t="shared" si="1"/>
        <v>16</v>
      </c>
      <c r="D42" s="26" t="s">
        <v>33</v>
      </c>
      <c r="K42" s="2" t="s">
        <v>174</v>
      </c>
    </row>
    <row r="43">
      <c r="A43" s="2">
        <v>884.0</v>
      </c>
      <c r="B43" s="2" t="s">
        <v>8</v>
      </c>
      <c r="C43" s="2">
        <f t="shared" si="1"/>
        <v>8</v>
      </c>
      <c r="D43" s="2" t="s">
        <v>43</v>
      </c>
      <c r="K43" s="2" t="s">
        <v>174</v>
      </c>
      <c r="L43" s="31"/>
    </row>
    <row r="44">
      <c r="A44" s="2">
        <v>892.0</v>
      </c>
      <c r="B44" s="2" t="s">
        <v>6</v>
      </c>
      <c r="C44" s="2">
        <f t="shared" si="1"/>
        <v>2</v>
      </c>
      <c r="D44" s="2" t="s">
        <v>35</v>
      </c>
      <c r="K44" s="2" t="s">
        <v>174</v>
      </c>
    </row>
    <row r="45">
      <c r="A45" s="2">
        <v>894.0</v>
      </c>
      <c r="B45" s="2" t="s">
        <v>8</v>
      </c>
      <c r="C45" s="2">
        <f t="shared" si="1"/>
        <v>21</v>
      </c>
      <c r="D45" s="2" t="s">
        <v>43</v>
      </c>
      <c r="K45" s="2" t="s">
        <v>174</v>
      </c>
    </row>
    <row r="46">
      <c r="A46" s="2">
        <v>915.0</v>
      </c>
      <c r="B46" s="2" t="s">
        <v>9</v>
      </c>
      <c r="C46" s="2">
        <f t="shared" si="1"/>
        <v>3</v>
      </c>
      <c r="D46" s="2" t="s">
        <v>33</v>
      </c>
      <c r="K46" s="2" t="s">
        <v>175</v>
      </c>
      <c r="L46" s="31"/>
    </row>
    <row r="47">
      <c r="A47" s="2">
        <v>918.0</v>
      </c>
      <c r="B47" s="2" t="s">
        <v>8</v>
      </c>
      <c r="C47" s="2">
        <f t="shared" si="1"/>
        <v>5</v>
      </c>
      <c r="D47" s="2" t="s">
        <v>43</v>
      </c>
      <c r="K47" s="2" t="s">
        <v>175</v>
      </c>
    </row>
    <row r="48">
      <c r="A48" s="2">
        <v>923.0</v>
      </c>
      <c r="B48" s="2" t="s">
        <v>6</v>
      </c>
      <c r="C48" s="2">
        <f t="shared" si="1"/>
        <v>5</v>
      </c>
      <c r="D48" s="5" t="s">
        <v>34</v>
      </c>
      <c r="K48" s="2" t="s">
        <v>175</v>
      </c>
    </row>
    <row r="49">
      <c r="A49" s="2">
        <v>928.0</v>
      </c>
      <c r="B49" s="2" t="s">
        <v>6</v>
      </c>
      <c r="C49" s="2">
        <f t="shared" si="1"/>
        <v>5</v>
      </c>
      <c r="D49" s="5" t="s">
        <v>176</v>
      </c>
      <c r="K49" s="2" t="s">
        <v>175</v>
      </c>
      <c r="L49" s="31"/>
    </row>
    <row r="50">
      <c r="A50" s="2">
        <v>933.0</v>
      </c>
      <c r="B50" s="26" t="s">
        <v>10</v>
      </c>
      <c r="C50" s="2">
        <f t="shared" si="1"/>
        <v>12</v>
      </c>
      <c r="D50" s="26"/>
      <c r="K50" s="2" t="s">
        <v>175</v>
      </c>
    </row>
    <row r="51">
      <c r="A51" s="2">
        <v>945.0</v>
      </c>
      <c r="B51" s="2" t="s">
        <v>8</v>
      </c>
      <c r="C51" s="2">
        <f t="shared" si="1"/>
        <v>34</v>
      </c>
      <c r="D51" s="2" t="s">
        <v>43</v>
      </c>
      <c r="K51" s="2" t="s">
        <v>177</v>
      </c>
    </row>
    <row r="52">
      <c r="A52" s="2">
        <v>979.0</v>
      </c>
      <c r="B52" s="2" t="s">
        <v>6</v>
      </c>
      <c r="C52" s="2">
        <f t="shared" si="1"/>
        <v>13</v>
      </c>
      <c r="D52" s="2" t="s">
        <v>178</v>
      </c>
      <c r="K52" s="2" t="s">
        <v>179</v>
      </c>
      <c r="L52" s="31"/>
    </row>
    <row r="53">
      <c r="A53" s="2">
        <v>992.0</v>
      </c>
      <c r="B53" s="26" t="s">
        <v>6</v>
      </c>
      <c r="C53" s="2">
        <f t="shared" si="1"/>
        <v>3</v>
      </c>
      <c r="D53" s="26" t="s">
        <v>33</v>
      </c>
      <c r="K53" s="2" t="s">
        <v>180</v>
      </c>
    </row>
    <row r="54">
      <c r="A54" s="2">
        <v>995.0</v>
      </c>
      <c r="B54" s="2" t="s">
        <v>8</v>
      </c>
      <c r="C54" s="2">
        <f t="shared" si="1"/>
        <v>27</v>
      </c>
      <c r="D54" s="2" t="s">
        <v>43</v>
      </c>
      <c r="K54" s="2" t="s">
        <v>181</v>
      </c>
    </row>
    <row r="55">
      <c r="A55" s="2">
        <v>1022.0</v>
      </c>
      <c r="B55" s="26" t="s">
        <v>6</v>
      </c>
      <c r="C55" s="2">
        <f t="shared" si="1"/>
        <v>18</v>
      </c>
      <c r="D55" s="26" t="s">
        <v>33</v>
      </c>
      <c r="K55" s="2" t="s">
        <v>182</v>
      </c>
      <c r="L55" s="31"/>
    </row>
    <row r="56">
      <c r="A56" s="2">
        <v>1040.0</v>
      </c>
      <c r="B56" s="2" t="s">
        <v>8</v>
      </c>
      <c r="C56" s="2">
        <f t="shared" si="1"/>
        <v>5</v>
      </c>
      <c r="D56" s="2" t="s">
        <v>43</v>
      </c>
      <c r="K56" s="2" t="s">
        <v>183</v>
      </c>
    </row>
    <row r="57">
      <c r="A57" s="2">
        <v>1045.0</v>
      </c>
      <c r="B57" s="2" t="s">
        <v>6</v>
      </c>
      <c r="C57" s="2">
        <f t="shared" si="1"/>
        <v>6</v>
      </c>
      <c r="D57" s="2" t="s">
        <v>35</v>
      </c>
      <c r="K57" s="2" t="s">
        <v>183</v>
      </c>
    </row>
    <row r="58">
      <c r="A58" s="2">
        <v>1051.0</v>
      </c>
      <c r="B58" s="2" t="s">
        <v>13</v>
      </c>
      <c r="C58" s="2">
        <f t="shared" si="1"/>
        <v>6</v>
      </c>
      <c r="D58" s="2" t="s">
        <v>66</v>
      </c>
      <c r="K58" s="2" t="s">
        <v>184</v>
      </c>
      <c r="L58" s="31"/>
    </row>
    <row r="59">
      <c r="A59" s="2">
        <v>1057.0</v>
      </c>
      <c r="B59" s="2" t="s">
        <v>8</v>
      </c>
      <c r="C59" s="2">
        <f t="shared" si="1"/>
        <v>22</v>
      </c>
      <c r="D59" s="2" t="s">
        <v>43</v>
      </c>
      <c r="K59" s="2" t="s">
        <v>184</v>
      </c>
    </row>
    <row r="60">
      <c r="A60" s="2">
        <v>1079.0</v>
      </c>
      <c r="B60" s="2" t="s">
        <v>6</v>
      </c>
      <c r="C60" s="2">
        <f t="shared" si="1"/>
        <v>5</v>
      </c>
      <c r="D60" s="2" t="s">
        <v>35</v>
      </c>
      <c r="K60" s="2" t="s">
        <v>184</v>
      </c>
    </row>
    <row r="61">
      <c r="A61" s="2">
        <v>1084.0</v>
      </c>
      <c r="B61" s="2" t="s">
        <v>8</v>
      </c>
      <c r="C61" s="2">
        <f t="shared" si="1"/>
        <v>15</v>
      </c>
      <c r="D61" s="2" t="s">
        <v>43</v>
      </c>
      <c r="K61" s="2" t="s">
        <v>185</v>
      </c>
      <c r="L61" s="31"/>
    </row>
    <row r="62">
      <c r="A62" s="2">
        <v>1099.0</v>
      </c>
      <c r="B62" s="2" t="s">
        <v>7</v>
      </c>
      <c r="C62" s="2">
        <f t="shared" si="1"/>
        <v>17</v>
      </c>
      <c r="D62" s="26"/>
      <c r="K62" s="2" t="s">
        <v>186</v>
      </c>
    </row>
    <row r="63">
      <c r="A63" s="2">
        <v>1116.0</v>
      </c>
      <c r="B63" s="2" t="s">
        <v>67</v>
      </c>
      <c r="C63" s="2">
        <f t="shared" si="1"/>
        <v>8</v>
      </c>
      <c r="F63" s="31" t="s">
        <v>68</v>
      </c>
      <c r="H63" s="31"/>
      <c r="K63" s="2" t="s">
        <v>186</v>
      </c>
      <c r="L63" s="31" t="s">
        <v>69</v>
      </c>
    </row>
    <row r="64">
      <c r="A64" s="2">
        <v>1124.0</v>
      </c>
      <c r="B64" s="2" t="s">
        <v>13</v>
      </c>
      <c r="C64" s="2">
        <f t="shared" si="1"/>
        <v>58</v>
      </c>
      <c r="D64" s="2" t="s">
        <v>66</v>
      </c>
      <c r="K64" s="2" t="s">
        <v>187</v>
      </c>
      <c r="L64" s="31"/>
    </row>
    <row r="65">
      <c r="A65" s="2">
        <v>1182.0</v>
      </c>
      <c r="B65" s="2" t="s">
        <v>11</v>
      </c>
      <c r="C65" s="2">
        <f t="shared" si="1"/>
        <v>15</v>
      </c>
      <c r="D65" s="2" t="s">
        <v>66</v>
      </c>
      <c r="K65" s="2" t="s">
        <v>188</v>
      </c>
    </row>
    <row r="66">
      <c r="A66" s="2">
        <v>1197.0</v>
      </c>
      <c r="B66" s="2" t="s">
        <v>8</v>
      </c>
      <c r="C66" s="2">
        <f t="shared" si="1"/>
        <v>5</v>
      </c>
      <c r="D66" s="2" t="s">
        <v>43</v>
      </c>
      <c r="K66" s="2" t="s">
        <v>188</v>
      </c>
    </row>
    <row r="67">
      <c r="A67" s="2">
        <v>1202.0</v>
      </c>
      <c r="B67" s="26" t="s">
        <v>10</v>
      </c>
      <c r="C67" s="2">
        <f t="shared" si="1"/>
        <v>2</v>
      </c>
      <c r="D67" s="26"/>
      <c r="K67" s="2" t="s">
        <v>188</v>
      </c>
      <c r="L67" s="31"/>
    </row>
    <row r="68">
      <c r="A68" s="2">
        <v>1204.0</v>
      </c>
      <c r="B68" s="2" t="s">
        <v>8</v>
      </c>
      <c r="C68" s="2">
        <f t="shared" si="1"/>
        <v>37</v>
      </c>
      <c r="D68" s="2" t="s">
        <v>43</v>
      </c>
      <c r="K68" s="2" t="s">
        <v>189</v>
      </c>
    </row>
    <row r="69">
      <c r="A69" s="2">
        <v>1241.0</v>
      </c>
      <c r="B69" s="26" t="s">
        <v>6</v>
      </c>
      <c r="C69" s="2">
        <f t="shared" si="1"/>
        <v>8</v>
      </c>
      <c r="K69" s="2" t="s">
        <v>190</v>
      </c>
    </row>
    <row r="70">
      <c r="A70" s="2">
        <v>1249.0</v>
      </c>
      <c r="B70" s="2" t="s">
        <v>8</v>
      </c>
      <c r="C70" s="2">
        <f t="shared" si="1"/>
        <v>19</v>
      </c>
      <c r="D70" s="2" t="s">
        <v>43</v>
      </c>
      <c r="K70" s="2" t="s">
        <v>190</v>
      </c>
      <c r="L70" s="31"/>
    </row>
    <row r="71">
      <c r="A71" s="2">
        <v>1268.0</v>
      </c>
      <c r="B71" s="2" t="s">
        <v>6</v>
      </c>
      <c r="C71" s="2">
        <f t="shared" si="1"/>
        <v>4</v>
      </c>
      <c r="D71" s="26" t="s">
        <v>191</v>
      </c>
      <c r="K71" s="2" t="s">
        <v>190</v>
      </c>
    </row>
    <row r="72">
      <c r="A72" s="2">
        <v>1272.0</v>
      </c>
      <c r="B72" s="2" t="s">
        <v>6</v>
      </c>
      <c r="C72" s="2">
        <f t="shared" si="1"/>
        <v>12</v>
      </c>
      <c r="D72" s="2" t="s">
        <v>33</v>
      </c>
      <c r="K72" s="2" t="s">
        <v>192</v>
      </c>
    </row>
    <row r="73">
      <c r="A73" s="2">
        <v>1284.0</v>
      </c>
      <c r="B73" s="2" t="s">
        <v>8</v>
      </c>
      <c r="C73" s="2">
        <f t="shared" si="1"/>
        <v>30</v>
      </c>
      <c r="D73" s="2" t="s">
        <v>43</v>
      </c>
      <c r="K73" s="2" t="s">
        <v>193</v>
      </c>
      <c r="L73" s="31"/>
    </row>
    <row r="74">
      <c r="A74" s="2">
        <v>1314.0</v>
      </c>
      <c r="B74" s="2" t="s">
        <v>13</v>
      </c>
      <c r="C74" s="2">
        <f t="shared" si="1"/>
        <v>6</v>
      </c>
      <c r="D74" s="2" t="s">
        <v>66</v>
      </c>
      <c r="K74" s="2" t="s">
        <v>194</v>
      </c>
    </row>
    <row r="75">
      <c r="A75" s="2">
        <v>1320.0</v>
      </c>
      <c r="B75" s="2" t="s">
        <v>6</v>
      </c>
      <c r="C75" s="2">
        <f t="shared" si="1"/>
        <v>10</v>
      </c>
      <c r="D75" s="2" t="s">
        <v>31</v>
      </c>
      <c r="K75" s="2" t="s">
        <v>194</v>
      </c>
      <c r="N75" s="2" t="s">
        <v>195</v>
      </c>
      <c r="O75" s="2">
        <v>2559.0</v>
      </c>
    </row>
    <row r="76">
      <c r="A76" s="2">
        <v>1330.0</v>
      </c>
      <c r="B76" s="26" t="s">
        <v>10</v>
      </c>
      <c r="C76" s="2">
        <f t="shared" si="1"/>
        <v>6</v>
      </c>
      <c r="D76" s="26" t="s">
        <v>33</v>
      </c>
      <c r="K76" s="2" t="s">
        <v>194</v>
      </c>
      <c r="L76" s="31"/>
    </row>
    <row r="77">
      <c r="A77" s="2">
        <v>1336.0</v>
      </c>
      <c r="B77" s="2" t="s">
        <v>8</v>
      </c>
      <c r="C77" s="2">
        <f t="shared" si="1"/>
        <v>11</v>
      </c>
      <c r="D77" s="2" t="s">
        <v>43</v>
      </c>
      <c r="K77" s="2" t="s">
        <v>194</v>
      </c>
    </row>
    <row r="78">
      <c r="A78" s="2">
        <v>1347.0</v>
      </c>
      <c r="B78" s="2" t="s">
        <v>13</v>
      </c>
      <c r="C78" s="2">
        <f t="shared" si="1"/>
        <v>1</v>
      </c>
      <c r="D78" s="2" t="s">
        <v>66</v>
      </c>
      <c r="K78" s="2" t="s">
        <v>196</v>
      </c>
    </row>
    <row r="79">
      <c r="A79" s="2">
        <v>1348.0</v>
      </c>
      <c r="B79" s="2" t="s">
        <v>8</v>
      </c>
      <c r="C79" s="2">
        <f t="shared" si="1"/>
        <v>13</v>
      </c>
      <c r="D79" s="2" t="s">
        <v>44</v>
      </c>
      <c r="K79" s="2" t="s">
        <v>196</v>
      </c>
      <c r="L79" s="31"/>
    </row>
    <row r="80">
      <c r="A80" s="2">
        <v>1361.0</v>
      </c>
      <c r="B80" s="2" t="s">
        <v>8</v>
      </c>
      <c r="C80" s="2">
        <f t="shared" si="1"/>
        <v>76</v>
      </c>
      <c r="D80" s="2" t="s">
        <v>43</v>
      </c>
      <c r="K80" s="2" t="s">
        <v>197</v>
      </c>
    </row>
    <row r="81">
      <c r="A81" s="2">
        <v>1437.0</v>
      </c>
      <c r="B81" s="2" t="s">
        <v>6</v>
      </c>
      <c r="C81" s="2">
        <f t="shared" si="1"/>
        <v>5</v>
      </c>
      <c r="D81" s="26"/>
      <c r="K81" s="2" t="s">
        <v>198</v>
      </c>
    </row>
    <row r="82">
      <c r="A82" s="2">
        <v>1442.0</v>
      </c>
      <c r="B82" s="2" t="s">
        <v>199</v>
      </c>
      <c r="C82" s="2">
        <f t="shared" si="1"/>
        <v>8</v>
      </c>
      <c r="D82" s="2" t="s">
        <v>31</v>
      </c>
      <c r="K82" s="2" t="s">
        <v>200</v>
      </c>
      <c r="L82" s="31"/>
    </row>
    <row r="83">
      <c r="A83" s="2">
        <v>1450.0</v>
      </c>
      <c r="B83" s="2" t="s">
        <v>13</v>
      </c>
      <c r="C83" s="2">
        <f t="shared" si="1"/>
        <v>10</v>
      </c>
      <c r="D83" s="2" t="s">
        <v>66</v>
      </c>
      <c r="K83" s="2" t="s">
        <v>201</v>
      </c>
    </row>
    <row r="84">
      <c r="A84" s="2">
        <v>1460.0</v>
      </c>
      <c r="B84" s="2" t="s">
        <v>8</v>
      </c>
      <c r="C84" s="2">
        <f t="shared" si="1"/>
        <v>15</v>
      </c>
      <c r="D84" s="2" t="s">
        <v>44</v>
      </c>
      <c r="K84" s="2" t="s">
        <v>201</v>
      </c>
    </row>
    <row r="85">
      <c r="A85" s="2">
        <v>1475.0</v>
      </c>
      <c r="B85" s="2" t="s">
        <v>8</v>
      </c>
      <c r="C85" s="2">
        <f t="shared" si="1"/>
        <v>77</v>
      </c>
      <c r="D85" s="2" t="s">
        <v>43</v>
      </c>
      <c r="K85" s="2" t="s">
        <v>202</v>
      </c>
      <c r="L85" s="31"/>
    </row>
    <row r="86">
      <c r="A86" s="2">
        <v>1552.0</v>
      </c>
      <c r="B86" s="2" t="s">
        <v>6</v>
      </c>
      <c r="C86" s="2">
        <f t="shared" si="1"/>
        <v>5</v>
      </c>
      <c r="D86" s="2" t="s">
        <v>35</v>
      </c>
      <c r="K86" s="2" t="s">
        <v>203</v>
      </c>
    </row>
    <row r="87">
      <c r="A87" s="2">
        <v>1557.0</v>
      </c>
      <c r="B87" s="2" t="s">
        <v>8</v>
      </c>
      <c r="C87" s="2">
        <f t="shared" si="1"/>
        <v>33</v>
      </c>
      <c r="D87" s="2" t="s">
        <v>43</v>
      </c>
      <c r="K87" s="2" t="s">
        <v>203</v>
      </c>
    </row>
    <row r="88">
      <c r="A88" s="2">
        <v>1590.0</v>
      </c>
      <c r="B88" s="2" t="s">
        <v>6</v>
      </c>
      <c r="C88" s="2">
        <f t="shared" si="1"/>
        <v>4</v>
      </c>
      <c r="D88" s="2" t="s">
        <v>35</v>
      </c>
      <c r="K88" s="2" t="s">
        <v>204</v>
      </c>
      <c r="L88" s="31"/>
    </row>
    <row r="89">
      <c r="A89" s="2">
        <v>1594.0</v>
      </c>
      <c r="B89" s="2" t="s">
        <v>11</v>
      </c>
      <c r="C89" s="2">
        <f t="shared" si="1"/>
        <v>2</v>
      </c>
      <c r="D89" s="2" t="s">
        <v>66</v>
      </c>
      <c r="K89" s="2" t="s">
        <v>204</v>
      </c>
    </row>
    <row r="90">
      <c r="A90" s="2">
        <v>1596.0</v>
      </c>
      <c r="B90" s="2" t="s">
        <v>8</v>
      </c>
      <c r="C90" s="2">
        <f t="shared" si="1"/>
        <v>7</v>
      </c>
      <c r="D90" s="2" t="s">
        <v>44</v>
      </c>
      <c r="K90" s="2" t="s">
        <v>204</v>
      </c>
    </row>
    <row r="91">
      <c r="A91" s="2">
        <v>1603.0</v>
      </c>
      <c r="B91" s="2" t="s">
        <v>8</v>
      </c>
      <c r="C91" s="2">
        <f t="shared" si="1"/>
        <v>21</v>
      </c>
      <c r="D91" s="2" t="s">
        <v>43</v>
      </c>
      <c r="K91" s="2" t="s">
        <v>204</v>
      </c>
      <c r="L91" s="31"/>
    </row>
    <row r="92">
      <c r="A92" s="2">
        <v>1624.0</v>
      </c>
      <c r="B92" s="2" t="s">
        <v>67</v>
      </c>
      <c r="C92" s="2">
        <f t="shared" si="1"/>
        <v>6</v>
      </c>
      <c r="F92" s="31" t="s">
        <v>68</v>
      </c>
      <c r="H92" s="31"/>
      <c r="K92" s="2" t="s">
        <v>205</v>
      </c>
      <c r="L92" s="31" t="s">
        <v>69</v>
      </c>
    </row>
    <row r="93">
      <c r="A93" s="2">
        <v>1630.0</v>
      </c>
      <c r="B93" s="2" t="s">
        <v>6</v>
      </c>
      <c r="C93" s="2">
        <f t="shared" si="1"/>
        <v>12</v>
      </c>
      <c r="D93" s="2" t="s">
        <v>36</v>
      </c>
      <c r="K93" s="2" t="s">
        <v>205</v>
      </c>
    </row>
    <row r="94">
      <c r="A94" s="2">
        <v>1642.0</v>
      </c>
      <c r="B94" s="2" t="s">
        <v>11</v>
      </c>
      <c r="C94" s="2">
        <f t="shared" si="1"/>
        <v>7</v>
      </c>
      <c r="D94" s="2" t="s">
        <v>66</v>
      </c>
      <c r="K94" s="2" t="s">
        <v>205</v>
      </c>
      <c r="L94" s="31"/>
    </row>
    <row r="95">
      <c r="A95" s="2">
        <v>1649.0</v>
      </c>
      <c r="B95" s="2" t="s">
        <v>7</v>
      </c>
      <c r="C95" s="2">
        <f t="shared" si="1"/>
        <v>16</v>
      </c>
      <c r="K95" s="2" t="s">
        <v>205</v>
      </c>
    </row>
    <row r="96">
      <c r="A96" s="2">
        <v>1665.0</v>
      </c>
      <c r="B96" s="2" t="s">
        <v>6</v>
      </c>
      <c r="C96" s="2">
        <f t="shared" si="1"/>
        <v>18</v>
      </c>
      <c r="D96" s="26" t="s">
        <v>191</v>
      </c>
      <c r="K96" s="2" t="s">
        <v>206</v>
      </c>
    </row>
    <row r="97">
      <c r="A97" s="2">
        <v>1683.0</v>
      </c>
      <c r="B97" s="2" t="s">
        <v>11</v>
      </c>
      <c r="C97" s="2">
        <f t="shared" si="1"/>
        <v>19</v>
      </c>
      <c r="D97" s="2" t="s">
        <v>66</v>
      </c>
      <c r="K97" s="2" t="s">
        <v>206</v>
      </c>
      <c r="L97" s="31"/>
    </row>
    <row r="98">
      <c r="A98" s="2">
        <v>1702.0</v>
      </c>
      <c r="B98" s="2" t="s">
        <v>6</v>
      </c>
      <c r="C98" s="2">
        <f t="shared" si="1"/>
        <v>23</v>
      </c>
      <c r="D98" s="26" t="s">
        <v>191</v>
      </c>
      <c r="K98" s="2" t="s">
        <v>206</v>
      </c>
    </row>
    <row r="99">
      <c r="A99" s="2">
        <v>1725.0</v>
      </c>
      <c r="B99" s="2" t="s">
        <v>8</v>
      </c>
      <c r="C99" s="2">
        <f t="shared" si="1"/>
        <v>40</v>
      </c>
      <c r="D99" s="2" t="s">
        <v>43</v>
      </c>
      <c r="K99" s="2" t="s">
        <v>206</v>
      </c>
    </row>
    <row r="100">
      <c r="A100" s="2">
        <v>1765.0</v>
      </c>
      <c r="B100" s="2" t="s">
        <v>6</v>
      </c>
      <c r="C100" s="2">
        <f t="shared" si="1"/>
        <v>7</v>
      </c>
      <c r="D100" s="26" t="s">
        <v>191</v>
      </c>
      <c r="K100" s="2" t="s">
        <v>207</v>
      </c>
      <c r="L100" s="31"/>
    </row>
    <row r="101">
      <c r="A101" s="2">
        <v>1772.0</v>
      </c>
      <c r="B101" s="2" t="s">
        <v>6</v>
      </c>
      <c r="C101" s="2">
        <f t="shared" si="1"/>
        <v>5</v>
      </c>
      <c r="D101" s="2" t="s">
        <v>33</v>
      </c>
      <c r="K101" s="2" t="s">
        <v>208</v>
      </c>
    </row>
    <row r="102">
      <c r="A102" s="2">
        <v>1777.0</v>
      </c>
      <c r="B102" s="2" t="s">
        <v>6</v>
      </c>
      <c r="C102" s="2">
        <f t="shared" si="1"/>
        <v>7</v>
      </c>
      <c r="D102" s="2" t="s">
        <v>33</v>
      </c>
      <c r="K102" s="2" t="s">
        <v>208</v>
      </c>
    </row>
    <row r="103">
      <c r="A103" s="2">
        <v>1784.0</v>
      </c>
      <c r="B103" s="2" t="s">
        <v>8</v>
      </c>
      <c r="C103" s="2">
        <f t="shared" si="1"/>
        <v>3</v>
      </c>
      <c r="D103" s="2" t="s">
        <v>43</v>
      </c>
      <c r="K103" s="2" t="s">
        <v>208</v>
      </c>
      <c r="L103" s="31"/>
    </row>
    <row r="104">
      <c r="A104" s="2">
        <v>1787.0</v>
      </c>
      <c r="B104" s="2" t="s">
        <v>6</v>
      </c>
      <c r="C104" s="2">
        <f t="shared" si="1"/>
        <v>9</v>
      </c>
      <c r="D104" s="2" t="s">
        <v>35</v>
      </c>
      <c r="K104" s="2" t="s">
        <v>208</v>
      </c>
    </row>
    <row r="105">
      <c r="A105" s="2">
        <v>1796.0</v>
      </c>
      <c r="B105" s="2" t="s">
        <v>8</v>
      </c>
      <c r="C105" s="2">
        <f t="shared" si="1"/>
        <v>9</v>
      </c>
      <c r="D105" s="2" t="s">
        <v>43</v>
      </c>
      <c r="K105" s="2" t="s">
        <v>208</v>
      </c>
    </row>
    <row r="106">
      <c r="A106" s="2">
        <v>1805.0</v>
      </c>
      <c r="B106" s="2" t="s">
        <v>67</v>
      </c>
      <c r="C106" s="2">
        <f t="shared" si="1"/>
        <v>7</v>
      </c>
      <c r="K106" s="2" t="s">
        <v>209</v>
      </c>
      <c r="L106" s="31"/>
    </row>
    <row r="107">
      <c r="A107" s="2">
        <v>1812.0</v>
      </c>
      <c r="B107" s="26" t="s">
        <v>6</v>
      </c>
      <c r="C107" s="2">
        <f t="shared" si="1"/>
        <v>9</v>
      </c>
      <c r="D107" s="26" t="s">
        <v>33</v>
      </c>
      <c r="K107" s="2" t="s">
        <v>210</v>
      </c>
    </row>
    <row r="108">
      <c r="A108" s="2">
        <v>1821.0</v>
      </c>
      <c r="B108" s="2" t="s">
        <v>11</v>
      </c>
      <c r="C108" s="2">
        <f t="shared" si="1"/>
        <v>1</v>
      </c>
      <c r="D108" s="2" t="s">
        <v>66</v>
      </c>
      <c r="K108" s="2" t="s">
        <v>210</v>
      </c>
    </row>
    <row r="109">
      <c r="A109" s="2">
        <v>1822.0</v>
      </c>
      <c r="B109" s="26" t="s">
        <v>6</v>
      </c>
      <c r="C109" s="2">
        <f t="shared" si="1"/>
        <v>8</v>
      </c>
      <c r="D109" s="26" t="s">
        <v>33</v>
      </c>
      <c r="K109" s="2" t="s">
        <v>210</v>
      </c>
      <c r="L109" s="31"/>
    </row>
    <row r="110">
      <c r="A110" s="2">
        <v>1830.0</v>
      </c>
      <c r="B110" s="2" t="s">
        <v>8</v>
      </c>
      <c r="C110" s="2">
        <f t="shared" si="1"/>
        <v>22</v>
      </c>
      <c r="D110" s="2" t="s">
        <v>43</v>
      </c>
      <c r="K110" s="2" t="s">
        <v>211</v>
      </c>
    </row>
    <row r="111">
      <c r="A111" s="2">
        <v>1852.0</v>
      </c>
      <c r="B111" s="26"/>
      <c r="C111" s="2">
        <f t="shared" si="1"/>
        <v>2</v>
      </c>
      <c r="D111" s="26" t="s">
        <v>33</v>
      </c>
      <c r="K111" s="2" t="s">
        <v>212</v>
      </c>
    </row>
    <row r="112">
      <c r="A112" s="2">
        <v>1854.0</v>
      </c>
      <c r="B112" s="2" t="s">
        <v>8</v>
      </c>
      <c r="C112" s="2">
        <f t="shared" si="1"/>
        <v>12</v>
      </c>
      <c r="D112" s="2" t="s">
        <v>44</v>
      </c>
      <c r="K112" s="2" t="s">
        <v>212</v>
      </c>
      <c r="L112" s="31"/>
    </row>
    <row r="113">
      <c r="A113" s="2">
        <v>1866.0</v>
      </c>
      <c r="B113" s="2" t="s">
        <v>8</v>
      </c>
      <c r="C113" s="2">
        <f t="shared" si="1"/>
        <v>9</v>
      </c>
      <c r="D113" s="2" t="s">
        <v>43</v>
      </c>
      <c r="K113" s="2" t="s">
        <v>212</v>
      </c>
    </row>
    <row r="114">
      <c r="A114" s="2">
        <v>1875.0</v>
      </c>
      <c r="B114" s="2" t="s">
        <v>67</v>
      </c>
      <c r="C114" s="2">
        <f t="shared" si="1"/>
        <v>5</v>
      </c>
      <c r="F114" s="31" t="s">
        <v>68</v>
      </c>
      <c r="H114" s="31"/>
      <c r="K114" s="2" t="s">
        <v>213</v>
      </c>
      <c r="L114" s="31" t="s">
        <v>69</v>
      </c>
    </row>
    <row r="115">
      <c r="A115" s="2">
        <v>1880.0</v>
      </c>
      <c r="B115" s="2" t="s">
        <v>8</v>
      </c>
      <c r="C115" s="2">
        <f t="shared" si="1"/>
        <v>38</v>
      </c>
      <c r="D115" s="2" t="s">
        <v>43</v>
      </c>
      <c r="K115" s="2" t="s">
        <v>214</v>
      </c>
      <c r="L115" s="31"/>
    </row>
    <row r="116">
      <c r="A116" s="2">
        <v>1918.0</v>
      </c>
      <c r="B116" s="2" t="s">
        <v>6</v>
      </c>
      <c r="C116" s="2">
        <f t="shared" si="1"/>
        <v>8</v>
      </c>
      <c r="D116" s="2" t="s">
        <v>31</v>
      </c>
      <c r="K116" s="2" t="s">
        <v>214</v>
      </c>
    </row>
    <row r="117">
      <c r="A117" s="2">
        <v>1926.0</v>
      </c>
      <c r="B117" s="2" t="s">
        <v>8</v>
      </c>
      <c r="C117" s="2">
        <f t="shared" si="1"/>
        <v>13</v>
      </c>
      <c r="D117" s="2" t="s">
        <v>43</v>
      </c>
      <c r="K117" s="2" t="s">
        <v>215</v>
      </c>
    </row>
    <row r="118">
      <c r="A118" s="2">
        <v>1939.0</v>
      </c>
      <c r="B118" s="2" t="s">
        <v>6</v>
      </c>
      <c r="C118" s="2">
        <f t="shared" si="1"/>
        <v>13</v>
      </c>
      <c r="D118" s="26"/>
      <c r="K118" s="2" t="s">
        <v>216</v>
      </c>
      <c r="L118" s="31"/>
    </row>
    <row r="119">
      <c r="A119" s="2">
        <v>1952.0</v>
      </c>
      <c r="B119" s="2" t="s">
        <v>13</v>
      </c>
      <c r="C119" s="2">
        <f t="shared" si="1"/>
        <v>8</v>
      </c>
      <c r="D119" s="2" t="s">
        <v>66</v>
      </c>
      <c r="K119" s="2" t="s">
        <v>217</v>
      </c>
    </row>
    <row r="120">
      <c r="A120" s="2">
        <v>1960.0</v>
      </c>
      <c r="B120" s="2" t="s">
        <v>8</v>
      </c>
      <c r="C120" s="2">
        <f t="shared" si="1"/>
        <v>7</v>
      </c>
      <c r="D120" s="2" t="s">
        <v>43</v>
      </c>
      <c r="K120" s="2" t="s">
        <v>218</v>
      </c>
    </row>
    <row r="121">
      <c r="A121" s="2">
        <v>1967.0</v>
      </c>
      <c r="B121" s="2" t="s">
        <v>8</v>
      </c>
      <c r="C121" s="2">
        <f t="shared" si="1"/>
        <v>9</v>
      </c>
      <c r="D121" s="2" t="s">
        <v>45</v>
      </c>
      <c r="K121" s="2" t="s">
        <v>218</v>
      </c>
    </row>
    <row r="122">
      <c r="A122" s="2">
        <v>1976.0</v>
      </c>
      <c r="B122" s="26"/>
      <c r="C122" s="2">
        <f t="shared" si="1"/>
        <v>2</v>
      </c>
      <c r="D122" s="26" t="s">
        <v>33</v>
      </c>
      <c r="K122" s="2" t="s">
        <v>218</v>
      </c>
    </row>
    <row r="123">
      <c r="A123" s="2">
        <v>1978.0</v>
      </c>
      <c r="B123" s="2" t="s">
        <v>8</v>
      </c>
      <c r="C123" s="2">
        <f t="shared" si="1"/>
        <v>9</v>
      </c>
      <c r="D123" s="2" t="s">
        <v>45</v>
      </c>
      <c r="K123" s="2" t="s">
        <v>218</v>
      </c>
    </row>
    <row r="124">
      <c r="A124" s="2">
        <v>1987.0</v>
      </c>
      <c r="B124" s="26" t="s">
        <v>67</v>
      </c>
      <c r="C124" s="2">
        <f t="shared" si="1"/>
        <v>6</v>
      </c>
      <c r="K124" s="2" t="s">
        <v>218</v>
      </c>
    </row>
    <row r="125">
      <c r="A125" s="2">
        <v>1993.0</v>
      </c>
      <c r="B125" s="2" t="s">
        <v>6</v>
      </c>
      <c r="C125" s="2">
        <f t="shared" si="1"/>
        <v>7</v>
      </c>
      <c r="D125" s="2" t="s">
        <v>35</v>
      </c>
      <c r="K125" s="2" t="s">
        <v>219</v>
      </c>
    </row>
    <row r="126">
      <c r="A126" s="2">
        <v>2000.0</v>
      </c>
      <c r="B126" s="2" t="s">
        <v>8</v>
      </c>
      <c r="C126" s="2">
        <f t="shared" si="1"/>
        <v>10</v>
      </c>
      <c r="D126" s="2" t="s">
        <v>43</v>
      </c>
      <c r="K126" s="2" t="s">
        <v>220</v>
      </c>
    </row>
    <row r="127">
      <c r="A127" s="2">
        <v>2010.0</v>
      </c>
      <c r="B127" s="26" t="s">
        <v>7</v>
      </c>
      <c r="C127" s="2">
        <f t="shared" si="1"/>
        <v>5</v>
      </c>
      <c r="K127" s="2" t="s">
        <v>220</v>
      </c>
    </row>
    <row r="128">
      <c r="A128" s="2">
        <v>2015.0</v>
      </c>
      <c r="B128" s="2" t="s">
        <v>8</v>
      </c>
      <c r="C128" s="2">
        <f t="shared" si="1"/>
        <v>44</v>
      </c>
      <c r="D128" s="2" t="s">
        <v>43</v>
      </c>
      <c r="K128" s="2" t="s">
        <v>221</v>
      </c>
    </row>
    <row r="129">
      <c r="A129" s="2">
        <v>2059.0</v>
      </c>
      <c r="B129" s="2" t="s">
        <v>6</v>
      </c>
      <c r="C129" s="2">
        <f t="shared" si="1"/>
        <v>25</v>
      </c>
      <c r="K129" s="2" t="s">
        <v>222</v>
      </c>
    </row>
    <row r="130">
      <c r="A130" s="2">
        <v>2084.0</v>
      </c>
      <c r="B130" s="2" t="s">
        <v>8</v>
      </c>
      <c r="C130" s="2">
        <f t="shared" si="1"/>
        <v>45</v>
      </c>
      <c r="D130" s="2" t="s">
        <v>43</v>
      </c>
      <c r="K130" s="2" t="s">
        <v>223</v>
      </c>
    </row>
    <row r="131">
      <c r="A131" s="2">
        <v>2129.0</v>
      </c>
      <c r="B131" s="2" t="s">
        <v>6</v>
      </c>
      <c r="C131" s="2">
        <f t="shared" si="1"/>
        <v>6</v>
      </c>
      <c r="D131" s="2" t="s">
        <v>33</v>
      </c>
      <c r="K131" s="2" t="s">
        <v>224</v>
      </c>
    </row>
    <row r="132">
      <c r="A132" s="2">
        <v>2135.0</v>
      </c>
      <c r="B132" s="2" t="s">
        <v>8</v>
      </c>
      <c r="C132" s="2">
        <f t="shared" si="1"/>
        <v>2</v>
      </c>
      <c r="D132" s="2" t="s">
        <v>43</v>
      </c>
      <c r="K132" s="2" t="s">
        <v>224</v>
      </c>
    </row>
    <row r="133">
      <c r="A133" s="2">
        <v>2137.0</v>
      </c>
      <c r="B133" s="2" t="s">
        <v>13</v>
      </c>
      <c r="C133" s="2">
        <f t="shared" si="1"/>
        <v>9</v>
      </c>
      <c r="D133" s="2" t="s">
        <v>66</v>
      </c>
      <c r="K133" s="2" t="s">
        <v>224</v>
      </c>
    </row>
    <row r="134">
      <c r="A134" s="2">
        <v>2146.0</v>
      </c>
      <c r="B134" s="2" t="s">
        <v>6</v>
      </c>
      <c r="C134" s="2">
        <f t="shared" si="1"/>
        <v>49</v>
      </c>
      <c r="D134" s="5" t="s">
        <v>33</v>
      </c>
      <c r="K134" s="2" t="s">
        <v>225</v>
      </c>
    </row>
    <row r="135">
      <c r="A135" s="2">
        <v>2195.0</v>
      </c>
      <c r="B135" s="2" t="s">
        <v>8</v>
      </c>
      <c r="C135" s="2">
        <f t="shared" si="1"/>
        <v>5</v>
      </c>
      <c r="D135" s="2" t="s">
        <v>43</v>
      </c>
      <c r="K135" s="2" t="s">
        <v>226</v>
      </c>
    </row>
    <row r="136">
      <c r="A136" s="2">
        <v>2200.0</v>
      </c>
      <c r="B136" s="2" t="s">
        <v>6</v>
      </c>
      <c r="C136" s="2">
        <f t="shared" si="1"/>
        <v>21</v>
      </c>
      <c r="D136" s="5" t="s">
        <v>33</v>
      </c>
      <c r="K136" s="2" t="s">
        <v>226</v>
      </c>
    </row>
    <row r="137">
      <c r="A137" s="2">
        <v>2221.0</v>
      </c>
      <c r="B137" s="2" t="s">
        <v>8</v>
      </c>
      <c r="C137" s="2">
        <f t="shared" si="1"/>
        <v>11</v>
      </c>
      <c r="D137" s="2" t="s">
        <v>43</v>
      </c>
      <c r="K137" s="2" t="s">
        <v>226</v>
      </c>
    </row>
    <row r="138">
      <c r="A138" s="2">
        <v>2232.0</v>
      </c>
      <c r="B138" s="2" t="s">
        <v>6</v>
      </c>
      <c r="C138" s="2">
        <f t="shared" si="1"/>
        <v>8</v>
      </c>
      <c r="D138" s="2" t="s">
        <v>35</v>
      </c>
      <c r="K138" s="2" t="s">
        <v>227</v>
      </c>
    </row>
    <row r="139">
      <c r="A139" s="2">
        <v>2240.0</v>
      </c>
      <c r="B139" s="2" t="s">
        <v>8</v>
      </c>
      <c r="C139" s="2">
        <f t="shared" si="1"/>
        <v>33</v>
      </c>
      <c r="D139" s="2" t="s">
        <v>43</v>
      </c>
      <c r="K139" s="2" t="s">
        <v>228</v>
      </c>
    </row>
    <row r="140">
      <c r="A140" s="2">
        <v>2273.0</v>
      </c>
      <c r="B140" s="2" t="s">
        <v>8</v>
      </c>
      <c r="C140" s="2">
        <f t="shared" si="1"/>
        <v>14</v>
      </c>
      <c r="D140" s="2" t="s">
        <v>45</v>
      </c>
      <c r="K140" s="2" t="s">
        <v>229</v>
      </c>
    </row>
    <row r="141">
      <c r="A141" s="2">
        <v>2287.0</v>
      </c>
      <c r="B141" s="2" t="s">
        <v>8</v>
      </c>
      <c r="C141" s="2">
        <f t="shared" si="1"/>
        <v>48</v>
      </c>
      <c r="D141" s="2" t="s">
        <v>43</v>
      </c>
      <c r="K141" s="2" t="s">
        <v>230</v>
      </c>
    </row>
    <row r="142">
      <c r="A142" s="2">
        <v>2335.0</v>
      </c>
      <c r="B142" s="2" t="s">
        <v>11</v>
      </c>
      <c r="C142" s="2">
        <f t="shared" si="1"/>
        <v>2</v>
      </c>
      <c r="D142" s="2" t="s">
        <v>66</v>
      </c>
      <c r="K142" s="2" t="s">
        <v>231</v>
      </c>
    </row>
    <row r="143">
      <c r="A143" s="2">
        <v>2337.0</v>
      </c>
      <c r="B143" s="2" t="s">
        <v>8</v>
      </c>
      <c r="C143" s="2">
        <f t="shared" si="1"/>
        <v>5</v>
      </c>
      <c r="D143" s="2" t="s">
        <v>45</v>
      </c>
      <c r="K143" s="2" t="s">
        <v>231</v>
      </c>
    </row>
    <row r="144">
      <c r="A144" s="2">
        <v>2342.0</v>
      </c>
      <c r="B144" s="2" t="s">
        <v>8</v>
      </c>
      <c r="C144" s="2">
        <f t="shared" si="1"/>
        <v>8</v>
      </c>
      <c r="D144" s="2" t="s">
        <v>43</v>
      </c>
      <c r="K144" s="2" t="s">
        <v>232</v>
      </c>
    </row>
    <row r="145">
      <c r="A145" s="2">
        <v>2350.0</v>
      </c>
      <c r="B145" s="2" t="s">
        <v>6</v>
      </c>
      <c r="C145" s="2">
        <f t="shared" si="1"/>
        <v>5</v>
      </c>
      <c r="D145" s="2" t="s">
        <v>33</v>
      </c>
      <c r="K145" s="2" t="s">
        <v>232</v>
      </c>
    </row>
    <row r="146">
      <c r="A146" s="2">
        <v>2355.0</v>
      </c>
      <c r="B146" s="2" t="s">
        <v>8</v>
      </c>
      <c r="C146" s="2">
        <f t="shared" si="1"/>
        <v>4</v>
      </c>
      <c r="D146" s="2" t="s">
        <v>45</v>
      </c>
      <c r="K146" s="2" t="s">
        <v>233</v>
      </c>
    </row>
    <row r="147">
      <c r="A147" s="2">
        <v>2359.0</v>
      </c>
      <c r="B147" s="2" t="s">
        <v>6</v>
      </c>
      <c r="C147" s="2">
        <f t="shared" si="1"/>
        <v>3</v>
      </c>
      <c r="D147" s="2" t="s">
        <v>33</v>
      </c>
      <c r="K147" s="2" t="s">
        <v>233</v>
      </c>
    </row>
    <row r="148">
      <c r="A148" s="2">
        <v>2362.0</v>
      </c>
      <c r="B148" s="2" t="s">
        <v>8</v>
      </c>
      <c r="C148" s="2">
        <f t="shared" si="1"/>
        <v>15</v>
      </c>
      <c r="D148" s="2" t="s">
        <v>43</v>
      </c>
      <c r="K148" s="2" t="s">
        <v>233</v>
      </c>
    </row>
    <row r="149">
      <c r="A149" s="2">
        <v>2377.0</v>
      </c>
      <c r="B149" s="2" t="s">
        <v>6</v>
      </c>
      <c r="C149" s="2">
        <f t="shared" si="1"/>
        <v>10</v>
      </c>
      <c r="D149" s="2" t="s">
        <v>38</v>
      </c>
      <c r="K149" s="2" t="s">
        <v>234</v>
      </c>
    </row>
    <row r="150">
      <c r="A150" s="2">
        <v>2387.0</v>
      </c>
      <c r="B150" s="2" t="s">
        <v>8</v>
      </c>
      <c r="C150" s="2">
        <f t="shared" si="1"/>
        <v>7</v>
      </c>
      <c r="D150" s="2" t="s">
        <v>45</v>
      </c>
      <c r="K150" s="2" t="s">
        <v>235</v>
      </c>
    </row>
    <row r="151">
      <c r="A151" s="2">
        <v>2394.0</v>
      </c>
      <c r="B151" s="26" t="s">
        <v>10</v>
      </c>
      <c r="C151" s="2">
        <f t="shared" si="1"/>
        <v>3</v>
      </c>
      <c r="K151" s="2" t="s">
        <v>235</v>
      </c>
    </row>
    <row r="152">
      <c r="A152" s="2">
        <v>2397.0</v>
      </c>
      <c r="B152" s="2" t="s">
        <v>8</v>
      </c>
      <c r="C152" s="2">
        <f t="shared" si="1"/>
        <v>3</v>
      </c>
      <c r="D152" s="2" t="s">
        <v>45</v>
      </c>
      <c r="K152" s="2" t="s">
        <v>235</v>
      </c>
    </row>
    <row r="153">
      <c r="A153" s="2">
        <v>2400.0</v>
      </c>
      <c r="B153" s="2" t="s">
        <v>6</v>
      </c>
      <c r="C153" s="2">
        <f t="shared" si="1"/>
        <v>2</v>
      </c>
      <c r="D153" s="2" t="s">
        <v>33</v>
      </c>
      <c r="K153" s="2" t="s">
        <v>235</v>
      </c>
    </row>
    <row r="154">
      <c r="A154" s="2">
        <v>2402.0</v>
      </c>
      <c r="B154" s="2" t="s">
        <v>8</v>
      </c>
      <c r="C154" s="2">
        <f t="shared" si="1"/>
        <v>7</v>
      </c>
      <c r="D154" s="2" t="s">
        <v>43</v>
      </c>
      <c r="K154" s="2" t="s">
        <v>235</v>
      </c>
    </row>
    <row r="155">
      <c r="A155" s="2">
        <v>2409.0</v>
      </c>
      <c r="B155" s="26" t="s">
        <v>6</v>
      </c>
      <c r="C155" s="2">
        <f t="shared" si="1"/>
        <v>3</v>
      </c>
      <c r="D155" s="2" t="s">
        <v>33</v>
      </c>
      <c r="K155" s="2" t="s">
        <v>235</v>
      </c>
    </row>
    <row r="156">
      <c r="A156" s="2">
        <v>2412.0</v>
      </c>
      <c r="B156" s="26" t="s">
        <v>9</v>
      </c>
      <c r="C156" s="2">
        <f t="shared" si="1"/>
        <v>3</v>
      </c>
      <c r="D156" s="2" t="s">
        <v>33</v>
      </c>
      <c r="K156" s="2" t="s">
        <v>235</v>
      </c>
    </row>
    <row r="157">
      <c r="A157" s="2">
        <v>2415.0</v>
      </c>
      <c r="B157" s="2" t="s">
        <v>8</v>
      </c>
      <c r="C157" s="2">
        <f t="shared" si="1"/>
        <v>30</v>
      </c>
      <c r="D157" s="2" t="s">
        <v>43</v>
      </c>
      <c r="K157" s="2" t="s">
        <v>236</v>
      </c>
    </row>
    <row r="158">
      <c r="A158" s="2">
        <v>2445.0</v>
      </c>
      <c r="B158" s="2" t="s">
        <v>6</v>
      </c>
      <c r="C158" s="2">
        <f t="shared" si="1"/>
        <v>21</v>
      </c>
      <c r="D158" s="2" t="s">
        <v>38</v>
      </c>
      <c r="K158" s="2" t="s">
        <v>237</v>
      </c>
    </row>
    <row r="159">
      <c r="A159" s="2">
        <v>2466.0</v>
      </c>
      <c r="B159" s="2" t="s">
        <v>238</v>
      </c>
      <c r="C159" s="2">
        <f t="shared" si="1"/>
        <v>45</v>
      </c>
      <c r="D159" s="2" t="s">
        <v>43</v>
      </c>
      <c r="K159" s="2" t="s">
        <v>239</v>
      </c>
    </row>
    <row r="160">
      <c r="A160" s="2">
        <v>2511.0</v>
      </c>
      <c r="B160" s="2" t="s">
        <v>7</v>
      </c>
      <c r="C160" s="2">
        <f t="shared" si="1"/>
        <v>4</v>
      </c>
      <c r="K160" s="2" t="s">
        <v>240</v>
      </c>
    </row>
    <row r="161">
      <c r="A161" s="2">
        <v>2515.0</v>
      </c>
      <c r="B161" s="2" t="s">
        <v>8</v>
      </c>
      <c r="C161" s="2">
        <f t="shared" si="1"/>
        <v>5</v>
      </c>
      <c r="D161" s="2" t="s">
        <v>45</v>
      </c>
      <c r="K161" s="2" t="s">
        <v>241</v>
      </c>
    </row>
    <row r="162">
      <c r="A162" s="2">
        <v>2520.0</v>
      </c>
      <c r="B162" s="2" t="s">
        <v>7</v>
      </c>
      <c r="C162" s="2">
        <f t="shared" si="1"/>
        <v>6</v>
      </c>
      <c r="D162" s="26" t="s">
        <v>49</v>
      </c>
      <c r="K162" s="2" t="s">
        <v>242</v>
      </c>
    </row>
    <row r="163">
      <c r="A163" s="2">
        <v>2526.0</v>
      </c>
      <c r="B163" s="2" t="s">
        <v>13</v>
      </c>
      <c r="C163" s="2">
        <f t="shared" si="1"/>
        <v>14</v>
      </c>
      <c r="D163" s="2" t="s">
        <v>66</v>
      </c>
      <c r="K163" s="2" t="s">
        <v>242</v>
      </c>
    </row>
    <row r="164">
      <c r="A164" s="2">
        <v>2540.0</v>
      </c>
      <c r="B164" s="2" t="s">
        <v>6</v>
      </c>
      <c r="C164" s="2">
        <f t="shared" si="1"/>
        <v>38</v>
      </c>
      <c r="D164" s="2" t="s">
        <v>36</v>
      </c>
      <c r="K164" s="2" t="s">
        <v>243</v>
      </c>
    </row>
    <row r="165">
      <c r="A165" s="2">
        <v>2578.0</v>
      </c>
      <c r="B165" s="2" t="s">
        <v>8</v>
      </c>
      <c r="C165" s="2">
        <f t="shared" si="1"/>
        <v>24</v>
      </c>
      <c r="D165" s="2" t="s">
        <v>43</v>
      </c>
      <c r="K165" s="2" t="s">
        <v>244</v>
      </c>
    </row>
    <row r="166">
      <c r="A166" s="2">
        <v>2602.0</v>
      </c>
      <c r="B166" s="2" t="s">
        <v>11</v>
      </c>
      <c r="C166" s="2">
        <f t="shared" si="1"/>
        <v>6</v>
      </c>
      <c r="D166" s="2" t="s">
        <v>66</v>
      </c>
      <c r="K166" s="2" t="s">
        <v>244</v>
      </c>
    </row>
    <row r="167">
      <c r="A167" s="2">
        <v>2608.0</v>
      </c>
      <c r="B167" s="2" t="s">
        <v>8</v>
      </c>
      <c r="C167" s="2">
        <f t="shared" si="1"/>
        <v>42</v>
      </c>
      <c r="D167" s="2" t="s">
        <v>43</v>
      </c>
      <c r="K167" s="2" t="s">
        <v>244</v>
      </c>
    </row>
    <row r="168">
      <c r="A168" s="2">
        <v>2650.0</v>
      </c>
      <c r="B168" s="2" t="s">
        <v>8</v>
      </c>
      <c r="C168" s="2">
        <f t="shared" si="1"/>
        <v>3</v>
      </c>
      <c r="D168" s="2" t="s">
        <v>45</v>
      </c>
      <c r="K168" s="2" t="s">
        <v>245</v>
      </c>
    </row>
    <row r="169">
      <c r="A169" s="2">
        <v>2653.0</v>
      </c>
      <c r="B169" s="2" t="s">
        <v>8</v>
      </c>
      <c r="C169" s="2">
        <f t="shared" si="1"/>
        <v>23</v>
      </c>
      <c r="D169" s="2" t="s">
        <v>43</v>
      </c>
      <c r="K169" s="2" t="s">
        <v>246</v>
      </c>
    </row>
    <row r="170">
      <c r="A170" s="2">
        <v>2676.0</v>
      </c>
      <c r="B170" s="2" t="s">
        <v>13</v>
      </c>
      <c r="C170" s="2">
        <f t="shared" si="1"/>
        <v>4</v>
      </c>
      <c r="D170" s="2" t="s">
        <v>66</v>
      </c>
      <c r="K170" s="2" t="s">
        <v>246</v>
      </c>
    </row>
    <row r="171">
      <c r="A171" s="2">
        <v>2680.0</v>
      </c>
      <c r="B171" s="2" t="s">
        <v>6</v>
      </c>
      <c r="C171" s="2">
        <f t="shared" si="1"/>
        <v>4</v>
      </c>
      <c r="D171" s="2" t="s">
        <v>38</v>
      </c>
      <c r="K171" s="2" t="s">
        <v>246</v>
      </c>
    </row>
    <row r="172">
      <c r="A172" s="2">
        <v>2684.0</v>
      </c>
      <c r="C172" s="2">
        <f>SUM(C5:C171)</f>
        <v>2649</v>
      </c>
    </row>
    <row r="173">
      <c r="A173" s="36" t="s">
        <v>247</v>
      </c>
    </row>
  </sheetData>
  <autoFilter ref="$A$4:$L$17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7" t="s">
        <v>54</v>
      </c>
      <c r="B1" s="8" t="s">
        <v>248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>
      <c r="A2" s="7" t="s">
        <v>56</v>
      </c>
      <c r="B2" s="8">
        <v>14.7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>
      <c r="A3" s="7" t="s">
        <v>57</v>
      </c>
      <c r="B3" s="7" t="s">
        <v>58</v>
      </c>
      <c r="C3" s="8"/>
      <c r="D3" s="7"/>
      <c r="E3" s="7"/>
      <c r="F3" s="7"/>
      <c r="G3" s="7"/>
      <c r="H3" s="7"/>
      <c r="I3" s="10"/>
      <c r="J3" s="11"/>
      <c r="K3" s="8"/>
      <c r="L3" s="8"/>
      <c r="R3" s="2"/>
    </row>
    <row r="4">
      <c r="A4" s="12" t="s">
        <v>4</v>
      </c>
      <c r="B4" s="12" t="s">
        <v>5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4" t="s">
        <v>22</v>
      </c>
      <c r="K4" s="14" t="s">
        <v>23</v>
      </c>
      <c r="L4" s="14" t="s">
        <v>24</v>
      </c>
      <c r="N4" s="27" t="s">
        <v>5</v>
      </c>
      <c r="O4" s="8" t="s">
        <v>21</v>
      </c>
      <c r="P4" s="8" t="s">
        <v>142</v>
      </c>
      <c r="R4" s="2"/>
      <c r="S4" s="2"/>
      <c r="T4" s="2"/>
      <c r="U4" s="2"/>
      <c r="V4" s="2"/>
      <c r="W4" s="2"/>
      <c r="X4" s="2"/>
    </row>
    <row r="5">
      <c r="A5" s="2">
        <v>30.0</v>
      </c>
      <c r="B5" s="2" t="s">
        <v>13</v>
      </c>
      <c r="C5" s="2">
        <f t="shared" ref="C5:C182" si="1">A6-A5</f>
        <v>10</v>
      </c>
      <c r="D5" s="2" t="s">
        <v>66</v>
      </c>
      <c r="I5" s="17"/>
      <c r="J5" s="18"/>
      <c r="K5" s="2" t="s">
        <v>249</v>
      </c>
      <c r="N5" s="34" t="s">
        <v>6</v>
      </c>
      <c r="O5" s="37">
        <f>SUMIF(B:B,"hard_coral",C:C)</f>
        <v>335</v>
      </c>
      <c r="P5" s="38">
        <f t="shared" ref="P5:P15" si="2">(O5/$O$16)*100</f>
        <v>12.83033321</v>
      </c>
      <c r="R5" s="2" t="s">
        <v>8</v>
      </c>
      <c r="S5" s="2">
        <v>1904.0</v>
      </c>
      <c r="T5" s="2"/>
      <c r="U5" s="2"/>
      <c r="V5" s="2"/>
      <c r="W5" s="2"/>
      <c r="X5" s="2"/>
    </row>
    <row r="6">
      <c r="A6" s="2">
        <v>40.0</v>
      </c>
      <c r="B6" s="2" t="s">
        <v>8</v>
      </c>
      <c r="C6" s="2">
        <f t="shared" si="1"/>
        <v>18</v>
      </c>
      <c r="D6" s="2" t="s">
        <v>43</v>
      </c>
      <c r="I6" s="17"/>
      <c r="J6" s="18"/>
      <c r="K6" s="2" t="s">
        <v>249</v>
      </c>
      <c r="N6" s="20" t="s">
        <v>8</v>
      </c>
      <c r="O6" s="28">
        <f>SUMIF(B:B,"algae",C:C)</f>
        <v>1904</v>
      </c>
      <c r="P6" s="29">
        <f t="shared" si="2"/>
        <v>72.92225201</v>
      </c>
      <c r="R6" s="2" t="s">
        <v>11</v>
      </c>
      <c r="S6" s="2">
        <v>0.0</v>
      </c>
    </row>
    <row r="7">
      <c r="A7" s="2">
        <v>58.0</v>
      </c>
      <c r="B7" s="26" t="s">
        <v>6</v>
      </c>
      <c r="C7" s="2">
        <f t="shared" si="1"/>
        <v>2</v>
      </c>
      <c r="D7" s="2" t="s">
        <v>33</v>
      </c>
      <c r="I7" s="17"/>
      <c r="J7" s="18"/>
      <c r="K7" s="2" t="s">
        <v>250</v>
      </c>
      <c r="N7" s="20" t="s">
        <v>7</v>
      </c>
      <c r="O7" s="28">
        <f>SUMIF(B:B,"soft_coral",C:C)</f>
        <v>44</v>
      </c>
      <c r="P7" s="29">
        <f t="shared" si="2"/>
        <v>1.685178093</v>
      </c>
      <c r="R7" s="2" t="s">
        <v>6</v>
      </c>
      <c r="S7" s="2">
        <v>335.0</v>
      </c>
    </row>
    <row r="8">
      <c r="A8" s="2">
        <v>60.0</v>
      </c>
      <c r="B8" s="2" t="s">
        <v>8</v>
      </c>
      <c r="C8" s="2">
        <f t="shared" si="1"/>
        <v>15</v>
      </c>
      <c r="D8" s="2" t="s">
        <v>43</v>
      </c>
      <c r="I8" s="17"/>
      <c r="J8" s="18"/>
      <c r="K8" s="2" t="s">
        <v>251</v>
      </c>
      <c r="N8" s="20" t="s">
        <v>11</v>
      </c>
      <c r="O8" s="28">
        <f>SUMIF(B:B,"boulder",C:C)</f>
        <v>0</v>
      </c>
      <c r="P8" s="29">
        <f t="shared" si="2"/>
        <v>0</v>
      </c>
      <c r="R8" s="2" t="s">
        <v>148</v>
      </c>
      <c r="S8" s="2">
        <v>0.0</v>
      </c>
      <c r="T8" s="2"/>
      <c r="U8" s="2"/>
      <c r="V8" s="2"/>
      <c r="W8" s="2"/>
    </row>
    <row r="9">
      <c r="A9" s="2">
        <v>75.0</v>
      </c>
      <c r="B9" s="2" t="s">
        <v>8</v>
      </c>
      <c r="C9" s="2">
        <f t="shared" si="1"/>
        <v>4</v>
      </c>
      <c r="D9" s="2" t="s">
        <v>45</v>
      </c>
      <c r="I9" s="17"/>
      <c r="J9" s="18"/>
      <c r="K9" s="2" t="s">
        <v>251</v>
      </c>
      <c r="N9" s="20" t="s">
        <v>149</v>
      </c>
      <c r="O9" s="28">
        <f>SUMIF(B:B,"rubble",C:C)</f>
        <v>0</v>
      </c>
      <c r="P9" s="29">
        <f t="shared" si="2"/>
        <v>0</v>
      </c>
      <c r="R9" s="2" t="s">
        <v>149</v>
      </c>
      <c r="S9" s="2">
        <v>0.0</v>
      </c>
      <c r="T9" s="2"/>
      <c r="U9" s="2"/>
      <c r="V9" s="2"/>
      <c r="W9" s="2"/>
    </row>
    <row r="10">
      <c r="A10" s="2">
        <v>79.0</v>
      </c>
      <c r="B10" s="2" t="s">
        <v>8</v>
      </c>
      <c r="C10" s="2">
        <f t="shared" si="1"/>
        <v>18</v>
      </c>
      <c r="D10" s="2" t="s">
        <v>43</v>
      </c>
      <c r="F10" s="31"/>
      <c r="K10" s="2" t="s">
        <v>252</v>
      </c>
      <c r="L10" s="31"/>
      <c r="N10" s="20" t="s">
        <v>12</v>
      </c>
      <c r="O10" s="28">
        <f>SUMIF(B:B,"sand",C:C)</f>
        <v>36</v>
      </c>
      <c r="P10" s="29">
        <f t="shared" si="2"/>
        <v>1.378782076</v>
      </c>
      <c r="R10" s="2" t="s">
        <v>12</v>
      </c>
      <c r="S10" s="2">
        <v>36.0</v>
      </c>
    </row>
    <row r="11">
      <c r="A11" s="2">
        <v>97.0</v>
      </c>
      <c r="B11" s="26" t="s">
        <v>10</v>
      </c>
      <c r="C11" s="2">
        <f t="shared" si="1"/>
        <v>2</v>
      </c>
      <c r="D11" s="26"/>
      <c r="K11" s="2" t="s">
        <v>253</v>
      </c>
      <c r="N11" s="20" t="s">
        <v>9</v>
      </c>
      <c r="O11" s="28">
        <f>SUMIF(B:B,"sponge",C:C)</f>
        <v>0</v>
      </c>
      <c r="P11" s="29">
        <f t="shared" si="2"/>
        <v>0</v>
      </c>
      <c r="R11" s="2" t="s">
        <v>13</v>
      </c>
      <c r="S11" s="2">
        <v>190.0</v>
      </c>
    </row>
    <row r="12">
      <c r="A12" s="2">
        <v>99.0</v>
      </c>
      <c r="B12" s="2" t="s">
        <v>8</v>
      </c>
      <c r="C12" s="2">
        <f t="shared" si="1"/>
        <v>7</v>
      </c>
      <c r="D12" s="2" t="s">
        <v>43</v>
      </c>
      <c r="K12" s="2" t="s">
        <v>253</v>
      </c>
      <c r="N12" s="20" t="s">
        <v>148</v>
      </c>
      <c r="O12" s="28">
        <f>SUMIF(B:B,"other",C:C)</f>
        <v>0</v>
      </c>
      <c r="P12" s="29">
        <f t="shared" si="2"/>
        <v>0</v>
      </c>
      <c r="R12" s="2" t="s">
        <v>7</v>
      </c>
      <c r="S12" s="2">
        <v>44.0</v>
      </c>
    </row>
    <row r="13">
      <c r="A13" s="2">
        <v>106.0</v>
      </c>
      <c r="B13" s="2" t="s">
        <v>8</v>
      </c>
      <c r="C13" s="2">
        <f t="shared" si="1"/>
        <v>2</v>
      </c>
      <c r="D13" s="2" t="s">
        <v>44</v>
      </c>
      <c r="K13" s="2" t="s">
        <v>253</v>
      </c>
      <c r="N13" s="20" t="s">
        <v>10</v>
      </c>
      <c r="O13" s="28">
        <f>SUMIF(B:B,"unknown",C:C)</f>
        <v>81</v>
      </c>
      <c r="P13" s="29">
        <f t="shared" si="2"/>
        <v>3.102259671</v>
      </c>
      <c r="R13" s="2" t="s">
        <v>9</v>
      </c>
      <c r="S13" s="2">
        <v>0.0</v>
      </c>
    </row>
    <row r="14">
      <c r="A14" s="2">
        <v>108.0</v>
      </c>
      <c r="B14" s="2" t="s">
        <v>8</v>
      </c>
      <c r="C14" s="2">
        <f t="shared" si="1"/>
        <v>16</v>
      </c>
      <c r="D14" s="2" t="s">
        <v>43</v>
      </c>
      <c r="F14" s="31"/>
      <c r="H14" s="31"/>
      <c r="K14" s="2" t="s">
        <v>253</v>
      </c>
      <c r="L14" s="31"/>
      <c r="N14" s="20" t="s">
        <v>13</v>
      </c>
      <c r="O14" s="28">
        <f>SUMIF(B:B,"shadow",C:C)</f>
        <v>190</v>
      </c>
      <c r="P14" s="29">
        <f t="shared" si="2"/>
        <v>7.2769054</v>
      </c>
      <c r="R14" s="2" t="s">
        <v>10</v>
      </c>
      <c r="S14" s="2">
        <v>81.0</v>
      </c>
    </row>
    <row r="15">
      <c r="A15" s="2">
        <v>124.0</v>
      </c>
      <c r="B15" s="2" t="s">
        <v>6</v>
      </c>
      <c r="C15" s="2">
        <f t="shared" si="1"/>
        <v>2</v>
      </c>
      <c r="D15" s="26"/>
      <c r="K15" s="2" t="s">
        <v>253</v>
      </c>
      <c r="N15" s="20" t="s">
        <v>67</v>
      </c>
      <c r="O15" s="28">
        <f>SUMIF(B:B,"zoanthids",C:C)</f>
        <v>21</v>
      </c>
      <c r="P15" s="29">
        <f t="shared" si="2"/>
        <v>0.8042895442</v>
      </c>
      <c r="R15" s="2" t="s">
        <v>67</v>
      </c>
      <c r="S15" s="2">
        <v>21.0</v>
      </c>
    </row>
    <row r="16">
      <c r="A16" s="2">
        <v>126.0</v>
      </c>
      <c r="B16" s="2" t="s">
        <v>8</v>
      </c>
      <c r="C16" s="2">
        <f t="shared" si="1"/>
        <v>21</v>
      </c>
      <c r="D16" s="2" t="s">
        <v>43</v>
      </c>
      <c r="K16" s="2" t="s">
        <v>254</v>
      </c>
      <c r="N16" s="20"/>
      <c r="O16" s="39">
        <f t="shared" ref="O16:P16" si="3">SUM(O5:O15)</f>
        <v>2611</v>
      </c>
      <c r="P16" s="33">
        <f t="shared" si="3"/>
        <v>100</v>
      </c>
    </row>
    <row r="17">
      <c r="A17" s="2">
        <v>147.0</v>
      </c>
      <c r="B17" s="2" t="s">
        <v>6</v>
      </c>
      <c r="C17" s="2">
        <f t="shared" si="1"/>
        <v>2</v>
      </c>
      <c r="D17" s="26" t="s">
        <v>255</v>
      </c>
      <c r="K17" s="2" t="s">
        <v>256</v>
      </c>
      <c r="N17" s="34"/>
      <c r="O17" s="20"/>
      <c r="P17" s="20"/>
    </row>
    <row r="18">
      <c r="A18" s="2">
        <v>149.0</v>
      </c>
      <c r="B18" s="2" t="s">
        <v>8</v>
      </c>
      <c r="C18" s="2">
        <f t="shared" si="1"/>
        <v>4</v>
      </c>
      <c r="D18" s="2" t="s">
        <v>44</v>
      </c>
      <c r="F18" s="31"/>
      <c r="K18" s="2" t="s">
        <v>256</v>
      </c>
      <c r="L18" s="31"/>
      <c r="N18" s="35" t="s">
        <v>156</v>
      </c>
      <c r="O18" s="20"/>
      <c r="P18" s="20"/>
    </row>
    <row r="19">
      <c r="A19" s="2">
        <v>153.0</v>
      </c>
      <c r="B19" s="2" t="s">
        <v>8</v>
      </c>
      <c r="C19" s="2">
        <f t="shared" si="1"/>
        <v>39</v>
      </c>
      <c r="D19" s="2" t="s">
        <v>43</v>
      </c>
      <c r="K19" s="2" t="s">
        <v>256</v>
      </c>
      <c r="N19" s="39">
        <f>C272-SUMIF(B5:B263,"missing",C5:C263)</f>
        <v>0</v>
      </c>
      <c r="O19" s="20"/>
      <c r="P19" s="20"/>
    </row>
    <row r="20">
      <c r="A20" s="2">
        <v>192.0</v>
      </c>
      <c r="B20" s="2" t="s">
        <v>6</v>
      </c>
      <c r="C20" s="2">
        <f t="shared" si="1"/>
        <v>7</v>
      </c>
      <c r="D20" s="2" t="s">
        <v>33</v>
      </c>
      <c r="K20" s="2" t="s">
        <v>257</v>
      </c>
    </row>
    <row r="21">
      <c r="A21" s="2">
        <v>199.0</v>
      </c>
      <c r="B21" s="2" t="s">
        <v>8</v>
      </c>
      <c r="C21" s="2">
        <f t="shared" si="1"/>
        <v>5</v>
      </c>
      <c r="D21" s="2" t="s">
        <v>43</v>
      </c>
      <c r="K21" s="2" t="s">
        <v>258</v>
      </c>
      <c r="N21" s="2" t="s">
        <v>160</v>
      </c>
    </row>
    <row r="22">
      <c r="A22" s="2">
        <v>204.0</v>
      </c>
      <c r="B22" s="2" t="s">
        <v>6</v>
      </c>
      <c r="C22" s="2">
        <f t="shared" si="1"/>
        <v>2</v>
      </c>
      <c r="D22" s="2" t="s">
        <v>36</v>
      </c>
      <c r="K22" s="2" t="s">
        <v>258</v>
      </c>
    </row>
    <row r="23">
      <c r="A23" s="2">
        <v>206.0</v>
      </c>
      <c r="B23" s="2" t="s">
        <v>238</v>
      </c>
      <c r="C23" s="2">
        <f t="shared" si="1"/>
        <v>102</v>
      </c>
      <c r="D23" s="2" t="s">
        <v>43</v>
      </c>
      <c r="K23" s="2" t="s">
        <v>259</v>
      </c>
      <c r="L23" s="31"/>
    </row>
    <row r="24">
      <c r="A24" s="2">
        <v>308.0</v>
      </c>
      <c r="B24" s="2" t="s">
        <v>6</v>
      </c>
      <c r="C24" s="2">
        <f t="shared" si="1"/>
        <v>11</v>
      </c>
      <c r="D24" s="26" t="s">
        <v>31</v>
      </c>
      <c r="K24" s="2" t="s">
        <v>260</v>
      </c>
    </row>
    <row r="25">
      <c r="A25" s="2">
        <v>319.0</v>
      </c>
      <c r="B25" s="2" t="s">
        <v>8</v>
      </c>
      <c r="C25" s="2">
        <f t="shared" si="1"/>
        <v>12</v>
      </c>
      <c r="D25" s="2" t="s">
        <v>43</v>
      </c>
      <c r="K25" s="2" t="s">
        <v>261</v>
      </c>
      <c r="L25" s="31"/>
    </row>
    <row r="26">
      <c r="A26" s="2">
        <v>331.0</v>
      </c>
      <c r="B26" s="2" t="s">
        <v>13</v>
      </c>
      <c r="C26" s="2">
        <f t="shared" si="1"/>
        <v>13</v>
      </c>
      <c r="D26" s="2" t="s">
        <v>66</v>
      </c>
      <c r="K26" s="2" t="s">
        <v>262</v>
      </c>
    </row>
    <row r="27">
      <c r="A27" s="2">
        <v>344.0</v>
      </c>
      <c r="B27" s="2" t="s">
        <v>8</v>
      </c>
      <c r="C27" s="2">
        <f t="shared" si="1"/>
        <v>4</v>
      </c>
      <c r="D27" s="2" t="s">
        <v>43</v>
      </c>
      <c r="K27" s="2" t="s">
        <v>263</v>
      </c>
    </row>
    <row r="28">
      <c r="A28" s="2">
        <v>348.0</v>
      </c>
      <c r="B28" s="2" t="s">
        <v>8</v>
      </c>
      <c r="C28" s="2">
        <f t="shared" si="1"/>
        <v>4</v>
      </c>
      <c r="D28" s="2" t="s">
        <v>45</v>
      </c>
      <c r="K28" s="2" t="s">
        <v>263</v>
      </c>
      <c r="L28" s="31"/>
    </row>
    <row r="29">
      <c r="A29" s="2">
        <v>352.0</v>
      </c>
      <c r="B29" s="2" t="s">
        <v>8</v>
      </c>
      <c r="C29" s="2">
        <f t="shared" si="1"/>
        <v>11</v>
      </c>
      <c r="D29" s="2" t="s">
        <v>43</v>
      </c>
      <c r="K29" s="2" t="s">
        <v>263</v>
      </c>
    </row>
    <row r="30">
      <c r="A30" s="2">
        <v>363.0</v>
      </c>
      <c r="B30" s="2" t="s">
        <v>13</v>
      </c>
      <c r="C30" s="2">
        <f t="shared" si="1"/>
        <v>9</v>
      </c>
      <c r="D30" s="31" t="s">
        <v>66</v>
      </c>
      <c r="K30" s="2" t="s">
        <v>263</v>
      </c>
    </row>
    <row r="31">
      <c r="A31" s="2">
        <v>372.0</v>
      </c>
      <c r="B31" s="2" t="s">
        <v>8</v>
      </c>
      <c r="C31" s="2">
        <f t="shared" si="1"/>
        <v>9</v>
      </c>
      <c r="D31" s="2" t="s">
        <v>45</v>
      </c>
      <c r="K31" s="2" t="s">
        <v>264</v>
      </c>
      <c r="L31" s="31"/>
    </row>
    <row r="32">
      <c r="A32" s="2">
        <v>381.0</v>
      </c>
      <c r="B32" s="2" t="s">
        <v>8</v>
      </c>
      <c r="C32" s="2">
        <f t="shared" si="1"/>
        <v>32</v>
      </c>
      <c r="D32" s="2" t="s">
        <v>43</v>
      </c>
      <c r="K32" s="2" t="s">
        <v>264</v>
      </c>
    </row>
    <row r="33">
      <c r="A33" s="2">
        <v>413.0</v>
      </c>
      <c r="B33" s="26" t="s">
        <v>10</v>
      </c>
      <c r="C33" s="2">
        <f t="shared" si="1"/>
        <v>4</v>
      </c>
      <c r="D33" s="26"/>
      <c r="K33" s="2" t="s">
        <v>265</v>
      </c>
      <c r="L33" s="26" t="s">
        <v>266</v>
      </c>
    </row>
    <row r="34">
      <c r="A34" s="2">
        <v>417.0</v>
      </c>
      <c r="B34" s="2" t="s">
        <v>13</v>
      </c>
      <c r="C34" s="2">
        <f t="shared" si="1"/>
        <v>1</v>
      </c>
      <c r="D34" s="2" t="s">
        <v>66</v>
      </c>
      <c r="K34" s="2" t="s">
        <v>265</v>
      </c>
      <c r="L34" s="31"/>
    </row>
    <row r="35">
      <c r="A35" s="2">
        <v>418.0</v>
      </c>
      <c r="B35" s="2" t="s">
        <v>8</v>
      </c>
      <c r="C35" s="2">
        <f t="shared" si="1"/>
        <v>9</v>
      </c>
      <c r="D35" s="2" t="s">
        <v>43</v>
      </c>
      <c r="K35" s="2" t="s">
        <v>267</v>
      </c>
    </row>
    <row r="36">
      <c r="A36" s="2">
        <v>427.0</v>
      </c>
      <c r="B36" s="26" t="s">
        <v>10</v>
      </c>
      <c r="C36" s="2">
        <f t="shared" si="1"/>
        <v>6</v>
      </c>
      <c r="D36" s="26"/>
      <c r="K36" s="2" t="s">
        <v>268</v>
      </c>
    </row>
    <row r="37">
      <c r="A37" s="2">
        <v>433.0</v>
      </c>
      <c r="B37" s="2" t="s">
        <v>8</v>
      </c>
      <c r="C37" s="2">
        <f t="shared" si="1"/>
        <v>2</v>
      </c>
      <c r="D37" s="2" t="s">
        <v>45</v>
      </c>
      <c r="K37" s="2" t="s">
        <v>268</v>
      </c>
      <c r="L37" s="31"/>
    </row>
    <row r="38">
      <c r="A38" s="2">
        <v>435.0</v>
      </c>
      <c r="B38" s="26" t="s">
        <v>6</v>
      </c>
      <c r="C38" s="2">
        <f t="shared" si="1"/>
        <v>5</v>
      </c>
      <c r="D38" s="26" t="s">
        <v>33</v>
      </c>
      <c r="K38" s="2" t="s">
        <v>268</v>
      </c>
    </row>
    <row r="39">
      <c r="A39" s="2">
        <v>440.0</v>
      </c>
      <c r="B39" s="2" t="s">
        <v>8</v>
      </c>
      <c r="C39" s="2">
        <f t="shared" si="1"/>
        <v>7</v>
      </c>
      <c r="D39" s="2" t="s">
        <v>43</v>
      </c>
      <c r="F39" s="31"/>
      <c r="H39" s="31"/>
      <c r="K39" s="2" t="s">
        <v>268</v>
      </c>
      <c r="L39" s="31"/>
    </row>
    <row r="40">
      <c r="A40" s="2">
        <v>447.0</v>
      </c>
      <c r="B40" s="2" t="s">
        <v>6</v>
      </c>
      <c r="C40" s="2">
        <f t="shared" si="1"/>
        <v>3</v>
      </c>
      <c r="D40" s="2" t="s">
        <v>33</v>
      </c>
      <c r="K40" s="2" t="s">
        <v>268</v>
      </c>
      <c r="L40" s="31"/>
    </row>
    <row r="41">
      <c r="A41" s="2">
        <v>450.0</v>
      </c>
      <c r="B41" s="26" t="s">
        <v>10</v>
      </c>
      <c r="C41" s="2">
        <f t="shared" si="1"/>
        <v>6</v>
      </c>
      <c r="D41" s="26"/>
      <c r="K41" s="2" t="s">
        <v>268</v>
      </c>
    </row>
    <row r="42">
      <c r="A42" s="2">
        <v>456.0</v>
      </c>
      <c r="B42" s="2" t="s">
        <v>8</v>
      </c>
      <c r="C42" s="2">
        <f t="shared" si="1"/>
        <v>20</v>
      </c>
      <c r="D42" s="2" t="s">
        <v>43</v>
      </c>
      <c r="K42" s="2" t="s">
        <v>269</v>
      </c>
    </row>
    <row r="43">
      <c r="A43" s="2">
        <v>476.0</v>
      </c>
      <c r="B43" s="2" t="s">
        <v>6</v>
      </c>
      <c r="C43" s="2">
        <f t="shared" si="1"/>
        <v>17</v>
      </c>
      <c r="D43" s="2" t="s">
        <v>33</v>
      </c>
      <c r="K43" s="2" t="s">
        <v>270</v>
      </c>
      <c r="L43" s="31"/>
    </row>
    <row r="44">
      <c r="A44" s="2">
        <v>493.0</v>
      </c>
      <c r="B44" s="2" t="s">
        <v>6</v>
      </c>
      <c r="C44" s="2">
        <f t="shared" si="1"/>
        <v>7</v>
      </c>
      <c r="D44" s="2" t="s">
        <v>31</v>
      </c>
      <c r="K44" s="2" t="s">
        <v>270</v>
      </c>
    </row>
    <row r="45">
      <c r="A45" s="2">
        <v>500.0</v>
      </c>
      <c r="B45" s="2" t="s">
        <v>13</v>
      </c>
      <c r="C45" s="2">
        <f t="shared" si="1"/>
        <v>10</v>
      </c>
      <c r="D45" s="2" t="s">
        <v>66</v>
      </c>
      <c r="K45" s="2" t="s">
        <v>271</v>
      </c>
    </row>
    <row r="46">
      <c r="A46" s="2">
        <v>510.0</v>
      </c>
      <c r="B46" s="2" t="s">
        <v>8</v>
      </c>
      <c r="C46" s="2">
        <f t="shared" si="1"/>
        <v>10</v>
      </c>
      <c r="D46" s="2" t="s">
        <v>43</v>
      </c>
      <c r="K46" s="2" t="s">
        <v>272</v>
      </c>
      <c r="L46" s="31"/>
    </row>
    <row r="47">
      <c r="A47" s="2">
        <v>520.0</v>
      </c>
      <c r="B47" s="2" t="s">
        <v>13</v>
      </c>
      <c r="C47" s="2">
        <f t="shared" si="1"/>
        <v>12</v>
      </c>
      <c r="D47" s="2" t="s">
        <v>66</v>
      </c>
      <c r="K47" s="2" t="s">
        <v>273</v>
      </c>
    </row>
    <row r="48">
      <c r="A48" s="2">
        <v>532.0</v>
      </c>
      <c r="B48" s="26" t="s">
        <v>6</v>
      </c>
      <c r="C48" s="2">
        <f t="shared" si="1"/>
        <v>9</v>
      </c>
      <c r="D48" s="26" t="s">
        <v>33</v>
      </c>
      <c r="K48" s="2" t="s">
        <v>273</v>
      </c>
    </row>
    <row r="49">
      <c r="A49" s="2">
        <v>541.0</v>
      </c>
      <c r="B49" s="2" t="s">
        <v>8</v>
      </c>
      <c r="C49" s="2">
        <f t="shared" si="1"/>
        <v>16</v>
      </c>
      <c r="D49" s="5" t="s">
        <v>43</v>
      </c>
      <c r="K49" s="2" t="s">
        <v>273</v>
      </c>
      <c r="L49" s="31"/>
    </row>
    <row r="50">
      <c r="A50" s="2">
        <v>557.0</v>
      </c>
      <c r="B50" s="2" t="s">
        <v>6</v>
      </c>
      <c r="C50" s="2">
        <f t="shared" si="1"/>
        <v>6</v>
      </c>
      <c r="D50" s="2" t="s">
        <v>35</v>
      </c>
      <c r="K50" s="2" t="s">
        <v>274</v>
      </c>
    </row>
    <row r="51">
      <c r="A51" s="2">
        <v>563.0</v>
      </c>
      <c r="B51" s="2" t="s">
        <v>8</v>
      </c>
      <c r="C51" s="2">
        <f t="shared" si="1"/>
        <v>9</v>
      </c>
      <c r="D51" s="2" t="s">
        <v>43</v>
      </c>
      <c r="K51" s="2" t="s">
        <v>275</v>
      </c>
    </row>
    <row r="52">
      <c r="A52" s="2">
        <v>572.0</v>
      </c>
      <c r="B52" s="2" t="s">
        <v>8</v>
      </c>
      <c r="C52" s="2">
        <f t="shared" si="1"/>
        <v>26</v>
      </c>
      <c r="D52" s="2" t="s">
        <v>45</v>
      </c>
      <c r="K52" s="2" t="s">
        <v>276</v>
      </c>
      <c r="L52" s="31"/>
    </row>
    <row r="53">
      <c r="A53" s="2">
        <v>598.0</v>
      </c>
      <c r="B53" s="2" t="s">
        <v>6</v>
      </c>
      <c r="C53" s="2">
        <f t="shared" si="1"/>
        <v>5</v>
      </c>
      <c r="D53" s="2" t="s">
        <v>41</v>
      </c>
      <c r="K53" s="2" t="s">
        <v>277</v>
      </c>
    </row>
    <row r="54">
      <c r="A54" s="2">
        <v>603.0</v>
      </c>
      <c r="B54" s="2" t="s">
        <v>67</v>
      </c>
      <c r="C54" s="2">
        <f t="shared" si="1"/>
        <v>2</v>
      </c>
      <c r="F54" s="31" t="s">
        <v>68</v>
      </c>
      <c r="H54" s="31"/>
      <c r="K54" s="2" t="s">
        <v>277</v>
      </c>
      <c r="L54" s="31" t="s">
        <v>69</v>
      </c>
    </row>
    <row r="55">
      <c r="A55" s="2">
        <v>605.0</v>
      </c>
      <c r="B55" s="2" t="s">
        <v>13</v>
      </c>
      <c r="C55" s="2">
        <f t="shared" si="1"/>
        <v>3</v>
      </c>
      <c r="D55" s="2" t="s">
        <v>66</v>
      </c>
      <c r="K55" s="2" t="s">
        <v>277</v>
      </c>
      <c r="L55" s="26" t="s">
        <v>266</v>
      </c>
    </row>
    <row r="56">
      <c r="A56" s="2">
        <v>608.0</v>
      </c>
      <c r="B56" s="26" t="s">
        <v>10</v>
      </c>
      <c r="C56" s="2">
        <f t="shared" si="1"/>
        <v>3</v>
      </c>
      <c r="D56" s="26"/>
      <c r="K56" s="2" t="s">
        <v>277</v>
      </c>
    </row>
    <row r="57">
      <c r="A57" s="2">
        <v>611.0</v>
      </c>
      <c r="B57" s="2" t="s">
        <v>8</v>
      </c>
      <c r="C57" s="2">
        <f t="shared" si="1"/>
        <v>4</v>
      </c>
      <c r="D57" s="2" t="s">
        <v>43</v>
      </c>
      <c r="K57" s="2" t="s">
        <v>277</v>
      </c>
    </row>
    <row r="58">
      <c r="A58" s="2">
        <v>615.0</v>
      </c>
      <c r="B58" s="26" t="s">
        <v>6</v>
      </c>
      <c r="C58" s="2">
        <f t="shared" si="1"/>
        <v>2</v>
      </c>
      <c r="D58" s="26" t="s">
        <v>33</v>
      </c>
      <c r="K58" s="2" t="s">
        <v>277</v>
      </c>
      <c r="L58" s="31"/>
    </row>
    <row r="59">
      <c r="A59" s="2">
        <v>617.0</v>
      </c>
      <c r="B59" s="2" t="s">
        <v>8</v>
      </c>
      <c r="C59" s="2">
        <f t="shared" si="1"/>
        <v>10</v>
      </c>
      <c r="D59" s="2" t="s">
        <v>43</v>
      </c>
      <c r="K59" s="2" t="s">
        <v>277</v>
      </c>
    </row>
    <row r="60">
      <c r="A60" s="2">
        <v>627.0</v>
      </c>
      <c r="B60" s="2" t="s">
        <v>6</v>
      </c>
      <c r="C60" s="2">
        <f t="shared" si="1"/>
        <v>26</v>
      </c>
      <c r="D60" s="2" t="s">
        <v>33</v>
      </c>
      <c r="K60" s="2" t="s">
        <v>278</v>
      </c>
    </row>
    <row r="61">
      <c r="A61" s="2">
        <v>653.0</v>
      </c>
      <c r="B61" s="2" t="s">
        <v>13</v>
      </c>
      <c r="C61" s="2">
        <f t="shared" si="1"/>
        <v>6</v>
      </c>
      <c r="D61" s="2" t="s">
        <v>66</v>
      </c>
      <c r="K61" s="2" t="s">
        <v>279</v>
      </c>
      <c r="L61" s="31"/>
    </row>
    <row r="62">
      <c r="A62" s="2">
        <v>659.0</v>
      </c>
      <c r="B62" s="2" t="s">
        <v>8</v>
      </c>
      <c r="C62" s="2">
        <f t="shared" si="1"/>
        <v>44</v>
      </c>
      <c r="D62" s="2" t="s">
        <v>43</v>
      </c>
      <c r="K62" s="2" t="s">
        <v>280</v>
      </c>
    </row>
    <row r="63">
      <c r="A63" s="2">
        <v>703.0</v>
      </c>
      <c r="B63" s="2" t="s">
        <v>13</v>
      </c>
      <c r="C63" s="2">
        <f t="shared" si="1"/>
        <v>29</v>
      </c>
      <c r="D63" s="2" t="s">
        <v>66</v>
      </c>
      <c r="F63" s="31"/>
      <c r="H63" s="31"/>
      <c r="K63" s="2" t="s">
        <v>281</v>
      </c>
      <c r="L63" s="31"/>
    </row>
    <row r="64">
      <c r="A64" s="2">
        <v>732.0</v>
      </c>
      <c r="B64" s="2" t="s">
        <v>6</v>
      </c>
      <c r="C64" s="2">
        <f t="shared" si="1"/>
        <v>3</v>
      </c>
      <c r="D64" s="2" t="s">
        <v>33</v>
      </c>
      <c r="K64" s="2" t="s">
        <v>282</v>
      </c>
      <c r="L64" s="31"/>
    </row>
    <row r="65">
      <c r="A65" s="2">
        <v>735.0</v>
      </c>
      <c r="B65" s="2" t="s">
        <v>8</v>
      </c>
      <c r="C65" s="2">
        <f t="shared" si="1"/>
        <v>5</v>
      </c>
      <c r="D65" s="2" t="s">
        <v>43</v>
      </c>
      <c r="K65" s="2" t="s">
        <v>283</v>
      </c>
    </row>
    <row r="66">
      <c r="A66" s="2">
        <v>740.0</v>
      </c>
      <c r="B66" s="2" t="s">
        <v>6</v>
      </c>
      <c r="C66" s="2">
        <f t="shared" si="1"/>
        <v>10</v>
      </c>
      <c r="D66" s="2" t="s">
        <v>33</v>
      </c>
      <c r="K66" s="2" t="s">
        <v>283</v>
      </c>
    </row>
    <row r="67">
      <c r="A67" s="2">
        <v>750.0</v>
      </c>
      <c r="B67" s="2" t="s">
        <v>8</v>
      </c>
      <c r="C67" s="2">
        <f t="shared" si="1"/>
        <v>25</v>
      </c>
      <c r="D67" s="2" t="s">
        <v>43</v>
      </c>
      <c r="K67" s="2" t="s">
        <v>284</v>
      </c>
      <c r="L67" s="31"/>
    </row>
    <row r="68">
      <c r="A68" s="2">
        <v>775.0</v>
      </c>
      <c r="B68" s="2" t="s">
        <v>6</v>
      </c>
      <c r="C68" s="2">
        <f t="shared" si="1"/>
        <v>25</v>
      </c>
      <c r="D68" s="2" t="s">
        <v>33</v>
      </c>
      <c r="K68" s="2" t="s">
        <v>285</v>
      </c>
    </row>
    <row r="69">
      <c r="A69" s="2">
        <v>800.0</v>
      </c>
      <c r="B69" s="2" t="s">
        <v>8</v>
      </c>
      <c r="C69" s="2">
        <f t="shared" si="1"/>
        <v>23</v>
      </c>
      <c r="D69" s="2" t="s">
        <v>43</v>
      </c>
      <c r="K69" s="2" t="s">
        <v>286</v>
      </c>
    </row>
    <row r="70">
      <c r="A70" s="2">
        <v>823.0</v>
      </c>
      <c r="B70" s="2" t="s">
        <v>6</v>
      </c>
      <c r="C70" s="2">
        <f t="shared" si="1"/>
        <v>12</v>
      </c>
      <c r="D70" s="2" t="s">
        <v>38</v>
      </c>
      <c r="F70" s="31" t="s">
        <v>287</v>
      </c>
      <c r="K70" s="2" t="s">
        <v>288</v>
      </c>
      <c r="L70" s="31"/>
    </row>
    <row r="71">
      <c r="A71" s="2">
        <v>835.0</v>
      </c>
      <c r="B71" s="2" t="s">
        <v>8</v>
      </c>
      <c r="C71" s="2">
        <f t="shared" si="1"/>
        <v>28</v>
      </c>
      <c r="D71" s="2" t="s">
        <v>43</v>
      </c>
      <c r="K71" s="2" t="s">
        <v>289</v>
      </c>
    </row>
    <row r="72">
      <c r="A72" s="2">
        <v>863.0</v>
      </c>
      <c r="B72" s="2" t="s">
        <v>8</v>
      </c>
      <c r="C72" s="2">
        <f t="shared" si="1"/>
        <v>6</v>
      </c>
      <c r="D72" s="2" t="s">
        <v>45</v>
      </c>
      <c r="K72" s="2" t="s">
        <v>290</v>
      </c>
    </row>
    <row r="73">
      <c r="A73" s="2">
        <v>869.0</v>
      </c>
      <c r="B73" s="2" t="s">
        <v>8</v>
      </c>
      <c r="C73" s="2">
        <f t="shared" si="1"/>
        <v>43</v>
      </c>
      <c r="D73" s="2" t="s">
        <v>43</v>
      </c>
      <c r="K73" s="2" t="s">
        <v>291</v>
      </c>
      <c r="L73" s="31"/>
    </row>
    <row r="74">
      <c r="A74" s="2">
        <v>912.0</v>
      </c>
      <c r="B74" s="2" t="s">
        <v>6</v>
      </c>
      <c r="C74" s="2">
        <f t="shared" si="1"/>
        <v>5</v>
      </c>
      <c r="D74" s="2" t="s">
        <v>41</v>
      </c>
      <c r="K74" s="2" t="s">
        <v>292</v>
      </c>
    </row>
    <row r="75">
      <c r="A75" s="2">
        <v>917.0</v>
      </c>
      <c r="B75" s="2" t="s">
        <v>13</v>
      </c>
      <c r="C75" s="2">
        <f t="shared" si="1"/>
        <v>16</v>
      </c>
      <c r="D75" s="2" t="s">
        <v>66</v>
      </c>
      <c r="K75" s="2" t="s">
        <v>292</v>
      </c>
    </row>
    <row r="76">
      <c r="A76" s="2">
        <v>933.0</v>
      </c>
      <c r="B76" s="2" t="s">
        <v>6</v>
      </c>
      <c r="C76" s="2">
        <f t="shared" si="1"/>
        <v>4</v>
      </c>
      <c r="D76" s="2" t="s">
        <v>31</v>
      </c>
      <c r="K76" s="2" t="s">
        <v>293</v>
      </c>
      <c r="L76" s="31"/>
    </row>
    <row r="77">
      <c r="A77" s="2">
        <v>937.0</v>
      </c>
      <c r="B77" s="2" t="s">
        <v>8</v>
      </c>
      <c r="C77" s="2">
        <f t="shared" si="1"/>
        <v>9</v>
      </c>
      <c r="D77" s="2" t="s">
        <v>43</v>
      </c>
      <c r="K77" s="2" t="s">
        <v>293</v>
      </c>
    </row>
    <row r="78">
      <c r="A78" s="2">
        <v>946.0</v>
      </c>
      <c r="B78" s="26" t="s">
        <v>10</v>
      </c>
      <c r="C78" s="2">
        <f t="shared" si="1"/>
        <v>4</v>
      </c>
      <c r="D78" s="26"/>
      <c r="K78" s="2" t="s">
        <v>293</v>
      </c>
      <c r="L78" s="26" t="s">
        <v>170</v>
      </c>
    </row>
    <row r="79">
      <c r="A79" s="2">
        <v>950.0</v>
      </c>
      <c r="B79" s="2" t="s">
        <v>8</v>
      </c>
      <c r="C79" s="2">
        <f t="shared" si="1"/>
        <v>10</v>
      </c>
      <c r="D79" s="2" t="s">
        <v>45</v>
      </c>
      <c r="K79" s="2" t="s">
        <v>293</v>
      </c>
      <c r="L79" s="31"/>
    </row>
    <row r="80">
      <c r="A80" s="2">
        <v>960.0</v>
      </c>
      <c r="B80" s="2" t="s">
        <v>13</v>
      </c>
      <c r="C80" s="2">
        <f t="shared" si="1"/>
        <v>10</v>
      </c>
      <c r="D80" s="2" t="s">
        <v>66</v>
      </c>
      <c r="K80" s="2" t="s">
        <v>293</v>
      </c>
    </row>
    <row r="81">
      <c r="A81" s="2">
        <v>970.0</v>
      </c>
      <c r="B81" s="2" t="s">
        <v>6</v>
      </c>
      <c r="C81" s="2">
        <f t="shared" si="1"/>
        <v>32</v>
      </c>
      <c r="D81" s="2" t="s">
        <v>31</v>
      </c>
      <c r="K81" s="2" t="s">
        <v>294</v>
      </c>
    </row>
    <row r="82">
      <c r="A82" s="2">
        <v>1002.0</v>
      </c>
      <c r="B82" s="2" t="s">
        <v>8</v>
      </c>
      <c r="C82" s="2">
        <f t="shared" si="1"/>
        <v>18</v>
      </c>
      <c r="D82" s="2" t="s">
        <v>43</v>
      </c>
      <c r="K82" s="2" t="s">
        <v>295</v>
      </c>
      <c r="L82" s="31"/>
    </row>
    <row r="83">
      <c r="A83" s="2">
        <v>1020.0</v>
      </c>
      <c r="B83" s="26" t="s">
        <v>10</v>
      </c>
      <c r="C83" s="2">
        <f t="shared" si="1"/>
        <v>5</v>
      </c>
      <c r="D83" s="26"/>
      <c r="K83" s="2" t="s">
        <v>296</v>
      </c>
    </row>
    <row r="84">
      <c r="A84" s="2">
        <v>1025.0</v>
      </c>
      <c r="B84" s="2" t="s">
        <v>8</v>
      </c>
      <c r="C84" s="2">
        <f t="shared" si="1"/>
        <v>3</v>
      </c>
      <c r="D84" s="2" t="s">
        <v>45</v>
      </c>
      <c r="K84" s="2" t="s">
        <v>296</v>
      </c>
    </row>
    <row r="85">
      <c r="A85" s="2">
        <v>1028.0</v>
      </c>
      <c r="B85" s="26" t="s">
        <v>10</v>
      </c>
      <c r="C85" s="2">
        <f t="shared" si="1"/>
        <v>2</v>
      </c>
      <c r="D85" s="26"/>
      <c r="K85" s="2" t="s">
        <v>296</v>
      </c>
      <c r="L85" s="31"/>
    </row>
    <row r="86">
      <c r="A86" s="2">
        <v>1030.0</v>
      </c>
      <c r="B86" s="2" t="s">
        <v>7</v>
      </c>
      <c r="C86" s="2">
        <f t="shared" si="1"/>
        <v>25</v>
      </c>
      <c r="K86" s="2" t="s">
        <v>296</v>
      </c>
    </row>
    <row r="87">
      <c r="A87" s="2">
        <v>1055.0</v>
      </c>
      <c r="B87" s="2" t="s">
        <v>8</v>
      </c>
      <c r="C87" s="2">
        <f t="shared" si="1"/>
        <v>47</v>
      </c>
      <c r="D87" s="2" t="s">
        <v>43</v>
      </c>
      <c r="K87" s="2" t="s">
        <v>297</v>
      </c>
    </row>
    <row r="88">
      <c r="A88" s="2">
        <v>1102.0</v>
      </c>
      <c r="B88" s="2" t="s">
        <v>8</v>
      </c>
      <c r="C88" s="2">
        <f t="shared" si="1"/>
        <v>3</v>
      </c>
      <c r="D88" s="2" t="s">
        <v>44</v>
      </c>
      <c r="K88" s="2" t="s">
        <v>298</v>
      </c>
      <c r="L88" s="31"/>
    </row>
    <row r="89">
      <c r="A89" s="2">
        <v>1105.0</v>
      </c>
      <c r="B89" s="2" t="s">
        <v>8</v>
      </c>
      <c r="C89" s="2">
        <f t="shared" si="1"/>
        <v>47</v>
      </c>
      <c r="D89" s="2" t="s">
        <v>43</v>
      </c>
      <c r="K89" s="2" t="s">
        <v>299</v>
      </c>
    </row>
    <row r="90">
      <c r="A90" s="2">
        <v>1152.0</v>
      </c>
      <c r="B90" s="2" t="s">
        <v>67</v>
      </c>
      <c r="C90" s="2">
        <f t="shared" si="1"/>
        <v>5</v>
      </c>
      <c r="F90" s="31" t="s">
        <v>68</v>
      </c>
      <c r="K90" s="2" t="s">
        <v>300</v>
      </c>
      <c r="L90" s="31" t="s">
        <v>301</v>
      </c>
    </row>
    <row r="91">
      <c r="A91" s="2">
        <v>1157.0</v>
      </c>
      <c r="B91" s="2" t="s">
        <v>8</v>
      </c>
      <c r="C91" s="2">
        <f t="shared" si="1"/>
        <v>43</v>
      </c>
      <c r="D91" s="2" t="s">
        <v>43</v>
      </c>
      <c r="K91" s="2" t="s">
        <v>302</v>
      </c>
      <c r="L91" s="31"/>
    </row>
    <row r="92">
      <c r="A92" s="2">
        <v>1200.0</v>
      </c>
      <c r="B92" s="2" t="s">
        <v>13</v>
      </c>
      <c r="C92" s="2">
        <f t="shared" si="1"/>
        <v>20</v>
      </c>
      <c r="D92" s="2" t="s">
        <v>66</v>
      </c>
      <c r="F92" s="31"/>
      <c r="H92" s="31"/>
      <c r="K92" s="2" t="s">
        <v>303</v>
      </c>
      <c r="L92" s="31"/>
    </row>
    <row r="93">
      <c r="A93" s="2">
        <v>1220.0</v>
      </c>
      <c r="B93" s="2" t="s">
        <v>8</v>
      </c>
      <c r="C93" s="2">
        <f t="shared" si="1"/>
        <v>72</v>
      </c>
      <c r="D93" s="2" t="s">
        <v>43</v>
      </c>
      <c r="K93" s="2" t="s">
        <v>304</v>
      </c>
    </row>
    <row r="94">
      <c r="A94" s="2">
        <v>1292.0</v>
      </c>
      <c r="B94" s="2" t="s">
        <v>7</v>
      </c>
      <c r="C94" s="2">
        <f t="shared" si="1"/>
        <v>4</v>
      </c>
      <c r="K94" s="2" t="s">
        <v>305</v>
      </c>
      <c r="L94" s="31"/>
    </row>
    <row r="95">
      <c r="A95" s="2">
        <v>1296.0</v>
      </c>
      <c r="B95" s="2" t="s">
        <v>6</v>
      </c>
      <c r="C95" s="2">
        <f t="shared" si="1"/>
        <v>14</v>
      </c>
      <c r="D95" s="2" t="s">
        <v>38</v>
      </c>
      <c r="F95" s="31" t="s">
        <v>287</v>
      </c>
      <c r="K95" s="2" t="s">
        <v>306</v>
      </c>
    </row>
    <row r="96">
      <c r="A96" s="2">
        <v>1310.0</v>
      </c>
      <c r="B96" s="2" t="s">
        <v>7</v>
      </c>
      <c r="C96" s="2">
        <f t="shared" si="1"/>
        <v>5</v>
      </c>
      <c r="D96" s="2"/>
      <c r="K96" s="2" t="s">
        <v>306</v>
      </c>
    </row>
    <row r="97">
      <c r="A97" s="2">
        <v>1315.0</v>
      </c>
      <c r="B97" s="2" t="s">
        <v>8</v>
      </c>
      <c r="C97" s="2">
        <f t="shared" si="1"/>
        <v>43</v>
      </c>
      <c r="D97" s="2" t="s">
        <v>43</v>
      </c>
      <c r="K97" s="2" t="s">
        <v>307</v>
      </c>
      <c r="L97" s="31"/>
    </row>
    <row r="98">
      <c r="A98" s="2">
        <v>1358.0</v>
      </c>
      <c r="B98" s="2" t="s">
        <v>8</v>
      </c>
      <c r="C98" s="2">
        <f t="shared" si="1"/>
        <v>5</v>
      </c>
      <c r="D98" s="2" t="s">
        <v>45</v>
      </c>
      <c r="K98" s="2" t="s">
        <v>308</v>
      </c>
    </row>
    <row r="99">
      <c r="A99" s="2">
        <v>1363.0</v>
      </c>
      <c r="B99" s="2" t="s">
        <v>8</v>
      </c>
      <c r="C99" s="2">
        <f t="shared" si="1"/>
        <v>23</v>
      </c>
      <c r="D99" s="2" t="s">
        <v>43</v>
      </c>
      <c r="K99" s="2" t="s">
        <v>309</v>
      </c>
    </row>
    <row r="100">
      <c r="A100" s="2">
        <v>1386.0</v>
      </c>
      <c r="B100" s="2" t="s">
        <v>8</v>
      </c>
      <c r="C100" s="2">
        <f t="shared" si="1"/>
        <v>4</v>
      </c>
      <c r="D100" s="2" t="s">
        <v>45</v>
      </c>
      <c r="K100" s="2" t="s">
        <v>309</v>
      </c>
      <c r="L100" s="31"/>
    </row>
    <row r="101">
      <c r="A101" s="2">
        <v>1390.0</v>
      </c>
      <c r="B101" s="2" t="s">
        <v>8</v>
      </c>
      <c r="C101" s="2">
        <f t="shared" si="1"/>
        <v>15</v>
      </c>
      <c r="D101" s="2" t="s">
        <v>43</v>
      </c>
      <c r="K101" s="2" t="s">
        <v>310</v>
      </c>
    </row>
    <row r="102">
      <c r="A102" s="2">
        <v>1405.0</v>
      </c>
      <c r="B102" s="2" t="s">
        <v>8</v>
      </c>
      <c r="C102" s="2">
        <f t="shared" si="1"/>
        <v>3</v>
      </c>
      <c r="D102" s="2" t="s">
        <v>45</v>
      </c>
      <c r="K102" s="2" t="s">
        <v>310</v>
      </c>
    </row>
    <row r="103">
      <c r="A103" s="2">
        <v>1408.0</v>
      </c>
      <c r="B103" s="2" t="s">
        <v>13</v>
      </c>
      <c r="C103" s="2">
        <f t="shared" si="1"/>
        <v>10</v>
      </c>
      <c r="D103" s="2" t="s">
        <v>66</v>
      </c>
      <c r="K103" s="2" t="s">
        <v>310</v>
      </c>
      <c r="L103" s="31"/>
    </row>
    <row r="104">
      <c r="A104" s="2">
        <v>1418.0</v>
      </c>
      <c r="B104" s="2" t="s">
        <v>8</v>
      </c>
      <c r="C104" s="2">
        <f t="shared" si="1"/>
        <v>103</v>
      </c>
      <c r="D104" s="2" t="s">
        <v>43</v>
      </c>
      <c r="K104" s="2" t="s">
        <v>311</v>
      </c>
    </row>
    <row r="105">
      <c r="A105" s="2">
        <v>1521.0</v>
      </c>
      <c r="B105" s="26" t="s">
        <v>10</v>
      </c>
      <c r="C105" s="2">
        <f t="shared" si="1"/>
        <v>2</v>
      </c>
      <c r="D105" s="26"/>
      <c r="K105" s="2" t="s">
        <v>312</v>
      </c>
    </row>
    <row r="106">
      <c r="A106" s="2">
        <v>1523.0</v>
      </c>
      <c r="B106" s="26" t="s">
        <v>10</v>
      </c>
      <c r="C106" s="2">
        <f t="shared" si="1"/>
        <v>5</v>
      </c>
      <c r="D106" s="26"/>
      <c r="K106" s="2" t="s">
        <v>312</v>
      </c>
      <c r="L106" s="31"/>
    </row>
    <row r="107">
      <c r="A107" s="2">
        <v>1528.0</v>
      </c>
      <c r="B107" s="2" t="s">
        <v>8</v>
      </c>
      <c r="C107" s="2">
        <f t="shared" si="1"/>
        <v>89</v>
      </c>
      <c r="D107" s="2" t="s">
        <v>43</v>
      </c>
      <c r="K107" s="2" t="s">
        <v>313</v>
      </c>
    </row>
    <row r="108">
      <c r="A108" s="2">
        <v>1617.0</v>
      </c>
      <c r="B108" s="2" t="s">
        <v>13</v>
      </c>
      <c r="C108" s="2">
        <f t="shared" si="1"/>
        <v>5</v>
      </c>
      <c r="K108" s="2" t="s">
        <v>314</v>
      </c>
    </row>
    <row r="109">
      <c r="A109" s="2">
        <v>1622.0</v>
      </c>
      <c r="B109" s="2" t="s">
        <v>8</v>
      </c>
      <c r="C109" s="2">
        <f t="shared" si="1"/>
        <v>7</v>
      </c>
      <c r="D109" s="2" t="s">
        <v>43</v>
      </c>
      <c r="K109" s="2" t="s">
        <v>314</v>
      </c>
      <c r="L109" s="31"/>
    </row>
    <row r="110">
      <c r="A110" s="2">
        <v>1629.0</v>
      </c>
      <c r="B110" s="26" t="s">
        <v>10</v>
      </c>
      <c r="C110" s="2">
        <f t="shared" si="1"/>
        <v>7</v>
      </c>
      <c r="D110" s="26"/>
      <c r="K110" s="2" t="s">
        <v>315</v>
      </c>
    </row>
    <row r="111">
      <c r="A111" s="2">
        <v>1636.0</v>
      </c>
      <c r="B111" s="2" t="s">
        <v>8</v>
      </c>
      <c r="C111" s="2">
        <f t="shared" si="1"/>
        <v>5</v>
      </c>
      <c r="D111" s="2" t="s">
        <v>43</v>
      </c>
      <c r="K111" s="2" t="s">
        <v>316</v>
      </c>
    </row>
    <row r="112">
      <c r="A112" s="2">
        <v>1641.0</v>
      </c>
      <c r="B112" s="2" t="s">
        <v>6</v>
      </c>
      <c r="C112" s="2">
        <f t="shared" si="1"/>
        <v>2</v>
      </c>
      <c r="D112" s="2" t="s">
        <v>33</v>
      </c>
      <c r="K112" s="2" t="s">
        <v>316</v>
      </c>
      <c r="L112" s="31"/>
    </row>
    <row r="113">
      <c r="A113" s="2">
        <v>1643.0</v>
      </c>
      <c r="B113" s="2" t="s">
        <v>13</v>
      </c>
      <c r="C113" s="2">
        <f t="shared" si="1"/>
        <v>5</v>
      </c>
      <c r="D113" s="2" t="s">
        <v>66</v>
      </c>
      <c r="K113" s="2" t="s">
        <v>316</v>
      </c>
    </row>
    <row r="114">
      <c r="A114" s="2">
        <v>1648.0</v>
      </c>
      <c r="B114" s="2" t="s">
        <v>8</v>
      </c>
      <c r="C114" s="2">
        <f t="shared" si="1"/>
        <v>1</v>
      </c>
      <c r="D114" s="2" t="s">
        <v>45</v>
      </c>
      <c r="F114" s="31"/>
      <c r="H114" s="31"/>
      <c r="K114" s="2" t="s">
        <v>316</v>
      </c>
      <c r="L114" s="31"/>
    </row>
    <row r="115">
      <c r="A115" s="2">
        <v>1649.0</v>
      </c>
      <c r="B115" s="2" t="s">
        <v>6</v>
      </c>
      <c r="C115" s="2">
        <f t="shared" si="1"/>
        <v>9</v>
      </c>
      <c r="D115" s="2" t="s">
        <v>35</v>
      </c>
      <c r="K115" s="2" t="s">
        <v>316</v>
      </c>
      <c r="L115" s="31"/>
    </row>
    <row r="116">
      <c r="A116" s="2">
        <v>1658.0</v>
      </c>
      <c r="B116" s="2" t="s">
        <v>8</v>
      </c>
      <c r="C116" s="2">
        <f t="shared" si="1"/>
        <v>18</v>
      </c>
      <c r="D116" s="2" t="s">
        <v>43</v>
      </c>
      <c r="K116" s="2" t="s">
        <v>317</v>
      </c>
    </row>
    <row r="117">
      <c r="A117" s="2">
        <v>1676.0</v>
      </c>
      <c r="B117" s="2" t="s">
        <v>6</v>
      </c>
      <c r="C117" s="2">
        <f t="shared" si="1"/>
        <v>12</v>
      </c>
      <c r="D117" s="2" t="s">
        <v>31</v>
      </c>
      <c r="K117" s="2" t="s">
        <v>318</v>
      </c>
    </row>
    <row r="118">
      <c r="A118" s="2">
        <v>1688.0</v>
      </c>
      <c r="B118" s="2" t="s">
        <v>13</v>
      </c>
      <c r="C118" s="2">
        <f t="shared" si="1"/>
        <v>5</v>
      </c>
      <c r="D118" s="2" t="s">
        <v>66</v>
      </c>
      <c r="K118" s="2" t="s">
        <v>318</v>
      </c>
      <c r="L118" s="31"/>
    </row>
    <row r="119">
      <c r="A119" s="2">
        <v>1693.0</v>
      </c>
      <c r="B119" s="2" t="s">
        <v>8</v>
      </c>
      <c r="C119" s="2">
        <f t="shared" si="1"/>
        <v>9</v>
      </c>
      <c r="D119" s="2" t="s">
        <v>45</v>
      </c>
      <c r="K119" s="2" t="s">
        <v>318</v>
      </c>
    </row>
    <row r="120">
      <c r="A120" s="2">
        <v>1702.0</v>
      </c>
      <c r="B120" s="2" t="s">
        <v>8</v>
      </c>
      <c r="C120" s="2">
        <f t="shared" si="1"/>
        <v>38</v>
      </c>
      <c r="D120" s="2" t="s">
        <v>43</v>
      </c>
      <c r="K120" s="2" t="s">
        <v>319</v>
      </c>
    </row>
    <row r="121">
      <c r="A121" s="2">
        <v>1740.0</v>
      </c>
      <c r="B121" s="2" t="s">
        <v>8</v>
      </c>
      <c r="C121" s="2">
        <f t="shared" si="1"/>
        <v>10</v>
      </c>
      <c r="D121" s="2" t="s">
        <v>45</v>
      </c>
      <c r="K121" s="2" t="s">
        <v>320</v>
      </c>
    </row>
    <row r="122">
      <c r="A122" s="2">
        <v>1750.0</v>
      </c>
      <c r="B122" s="2" t="s">
        <v>6</v>
      </c>
      <c r="C122" s="2">
        <f t="shared" si="1"/>
        <v>8</v>
      </c>
      <c r="D122" s="2" t="s">
        <v>31</v>
      </c>
      <c r="K122" s="2" t="s">
        <v>321</v>
      </c>
    </row>
    <row r="123">
      <c r="A123" s="2">
        <v>1758.0</v>
      </c>
      <c r="B123" s="2" t="s">
        <v>8</v>
      </c>
      <c r="C123" s="2">
        <f t="shared" si="1"/>
        <v>12</v>
      </c>
      <c r="D123" s="2" t="s">
        <v>43</v>
      </c>
      <c r="K123" s="2" t="s">
        <v>322</v>
      </c>
    </row>
    <row r="124">
      <c r="A124" s="2">
        <v>1770.0</v>
      </c>
      <c r="B124" s="2" t="s">
        <v>6</v>
      </c>
      <c r="C124" s="2">
        <f t="shared" si="1"/>
        <v>8</v>
      </c>
      <c r="D124" s="2" t="s">
        <v>33</v>
      </c>
      <c r="K124" s="2" t="s">
        <v>323</v>
      </c>
    </row>
    <row r="125">
      <c r="A125" s="2">
        <v>1778.0</v>
      </c>
      <c r="B125" s="2" t="s">
        <v>8</v>
      </c>
      <c r="C125" s="2">
        <f t="shared" si="1"/>
        <v>57</v>
      </c>
      <c r="D125" s="2" t="s">
        <v>43</v>
      </c>
      <c r="K125" s="2" t="s">
        <v>324</v>
      </c>
    </row>
    <row r="126">
      <c r="A126" s="2">
        <v>1835.0</v>
      </c>
      <c r="B126" s="26" t="s">
        <v>10</v>
      </c>
      <c r="C126" s="2">
        <f t="shared" si="1"/>
        <v>2</v>
      </c>
      <c r="D126" s="26"/>
      <c r="K126" s="2" t="s">
        <v>325</v>
      </c>
    </row>
    <row r="127">
      <c r="A127" s="2">
        <v>1837.0</v>
      </c>
      <c r="B127" s="2" t="s">
        <v>8</v>
      </c>
      <c r="C127" s="2">
        <f t="shared" si="1"/>
        <v>32</v>
      </c>
      <c r="D127" s="2" t="s">
        <v>43</v>
      </c>
      <c r="K127" s="2" t="s">
        <v>326</v>
      </c>
    </row>
    <row r="128">
      <c r="A128" s="2">
        <v>1869.0</v>
      </c>
      <c r="B128" s="26" t="s">
        <v>10</v>
      </c>
      <c r="C128" s="2">
        <f t="shared" si="1"/>
        <v>6</v>
      </c>
      <c r="D128" s="26"/>
      <c r="K128" s="2" t="s">
        <v>327</v>
      </c>
    </row>
    <row r="129">
      <c r="A129" s="2">
        <v>1875.0</v>
      </c>
      <c r="B129" s="2" t="s">
        <v>13</v>
      </c>
      <c r="C129" s="2">
        <f t="shared" si="1"/>
        <v>8</v>
      </c>
      <c r="D129" s="2" t="s">
        <v>66</v>
      </c>
      <c r="K129" s="2" t="s">
        <v>327</v>
      </c>
    </row>
    <row r="130">
      <c r="A130" s="2">
        <v>1883.0</v>
      </c>
      <c r="B130" s="2" t="s">
        <v>8</v>
      </c>
      <c r="C130" s="2">
        <f t="shared" si="1"/>
        <v>9</v>
      </c>
      <c r="D130" s="2" t="s">
        <v>45</v>
      </c>
      <c r="K130" s="2" t="s">
        <v>327</v>
      </c>
    </row>
    <row r="131">
      <c r="A131" s="2">
        <v>1892.0</v>
      </c>
      <c r="B131" s="2" t="s">
        <v>13</v>
      </c>
      <c r="C131" s="2">
        <f t="shared" si="1"/>
        <v>4</v>
      </c>
      <c r="D131" s="2" t="s">
        <v>66</v>
      </c>
      <c r="K131" s="2" t="s">
        <v>327</v>
      </c>
    </row>
    <row r="132">
      <c r="A132" s="2">
        <v>1896.0</v>
      </c>
      <c r="B132" s="2" t="s">
        <v>8</v>
      </c>
      <c r="C132" s="2">
        <f t="shared" si="1"/>
        <v>28</v>
      </c>
      <c r="D132" s="2" t="s">
        <v>43</v>
      </c>
      <c r="K132" s="2" t="s">
        <v>328</v>
      </c>
    </row>
    <row r="133">
      <c r="A133" s="2">
        <v>1924.0</v>
      </c>
      <c r="B133" s="2" t="s">
        <v>13</v>
      </c>
      <c r="C133" s="2">
        <f t="shared" si="1"/>
        <v>9</v>
      </c>
      <c r="D133" s="2" t="s">
        <v>66</v>
      </c>
      <c r="K133" s="2" t="s">
        <v>329</v>
      </c>
    </row>
    <row r="134">
      <c r="A134" s="2">
        <v>1933.0</v>
      </c>
      <c r="B134" s="2" t="s">
        <v>8</v>
      </c>
      <c r="C134" s="2">
        <f t="shared" si="1"/>
        <v>3</v>
      </c>
      <c r="D134" s="5" t="s">
        <v>45</v>
      </c>
      <c r="K134" s="2" t="s">
        <v>329</v>
      </c>
    </row>
    <row r="135">
      <c r="A135" s="2">
        <v>1936.0</v>
      </c>
      <c r="B135" s="2" t="s">
        <v>6</v>
      </c>
      <c r="C135" s="2">
        <f t="shared" si="1"/>
        <v>2</v>
      </c>
      <c r="D135" s="2" t="s">
        <v>35</v>
      </c>
      <c r="K135" s="2" t="s">
        <v>330</v>
      </c>
    </row>
    <row r="136">
      <c r="A136" s="2">
        <v>1938.0</v>
      </c>
      <c r="B136" s="2" t="s">
        <v>8</v>
      </c>
      <c r="C136" s="2">
        <f t="shared" si="1"/>
        <v>2</v>
      </c>
      <c r="D136" s="5" t="s">
        <v>45</v>
      </c>
      <c r="K136" s="2" t="s">
        <v>331</v>
      </c>
    </row>
    <row r="137">
      <c r="A137" s="2">
        <v>1940.0</v>
      </c>
      <c r="B137" s="26" t="s">
        <v>10</v>
      </c>
      <c r="C137" s="2">
        <f t="shared" si="1"/>
        <v>4</v>
      </c>
      <c r="D137" s="26"/>
      <c r="K137" s="2" t="s">
        <v>331</v>
      </c>
    </row>
    <row r="138">
      <c r="A138" s="2">
        <v>1944.0</v>
      </c>
      <c r="B138" s="2" t="s">
        <v>8</v>
      </c>
      <c r="C138" s="2">
        <f t="shared" si="1"/>
        <v>15</v>
      </c>
      <c r="D138" s="2" t="s">
        <v>43</v>
      </c>
      <c r="K138" s="2" t="s">
        <v>331</v>
      </c>
    </row>
    <row r="139">
      <c r="A139" s="2">
        <v>1959.0</v>
      </c>
      <c r="B139" s="2" t="s">
        <v>67</v>
      </c>
      <c r="C139" s="2">
        <f t="shared" si="1"/>
        <v>2</v>
      </c>
      <c r="F139" s="31" t="s">
        <v>68</v>
      </c>
      <c r="K139" s="2" t="s">
        <v>331</v>
      </c>
      <c r="L139" s="31" t="s">
        <v>332</v>
      </c>
    </row>
    <row r="140">
      <c r="A140" s="2">
        <v>1961.0</v>
      </c>
      <c r="B140" s="2" t="s">
        <v>8</v>
      </c>
      <c r="C140" s="2">
        <f t="shared" si="1"/>
        <v>13</v>
      </c>
      <c r="D140" s="2" t="s">
        <v>43</v>
      </c>
      <c r="K140" s="2" t="s">
        <v>333</v>
      </c>
    </row>
    <row r="141">
      <c r="A141" s="2">
        <v>1974.0</v>
      </c>
      <c r="B141" s="2" t="s">
        <v>8</v>
      </c>
      <c r="C141" s="2">
        <f t="shared" si="1"/>
        <v>18</v>
      </c>
      <c r="D141" s="2" t="s">
        <v>45</v>
      </c>
      <c r="K141" s="2" t="s">
        <v>334</v>
      </c>
    </row>
    <row r="142">
      <c r="A142" s="2">
        <v>1992.0</v>
      </c>
      <c r="B142" s="2" t="s">
        <v>8</v>
      </c>
      <c r="C142" s="2">
        <f t="shared" si="1"/>
        <v>15</v>
      </c>
      <c r="D142" s="2" t="s">
        <v>43</v>
      </c>
      <c r="K142" s="2" t="s">
        <v>335</v>
      </c>
    </row>
    <row r="143">
      <c r="A143" s="2">
        <v>2007.0</v>
      </c>
      <c r="B143" s="2" t="s">
        <v>6</v>
      </c>
      <c r="C143" s="2">
        <f t="shared" si="1"/>
        <v>3</v>
      </c>
      <c r="D143" s="2" t="s">
        <v>31</v>
      </c>
      <c r="K143" s="2" t="s">
        <v>335</v>
      </c>
    </row>
    <row r="144">
      <c r="A144" s="2">
        <v>2010.0</v>
      </c>
      <c r="B144" s="26" t="s">
        <v>10</v>
      </c>
      <c r="C144" s="2">
        <f t="shared" si="1"/>
        <v>10</v>
      </c>
      <c r="D144" s="26" t="s">
        <v>336</v>
      </c>
      <c r="K144" s="2" t="s">
        <v>335</v>
      </c>
    </row>
    <row r="145">
      <c r="A145" s="2">
        <v>2020.0</v>
      </c>
      <c r="B145" s="26" t="s">
        <v>10</v>
      </c>
      <c r="C145" s="2">
        <f t="shared" si="1"/>
        <v>6</v>
      </c>
      <c r="D145" s="26"/>
      <c r="K145" s="2" t="s">
        <v>335</v>
      </c>
    </row>
    <row r="146">
      <c r="A146" s="2">
        <v>2026.0</v>
      </c>
      <c r="B146" s="2" t="s">
        <v>6</v>
      </c>
      <c r="C146" s="2">
        <f t="shared" si="1"/>
        <v>6</v>
      </c>
      <c r="D146" s="2" t="s">
        <v>35</v>
      </c>
      <c r="K146" s="2" t="s">
        <v>337</v>
      </c>
    </row>
    <row r="147">
      <c r="A147" s="2">
        <v>2032.0</v>
      </c>
      <c r="B147" s="2" t="s">
        <v>13</v>
      </c>
      <c r="C147" s="2">
        <f t="shared" si="1"/>
        <v>3</v>
      </c>
      <c r="D147" s="2" t="s">
        <v>66</v>
      </c>
      <c r="K147" s="2" t="s">
        <v>337</v>
      </c>
    </row>
    <row r="148">
      <c r="A148" s="2">
        <v>2035.0</v>
      </c>
      <c r="B148" s="2" t="s">
        <v>8</v>
      </c>
      <c r="C148" s="2">
        <f t="shared" si="1"/>
        <v>6</v>
      </c>
      <c r="D148" s="2" t="s">
        <v>43</v>
      </c>
      <c r="K148" s="2" t="s">
        <v>337</v>
      </c>
    </row>
    <row r="149">
      <c r="A149" s="2">
        <v>2041.0</v>
      </c>
      <c r="B149" s="26" t="s">
        <v>67</v>
      </c>
      <c r="C149" s="2">
        <f t="shared" si="1"/>
        <v>9</v>
      </c>
      <c r="K149" s="2" t="s">
        <v>338</v>
      </c>
    </row>
    <row r="150">
      <c r="A150" s="2">
        <v>2050.0</v>
      </c>
      <c r="B150" s="2" t="s">
        <v>13</v>
      </c>
      <c r="C150" s="2">
        <f t="shared" si="1"/>
        <v>2</v>
      </c>
      <c r="D150" s="2" t="s">
        <v>66</v>
      </c>
      <c r="K150" s="2" t="s">
        <v>339</v>
      </c>
    </row>
    <row r="151">
      <c r="A151" s="2">
        <v>2052.0</v>
      </c>
      <c r="B151" s="26" t="s">
        <v>10</v>
      </c>
      <c r="C151" s="2">
        <f t="shared" si="1"/>
        <v>1</v>
      </c>
      <c r="K151" s="2" t="s">
        <v>339</v>
      </c>
    </row>
    <row r="152">
      <c r="A152" s="2">
        <v>2053.0</v>
      </c>
      <c r="B152" s="2" t="s">
        <v>8</v>
      </c>
      <c r="C152" s="2">
        <f t="shared" si="1"/>
        <v>16</v>
      </c>
      <c r="D152" s="2" t="s">
        <v>43</v>
      </c>
      <c r="K152" s="2" t="s">
        <v>339</v>
      </c>
    </row>
    <row r="153">
      <c r="A153" s="2">
        <v>2069.0</v>
      </c>
      <c r="B153" s="2" t="s">
        <v>8</v>
      </c>
      <c r="C153" s="2">
        <f t="shared" si="1"/>
        <v>8</v>
      </c>
      <c r="D153" s="2" t="s">
        <v>45</v>
      </c>
      <c r="K153" s="2" t="s">
        <v>339</v>
      </c>
    </row>
    <row r="154">
      <c r="A154" s="2">
        <v>2077.0</v>
      </c>
      <c r="B154" s="2" t="s">
        <v>8</v>
      </c>
      <c r="C154" s="2">
        <f t="shared" si="1"/>
        <v>7</v>
      </c>
      <c r="D154" s="2" t="s">
        <v>43</v>
      </c>
      <c r="K154" s="2" t="s">
        <v>339</v>
      </c>
    </row>
    <row r="155">
      <c r="A155" s="2">
        <v>2084.0</v>
      </c>
      <c r="B155" s="26" t="s">
        <v>10</v>
      </c>
      <c r="C155" s="2">
        <f t="shared" si="1"/>
        <v>6</v>
      </c>
      <c r="D155" s="26"/>
      <c r="K155" s="2" t="s">
        <v>339</v>
      </c>
    </row>
    <row r="156">
      <c r="A156" s="2">
        <v>2090.0</v>
      </c>
      <c r="B156" s="2" t="s">
        <v>8</v>
      </c>
      <c r="C156" s="2">
        <f t="shared" si="1"/>
        <v>10</v>
      </c>
      <c r="D156" s="2" t="s">
        <v>43</v>
      </c>
      <c r="K156" s="2" t="s">
        <v>340</v>
      </c>
    </row>
    <row r="157">
      <c r="A157" s="2">
        <v>2100.0</v>
      </c>
      <c r="B157" s="2" t="s">
        <v>8</v>
      </c>
      <c r="C157" s="2">
        <f t="shared" si="1"/>
        <v>6</v>
      </c>
      <c r="D157" s="2" t="s">
        <v>45</v>
      </c>
      <c r="K157" s="2" t="s">
        <v>340</v>
      </c>
    </row>
    <row r="158">
      <c r="A158" s="2">
        <v>2106.0</v>
      </c>
      <c r="B158" s="2" t="s">
        <v>8</v>
      </c>
      <c r="C158" s="2">
        <f t="shared" si="1"/>
        <v>66</v>
      </c>
      <c r="D158" s="2" t="s">
        <v>43</v>
      </c>
      <c r="K158" s="2" t="s">
        <v>341</v>
      </c>
    </row>
    <row r="159">
      <c r="A159" s="2">
        <v>2172.0</v>
      </c>
      <c r="B159" s="2" t="s">
        <v>8</v>
      </c>
      <c r="C159" s="2">
        <f t="shared" si="1"/>
        <v>4</v>
      </c>
      <c r="D159" s="2" t="s">
        <v>45</v>
      </c>
      <c r="K159" s="2" t="s">
        <v>342</v>
      </c>
    </row>
    <row r="160">
      <c r="A160" s="2">
        <v>2176.0</v>
      </c>
      <c r="B160" s="2" t="s">
        <v>8</v>
      </c>
      <c r="C160" s="2">
        <f t="shared" si="1"/>
        <v>90</v>
      </c>
      <c r="D160" s="2" t="s">
        <v>43</v>
      </c>
      <c r="K160" s="2" t="s">
        <v>343</v>
      </c>
    </row>
    <row r="161">
      <c r="A161" s="2">
        <v>2266.0</v>
      </c>
      <c r="B161" s="2" t="s">
        <v>12</v>
      </c>
      <c r="C161" s="2">
        <f t="shared" si="1"/>
        <v>36</v>
      </c>
      <c r="D161" s="2" t="s">
        <v>66</v>
      </c>
      <c r="K161" s="2" t="s">
        <v>344</v>
      </c>
    </row>
    <row r="162">
      <c r="A162" s="2">
        <v>2302.0</v>
      </c>
      <c r="B162" s="2" t="s">
        <v>8</v>
      </c>
      <c r="C162" s="2">
        <f t="shared" si="1"/>
        <v>18</v>
      </c>
      <c r="D162" s="2" t="s">
        <v>43</v>
      </c>
      <c r="K162" s="2" t="s">
        <v>345</v>
      </c>
    </row>
    <row r="163">
      <c r="A163" s="2">
        <v>2320.0</v>
      </c>
      <c r="B163" s="2" t="s">
        <v>8</v>
      </c>
      <c r="C163" s="2">
        <f t="shared" si="1"/>
        <v>24</v>
      </c>
      <c r="D163" s="2" t="s">
        <v>45</v>
      </c>
      <c r="K163" s="2" t="s">
        <v>346</v>
      </c>
    </row>
    <row r="164">
      <c r="A164" s="2">
        <v>2344.0</v>
      </c>
      <c r="B164" s="2" t="s">
        <v>8</v>
      </c>
      <c r="C164" s="2">
        <f t="shared" si="1"/>
        <v>42</v>
      </c>
      <c r="D164" s="2" t="s">
        <v>43</v>
      </c>
      <c r="K164" s="2" t="s">
        <v>347</v>
      </c>
    </row>
    <row r="165">
      <c r="A165" s="2">
        <v>2386.0</v>
      </c>
      <c r="B165" s="2" t="s">
        <v>67</v>
      </c>
      <c r="C165" s="2">
        <f t="shared" si="1"/>
        <v>3</v>
      </c>
      <c r="F165" s="31" t="s">
        <v>68</v>
      </c>
      <c r="K165" s="2" t="s">
        <v>348</v>
      </c>
      <c r="L165" s="31" t="s">
        <v>69</v>
      </c>
    </row>
    <row r="166">
      <c r="A166" s="2">
        <v>2389.0</v>
      </c>
      <c r="B166" s="2" t="s">
        <v>8</v>
      </c>
      <c r="C166" s="2">
        <f t="shared" si="1"/>
        <v>1</v>
      </c>
      <c r="D166" s="2" t="s">
        <v>43</v>
      </c>
      <c r="K166" s="2" t="s">
        <v>348</v>
      </c>
    </row>
    <row r="167">
      <c r="A167" s="2">
        <v>2390.0</v>
      </c>
      <c r="B167" s="2" t="s">
        <v>7</v>
      </c>
      <c r="C167" s="2">
        <f t="shared" si="1"/>
        <v>10</v>
      </c>
      <c r="K167" s="2" t="s">
        <v>349</v>
      </c>
    </row>
    <row r="168">
      <c r="A168" s="2">
        <v>2400.0</v>
      </c>
      <c r="B168" s="2" t="s">
        <v>8</v>
      </c>
      <c r="C168" s="2">
        <f t="shared" si="1"/>
        <v>26</v>
      </c>
      <c r="D168" s="2" t="s">
        <v>45</v>
      </c>
      <c r="K168" s="2" t="s">
        <v>349</v>
      </c>
    </row>
    <row r="169">
      <c r="A169" s="2">
        <v>2426.0</v>
      </c>
      <c r="B169" s="2" t="s">
        <v>8</v>
      </c>
      <c r="C169" s="2">
        <f t="shared" si="1"/>
        <v>34</v>
      </c>
      <c r="D169" s="2" t="s">
        <v>43</v>
      </c>
      <c r="K169" s="2" t="s">
        <v>350</v>
      </c>
    </row>
    <row r="170">
      <c r="A170" s="2">
        <v>2460.0</v>
      </c>
      <c r="B170" s="2" t="s">
        <v>6</v>
      </c>
      <c r="C170" s="2">
        <f t="shared" si="1"/>
        <v>23</v>
      </c>
      <c r="D170" s="2" t="s">
        <v>38</v>
      </c>
      <c r="K170" s="2" t="s">
        <v>351</v>
      </c>
    </row>
    <row r="171">
      <c r="A171" s="2">
        <v>2483.0</v>
      </c>
      <c r="B171" s="2" t="s">
        <v>8</v>
      </c>
      <c r="C171" s="2">
        <f t="shared" si="1"/>
        <v>23</v>
      </c>
      <c r="D171" s="2" t="s">
        <v>43</v>
      </c>
      <c r="K171" s="2" t="s">
        <v>352</v>
      </c>
    </row>
    <row r="172">
      <c r="A172" s="2">
        <v>2506.0</v>
      </c>
      <c r="B172" s="2" t="s">
        <v>6</v>
      </c>
      <c r="C172" s="2">
        <f t="shared" si="1"/>
        <v>7</v>
      </c>
      <c r="D172" s="2" t="s">
        <v>35</v>
      </c>
      <c r="K172" s="2" t="s">
        <v>353</v>
      </c>
    </row>
    <row r="173">
      <c r="A173" s="36">
        <v>2513.0</v>
      </c>
      <c r="B173" s="2" t="s">
        <v>8</v>
      </c>
      <c r="C173" s="2">
        <f t="shared" si="1"/>
        <v>8</v>
      </c>
      <c r="D173" s="2" t="s">
        <v>43</v>
      </c>
      <c r="K173" s="2" t="s">
        <v>353</v>
      </c>
    </row>
    <row r="174">
      <c r="A174" s="2">
        <v>2521.0</v>
      </c>
      <c r="B174" s="2" t="s">
        <v>6</v>
      </c>
      <c r="C174" s="2">
        <f t="shared" si="1"/>
        <v>19</v>
      </c>
      <c r="D174" s="2" t="s">
        <v>31</v>
      </c>
      <c r="K174" s="2" t="s">
        <v>353</v>
      </c>
    </row>
    <row r="175">
      <c r="A175" s="2">
        <v>2540.0</v>
      </c>
      <c r="B175" s="2" t="s">
        <v>238</v>
      </c>
      <c r="C175" s="2">
        <f t="shared" si="1"/>
        <v>9</v>
      </c>
      <c r="D175" s="2" t="s">
        <v>43</v>
      </c>
      <c r="K175" s="2" t="s">
        <v>354</v>
      </c>
    </row>
    <row r="176">
      <c r="A176" s="2">
        <v>2549.0</v>
      </c>
      <c r="B176" s="26" t="s">
        <v>6</v>
      </c>
      <c r="C176" s="2">
        <f t="shared" si="1"/>
        <v>2</v>
      </c>
      <c r="D176" s="26" t="s">
        <v>36</v>
      </c>
      <c r="K176" s="2" t="s">
        <v>355</v>
      </c>
    </row>
    <row r="177">
      <c r="A177" s="2">
        <v>2551.0</v>
      </c>
      <c r="B177" s="2" t="s">
        <v>8</v>
      </c>
      <c r="C177" s="2">
        <f t="shared" si="1"/>
        <v>49</v>
      </c>
      <c r="D177" s="2" t="s">
        <v>43</v>
      </c>
      <c r="K177" s="2" t="s">
        <v>356</v>
      </c>
    </row>
    <row r="178">
      <c r="A178" s="2">
        <v>2600.0</v>
      </c>
      <c r="B178" s="2" t="s">
        <v>6</v>
      </c>
      <c r="C178" s="2">
        <f t="shared" si="1"/>
        <v>9</v>
      </c>
      <c r="D178" s="2" t="s">
        <v>31</v>
      </c>
      <c r="K178" s="2" t="s">
        <v>357</v>
      </c>
    </row>
    <row r="179">
      <c r="A179" s="2">
        <v>2609.0</v>
      </c>
      <c r="B179" s="2" t="s">
        <v>8</v>
      </c>
      <c r="C179" s="2">
        <f t="shared" si="1"/>
        <v>91</v>
      </c>
      <c r="D179" s="2" t="s">
        <v>43</v>
      </c>
      <c r="K179" s="2" t="s">
        <v>358</v>
      </c>
    </row>
    <row r="180">
      <c r="A180" s="2">
        <v>2700.0</v>
      </c>
      <c r="B180" s="2" t="s">
        <v>6</v>
      </c>
      <c r="C180" s="2">
        <f t="shared" si="1"/>
        <v>7</v>
      </c>
      <c r="D180" s="2" t="s">
        <v>35</v>
      </c>
      <c r="K180" s="2" t="s">
        <v>359</v>
      </c>
    </row>
    <row r="181">
      <c r="A181" s="2">
        <v>2707.0</v>
      </c>
      <c r="B181" s="2" t="s">
        <v>6</v>
      </c>
      <c r="C181" s="2">
        <f t="shared" si="1"/>
        <v>7</v>
      </c>
      <c r="D181" s="2" t="s">
        <v>31</v>
      </c>
      <c r="K181" s="2" t="s">
        <v>360</v>
      </c>
    </row>
    <row r="182">
      <c r="A182" s="2">
        <v>2714.0</v>
      </c>
      <c r="B182" s="2" t="s">
        <v>8</v>
      </c>
      <c r="C182" s="2">
        <f t="shared" si="1"/>
        <v>38</v>
      </c>
      <c r="D182" s="2" t="s">
        <v>43</v>
      </c>
    </row>
    <row r="183">
      <c r="A183" s="2">
        <v>2752.0</v>
      </c>
      <c r="C183" s="2">
        <f>SUM(C5:C182)</f>
        <v>2722</v>
      </c>
    </row>
    <row r="184">
      <c r="A184" s="2" t="s">
        <v>247</v>
      </c>
    </row>
  </sheetData>
  <autoFilter ref="$A$4:$L$184"/>
  <customSheetViews>
    <customSheetView guid="{0945A032-A38A-4A2D-B08B-EF7107F0CEAA}" filter="1" showAutoFilter="1">
      <autoFilter ref="$A$4:$L$184"/>
      <extLst>
        <ext uri="GoogleSheetsCustomDataVersion1">
          <go:sheetsCustomData xmlns:go="http://customooxmlschemas.google.com/" filterViewId="106671713"/>
        </ext>
      </extLst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4" width="15.67"/>
    <col customWidth="1" min="5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5.33"/>
    <col customWidth="1" min="12" max="14" width="8.56"/>
    <col customWidth="1" min="16" max="16" width="8.78"/>
    <col customWidth="1" min="17" max="24" width="8.56"/>
  </cols>
  <sheetData>
    <row r="1">
      <c r="A1" s="7" t="s">
        <v>54</v>
      </c>
      <c r="B1" s="8" t="s">
        <v>361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>
      <c r="A2" s="7" t="s">
        <v>56</v>
      </c>
      <c r="B2" s="8">
        <v>5.6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>
      <c r="A3" s="7" t="s">
        <v>57</v>
      </c>
      <c r="B3" s="7" t="s">
        <v>58</v>
      </c>
      <c r="C3" s="8"/>
      <c r="D3" s="7"/>
      <c r="E3" s="7"/>
      <c r="F3" s="7"/>
      <c r="G3" s="7"/>
      <c r="H3" s="7"/>
      <c r="I3" s="10"/>
      <c r="J3" s="11"/>
      <c r="K3" s="8"/>
      <c r="L3" s="8"/>
    </row>
    <row r="4">
      <c r="A4" s="12" t="s">
        <v>4</v>
      </c>
      <c r="B4" s="12" t="s">
        <v>5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4" t="s">
        <v>22</v>
      </c>
      <c r="K4" s="14" t="s">
        <v>23</v>
      </c>
      <c r="L4" s="14" t="s">
        <v>24</v>
      </c>
      <c r="N4" s="27" t="s">
        <v>5</v>
      </c>
      <c r="O4" s="8" t="s">
        <v>21</v>
      </c>
      <c r="P4" s="8" t="s">
        <v>142</v>
      </c>
      <c r="R4" s="2"/>
      <c r="S4" s="2"/>
      <c r="T4" s="2"/>
      <c r="U4" s="2"/>
      <c r="V4" s="2"/>
      <c r="W4" s="2"/>
    </row>
    <row r="5">
      <c r="A5" s="2">
        <v>25.0</v>
      </c>
      <c r="B5" s="2" t="s">
        <v>6</v>
      </c>
      <c r="C5" s="2">
        <f t="shared" ref="C5:C250" si="1">A6-A5</f>
        <v>6</v>
      </c>
      <c r="D5" s="2" t="s">
        <v>33</v>
      </c>
      <c r="I5" s="17"/>
      <c r="J5" s="18"/>
      <c r="K5" s="2" t="s">
        <v>362</v>
      </c>
      <c r="N5" s="34" t="s">
        <v>6</v>
      </c>
      <c r="O5" s="37">
        <f>SUMIF(B:B,"hard_coral",C:C)</f>
        <v>699</v>
      </c>
      <c r="P5" s="38">
        <f t="shared" ref="P5:P15" si="2">(O5/$O$16)*100</f>
        <v>28.24242424</v>
      </c>
      <c r="R5" s="2" t="s">
        <v>8</v>
      </c>
      <c r="S5" s="2">
        <v>1527.0</v>
      </c>
      <c r="T5" s="2"/>
      <c r="U5" s="2"/>
      <c r="V5" s="2"/>
      <c r="W5" s="2"/>
    </row>
    <row r="6">
      <c r="A6" s="2">
        <v>31.0</v>
      </c>
      <c r="B6" s="2" t="s">
        <v>13</v>
      </c>
      <c r="C6" s="2">
        <f t="shared" si="1"/>
        <v>7</v>
      </c>
      <c r="D6" s="2" t="s">
        <v>66</v>
      </c>
      <c r="I6" s="17"/>
      <c r="J6" s="18"/>
      <c r="K6" s="2" t="s">
        <v>362</v>
      </c>
      <c r="N6" s="20" t="s">
        <v>8</v>
      </c>
      <c r="O6" s="28">
        <f>SUMIF(B:B,"algae",C:C)</f>
        <v>1527</v>
      </c>
      <c r="P6" s="29">
        <f t="shared" si="2"/>
        <v>61.6969697</v>
      </c>
      <c r="R6" s="2" t="s">
        <v>11</v>
      </c>
      <c r="S6" s="2">
        <v>17.0</v>
      </c>
    </row>
    <row r="7">
      <c r="A7" s="2">
        <v>38.0</v>
      </c>
      <c r="B7" s="26" t="s">
        <v>363</v>
      </c>
      <c r="C7" s="2">
        <f t="shared" si="1"/>
        <v>2</v>
      </c>
      <c r="D7" s="26"/>
      <c r="I7" s="17"/>
      <c r="J7" s="18"/>
      <c r="K7" s="2" t="s">
        <v>362</v>
      </c>
      <c r="N7" s="20" t="s">
        <v>7</v>
      </c>
      <c r="O7" s="28">
        <f>SUMIF(B:B,"soft_coral",C:C)</f>
        <v>117</v>
      </c>
      <c r="P7" s="29">
        <f t="shared" si="2"/>
        <v>4.727272727</v>
      </c>
      <c r="R7" s="2" t="s">
        <v>6</v>
      </c>
      <c r="S7" s="2">
        <v>699.0</v>
      </c>
    </row>
    <row r="8">
      <c r="A8" s="2">
        <v>40.0</v>
      </c>
      <c r="B8" s="2" t="s">
        <v>8</v>
      </c>
      <c r="C8" s="2">
        <f t="shared" si="1"/>
        <v>5</v>
      </c>
      <c r="D8" s="2" t="s">
        <v>43</v>
      </c>
      <c r="I8" s="17"/>
      <c r="J8" s="18"/>
      <c r="K8" s="2" t="s">
        <v>362</v>
      </c>
      <c r="N8" s="20" t="s">
        <v>11</v>
      </c>
      <c r="O8" s="28">
        <f>SUMIF(B:B,"boulder",C:C)</f>
        <v>17</v>
      </c>
      <c r="P8" s="29">
        <f t="shared" si="2"/>
        <v>0.6868686869</v>
      </c>
      <c r="R8" s="2" t="s">
        <v>148</v>
      </c>
      <c r="S8" s="2">
        <v>0.0</v>
      </c>
      <c r="T8" s="2"/>
      <c r="U8" s="2"/>
      <c r="V8" s="2"/>
    </row>
    <row r="9">
      <c r="A9" s="2">
        <v>45.0</v>
      </c>
      <c r="B9" s="2" t="s">
        <v>13</v>
      </c>
      <c r="C9" s="2">
        <f t="shared" si="1"/>
        <v>8</v>
      </c>
      <c r="D9" s="2" t="s">
        <v>66</v>
      </c>
      <c r="I9" s="17"/>
      <c r="J9" s="18"/>
      <c r="K9" s="2" t="s">
        <v>362</v>
      </c>
      <c r="N9" s="20" t="s">
        <v>149</v>
      </c>
      <c r="O9" s="28">
        <f>SUMIF(B:B,"rubble",C:C)</f>
        <v>0</v>
      </c>
      <c r="P9" s="29">
        <f t="shared" si="2"/>
        <v>0</v>
      </c>
      <c r="R9" s="2" t="s">
        <v>149</v>
      </c>
      <c r="S9" s="2">
        <v>0.0</v>
      </c>
      <c r="T9" s="2"/>
      <c r="U9" s="2"/>
      <c r="V9" s="2"/>
    </row>
    <row r="10">
      <c r="A10" s="2">
        <v>53.0</v>
      </c>
      <c r="B10" s="2" t="s">
        <v>8</v>
      </c>
      <c r="C10" s="2">
        <f t="shared" si="1"/>
        <v>4</v>
      </c>
      <c r="D10" s="2" t="s">
        <v>45</v>
      </c>
      <c r="F10" s="31"/>
      <c r="K10" s="2" t="s">
        <v>364</v>
      </c>
      <c r="L10" s="31"/>
      <c r="N10" s="20" t="s">
        <v>12</v>
      </c>
      <c r="O10" s="28">
        <f>SUMIF(B:B,"sand",C:C)</f>
        <v>0</v>
      </c>
      <c r="P10" s="29">
        <f t="shared" si="2"/>
        <v>0</v>
      </c>
      <c r="R10" s="2" t="s">
        <v>12</v>
      </c>
      <c r="S10" s="2">
        <v>0.0</v>
      </c>
    </row>
    <row r="11">
      <c r="A11" s="2">
        <v>57.0</v>
      </c>
      <c r="B11" s="2" t="s">
        <v>6</v>
      </c>
      <c r="C11" s="2">
        <f t="shared" si="1"/>
        <v>5</v>
      </c>
      <c r="D11" s="2" t="s">
        <v>31</v>
      </c>
      <c r="K11" s="2" t="s">
        <v>364</v>
      </c>
      <c r="N11" s="20" t="s">
        <v>9</v>
      </c>
      <c r="O11" s="28">
        <f>SUMIF(B:B,"sponge",C:C)</f>
        <v>0</v>
      </c>
      <c r="P11" s="29">
        <f t="shared" si="2"/>
        <v>0</v>
      </c>
      <c r="R11" s="2" t="s">
        <v>13</v>
      </c>
      <c r="S11" s="2">
        <v>104.0</v>
      </c>
    </row>
    <row r="12">
      <c r="A12" s="2">
        <v>62.0</v>
      </c>
      <c r="B12" s="2" t="s">
        <v>8</v>
      </c>
      <c r="C12" s="2">
        <f t="shared" si="1"/>
        <v>5</v>
      </c>
      <c r="D12" s="2" t="s">
        <v>43</v>
      </c>
      <c r="K12" s="2" t="s">
        <v>365</v>
      </c>
      <c r="N12" s="20" t="s">
        <v>148</v>
      </c>
      <c r="O12" s="28">
        <f>SUMIF(B:B,"other",C:C)</f>
        <v>0</v>
      </c>
      <c r="P12" s="29">
        <f t="shared" si="2"/>
        <v>0</v>
      </c>
      <c r="R12" s="2" t="s">
        <v>7</v>
      </c>
      <c r="S12" s="2">
        <v>117.0</v>
      </c>
    </row>
    <row r="13">
      <c r="A13" s="2">
        <v>67.0</v>
      </c>
      <c r="B13" s="2" t="s">
        <v>8</v>
      </c>
      <c r="C13" s="2">
        <f t="shared" si="1"/>
        <v>4</v>
      </c>
      <c r="D13" s="2" t="s">
        <v>45</v>
      </c>
      <c r="K13" s="2" t="s">
        <v>365</v>
      </c>
      <c r="N13" s="20" t="s">
        <v>10</v>
      </c>
      <c r="O13" s="28">
        <f>SUMIF(B:B,"unknown",C:C)</f>
        <v>0</v>
      </c>
      <c r="P13" s="29">
        <f t="shared" si="2"/>
        <v>0</v>
      </c>
      <c r="R13" s="2" t="s">
        <v>9</v>
      </c>
      <c r="S13" s="2">
        <v>0.0</v>
      </c>
    </row>
    <row r="14">
      <c r="A14" s="2">
        <v>71.0</v>
      </c>
      <c r="B14" s="2" t="s">
        <v>8</v>
      </c>
      <c r="C14" s="2">
        <f t="shared" si="1"/>
        <v>5</v>
      </c>
      <c r="D14" s="2" t="s">
        <v>43</v>
      </c>
      <c r="F14" s="31"/>
      <c r="H14" s="31"/>
      <c r="K14" s="2" t="s">
        <v>365</v>
      </c>
      <c r="L14" s="31"/>
      <c r="N14" s="20" t="s">
        <v>13</v>
      </c>
      <c r="O14" s="28">
        <f>SUMIF(B:B,"shadow",C:C)</f>
        <v>104</v>
      </c>
      <c r="P14" s="29">
        <f t="shared" si="2"/>
        <v>4.202020202</v>
      </c>
      <c r="R14" s="2" t="s">
        <v>10</v>
      </c>
      <c r="S14" s="2">
        <v>0.0</v>
      </c>
    </row>
    <row r="15">
      <c r="A15" s="2">
        <v>76.0</v>
      </c>
      <c r="B15" s="2" t="s">
        <v>6</v>
      </c>
      <c r="C15" s="2">
        <f t="shared" si="1"/>
        <v>5</v>
      </c>
      <c r="D15" s="2" t="s">
        <v>35</v>
      </c>
      <c r="K15" s="2" t="s">
        <v>366</v>
      </c>
      <c r="N15" s="20" t="s">
        <v>67</v>
      </c>
      <c r="O15" s="28">
        <f>SUMIF(B:B,"zoanthids",C:C)</f>
        <v>11</v>
      </c>
      <c r="P15" s="29">
        <f t="shared" si="2"/>
        <v>0.4444444444</v>
      </c>
      <c r="R15" s="2" t="s">
        <v>67</v>
      </c>
      <c r="S15" s="2">
        <v>11.0</v>
      </c>
    </row>
    <row r="16">
      <c r="A16" s="2">
        <v>81.0</v>
      </c>
      <c r="B16" s="2" t="s">
        <v>8</v>
      </c>
      <c r="C16" s="2">
        <f t="shared" si="1"/>
        <v>4</v>
      </c>
      <c r="D16" s="2" t="s">
        <v>43</v>
      </c>
      <c r="K16" s="2" t="s">
        <v>367</v>
      </c>
      <c r="N16" s="20"/>
      <c r="O16" s="40">
        <f t="shared" ref="O16:P16" si="3">SUM(O5:O15)</f>
        <v>2475</v>
      </c>
      <c r="P16" s="33">
        <f t="shared" si="3"/>
        <v>100</v>
      </c>
    </row>
    <row r="17">
      <c r="A17" s="2">
        <v>85.0</v>
      </c>
      <c r="B17" s="2" t="s">
        <v>6</v>
      </c>
      <c r="C17" s="2">
        <f t="shared" si="1"/>
        <v>5</v>
      </c>
      <c r="D17" s="2" t="s">
        <v>31</v>
      </c>
      <c r="K17" s="2" t="s">
        <v>367</v>
      </c>
      <c r="N17" s="34"/>
      <c r="O17" s="20"/>
      <c r="P17" s="20"/>
    </row>
    <row r="18">
      <c r="A18" s="2">
        <v>90.0</v>
      </c>
      <c r="B18" s="2" t="s">
        <v>8</v>
      </c>
      <c r="C18" s="2">
        <f t="shared" si="1"/>
        <v>38</v>
      </c>
      <c r="D18" s="2" t="s">
        <v>43</v>
      </c>
      <c r="F18" s="31"/>
      <c r="K18" s="2" t="s">
        <v>368</v>
      </c>
      <c r="L18" s="31"/>
      <c r="N18" s="35" t="s">
        <v>156</v>
      </c>
      <c r="O18" s="20"/>
      <c r="P18" s="20"/>
    </row>
    <row r="19">
      <c r="A19" s="2">
        <v>128.0</v>
      </c>
      <c r="B19" s="2" t="s">
        <v>238</v>
      </c>
      <c r="C19" s="2">
        <f t="shared" si="1"/>
        <v>13</v>
      </c>
      <c r="D19" s="2" t="s">
        <v>45</v>
      </c>
      <c r="K19" s="2" t="s">
        <v>369</v>
      </c>
      <c r="N19" s="40">
        <f>C251-SUMIF(B5:B250,"missing",C5:C250)</f>
        <v>2547</v>
      </c>
      <c r="O19" s="20"/>
      <c r="P19" s="20"/>
    </row>
    <row r="20">
      <c r="A20" s="2">
        <v>141.0</v>
      </c>
      <c r="B20" s="2" t="s">
        <v>13</v>
      </c>
      <c r="C20" s="2">
        <f t="shared" si="1"/>
        <v>9</v>
      </c>
      <c r="D20" s="2" t="s">
        <v>66</v>
      </c>
      <c r="K20" s="2" t="s">
        <v>369</v>
      </c>
      <c r="L20" s="26" t="s">
        <v>170</v>
      </c>
    </row>
    <row r="21">
      <c r="A21" s="2">
        <v>150.0</v>
      </c>
      <c r="B21" s="2" t="s">
        <v>8</v>
      </c>
      <c r="C21" s="2">
        <f t="shared" si="1"/>
        <v>10</v>
      </c>
      <c r="D21" s="2" t="s">
        <v>43</v>
      </c>
      <c r="K21" s="2" t="s">
        <v>370</v>
      </c>
      <c r="N21" s="2" t="s">
        <v>160</v>
      </c>
    </row>
    <row r="22">
      <c r="A22" s="2">
        <v>160.0</v>
      </c>
      <c r="B22" s="2" t="s">
        <v>8</v>
      </c>
      <c r="C22" s="2">
        <f t="shared" si="1"/>
        <v>5</v>
      </c>
      <c r="D22" s="2" t="s">
        <v>45</v>
      </c>
      <c r="K22" s="2" t="s">
        <v>370</v>
      </c>
    </row>
    <row r="23">
      <c r="A23" s="2">
        <v>165.0</v>
      </c>
      <c r="B23" s="2" t="s">
        <v>8</v>
      </c>
      <c r="C23" s="2">
        <f t="shared" si="1"/>
        <v>16</v>
      </c>
      <c r="D23" s="2" t="s">
        <v>43</v>
      </c>
      <c r="K23" s="2" t="s">
        <v>370</v>
      </c>
      <c r="L23" s="31"/>
    </row>
    <row r="24">
      <c r="A24" s="2">
        <v>181.0</v>
      </c>
      <c r="B24" s="26" t="s">
        <v>363</v>
      </c>
      <c r="C24" s="2">
        <f t="shared" si="1"/>
        <v>4</v>
      </c>
      <c r="D24" s="26"/>
      <c r="K24" s="2" t="s">
        <v>370</v>
      </c>
    </row>
    <row r="25">
      <c r="A25" s="2">
        <v>185.0</v>
      </c>
      <c r="B25" s="2" t="s">
        <v>13</v>
      </c>
      <c r="C25" s="2">
        <f t="shared" si="1"/>
        <v>14</v>
      </c>
      <c r="D25" s="2" t="s">
        <v>66</v>
      </c>
      <c r="K25" s="2" t="s">
        <v>371</v>
      </c>
      <c r="L25" s="31"/>
    </row>
    <row r="26">
      <c r="A26" s="2">
        <v>199.0</v>
      </c>
      <c r="B26" s="2" t="s">
        <v>8</v>
      </c>
      <c r="C26" s="2">
        <f t="shared" si="1"/>
        <v>63</v>
      </c>
      <c r="D26" s="2" t="s">
        <v>43</v>
      </c>
      <c r="K26" s="2" t="s">
        <v>372</v>
      </c>
    </row>
    <row r="27">
      <c r="A27" s="2">
        <v>262.0</v>
      </c>
      <c r="B27" s="2" t="s">
        <v>6</v>
      </c>
      <c r="C27" s="2">
        <f t="shared" si="1"/>
        <v>5</v>
      </c>
      <c r="D27" s="2" t="s">
        <v>35</v>
      </c>
      <c r="K27" s="2" t="s">
        <v>373</v>
      </c>
    </row>
    <row r="28">
      <c r="A28" s="2">
        <v>267.0</v>
      </c>
      <c r="B28" s="2" t="s">
        <v>8</v>
      </c>
      <c r="C28" s="2">
        <f t="shared" si="1"/>
        <v>9</v>
      </c>
      <c r="D28" s="2" t="s">
        <v>43</v>
      </c>
      <c r="K28" s="2" t="s">
        <v>373</v>
      </c>
      <c r="L28" s="31"/>
    </row>
    <row r="29">
      <c r="A29" s="2">
        <v>276.0</v>
      </c>
      <c r="B29" s="2" t="s">
        <v>6</v>
      </c>
      <c r="C29" s="2">
        <f t="shared" si="1"/>
        <v>6</v>
      </c>
      <c r="D29" s="2" t="s">
        <v>33</v>
      </c>
      <c r="K29" s="2" t="s">
        <v>374</v>
      </c>
    </row>
    <row r="30">
      <c r="A30" s="2">
        <v>282.0</v>
      </c>
      <c r="B30" s="2" t="s">
        <v>8</v>
      </c>
      <c r="C30" s="2">
        <f t="shared" si="1"/>
        <v>6</v>
      </c>
      <c r="D30" s="2" t="s">
        <v>43</v>
      </c>
      <c r="K30" s="2" t="s">
        <v>374</v>
      </c>
    </row>
    <row r="31">
      <c r="A31" s="2">
        <v>288.0</v>
      </c>
      <c r="B31" s="26" t="s">
        <v>363</v>
      </c>
      <c r="C31" s="2">
        <f t="shared" si="1"/>
        <v>4</v>
      </c>
      <c r="D31" s="26"/>
      <c r="K31" s="2" t="s">
        <v>374</v>
      </c>
      <c r="L31" s="31"/>
    </row>
    <row r="32">
      <c r="A32" s="2">
        <v>292.0</v>
      </c>
      <c r="B32" s="2" t="s">
        <v>8</v>
      </c>
      <c r="C32" s="2">
        <f t="shared" si="1"/>
        <v>2</v>
      </c>
      <c r="D32" s="2" t="s">
        <v>43</v>
      </c>
      <c r="K32" s="2" t="s">
        <v>374</v>
      </c>
    </row>
    <row r="33">
      <c r="A33" s="2">
        <v>294.0</v>
      </c>
      <c r="B33" s="2" t="s">
        <v>6</v>
      </c>
      <c r="C33" s="2">
        <f t="shared" si="1"/>
        <v>13</v>
      </c>
      <c r="D33" s="2" t="s">
        <v>35</v>
      </c>
      <c r="K33" s="2" t="s">
        <v>375</v>
      </c>
      <c r="L33" s="2"/>
    </row>
    <row r="34">
      <c r="A34" s="2">
        <v>307.0</v>
      </c>
      <c r="B34" s="2" t="s">
        <v>11</v>
      </c>
      <c r="C34" s="2">
        <f t="shared" si="1"/>
        <v>3</v>
      </c>
      <c r="D34" s="2" t="s">
        <v>66</v>
      </c>
      <c r="K34" s="2" t="s">
        <v>376</v>
      </c>
      <c r="L34" s="31"/>
    </row>
    <row r="35">
      <c r="A35" s="2">
        <v>310.0</v>
      </c>
      <c r="B35" s="26" t="s">
        <v>6</v>
      </c>
      <c r="C35" s="2">
        <f t="shared" si="1"/>
        <v>10</v>
      </c>
      <c r="D35" s="26" t="s">
        <v>33</v>
      </c>
      <c r="K35" s="2" t="s">
        <v>376</v>
      </c>
    </row>
    <row r="36">
      <c r="A36" s="2">
        <v>320.0</v>
      </c>
      <c r="B36" s="2" t="s">
        <v>8</v>
      </c>
      <c r="C36" s="2">
        <f t="shared" si="1"/>
        <v>11</v>
      </c>
      <c r="D36" s="2" t="s">
        <v>43</v>
      </c>
      <c r="K36" s="2" t="s">
        <v>376</v>
      </c>
    </row>
    <row r="37">
      <c r="A37" s="2">
        <v>331.0</v>
      </c>
      <c r="B37" s="2" t="s">
        <v>6</v>
      </c>
      <c r="C37" s="2">
        <f t="shared" si="1"/>
        <v>4</v>
      </c>
      <c r="D37" s="2" t="s">
        <v>31</v>
      </c>
      <c r="K37" s="2" t="s">
        <v>376</v>
      </c>
      <c r="L37" s="31"/>
    </row>
    <row r="38">
      <c r="A38" s="2">
        <v>335.0</v>
      </c>
      <c r="B38" s="2" t="s">
        <v>8</v>
      </c>
      <c r="C38" s="2">
        <f t="shared" si="1"/>
        <v>13</v>
      </c>
      <c r="D38" s="2" t="s">
        <v>45</v>
      </c>
      <c r="K38" s="2" t="s">
        <v>377</v>
      </c>
    </row>
    <row r="39">
      <c r="A39" s="2">
        <v>348.0</v>
      </c>
      <c r="B39" s="2" t="s">
        <v>6</v>
      </c>
      <c r="C39" s="2">
        <f t="shared" si="1"/>
        <v>4</v>
      </c>
      <c r="D39" s="2" t="s">
        <v>35</v>
      </c>
      <c r="F39" s="31"/>
      <c r="H39" s="31"/>
      <c r="K39" s="2" t="s">
        <v>377</v>
      </c>
      <c r="L39" s="31"/>
    </row>
    <row r="40">
      <c r="A40" s="2">
        <v>352.0</v>
      </c>
      <c r="B40" s="2" t="s">
        <v>6</v>
      </c>
      <c r="C40" s="2">
        <f t="shared" si="1"/>
        <v>5</v>
      </c>
      <c r="D40" s="2" t="s">
        <v>38</v>
      </c>
      <c r="K40" s="2" t="s">
        <v>377</v>
      </c>
      <c r="L40" s="31"/>
    </row>
    <row r="41">
      <c r="A41" s="2">
        <v>357.0</v>
      </c>
      <c r="B41" s="2" t="s">
        <v>8</v>
      </c>
      <c r="C41" s="2">
        <f t="shared" si="1"/>
        <v>15</v>
      </c>
      <c r="D41" s="2" t="s">
        <v>43</v>
      </c>
      <c r="K41" s="2" t="s">
        <v>377</v>
      </c>
    </row>
    <row r="42">
      <c r="A42" s="2">
        <v>372.0</v>
      </c>
      <c r="B42" s="2" t="s">
        <v>6</v>
      </c>
      <c r="C42" s="2">
        <f t="shared" si="1"/>
        <v>5</v>
      </c>
      <c r="D42" s="2" t="s">
        <v>35</v>
      </c>
      <c r="K42" s="2" t="s">
        <v>378</v>
      </c>
    </row>
    <row r="43">
      <c r="A43" s="2">
        <v>377.0</v>
      </c>
      <c r="B43" s="2" t="s">
        <v>8</v>
      </c>
      <c r="C43" s="2">
        <f t="shared" si="1"/>
        <v>20</v>
      </c>
      <c r="D43" s="2" t="s">
        <v>43</v>
      </c>
      <c r="K43" s="2" t="s">
        <v>379</v>
      </c>
      <c r="L43" s="31"/>
    </row>
    <row r="44">
      <c r="A44" s="2">
        <v>397.0</v>
      </c>
      <c r="B44" s="2" t="s">
        <v>8</v>
      </c>
      <c r="C44" s="2">
        <f t="shared" si="1"/>
        <v>10</v>
      </c>
      <c r="D44" s="2" t="s">
        <v>45</v>
      </c>
      <c r="K44" s="2" t="s">
        <v>379</v>
      </c>
    </row>
    <row r="45">
      <c r="A45" s="2">
        <v>407.0</v>
      </c>
      <c r="B45" s="2" t="s">
        <v>13</v>
      </c>
      <c r="C45" s="2">
        <f t="shared" si="1"/>
        <v>3</v>
      </c>
      <c r="D45" s="2" t="s">
        <v>66</v>
      </c>
      <c r="K45" s="2" t="s">
        <v>379</v>
      </c>
    </row>
    <row r="46">
      <c r="A46" s="2">
        <v>410.0</v>
      </c>
      <c r="B46" s="2" t="s">
        <v>8</v>
      </c>
      <c r="C46" s="2">
        <f t="shared" si="1"/>
        <v>11</v>
      </c>
      <c r="D46" s="2" t="s">
        <v>45</v>
      </c>
      <c r="K46" s="2" t="s">
        <v>379</v>
      </c>
      <c r="L46" s="31"/>
    </row>
    <row r="47">
      <c r="A47" s="2">
        <v>421.0</v>
      </c>
      <c r="B47" s="2" t="s">
        <v>8</v>
      </c>
      <c r="C47" s="2">
        <f t="shared" si="1"/>
        <v>4</v>
      </c>
      <c r="D47" s="2" t="s">
        <v>43</v>
      </c>
      <c r="K47" s="2" t="s">
        <v>380</v>
      </c>
    </row>
    <row r="48">
      <c r="A48" s="2">
        <v>425.0</v>
      </c>
      <c r="B48" s="2" t="s">
        <v>8</v>
      </c>
      <c r="C48" s="2">
        <f t="shared" si="1"/>
        <v>4</v>
      </c>
      <c r="D48" s="2" t="s">
        <v>45</v>
      </c>
      <c r="K48" s="2" t="s">
        <v>380</v>
      </c>
    </row>
    <row r="49">
      <c r="A49" s="2">
        <v>429.0</v>
      </c>
      <c r="B49" s="2" t="s">
        <v>8</v>
      </c>
      <c r="C49" s="2">
        <f t="shared" si="1"/>
        <v>6</v>
      </c>
      <c r="D49" s="5" t="s">
        <v>43</v>
      </c>
      <c r="K49" s="2" t="s">
        <v>380</v>
      </c>
      <c r="L49" s="31"/>
    </row>
    <row r="50">
      <c r="A50" s="2">
        <v>435.0</v>
      </c>
      <c r="B50" s="26" t="s">
        <v>363</v>
      </c>
      <c r="C50" s="2">
        <f t="shared" si="1"/>
        <v>6</v>
      </c>
      <c r="D50" s="26"/>
      <c r="K50" s="2" t="s">
        <v>380</v>
      </c>
    </row>
    <row r="51">
      <c r="A51" s="2">
        <v>441.0</v>
      </c>
      <c r="B51" s="2" t="s">
        <v>8</v>
      </c>
      <c r="C51" s="2">
        <f t="shared" si="1"/>
        <v>18</v>
      </c>
      <c r="D51" s="2" t="s">
        <v>43</v>
      </c>
      <c r="K51" s="2" t="s">
        <v>381</v>
      </c>
    </row>
    <row r="52">
      <c r="A52" s="2">
        <v>459.0</v>
      </c>
      <c r="B52" s="2" t="s">
        <v>8</v>
      </c>
      <c r="C52" s="2">
        <f t="shared" si="1"/>
        <v>3</v>
      </c>
      <c r="D52" s="2" t="s">
        <v>45</v>
      </c>
      <c r="K52" s="2" t="s">
        <v>381</v>
      </c>
      <c r="L52" s="31"/>
    </row>
    <row r="53">
      <c r="A53" s="2">
        <v>462.0</v>
      </c>
      <c r="B53" s="2" t="s">
        <v>6</v>
      </c>
      <c r="C53" s="2">
        <f t="shared" si="1"/>
        <v>7</v>
      </c>
      <c r="D53" s="2" t="s">
        <v>35</v>
      </c>
      <c r="K53" s="2" t="s">
        <v>381</v>
      </c>
    </row>
    <row r="54">
      <c r="A54" s="2">
        <v>469.0</v>
      </c>
      <c r="B54" s="2" t="s">
        <v>238</v>
      </c>
      <c r="C54" s="2">
        <f t="shared" si="1"/>
        <v>4</v>
      </c>
      <c r="D54" s="2" t="s">
        <v>43</v>
      </c>
      <c r="F54" s="31"/>
      <c r="H54" s="31"/>
      <c r="K54" s="2" t="s">
        <v>381</v>
      </c>
      <c r="L54" s="31"/>
    </row>
    <row r="55">
      <c r="A55" s="2">
        <v>473.0</v>
      </c>
      <c r="B55" s="2" t="s">
        <v>6</v>
      </c>
      <c r="C55" s="2">
        <f t="shared" si="1"/>
        <v>3</v>
      </c>
      <c r="D55" s="2" t="s">
        <v>33</v>
      </c>
      <c r="K55" s="2" t="s">
        <v>381</v>
      </c>
      <c r="L55" s="2"/>
    </row>
    <row r="56">
      <c r="A56" s="2">
        <v>476.0</v>
      </c>
      <c r="B56" s="2" t="s">
        <v>8</v>
      </c>
      <c r="C56" s="2">
        <f t="shared" si="1"/>
        <v>4</v>
      </c>
      <c r="D56" s="2" t="s">
        <v>43</v>
      </c>
      <c r="K56" s="2" t="s">
        <v>381</v>
      </c>
    </row>
    <row r="57">
      <c r="A57" s="2">
        <v>480.0</v>
      </c>
      <c r="B57" s="2" t="s">
        <v>6</v>
      </c>
      <c r="C57" s="2">
        <f t="shared" si="1"/>
        <v>7</v>
      </c>
      <c r="D57" s="2" t="s">
        <v>33</v>
      </c>
      <c r="K57" s="2" t="s">
        <v>382</v>
      </c>
    </row>
    <row r="58">
      <c r="A58" s="2">
        <v>487.0</v>
      </c>
      <c r="B58" s="2" t="s">
        <v>7</v>
      </c>
      <c r="C58" s="2">
        <f t="shared" si="1"/>
        <v>11</v>
      </c>
      <c r="D58" s="26"/>
      <c r="K58" s="2" t="s">
        <v>382</v>
      </c>
      <c r="L58" s="31"/>
    </row>
    <row r="59">
      <c r="A59" s="2">
        <v>498.0</v>
      </c>
      <c r="B59" s="2" t="s">
        <v>8</v>
      </c>
      <c r="C59" s="2">
        <f t="shared" si="1"/>
        <v>5</v>
      </c>
      <c r="D59" s="2" t="s">
        <v>43</v>
      </c>
      <c r="K59" s="2" t="s">
        <v>382</v>
      </c>
    </row>
    <row r="60">
      <c r="A60" s="2">
        <v>503.0</v>
      </c>
      <c r="B60" s="26" t="s">
        <v>363</v>
      </c>
      <c r="C60" s="2">
        <f t="shared" si="1"/>
        <v>2</v>
      </c>
      <c r="D60" s="26"/>
      <c r="K60" s="2" t="s">
        <v>382</v>
      </c>
      <c r="L60" s="26" t="s">
        <v>266</v>
      </c>
    </row>
    <row r="61">
      <c r="A61" s="2">
        <v>505.0</v>
      </c>
      <c r="B61" s="2" t="s">
        <v>6</v>
      </c>
      <c r="C61" s="2">
        <f t="shared" si="1"/>
        <v>3</v>
      </c>
      <c r="D61" s="2" t="s">
        <v>35</v>
      </c>
      <c r="K61" s="2" t="s">
        <v>382</v>
      </c>
      <c r="L61" s="31"/>
    </row>
    <row r="62">
      <c r="A62" s="2">
        <v>508.0</v>
      </c>
      <c r="B62" s="2" t="s">
        <v>8</v>
      </c>
      <c r="C62" s="2">
        <f t="shared" si="1"/>
        <v>6</v>
      </c>
      <c r="D62" s="2" t="s">
        <v>45</v>
      </c>
      <c r="K62" s="2" t="s">
        <v>382</v>
      </c>
    </row>
    <row r="63">
      <c r="A63" s="2">
        <v>514.0</v>
      </c>
      <c r="B63" s="2" t="s">
        <v>6</v>
      </c>
      <c r="C63" s="2">
        <f t="shared" si="1"/>
        <v>21</v>
      </c>
      <c r="D63" s="2" t="s">
        <v>36</v>
      </c>
      <c r="F63" s="31"/>
      <c r="H63" s="31"/>
      <c r="K63" s="2" t="s">
        <v>383</v>
      </c>
      <c r="L63" s="31"/>
    </row>
    <row r="64">
      <c r="A64" s="2">
        <v>535.0</v>
      </c>
      <c r="B64" s="2" t="s">
        <v>8</v>
      </c>
      <c r="C64" s="2">
        <f t="shared" si="1"/>
        <v>2</v>
      </c>
      <c r="D64" s="2" t="s">
        <v>43</v>
      </c>
      <c r="K64" s="2" t="s">
        <v>384</v>
      </c>
      <c r="L64" s="31"/>
    </row>
    <row r="65">
      <c r="A65" s="2">
        <v>537.0</v>
      </c>
      <c r="B65" s="2" t="s">
        <v>8</v>
      </c>
      <c r="C65" s="2">
        <f t="shared" si="1"/>
        <v>2</v>
      </c>
      <c r="D65" s="2" t="s">
        <v>45</v>
      </c>
      <c r="K65" s="2" t="s">
        <v>384</v>
      </c>
    </row>
    <row r="66">
      <c r="A66" s="2">
        <v>539.0</v>
      </c>
      <c r="B66" s="2" t="s">
        <v>8</v>
      </c>
      <c r="C66" s="2">
        <f t="shared" si="1"/>
        <v>37</v>
      </c>
      <c r="D66" s="2" t="s">
        <v>43</v>
      </c>
      <c r="K66" s="2" t="s">
        <v>385</v>
      </c>
    </row>
    <row r="67">
      <c r="A67" s="2">
        <v>576.0</v>
      </c>
      <c r="B67" s="2" t="s">
        <v>8</v>
      </c>
      <c r="C67" s="2">
        <f t="shared" si="1"/>
        <v>5</v>
      </c>
      <c r="D67" s="2" t="s">
        <v>45</v>
      </c>
      <c r="K67" s="2" t="s">
        <v>386</v>
      </c>
      <c r="L67" s="31"/>
    </row>
    <row r="68">
      <c r="A68" s="2">
        <v>581.0</v>
      </c>
      <c r="B68" s="2" t="s">
        <v>8</v>
      </c>
      <c r="C68" s="2">
        <f t="shared" si="1"/>
        <v>7</v>
      </c>
      <c r="D68" s="2" t="s">
        <v>43</v>
      </c>
      <c r="K68" s="2" t="s">
        <v>386</v>
      </c>
    </row>
    <row r="69">
      <c r="A69" s="2">
        <v>588.0</v>
      </c>
      <c r="B69" s="2" t="s">
        <v>8</v>
      </c>
      <c r="C69" s="2">
        <f t="shared" si="1"/>
        <v>4</v>
      </c>
      <c r="D69" s="2" t="s">
        <v>45</v>
      </c>
      <c r="K69" s="2" t="s">
        <v>386</v>
      </c>
    </row>
    <row r="70">
      <c r="A70" s="2">
        <v>592.0</v>
      </c>
      <c r="B70" s="2" t="s">
        <v>8</v>
      </c>
      <c r="C70" s="2">
        <f t="shared" si="1"/>
        <v>108</v>
      </c>
      <c r="D70" s="2" t="s">
        <v>43</v>
      </c>
      <c r="F70" s="31"/>
      <c r="K70" s="2" t="s">
        <v>387</v>
      </c>
      <c r="L70" s="31"/>
    </row>
    <row r="71">
      <c r="A71" s="2">
        <v>700.0</v>
      </c>
      <c r="B71" s="26" t="s">
        <v>6</v>
      </c>
      <c r="C71" s="2">
        <f t="shared" si="1"/>
        <v>10</v>
      </c>
      <c r="D71" s="26" t="s">
        <v>31</v>
      </c>
      <c r="F71" s="41" t="s">
        <v>388</v>
      </c>
      <c r="K71" s="2" t="s">
        <v>389</v>
      </c>
    </row>
    <row r="72">
      <c r="A72" s="2">
        <v>710.0</v>
      </c>
      <c r="B72" s="2" t="s">
        <v>8</v>
      </c>
      <c r="C72" s="2">
        <f t="shared" si="1"/>
        <v>5</v>
      </c>
      <c r="D72" s="2" t="s">
        <v>43</v>
      </c>
      <c r="K72" s="2" t="s">
        <v>389</v>
      </c>
      <c r="L72" s="26" t="s">
        <v>170</v>
      </c>
    </row>
    <row r="73">
      <c r="A73" s="2">
        <v>715.0</v>
      </c>
      <c r="B73" s="2" t="s">
        <v>13</v>
      </c>
      <c r="C73" s="2">
        <f t="shared" si="1"/>
        <v>11</v>
      </c>
      <c r="D73" s="2" t="s">
        <v>66</v>
      </c>
      <c r="K73" s="2" t="s">
        <v>390</v>
      </c>
      <c r="L73" s="31"/>
    </row>
    <row r="74">
      <c r="A74" s="2">
        <v>726.0</v>
      </c>
      <c r="B74" s="2" t="s">
        <v>8</v>
      </c>
      <c r="C74" s="2">
        <f t="shared" si="1"/>
        <v>4</v>
      </c>
      <c r="D74" s="2" t="s">
        <v>43</v>
      </c>
      <c r="K74" s="2" t="s">
        <v>391</v>
      </c>
    </row>
    <row r="75">
      <c r="A75" s="2">
        <v>730.0</v>
      </c>
      <c r="B75" s="2" t="s">
        <v>11</v>
      </c>
      <c r="C75" s="2">
        <f t="shared" si="1"/>
        <v>8</v>
      </c>
      <c r="D75" s="2" t="s">
        <v>66</v>
      </c>
      <c r="K75" s="2" t="s">
        <v>391</v>
      </c>
    </row>
    <row r="76">
      <c r="A76" s="2">
        <v>738.0</v>
      </c>
      <c r="B76" s="26" t="s">
        <v>6</v>
      </c>
      <c r="C76" s="2">
        <f t="shared" si="1"/>
        <v>7</v>
      </c>
      <c r="D76" s="2" t="s">
        <v>36</v>
      </c>
      <c r="K76" s="2" t="s">
        <v>391</v>
      </c>
      <c r="L76" s="31"/>
    </row>
    <row r="77">
      <c r="A77" s="2">
        <v>745.0</v>
      </c>
      <c r="B77" s="2" t="s">
        <v>13</v>
      </c>
      <c r="C77" s="2">
        <f t="shared" si="1"/>
        <v>2</v>
      </c>
      <c r="D77" s="2" t="s">
        <v>66</v>
      </c>
      <c r="K77" s="2" t="s">
        <v>391</v>
      </c>
    </row>
    <row r="78">
      <c r="A78" s="2">
        <v>747.0</v>
      </c>
      <c r="B78" s="2" t="s">
        <v>6</v>
      </c>
      <c r="C78" s="2">
        <f t="shared" si="1"/>
        <v>7</v>
      </c>
      <c r="D78" s="2" t="s">
        <v>35</v>
      </c>
      <c r="K78" s="2" t="s">
        <v>391</v>
      </c>
      <c r="L78" s="2"/>
    </row>
    <row r="79">
      <c r="A79" s="2">
        <v>754.0</v>
      </c>
      <c r="B79" s="2" t="s">
        <v>8</v>
      </c>
      <c r="C79" s="2">
        <f t="shared" si="1"/>
        <v>1</v>
      </c>
      <c r="D79" s="2" t="s">
        <v>43</v>
      </c>
      <c r="K79" s="2" t="s">
        <v>391</v>
      </c>
      <c r="L79" s="31"/>
    </row>
    <row r="80">
      <c r="A80" s="2">
        <v>755.0</v>
      </c>
      <c r="B80" s="26" t="s">
        <v>363</v>
      </c>
      <c r="C80" s="2">
        <f t="shared" si="1"/>
        <v>7</v>
      </c>
      <c r="D80" s="26"/>
      <c r="K80" s="2" t="s">
        <v>392</v>
      </c>
    </row>
    <row r="81">
      <c r="A81" s="2">
        <v>762.0</v>
      </c>
      <c r="B81" s="2" t="s">
        <v>8</v>
      </c>
      <c r="C81" s="2">
        <f t="shared" si="1"/>
        <v>6</v>
      </c>
      <c r="D81" s="2" t="s">
        <v>43</v>
      </c>
      <c r="K81" s="2" t="s">
        <v>393</v>
      </c>
    </row>
    <row r="82">
      <c r="A82" s="2">
        <v>768.0</v>
      </c>
      <c r="B82" s="2" t="s">
        <v>6</v>
      </c>
      <c r="C82" s="2">
        <f t="shared" si="1"/>
        <v>2</v>
      </c>
      <c r="D82" s="2" t="s">
        <v>33</v>
      </c>
      <c r="K82" s="2" t="s">
        <v>393</v>
      </c>
      <c r="L82" s="31"/>
    </row>
    <row r="83">
      <c r="A83" s="2">
        <v>770.0</v>
      </c>
      <c r="B83" s="2" t="s">
        <v>8</v>
      </c>
      <c r="C83" s="2">
        <f t="shared" si="1"/>
        <v>18</v>
      </c>
      <c r="D83" s="2" t="s">
        <v>43</v>
      </c>
      <c r="K83" s="2" t="s">
        <v>393</v>
      </c>
    </row>
    <row r="84">
      <c r="A84" s="2">
        <v>788.0</v>
      </c>
      <c r="B84" s="2" t="s">
        <v>8</v>
      </c>
      <c r="C84" s="2">
        <f t="shared" si="1"/>
        <v>24</v>
      </c>
      <c r="D84" s="2" t="s">
        <v>394</v>
      </c>
      <c r="K84" s="2" t="s">
        <v>395</v>
      </c>
    </row>
    <row r="85">
      <c r="A85" s="2">
        <v>812.0</v>
      </c>
      <c r="B85" s="2" t="s">
        <v>8</v>
      </c>
      <c r="C85" s="2">
        <f t="shared" si="1"/>
        <v>16</v>
      </c>
      <c r="D85" s="2" t="s">
        <v>43</v>
      </c>
      <c r="K85" s="2" t="s">
        <v>396</v>
      </c>
      <c r="L85" s="31"/>
    </row>
    <row r="86">
      <c r="A86" s="2">
        <v>828.0</v>
      </c>
      <c r="B86" s="26" t="s">
        <v>6</v>
      </c>
      <c r="C86" s="2">
        <f t="shared" si="1"/>
        <v>14</v>
      </c>
      <c r="D86" s="26" t="s">
        <v>31</v>
      </c>
      <c r="F86" s="41" t="s">
        <v>388</v>
      </c>
      <c r="K86" s="2" t="s">
        <v>397</v>
      </c>
    </row>
    <row r="87">
      <c r="A87" s="2">
        <v>842.0</v>
      </c>
      <c r="B87" s="2" t="s">
        <v>8</v>
      </c>
      <c r="C87" s="2">
        <f t="shared" si="1"/>
        <v>2</v>
      </c>
      <c r="D87" s="2" t="s">
        <v>45</v>
      </c>
      <c r="K87" s="2" t="s">
        <v>398</v>
      </c>
    </row>
    <row r="88">
      <c r="A88" s="2">
        <v>844.0</v>
      </c>
      <c r="B88" s="2" t="s">
        <v>8</v>
      </c>
      <c r="C88" s="2">
        <f t="shared" si="1"/>
        <v>57</v>
      </c>
      <c r="D88" s="2" t="s">
        <v>43</v>
      </c>
      <c r="K88" s="2" t="s">
        <v>399</v>
      </c>
      <c r="L88" s="31"/>
    </row>
    <row r="89">
      <c r="A89" s="2">
        <v>901.0</v>
      </c>
      <c r="B89" s="26" t="s">
        <v>363</v>
      </c>
      <c r="C89" s="2">
        <f t="shared" si="1"/>
        <v>2</v>
      </c>
      <c r="D89" s="26"/>
      <c r="K89" s="2" t="s">
        <v>400</v>
      </c>
    </row>
    <row r="90">
      <c r="A90" s="2">
        <v>903.0</v>
      </c>
      <c r="B90" s="2" t="s">
        <v>8</v>
      </c>
      <c r="C90" s="2">
        <f t="shared" si="1"/>
        <v>9</v>
      </c>
      <c r="D90" s="2" t="s">
        <v>43</v>
      </c>
      <c r="F90" s="31"/>
      <c r="K90" s="2" t="s">
        <v>400</v>
      </c>
      <c r="L90" s="31"/>
    </row>
    <row r="91">
      <c r="A91" s="2">
        <v>912.0</v>
      </c>
      <c r="B91" s="2" t="s">
        <v>6</v>
      </c>
      <c r="C91" s="2">
        <f t="shared" si="1"/>
        <v>15</v>
      </c>
      <c r="D91" s="2" t="s">
        <v>35</v>
      </c>
      <c r="K91" s="2" t="s">
        <v>401</v>
      </c>
      <c r="L91" s="31"/>
    </row>
    <row r="92">
      <c r="A92" s="2">
        <v>927.0</v>
      </c>
      <c r="B92" s="2" t="s">
        <v>8</v>
      </c>
      <c r="C92" s="2">
        <f t="shared" si="1"/>
        <v>3</v>
      </c>
      <c r="D92" s="2" t="s">
        <v>43</v>
      </c>
      <c r="F92" s="31"/>
      <c r="H92" s="31"/>
      <c r="K92" s="2" t="s">
        <v>402</v>
      </c>
      <c r="L92" s="31"/>
    </row>
    <row r="93">
      <c r="A93" s="2">
        <v>930.0</v>
      </c>
      <c r="B93" s="26" t="s">
        <v>6</v>
      </c>
      <c r="C93" s="2">
        <f t="shared" si="1"/>
        <v>9</v>
      </c>
      <c r="D93" s="26" t="s">
        <v>31</v>
      </c>
      <c r="F93" s="41" t="s">
        <v>388</v>
      </c>
      <c r="K93" s="2" t="s">
        <v>402</v>
      </c>
    </row>
    <row r="94">
      <c r="A94" s="2">
        <v>939.0</v>
      </c>
      <c r="B94" s="2" t="s">
        <v>8</v>
      </c>
      <c r="C94" s="2">
        <f t="shared" si="1"/>
        <v>4</v>
      </c>
      <c r="D94" s="2" t="s">
        <v>43</v>
      </c>
      <c r="K94" s="2" t="s">
        <v>402</v>
      </c>
      <c r="L94" s="31"/>
    </row>
    <row r="95">
      <c r="A95" s="2">
        <v>943.0</v>
      </c>
      <c r="B95" s="2" t="s">
        <v>6</v>
      </c>
      <c r="C95" s="2">
        <f t="shared" si="1"/>
        <v>9</v>
      </c>
      <c r="D95" s="2" t="s">
        <v>35</v>
      </c>
      <c r="F95" s="31"/>
      <c r="K95" s="2" t="s">
        <v>403</v>
      </c>
    </row>
    <row r="96">
      <c r="A96" s="2">
        <v>952.0</v>
      </c>
      <c r="B96" s="2" t="s">
        <v>13</v>
      </c>
      <c r="C96" s="2">
        <f t="shared" si="1"/>
        <v>4</v>
      </c>
      <c r="D96" s="2" t="s">
        <v>66</v>
      </c>
      <c r="K96" s="2" t="s">
        <v>404</v>
      </c>
    </row>
    <row r="97">
      <c r="A97" s="2">
        <v>956.0</v>
      </c>
      <c r="B97" s="2" t="s">
        <v>8</v>
      </c>
      <c r="C97" s="2">
        <f t="shared" si="1"/>
        <v>11</v>
      </c>
      <c r="D97" s="2" t="s">
        <v>43</v>
      </c>
      <c r="K97" s="2" t="s">
        <v>404</v>
      </c>
      <c r="L97" s="31"/>
    </row>
    <row r="98">
      <c r="A98" s="2">
        <v>967.0</v>
      </c>
      <c r="B98" s="26" t="s">
        <v>6</v>
      </c>
      <c r="C98" s="2">
        <f t="shared" si="1"/>
        <v>5</v>
      </c>
      <c r="D98" s="26" t="s">
        <v>33</v>
      </c>
      <c r="K98" s="2" t="s">
        <v>404</v>
      </c>
    </row>
    <row r="99">
      <c r="A99" s="2">
        <v>972.0</v>
      </c>
      <c r="B99" s="2" t="s">
        <v>8</v>
      </c>
      <c r="C99" s="2">
        <f t="shared" si="1"/>
        <v>7</v>
      </c>
      <c r="D99" s="2" t="s">
        <v>43</v>
      </c>
      <c r="K99" s="2" t="s">
        <v>404</v>
      </c>
    </row>
    <row r="100">
      <c r="A100" s="2">
        <v>979.0</v>
      </c>
      <c r="B100" s="2" t="s">
        <v>7</v>
      </c>
      <c r="C100" s="2">
        <f t="shared" si="1"/>
        <v>15</v>
      </c>
      <c r="K100" s="2" t="s">
        <v>404</v>
      </c>
      <c r="L100" s="31"/>
    </row>
    <row r="101">
      <c r="A101" s="2">
        <v>994.0</v>
      </c>
      <c r="B101" s="2" t="s">
        <v>8</v>
      </c>
      <c r="C101" s="2">
        <f t="shared" si="1"/>
        <v>30</v>
      </c>
      <c r="D101" s="2" t="s">
        <v>43</v>
      </c>
      <c r="K101" s="2" t="s">
        <v>405</v>
      </c>
    </row>
    <row r="102">
      <c r="A102" s="2">
        <v>1024.0</v>
      </c>
      <c r="B102" s="2" t="s">
        <v>6</v>
      </c>
      <c r="C102" s="2">
        <f t="shared" si="1"/>
        <v>10</v>
      </c>
      <c r="D102" s="2" t="s">
        <v>35</v>
      </c>
      <c r="K102" s="2" t="s">
        <v>406</v>
      </c>
    </row>
    <row r="103">
      <c r="A103" s="2">
        <v>1034.0</v>
      </c>
      <c r="B103" s="2" t="s">
        <v>8</v>
      </c>
      <c r="C103" s="2">
        <f t="shared" si="1"/>
        <v>10</v>
      </c>
      <c r="D103" s="2" t="s">
        <v>43</v>
      </c>
      <c r="K103" s="2" t="s">
        <v>407</v>
      </c>
      <c r="L103" s="31"/>
    </row>
    <row r="104">
      <c r="A104" s="2">
        <v>1044.0</v>
      </c>
      <c r="B104" s="2" t="s">
        <v>6</v>
      </c>
      <c r="C104" s="2">
        <f t="shared" si="1"/>
        <v>4</v>
      </c>
      <c r="D104" s="2" t="s">
        <v>35</v>
      </c>
      <c r="K104" s="2" t="s">
        <v>407</v>
      </c>
    </row>
    <row r="105">
      <c r="A105" s="2">
        <v>1048.0</v>
      </c>
      <c r="B105" s="2" t="s">
        <v>8</v>
      </c>
      <c r="C105" s="2">
        <f t="shared" si="1"/>
        <v>45</v>
      </c>
      <c r="D105" s="2" t="s">
        <v>43</v>
      </c>
      <c r="K105" s="2" t="s">
        <v>408</v>
      </c>
    </row>
    <row r="106">
      <c r="A106" s="2">
        <v>1093.0</v>
      </c>
      <c r="B106" s="2" t="s">
        <v>6</v>
      </c>
      <c r="C106" s="2">
        <f t="shared" si="1"/>
        <v>4</v>
      </c>
      <c r="D106" s="2" t="s">
        <v>33</v>
      </c>
      <c r="K106" s="2" t="s">
        <v>409</v>
      </c>
      <c r="L106" s="31"/>
    </row>
    <row r="107">
      <c r="A107" s="2">
        <v>1097.0</v>
      </c>
      <c r="B107" s="2" t="s">
        <v>6</v>
      </c>
      <c r="C107" s="2">
        <f t="shared" si="1"/>
        <v>14</v>
      </c>
      <c r="D107" s="2" t="s">
        <v>31</v>
      </c>
      <c r="K107" s="2" t="s">
        <v>410</v>
      </c>
    </row>
    <row r="108">
      <c r="A108" s="2">
        <v>1111.0</v>
      </c>
      <c r="B108" s="2" t="s">
        <v>6</v>
      </c>
      <c r="C108" s="2">
        <f t="shared" si="1"/>
        <v>7</v>
      </c>
      <c r="D108" s="2" t="s">
        <v>35</v>
      </c>
      <c r="K108" s="2" t="s">
        <v>411</v>
      </c>
    </row>
    <row r="109">
      <c r="A109" s="2">
        <v>1118.0</v>
      </c>
      <c r="B109" s="2" t="s">
        <v>8</v>
      </c>
      <c r="C109" s="2">
        <f t="shared" si="1"/>
        <v>17</v>
      </c>
      <c r="D109" s="2" t="s">
        <v>43</v>
      </c>
      <c r="K109" s="2" t="s">
        <v>411</v>
      </c>
      <c r="L109" s="31"/>
    </row>
    <row r="110">
      <c r="A110" s="2">
        <v>1135.0</v>
      </c>
      <c r="B110" s="26" t="s">
        <v>199</v>
      </c>
      <c r="C110" s="2">
        <f t="shared" si="1"/>
        <v>3</v>
      </c>
      <c r="D110" s="26"/>
      <c r="K110" s="2" t="s">
        <v>411</v>
      </c>
    </row>
    <row r="111">
      <c r="A111" s="2">
        <v>1138.0</v>
      </c>
      <c r="B111" s="2" t="s">
        <v>8</v>
      </c>
      <c r="C111" s="2">
        <f t="shared" si="1"/>
        <v>5</v>
      </c>
      <c r="D111" s="2" t="s">
        <v>43</v>
      </c>
      <c r="K111" s="2" t="s">
        <v>411</v>
      </c>
    </row>
    <row r="112">
      <c r="A112" s="2">
        <v>1143.0</v>
      </c>
      <c r="B112" s="2" t="s">
        <v>8</v>
      </c>
      <c r="C112" s="2">
        <f t="shared" si="1"/>
        <v>4</v>
      </c>
      <c r="D112" s="2" t="s">
        <v>45</v>
      </c>
      <c r="K112" s="2" t="s">
        <v>411</v>
      </c>
      <c r="L112" s="31"/>
    </row>
    <row r="113">
      <c r="A113" s="2">
        <v>1147.0</v>
      </c>
      <c r="B113" s="26" t="s">
        <v>363</v>
      </c>
      <c r="C113" s="2">
        <f t="shared" si="1"/>
        <v>13</v>
      </c>
      <c r="D113" s="26"/>
      <c r="K113" s="2" t="s">
        <v>412</v>
      </c>
    </row>
    <row r="114">
      <c r="A114" s="2">
        <v>1160.0</v>
      </c>
      <c r="B114" s="2" t="s">
        <v>8</v>
      </c>
      <c r="C114" s="2">
        <f t="shared" si="1"/>
        <v>11</v>
      </c>
      <c r="D114" s="2" t="s">
        <v>43</v>
      </c>
      <c r="F114" s="31"/>
      <c r="H114" s="31"/>
      <c r="K114" s="2" t="s">
        <v>413</v>
      </c>
      <c r="L114" s="31"/>
    </row>
    <row r="115">
      <c r="A115" s="2">
        <v>1171.0</v>
      </c>
      <c r="B115" s="2" t="s">
        <v>6</v>
      </c>
      <c r="C115" s="2">
        <f t="shared" si="1"/>
        <v>5</v>
      </c>
      <c r="D115" s="2" t="s">
        <v>35</v>
      </c>
      <c r="K115" s="2" t="s">
        <v>413</v>
      </c>
      <c r="L115" s="31"/>
    </row>
    <row r="116">
      <c r="A116" s="2">
        <v>1176.0</v>
      </c>
      <c r="B116" s="2" t="s">
        <v>8</v>
      </c>
      <c r="C116" s="2">
        <f t="shared" si="1"/>
        <v>10</v>
      </c>
      <c r="D116" s="2" t="s">
        <v>43</v>
      </c>
      <c r="K116" s="2" t="s">
        <v>413</v>
      </c>
    </row>
    <row r="117">
      <c r="A117" s="2">
        <v>1186.0</v>
      </c>
      <c r="B117" s="2" t="s">
        <v>6</v>
      </c>
      <c r="C117" s="2">
        <f t="shared" si="1"/>
        <v>10</v>
      </c>
      <c r="D117" s="2" t="s">
        <v>35</v>
      </c>
      <c r="K117" s="2" t="s">
        <v>414</v>
      </c>
    </row>
    <row r="118">
      <c r="A118" s="2">
        <v>1196.0</v>
      </c>
      <c r="B118" s="2" t="s">
        <v>8</v>
      </c>
      <c r="C118" s="2">
        <f t="shared" si="1"/>
        <v>2</v>
      </c>
      <c r="D118" s="2" t="s">
        <v>45</v>
      </c>
      <c r="K118" s="2" t="s">
        <v>415</v>
      </c>
      <c r="L118" s="31"/>
    </row>
    <row r="119">
      <c r="A119" s="2">
        <v>1198.0</v>
      </c>
      <c r="B119" s="2" t="s">
        <v>8</v>
      </c>
      <c r="C119" s="2">
        <f t="shared" si="1"/>
        <v>22</v>
      </c>
      <c r="D119" s="2" t="s">
        <v>43</v>
      </c>
      <c r="K119" s="2" t="s">
        <v>416</v>
      </c>
    </row>
    <row r="120">
      <c r="A120" s="2">
        <v>1220.0</v>
      </c>
      <c r="B120" s="2" t="s">
        <v>8</v>
      </c>
      <c r="C120" s="2">
        <f t="shared" si="1"/>
        <v>4</v>
      </c>
      <c r="D120" s="2" t="s">
        <v>45</v>
      </c>
      <c r="K120" s="2" t="s">
        <v>417</v>
      </c>
    </row>
    <row r="121">
      <c r="A121" s="2">
        <v>1224.0</v>
      </c>
      <c r="B121" s="2" t="s">
        <v>13</v>
      </c>
      <c r="C121" s="2">
        <f t="shared" si="1"/>
        <v>3</v>
      </c>
      <c r="D121" s="2" t="s">
        <v>66</v>
      </c>
      <c r="K121" s="2" t="s">
        <v>417</v>
      </c>
    </row>
    <row r="122">
      <c r="A122" s="2">
        <v>1227.0</v>
      </c>
      <c r="B122" s="26" t="s">
        <v>6</v>
      </c>
      <c r="C122" s="2">
        <f t="shared" si="1"/>
        <v>18</v>
      </c>
      <c r="D122" s="26" t="s">
        <v>31</v>
      </c>
      <c r="F122" s="41" t="s">
        <v>388</v>
      </c>
      <c r="K122" s="2" t="s">
        <v>418</v>
      </c>
    </row>
    <row r="123">
      <c r="A123" s="2">
        <v>1245.0</v>
      </c>
      <c r="B123" s="2" t="s">
        <v>8</v>
      </c>
      <c r="C123" s="2">
        <f t="shared" si="1"/>
        <v>29</v>
      </c>
      <c r="D123" s="2" t="s">
        <v>43</v>
      </c>
      <c r="K123" s="2" t="s">
        <v>419</v>
      </c>
      <c r="L123" s="26" t="s">
        <v>170</v>
      </c>
    </row>
    <row r="124">
      <c r="A124" s="2">
        <v>1274.0</v>
      </c>
      <c r="B124" s="26" t="s">
        <v>363</v>
      </c>
      <c r="C124" s="2">
        <f t="shared" si="1"/>
        <v>7</v>
      </c>
      <c r="D124" s="26"/>
      <c r="K124" s="2" t="s">
        <v>420</v>
      </c>
    </row>
    <row r="125">
      <c r="A125" s="2">
        <v>1281.0</v>
      </c>
      <c r="B125" s="2" t="s">
        <v>8</v>
      </c>
      <c r="C125" s="2">
        <f t="shared" si="1"/>
        <v>11</v>
      </c>
      <c r="D125" s="2" t="s">
        <v>43</v>
      </c>
      <c r="K125" s="2" t="s">
        <v>420</v>
      </c>
    </row>
    <row r="126">
      <c r="A126" s="2">
        <v>1292.0</v>
      </c>
      <c r="B126" s="2" t="s">
        <v>6</v>
      </c>
      <c r="C126" s="2">
        <f t="shared" si="1"/>
        <v>6</v>
      </c>
      <c r="D126" s="2" t="s">
        <v>33</v>
      </c>
      <c r="K126" s="2" t="s">
        <v>420</v>
      </c>
    </row>
    <row r="127">
      <c r="A127" s="2">
        <v>1298.0</v>
      </c>
      <c r="B127" s="2" t="s">
        <v>8</v>
      </c>
      <c r="C127" s="2">
        <f t="shared" si="1"/>
        <v>4</v>
      </c>
      <c r="D127" s="2" t="s">
        <v>43</v>
      </c>
      <c r="K127" s="2" t="s">
        <v>421</v>
      </c>
    </row>
    <row r="128">
      <c r="A128" s="2">
        <v>1302.0</v>
      </c>
      <c r="B128" s="26" t="s">
        <v>6</v>
      </c>
      <c r="C128" s="2">
        <f t="shared" si="1"/>
        <v>7</v>
      </c>
      <c r="D128" s="26" t="s">
        <v>33</v>
      </c>
      <c r="K128" s="2" t="s">
        <v>422</v>
      </c>
    </row>
    <row r="129">
      <c r="A129" s="2">
        <v>1309.0</v>
      </c>
      <c r="B129" s="2" t="s">
        <v>8</v>
      </c>
      <c r="C129" s="2">
        <f t="shared" si="1"/>
        <v>19</v>
      </c>
      <c r="D129" s="2" t="s">
        <v>43</v>
      </c>
      <c r="K129" s="2" t="s">
        <v>423</v>
      </c>
    </row>
    <row r="130">
      <c r="A130" s="2">
        <v>1328.0</v>
      </c>
      <c r="B130" s="2" t="s">
        <v>6</v>
      </c>
      <c r="C130" s="2">
        <f t="shared" si="1"/>
        <v>9</v>
      </c>
      <c r="D130" s="2" t="s">
        <v>31</v>
      </c>
      <c r="K130" s="2" t="s">
        <v>424</v>
      </c>
    </row>
    <row r="131">
      <c r="A131" s="2">
        <v>1337.0</v>
      </c>
      <c r="B131" s="26" t="s">
        <v>6</v>
      </c>
      <c r="C131" s="2">
        <f t="shared" si="1"/>
        <v>3</v>
      </c>
      <c r="D131" s="26" t="s">
        <v>33</v>
      </c>
      <c r="K131" s="2" t="s">
        <v>424</v>
      </c>
    </row>
    <row r="132">
      <c r="A132" s="2">
        <v>1340.0</v>
      </c>
      <c r="B132" s="2" t="s">
        <v>8</v>
      </c>
      <c r="C132" s="2">
        <f t="shared" si="1"/>
        <v>23</v>
      </c>
      <c r="D132" s="2" t="s">
        <v>43</v>
      </c>
      <c r="K132" s="2" t="s">
        <v>425</v>
      </c>
    </row>
    <row r="133">
      <c r="A133" s="2">
        <v>1363.0</v>
      </c>
      <c r="B133" s="2" t="s">
        <v>8</v>
      </c>
      <c r="C133" s="2">
        <f t="shared" si="1"/>
        <v>2</v>
      </c>
      <c r="D133" s="2" t="s">
        <v>45</v>
      </c>
      <c r="K133" s="2" t="s">
        <v>426</v>
      </c>
    </row>
    <row r="134">
      <c r="A134" s="2">
        <v>1365.0</v>
      </c>
      <c r="B134" s="26" t="s">
        <v>67</v>
      </c>
      <c r="C134" s="2">
        <f t="shared" si="1"/>
        <v>5</v>
      </c>
      <c r="D134" s="5"/>
      <c r="K134" s="2" t="s">
        <v>426</v>
      </c>
    </row>
    <row r="135">
      <c r="A135" s="2">
        <v>1370.0</v>
      </c>
      <c r="B135" s="2" t="s">
        <v>8</v>
      </c>
      <c r="C135" s="2">
        <f t="shared" si="1"/>
        <v>2</v>
      </c>
      <c r="D135" s="2" t="s">
        <v>43</v>
      </c>
      <c r="K135" s="2" t="s">
        <v>426</v>
      </c>
    </row>
    <row r="136">
      <c r="A136" s="2">
        <v>1372.0</v>
      </c>
      <c r="B136" s="2" t="s">
        <v>8</v>
      </c>
      <c r="C136" s="2">
        <f t="shared" si="1"/>
        <v>3</v>
      </c>
      <c r="D136" s="5" t="s">
        <v>45</v>
      </c>
      <c r="K136" s="2" t="s">
        <v>426</v>
      </c>
    </row>
    <row r="137">
      <c r="A137" s="2">
        <v>1375.0</v>
      </c>
      <c r="B137" s="2" t="s">
        <v>8</v>
      </c>
      <c r="C137" s="2">
        <f t="shared" si="1"/>
        <v>28</v>
      </c>
      <c r="D137" s="2" t="s">
        <v>43</v>
      </c>
      <c r="K137" s="2" t="s">
        <v>427</v>
      </c>
    </row>
    <row r="138">
      <c r="A138" s="2">
        <v>1403.0</v>
      </c>
      <c r="B138" s="2" t="s">
        <v>6</v>
      </c>
      <c r="C138" s="2">
        <f t="shared" si="1"/>
        <v>5</v>
      </c>
      <c r="D138" s="2" t="s">
        <v>35</v>
      </c>
      <c r="K138" s="2" t="s">
        <v>428</v>
      </c>
    </row>
    <row r="139">
      <c r="A139" s="2">
        <v>1408.0</v>
      </c>
      <c r="B139" s="2" t="s">
        <v>8</v>
      </c>
      <c r="C139" s="2">
        <f t="shared" si="1"/>
        <v>3</v>
      </c>
      <c r="D139" s="2" t="s">
        <v>45</v>
      </c>
      <c r="F139" s="31"/>
      <c r="K139" s="2" t="s">
        <v>428</v>
      </c>
      <c r="L139" s="31"/>
    </row>
    <row r="140">
      <c r="A140" s="2">
        <v>1411.0</v>
      </c>
      <c r="B140" s="2" t="s">
        <v>6</v>
      </c>
      <c r="C140" s="2">
        <f t="shared" si="1"/>
        <v>11</v>
      </c>
      <c r="D140" s="2" t="s">
        <v>36</v>
      </c>
      <c r="K140" s="2" t="s">
        <v>428</v>
      </c>
    </row>
    <row r="141">
      <c r="A141" s="2">
        <v>1422.0</v>
      </c>
      <c r="B141" s="2" t="s">
        <v>8</v>
      </c>
      <c r="C141" s="2">
        <f t="shared" si="1"/>
        <v>56</v>
      </c>
      <c r="D141" s="2" t="s">
        <v>43</v>
      </c>
      <c r="K141" s="2" t="s">
        <v>429</v>
      </c>
    </row>
    <row r="142">
      <c r="A142" s="2">
        <v>1478.0</v>
      </c>
      <c r="B142" s="2" t="s">
        <v>6</v>
      </c>
      <c r="C142" s="2">
        <f t="shared" si="1"/>
        <v>3</v>
      </c>
      <c r="D142" s="26" t="s">
        <v>33</v>
      </c>
      <c r="K142" s="2" t="s">
        <v>430</v>
      </c>
    </row>
    <row r="143">
      <c r="A143" s="2">
        <v>1481.0</v>
      </c>
      <c r="B143" s="2" t="s">
        <v>8</v>
      </c>
      <c r="C143" s="2">
        <f t="shared" si="1"/>
        <v>69</v>
      </c>
      <c r="D143" s="2" t="s">
        <v>43</v>
      </c>
      <c r="K143" s="2" t="s">
        <v>431</v>
      </c>
    </row>
    <row r="144">
      <c r="A144" s="2">
        <v>1550.0</v>
      </c>
      <c r="B144" s="2" t="s">
        <v>7</v>
      </c>
      <c r="C144" s="2">
        <f t="shared" si="1"/>
        <v>9</v>
      </c>
      <c r="D144" s="2"/>
      <c r="K144" s="2" t="s">
        <v>432</v>
      </c>
    </row>
    <row r="145">
      <c r="A145" s="2">
        <v>1559.0</v>
      </c>
      <c r="B145" s="2" t="s">
        <v>7</v>
      </c>
      <c r="C145" s="2">
        <f t="shared" si="1"/>
        <v>68</v>
      </c>
      <c r="K145" s="2" t="s">
        <v>433</v>
      </c>
    </row>
    <row r="146">
      <c r="A146" s="2">
        <v>1627.0</v>
      </c>
      <c r="B146" s="2" t="s">
        <v>8</v>
      </c>
      <c r="C146" s="2">
        <f t="shared" si="1"/>
        <v>30</v>
      </c>
      <c r="D146" s="2" t="s">
        <v>43</v>
      </c>
      <c r="K146" s="2" t="s">
        <v>434</v>
      </c>
    </row>
    <row r="147">
      <c r="A147" s="2">
        <v>1657.0</v>
      </c>
      <c r="B147" s="2" t="s">
        <v>6</v>
      </c>
      <c r="C147" s="2">
        <f t="shared" si="1"/>
        <v>5</v>
      </c>
      <c r="D147" s="2" t="s">
        <v>33</v>
      </c>
      <c r="K147" s="2" t="s">
        <v>434</v>
      </c>
    </row>
    <row r="148">
      <c r="A148" s="2">
        <v>1662.0</v>
      </c>
      <c r="B148" s="2" t="s">
        <v>8</v>
      </c>
      <c r="C148" s="2">
        <f t="shared" si="1"/>
        <v>13</v>
      </c>
      <c r="D148" s="2" t="s">
        <v>43</v>
      </c>
      <c r="K148" s="2" t="s">
        <v>435</v>
      </c>
    </row>
    <row r="149">
      <c r="A149" s="2">
        <v>1675.0</v>
      </c>
      <c r="B149" s="2" t="s">
        <v>6</v>
      </c>
      <c r="C149" s="2">
        <f t="shared" si="1"/>
        <v>4</v>
      </c>
      <c r="D149" s="2" t="s">
        <v>33</v>
      </c>
      <c r="K149" s="2" t="s">
        <v>435</v>
      </c>
    </row>
    <row r="150">
      <c r="A150" s="2">
        <v>1679.0</v>
      </c>
      <c r="B150" s="2" t="s">
        <v>8</v>
      </c>
      <c r="C150" s="2">
        <f t="shared" si="1"/>
        <v>1</v>
      </c>
      <c r="D150" s="2" t="s">
        <v>43</v>
      </c>
      <c r="K150" s="2" t="s">
        <v>435</v>
      </c>
    </row>
    <row r="151">
      <c r="A151" s="2">
        <v>1680.0</v>
      </c>
      <c r="B151" s="2" t="s">
        <v>6</v>
      </c>
      <c r="C151" s="2">
        <f t="shared" si="1"/>
        <v>5</v>
      </c>
      <c r="D151" s="2" t="s">
        <v>36</v>
      </c>
      <c r="K151" s="2" t="s">
        <v>435</v>
      </c>
    </row>
    <row r="152">
      <c r="A152" s="2">
        <v>1685.0</v>
      </c>
      <c r="B152" s="2" t="s">
        <v>13</v>
      </c>
      <c r="C152" s="2">
        <f t="shared" si="1"/>
        <v>4</v>
      </c>
      <c r="D152" s="2" t="s">
        <v>66</v>
      </c>
      <c r="K152" s="2" t="s">
        <v>435</v>
      </c>
      <c r="L152" s="26" t="s">
        <v>170</v>
      </c>
    </row>
    <row r="153">
      <c r="A153" s="2">
        <v>1689.0</v>
      </c>
      <c r="B153" s="2" t="s">
        <v>6</v>
      </c>
      <c r="C153" s="2">
        <f t="shared" si="1"/>
        <v>7</v>
      </c>
      <c r="D153" s="26" t="s">
        <v>36</v>
      </c>
      <c r="K153" s="2" t="s">
        <v>435</v>
      </c>
    </row>
    <row r="154">
      <c r="A154" s="2">
        <v>1696.0</v>
      </c>
      <c r="B154" s="2" t="s">
        <v>8</v>
      </c>
      <c r="C154" s="2">
        <f t="shared" si="1"/>
        <v>28</v>
      </c>
      <c r="D154" s="2" t="s">
        <v>43</v>
      </c>
      <c r="K154" s="2" t="s">
        <v>436</v>
      </c>
    </row>
    <row r="155">
      <c r="A155" s="2">
        <v>1724.0</v>
      </c>
      <c r="B155" s="2" t="s">
        <v>7</v>
      </c>
      <c r="C155" s="2">
        <f t="shared" si="1"/>
        <v>3</v>
      </c>
      <c r="K155" s="2" t="s">
        <v>437</v>
      </c>
    </row>
    <row r="156">
      <c r="A156" s="2">
        <v>1727.0</v>
      </c>
      <c r="B156" s="2" t="s">
        <v>13</v>
      </c>
      <c r="C156" s="2">
        <f t="shared" si="1"/>
        <v>2</v>
      </c>
      <c r="D156" s="2" t="s">
        <v>66</v>
      </c>
      <c r="K156" s="2" t="s">
        <v>437</v>
      </c>
      <c r="L156" s="26" t="s">
        <v>170</v>
      </c>
    </row>
    <row r="157">
      <c r="A157" s="2">
        <v>1729.0</v>
      </c>
      <c r="B157" s="2" t="s">
        <v>8</v>
      </c>
      <c r="C157" s="2">
        <f t="shared" si="1"/>
        <v>6</v>
      </c>
      <c r="D157" s="2" t="s">
        <v>45</v>
      </c>
      <c r="K157" s="2" t="s">
        <v>437</v>
      </c>
    </row>
    <row r="158">
      <c r="A158" s="2">
        <v>1735.0</v>
      </c>
      <c r="B158" s="2" t="s">
        <v>6</v>
      </c>
      <c r="C158" s="2">
        <f t="shared" si="1"/>
        <v>3</v>
      </c>
      <c r="D158" s="2" t="s">
        <v>31</v>
      </c>
      <c r="K158" s="2" t="s">
        <v>437</v>
      </c>
    </row>
    <row r="159">
      <c r="A159" s="2">
        <v>1738.0</v>
      </c>
      <c r="B159" s="2" t="s">
        <v>8</v>
      </c>
      <c r="C159" s="2">
        <f t="shared" si="1"/>
        <v>6</v>
      </c>
      <c r="D159" s="2" t="s">
        <v>43</v>
      </c>
      <c r="K159" s="2" t="s">
        <v>438</v>
      </c>
    </row>
    <row r="160">
      <c r="A160" s="2">
        <v>1744.0</v>
      </c>
      <c r="B160" s="2" t="s">
        <v>8</v>
      </c>
      <c r="C160" s="2">
        <f t="shared" si="1"/>
        <v>4</v>
      </c>
      <c r="D160" s="2" t="s">
        <v>45</v>
      </c>
      <c r="K160" s="2" t="s">
        <v>439</v>
      </c>
    </row>
    <row r="161">
      <c r="A161" s="2">
        <v>1748.0</v>
      </c>
      <c r="B161" s="2" t="s">
        <v>8</v>
      </c>
      <c r="C161" s="2">
        <f t="shared" si="1"/>
        <v>25</v>
      </c>
      <c r="D161" s="2" t="s">
        <v>43</v>
      </c>
      <c r="K161" s="2" t="s">
        <v>439</v>
      </c>
    </row>
    <row r="162">
      <c r="A162" s="2">
        <v>1773.0</v>
      </c>
      <c r="B162" s="2" t="s">
        <v>6</v>
      </c>
      <c r="C162" s="2">
        <f t="shared" si="1"/>
        <v>37</v>
      </c>
      <c r="D162" s="2" t="s">
        <v>36</v>
      </c>
      <c r="K162" s="2" t="s">
        <v>440</v>
      </c>
    </row>
    <row r="163">
      <c r="A163" s="2">
        <v>1810.0</v>
      </c>
      <c r="B163" s="2" t="s">
        <v>8</v>
      </c>
      <c r="C163" s="2">
        <f t="shared" si="1"/>
        <v>30</v>
      </c>
      <c r="D163" s="2" t="s">
        <v>43</v>
      </c>
      <c r="K163" s="2" t="s">
        <v>441</v>
      </c>
    </row>
    <row r="164">
      <c r="A164" s="2">
        <v>1840.0</v>
      </c>
      <c r="B164" s="2" t="s">
        <v>6</v>
      </c>
      <c r="C164" s="2">
        <f t="shared" si="1"/>
        <v>5</v>
      </c>
      <c r="D164" s="2" t="s">
        <v>35</v>
      </c>
      <c r="K164" s="2" t="s">
        <v>442</v>
      </c>
    </row>
    <row r="165">
      <c r="A165" s="2">
        <v>1845.0</v>
      </c>
      <c r="B165" s="2" t="s">
        <v>8</v>
      </c>
      <c r="C165" s="2">
        <f t="shared" si="1"/>
        <v>13</v>
      </c>
      <c r="D165" s="2" t="s">
        <v>45</v>
      </c>
      <c r="F165" s="31"/>
      <c r="K165" s="2" t="s">
        <v>442</v>
      </c>
      <c r="L165" s="31"/>
    </row>
    <row r="166">
      <c r="A166" s="2">
        <v>1858.0</v>
      </c>
      <c r="B166" s="2" t="s">
        <v>6</v>
      </c>
      <c r="C166" s="2">
        <f t="shared" si="1"/>
        <v>7</v>
      </c>
      <c r="D166" s="2" t="s">
        <v>31</v>
      </c>
      <c r="K166" s="2" t="s">
        <v>442</v>
      </c>
      <c r="L166" s="26" t="s">
        <v>170</v>
      </c>
    </row>
    <row r="167">
      <c r="A167" s="2">
        <v>1865.0</v>
      </c>
      <c r="B167" s="2" t="s">
        <v>8</v>
      </c>
      <c r="C167" s="2">
        <f t="shared" si="1"/>
        <v>14</v>
      </c>
      <c r="D167" s="2" t="s">
        <v>43</v>
      </c>
      <c r="K167" s="2" t="s">
        <v>443</v>
      </c>
    </row>
    <row r="168">
      <c r="A168" s="2">
        <v>1879.0</v>
      </c>
      <c r="B168" s="2" t="s">
        <v>8</v>
      </c>
      <c r="C168" s="2">
        <f t="shared" si="1"/>
        <v>3</v>
      </c>
      <c r="D168" s="2" t="s">
        <v>45</v>
      </c>
      <c r="K168" s="2" t="s">
        <v>443</v>
      </c>
    </row>
    <row r="169">
      <c r="A169" s="2">
        <v>1882.0</v>
      </c>
      <c r="B169" s="2" t="s">
        <v>8</v>
      </c>
      <c r="C169" s="2">
        <f t="shared" si="1"/>
        <v>5</v>
      </c>
      <c r="D169" s="2" t="s">
        <v>43</v>
      </c>
      <c r="K169" s="2" t="s">
        <v>443</v>
      </c>
    </row>
    <row r="170">
      <c r="A170" s="2">
        <v>1887.0</v>
      </c>
      <c r="B170" s="26" t="s">
        <v>363</v>
      </c>
      <c r="C170" s="2">
        <f t="shared" si="1"/>
        <v>3</v>
      </c>
      <c r="D170" s="26"/>
      <c r="K170" s="2" t="s">
        <v>443</v>
      </c>
    </row>
    <row r="171">
      <c r="A171" s="2">
        <v>1890.0</v>
      </c>
      <c r="B171" s="2" t="s">
        <v>8</v>
      </c>
      <c r="C171" s="2">
        <f t="shared" si="1"/>
        <v>8</v>
      </c>
      <c r="D171" s="2" t="s">
        <v>43</v>
      </c>
      <c r="K171" s="2" t="s">
        <v>443</v>
      </c>
    </row>
    <row r="172">
      <c r="A172" s="2">
        <v>1898.0</v>
      </c>
      <c r="B172" s="2" t="s">
        <v>8</v>
      </c>
      <c r="C172" s="2">
        <f t="shared" si="1"/>
        <v>22</v>
      </c>
      <c r="D172" s="2" t="s">
        <v>45</v>
      </c>
      <c r="K172" s="2" t="s">
        <v>444</v>
      </c>
    </row>
    <row r="173">
      <c r="A173" s="36">
        <v>1920.0</v>
      </c>
      <c r="B173" s="2" t="s">
        <v>8</v>
      </c>
      <c r="C173" s="2">
        <f t="shared" si="1"/>
        <v>9</v>
      </c>
      <c r="D173" s="2" t="s">
        <v>43</v>
      </c>
      <c r="K173" s="2" t="s">
        <v>443</v>
      </c>
    </row>
    <row r="174">
      <c r="A174" s="2">
        <v>1929.0</v>
      </c>
      <c r="B174" s="2" t="s">
        <v>6</v>
      </c>
      <c r="C174" s="2">
        <f t="shared" si="1"/>
        <v>3</v>
      </c>
      <c r="D174" s="2" t="s">
        <v>35</v>
      </c>
      <c r="K174" s="2" t="s">
        <v>445</v>
      </c>
    </row>
    <row r="175">
      <c r="A175" s="2">
        <v>1932.0</v>
      </c>
      <c r="B175" s="2" t="s">
        <v>13</v>
      </c>
      <c r="C175" s="2">
        <f t="shared" si="1"/>
        <v>3</v>
      </c>
      <c r="D175" s="2" t="s">
        <v>66</v>
      </c>
      <c r="K175" s="2" t="s">
        <v>446</v>
      </c>
    </row>
    <row r="176">
      <c r="A176" s="2">
        <v>1935.0</v>
      </c>
      <c r="B176" s="2" t="s">
        <v>6</v>
      </c>
      <c r="C176" s="2">
        <f t="shared" si="1"/>
        <v>8</v>
      </c>
      <c r="D176" s="2" t="s">
        <v>31</v>
      </c>
      <c r="K176" s="2" t="s">
        <v>447</v>
      </c>
    </row>
    <row r="177">
      <c r="A177" s="2">
        <v>1943.0</v>
      </c>
      <c r="B177" s="2" t="s">
        <v>8</v>
      </c>
      <c r="C177" s="2">
        <f t="shared" si="1"/>
        <v>17</v>
      </c>
      <c r="D177" s="2" t="s">
        <v>43</v>
      </c>
      <c r="K177" s="2" t="s">
        <v>448</v>
      </c>
    </row>
    <row r="178">
      <c r="A178" s="2">
        <v>1960.0</v>
      </c>
      <c r="B178" s="2" t="s">
        <v>7</v>
      </c>
      <c r="C178" s="2">
        <f t="shared" si="1"/>
        <v>2</v>
      </c>
      <c r="K178" s="2" t="s">
        <v>449</v>
      </c>
    </row>
    <row r="179">
      <c r="A179" s="2">
        <v>1962.0</v>
      </c>
      <c r="B179" s="2" t="s">
        <v>8</v>
      </c>
      <c r="C179" s="2">
        <f t="shared" si="1"/>
        <v>6</v>
      </c>
      <c r="D179" s="2" t="s">
        <v>45</v>
      </c>
      <c r="K179" s="2" t="s">
        <v>449</v>
      </c>
    </row>
    <row r="180">
      <c r="A180" s="2">
        <v>1968.0</v>
      </c>
      <c r="B180" s="2" t="s">
        <v>8</v>
      </c>
      <c r="C180" s="2">
        <f t="shared" si="1"/>
        <v>2</v>
      </c>
      <c r="D180" s="2" t="s">
        <v>43</v>
      </c>
      <c r="K180" s="2" t="s">
        <v>449</v>
      </c>
    </row>
    <row r="181">
      <c r="A181" s="2">
        <v>1970.0</v>
      </c>
      <c r="B181" s="26" t="s">
        <v>8</v>
      </c>
      <c r="C181" s="2">
        <f t="shared" si="1"/>
        <v>3</v>
      </c>
      <c r="D181" s="26"/>
      <c r="K181" s="2" t="s">
        <v>449</v>
      </c>
    </row>
    <row r="182">
      <c r="A182" s="2">
        <v>1973.0</v>
      </c>
      <c r="B182" s="2" t="s">
        <v>6</v>
      </c>
      <c r="C182" s="2">
        <f t="shared" si="1"/>
        <v>5</v>
      </c>
      <c r="K182" s="2" t="s">
        <v>449</v>
      </c>
    </row>
    <row r="183">
      <c r="A183" s="2">
        <v>1978.0</v>
      </c>
      <c r="B183" s="26" t="s">
        <v>8</v>
      </c>
      <c r="C183" s="2">
        <f t="shared" si="1"/>
        <v>5</v>
      </c>
      <c r="D183" s="26"/>
      <c r="K183" s="2" t="s">
        <v>449</v>
      </c>
    </row>
    <row r="184">
      <c r="A184" s="2">
        <v>1983.0</v>
      </c>
      <c r="B184" s="2" t="s">
        <v>8</v>
      </c>
      <c r="C184" s="2">
        <f t="shared" si="1"/>
        <v>3</v>
      </c>
      <c r="D184" s="2" t="s">
        <v>45</v>
      </c>
      <c r="K184" s="2" t="s">
        <v>449</v>
      </c>
    </row>
    <row r="185">
      <c r="A185" s="2">
        <v>1986.0</v>
      </c>
      <c r="B185" s="2" t="s">
        <v>8</v>
      </c>
      <c r="C185" s="2">
        <f t="shared" si="1"/>
        <v>2</v>
      </c>
      <c r="D185" s="2" t="s">
        <v>43</v>
      </c>
      <c r="K185" s="2" t="s">
        <v>450</v>
      </c>
    </row>
    <row r="186">
      <c r="A186" s="2">
        <v>1988.0</v>
      </c>
      <c r="B186" s="2" t="s">
        <v>6</v>
      </c>
      <c r="C186" s="2">
        <f t="shared" si="1"/>
        <v>10</v>
      </c>
      <c r="D186" s="2" t="s">
        <v>31</v>
      </c>
      <c r="K186" s="2" t="s">
        <v>450</v>
      </c>
      <c r="L186" s="26" t="s">
        <v>451</v>
      </c>
    </row>
    <row r="187">
      <c r="A187" s="2">
        <v>1998.0</v>
      </c>
      <c r="B187" s="2" t="s">
        <v>8</v>
      </c>
      <c r="C187" s="2">
        <f t="shared" si="1"/>
        <v>4</v>
      </c>
      <c r="D187" s="2" t="s">
        <v>43</v>
      </c>
      <c r="K187" s="2" t="s">
        <v>450</v>
      </c>
    </row>
    <row r="188">
      <c r="A188" s="2">
        <v>2002.0</v>
      </c>
      <c r="B188" s="26" t="s">
        <v>363</v>
      </c>
      <c r="C188" s="2">
        <f t="shared" si="1"/>
        <v>2</v>
      </c>
      <c r="D188" s="26"/>
      <c r="K188" s="2" t="s">
        <v>450</v>
      </c>
    </row>
    <row r="189">
      <c r="A189" s="2">
        <v>2004.0</v>
      </c>
      <c r="B189" s="2" t="s">
        <v>6</v>
      </c>
      <c r="C189" s="2">
        <f t="shared" si="1"/>
        <v>9</v>
      </c>
      <c r="D189" s="2" t="s">
        <v>31</v>
      </c>
      <c r="K189" s="2" t="s">
        <v>450</v>
      </c>
    </row>
    <row r="190">
      <c r="A190" s="2">
        <v>2013.0</v>
      </c>
      <c r="B190" s="2" t="s">
        <v>6</v>
      </c>
      <c r="C190" s="2">
        <f t="shared" si="1"/>
        <v>2</v>
      </c>
      <c r="D190" s="2" t="s">
        <v>33</v>
      </c>
      <c r="K190" s="2" t="s">
        <v>450</v>
      </c>
    </row>
    <row r="191">
      <c r="A191" s="2">
        <v>2015.0</v>
      </c>
      <c r="B191" s="2" t="s">
        <v>13</v>
      </c>
      <c r="C191" s="2">
        <f t="shared" si="1"/>
        <v>5</v>
      </c>
      <c r="D191" s="2" t="s">
        <v>66</v>
      </c>
      <c r="K191" s="2" t="s">
        <v>450</v>
      </c>
    </row>
    <row r="192">
      <c r="A192" s="2">
        <v>2020.0</v>
      </c>
      <c r="B192" s="2" t="s">
        <v>6</v>
      </c>
      <c r="C192" s="2">
        <f t="shared" si="1"/>
        <v>18</v>
      </c>
      <c r="D192" s="2" t="s">
        <v>31</v>
      </c>
      <c r="K192" s="2" t="s">
        <v>452</v>
      </c>
    </row>
    <row r="193">
      <c r="A193" s="2">
        <v>2038.0</v>
      </c>
      <c r="B193" s="2" t="s">
        <v>6</v>
      </c>
      <c r="C193" s="2">
        <f t="shared" si="1"/>
        <v>7</v>
      </c>
      <c r="D193" s="26" t="s">
        <v>35</v>
      </c>
      <c r="K193" s="2" t="s">
        <v>453</v>
      </c>
      <c r="L193" s="26" t="s">
        <v>454</v>
      </c>
    </row>
    <row r="194">
      <c r="A194" s="2">
        <v>2045.0</v>
      </c>
      <c r="B194" s="2" t="s">
        <v>8</v>
      </c>
      <c r="C194" s="2">
        <f t="shared" si="1"/>
        <v>14</v>
      </c>
      <c r="D194" s="2" t="s">
        <v>45</v>
      </c>
      <c r="K194" s="2" t="s">
        <v>453</v>
      </c>
      <c r="L194" s="26" t="s">
        <v>454</v>
      </c>
    </row>
    <row r="195">
      <c r="A195" s="2">
        <v>2059.0</v>
      </c>
      <c r="B195" s="2" t="s">
        <v>6</v>
      </c>
      <c r="C195" s="2">
        <f t="shared" si="1"/>
        <v>6</v>
      </c>
      <c r="D195" s="2" t="s">
        <v>38</v>
      </c>
      <c r="F195" s="31" t="s">
        <v>287</v>
      </c>
      <c r="K195" s="2" t="s">
        <v>453</v>
      </c>
      <c r="L195" s="26" t="s">
        <v>451</v>
      </c>
    </row>
    <row r="196">
      <c r="A196" s="2">
        <v>2065.0</v>
      </c>
      <c r="B196" s="2" t="s">
        <v>6</v>
      </c>
      <c r="C196" s="2">
        <f t="shared" si="1"/>
        <v>3</v>
      </c>
      <c r="D196" s="2" t="s">
        <v>33</v>
      </c>
      <c r="K196" s="2" t="s">
        <v>455</v>
      </c>
    </row>
    <row r="197">
      <c r="A197" s="2">
        <v>2068.0</v>
      </c>
      <c r="B197" s="2" t="s">
        <v>8</v>
      </c>
      <c r="C197" s="2">
        <f t="shared" si="1"/>
        <v>25</v>
      </c>
      <c r="D197" s="2" t="s">
        <v>43</v>
      </c>
      <c r="K197" s="2" t="s">
        <v>456</v>
      </c>
    </row>
    <row r="198">
      <c r="A198" s="2">
        <v>2093.0</v>
      </c>
      <c r="B198" s="2" t="s">
        <v>6</v>
      </c>
      <c r="C198" s="2">
        <f t="shared" si="1"/>
        <v>16</v>
      </c>
      <c r="D198" s="2" t="s">
        <v>31</v>
      </c>
      <c r="K198" s="2" t="s">
        <v>457</v>
      </c>
    </row>
    <row r="199">
      <c r="A199" s="2">
        <v>2109.0</v>
      </c>
      <c r="B199" s="2" t="s">
        <v>6</v>
      </c>
      <c r="C199" s="2">
        <f t="shared" si="1"/>
        <v>5</v>
      </c>
      <c r="D199" s="2" t="s">
        <v>38</v>
      </c>
      <c r="K199" s="2" t="s">
        <v>457</v>
      </c>
    </row>
    <row r="200">
      <c r="A200" s="2">
        <v>2114.0</v>
      </c>
      <c r="B200" s="2" t="s">
        <v>6</v>
      </c>
      <c r="C200" s="2">
        <f t="shared" si="1"/>
        <v>2</v>
      </c>
      <c r="D200" s="2" t="s">
        <v>31</v>
      </c>
      <c r="K200" s="2" t="s">
        <v>457</v>
      </c>
    </row>
    <row r="201">
      <c r="A201" s="2">
        <v>2116.0</v>
      </c>
      <c r="B201" s="2" t="s">
        <v>8</v>
      </c>
      <c r="C201" s="2">
        <f t="shared" si="1"/>
        <v>9</v>
      </c>
      <c r="D201" s="2" t="s">
        <v>43</v>
      </c>
      <c r="K201" s="2" t="s">
        <v>457</v>
      </c>
    </row>
    <row r="202">
      <c r="A202" s="2">
        <v>2125.0</v>
      </c>
      <c r="B202" s="2" t="s">
        <v>7</v>
      </c>
      <c r="C202" s="2">
        <f t="shared" si="1"/>
        <v>5</v>
      </c>
      <c r="K202" s="2" t="s">
        <v>457</v>
      </c>
    </row>
    <row r="203">
      <c r="A203" s="2">
        <v>2130.0</v>
      </c>
      <c r="B203" s="2" t="s">
        <v>8</v>
      </c>
      <c r="C203" s="2">
        <f t="shared" si="1"/>
        <v>20</v>
      </c>
      <c r="D203" s="2" t="s">
        <v>43</v>
      </c>
      <c r="K203" s="2" t="s">
        <v>458</v>
      </c>
    </row>
    <row r="204">
      <c r="A204" s="2">
        <v>2150.0</v>
      </c>
      <c r="B204" s="2" t="s">
        <v>6</v>
      </c>
      <c r="C204" s="2">
        <f t="shared" si="1"/>
        <v>5</v>
      </c>
      <c r="D204" s="2" t="s">
        <v>35</v>
      </c>
      <c r="K204" s="2" t="s">
        <v>459</v>
      </c>
    </row>
    <row r="205">
      <c r="A205" s="2">
        <v>2155.0</v>
      </c>
      <c r="B205" s="2" t="s">
        <v>8</v>
      </c>
      <c r="C205" s="2">
        <f t="shared" si="1"/>
        <v>6</v>
      </c>
      <c r="D205" s="2" t="s">
        <v>43</v>
      </c>
      <c r="K205" s="2" t="s">
        <v>459</v>
      </c>
    </row>
    <row r="206">
      <c r="A206" s="2">
        <v>2161.0</v>
      </c>
      <c r="B206" s="2" t="s">
        <v>6</v>
      </c>
      <c r="C206" s="2">
        <f t="shared" si="1"/>
        <v>3</v>
      </c>
      <c r="D206" s="2" t="s">
        <v>36</v>
      </c>
      <c r="K206" s="2" t="s">
        <v>459</v>
      </c>
    </row>
    <row r="207">
      <c r="A207" s="2">
        <v>2164.0</v>
      </c>
      <c r="B207" s="2" t="s">
        <v>11</v>
      </c>
      <c r="C207" s="2">
        <f t="shared" si="1"/>
        <v>6</v>
      </c>
      <c r="D207" s="2" t="s">
        <v>66</v>
      </c>
      <c r="K207" s="2" t="s">
        <v>459</v>
      </c>
    </row>
    <row r="208">
      <c r="A208" s="2">
        <v>2170.0</v>
      </c>
      <c r="B208" s="2" t="s">
        <v>6</v>
      </c>
      <c r="C208" s="2">
        <f t="shared" si="1"/>
        <v>4</v>
      </c>
      <c r="D208" s="2" t="s">
        <v>31</v>
      </c>
      <c r="K208" s="2" t="s">
        <v>459</v>
      </c>
    </row>
    <row r="209">
      <c r="A209" s="2">
        <v>2174.0</v>
      </c>
      <c r="B209" s="2" t="s">
        <v>8</v>
      </c>
      <c r="C209" s="2">
        <f t="shared" si="1"/>
        <v>6</v>
      </c>
      <c r="D209" s="2" t="s">
        <v>45</v>
      </c>
      <c r="K209" s="2" t="s">
        <v>460</v>
      </c>
    </row>
    <row r="210">
      <c r="A210" s="2">
        <v>2180.0</v>
      </c>
      <c r="B210" s="2" t="s">
        <v>8</v>
      </c>
      <c r="C210" s="2">
        <f t="shared" si="1"/>
        <v>45</v>
      </c>
      <c r="D210" s="2" t="s">
        <v>43</v>
      </c>
      <c r="K210" s="2" t="s">
        <v>461</v>
      </c>
    </row>
    <row r="211">
      <c r="A211" s="2">
        <v>2225.0</v>
      </c>
      <c r="B211" s="2" t="s">
        <v>67</v>
      </c>
      <c r="C211" s="2">
        <f t="shared" si="1"/>
        <v>6</v>
      </c>
      <c r="F211" s="31" t="s">
        <v>68</v>
      </c>
      <c r="K211" s="2" t="s">
        <v>462</v>
      </c>
      <c r="L211" s="31" t="s">
        <v>332</v>
      </c>
    </row>
    <row r="212">
      <c r="A212" s="2">
        <v>2231.0</v>
      </c>
      <c r="B212" s="2" t="s">
        <v>8</v>
      </c>
      <c r="C212" s="2">
        <f t="shared" si="1"/>
        <v>6</v>
      </c>
      <c r="D212" s="2" t="s">
        <v>43</v>
      </c>
      <c r="K212" s="2" t="s">
        <v>462</v>
      </c>
    </row>
    <row r="213">
      <c r="A213" s="2">
        <v>2237.0</v>
      </c>
      <c r="B213" s="2" t="s">
        <v>6</v>
      </c>
      <c r="C213" s="2">
        <f t="shared" si="1"/>
        <v>13</v>
      </c>
      <c r="D213" s="2" t="s">
        <v>33</v>
      </c>
      <c r="K213" s="2" t="s">
        <v>463</v>
      </c>
    </row>
    <row r="214">
      <c r="A214" s="2">
        <v>2250.0</v>
      </c>
      <c r="B214" s="2" t="s">
        <v>8</v>
      </c>
      <c r="C214" s="2">
        <f t="shared" si="1"/>
        <v>4</v>
      </c>
      <c r="D214" s="2" t="s">
        <v>45</v>
      </c>
      <c r="K214" s="2" t="s">
        <v>463</v>
      </c>
    </row>
    <row r="215">
      <c r="A215" s="2">
        <v>2254.0</v>
      </c>
      <c r="B215" s="2" t="s">
        <v>6</v>
      </c>
      <c r="C215" s="2">
        <f t="shared" si="1"/>
        <v>3</v>
      </c>
      <c r="D215" s="2" t="s">
        <v>31</v>
      </c>
      <c r="K215" s="2" t="s">
        <v>463</v>
      </c>
    </row>
    <row r="216">
      <c r="A216" s="2">
        <v>2257.0</v>
      </c>
      <c r="B216" s="2" t="s">
        <v>8</v>
      </c>
      <c r="C216" s="2">
        <f t="shared" si="1"/>
        <v>20</v>
      </c>
      <c r="D216" s="2" t="s">
        <v>43</v>
      </c>
      <c r="K216" s="2" t="s">
        <v>464</v>
      </c>
    </row>
    <row r="217">
      <c r="A217" s="2">
        <v>2277.0</v>
      </c>
      <c r="B217" s="2" t="s">
        <v>6</v>
      </c>
      <c r="C217" s="2">
        <f t="shared" si="1"/>
        <v>17</v>
      </c>
      <c r="D217" s="26" t="s">
        <v>38</v>
      </c>
      <c r="F217" s="31" t="s">
        <v>287</v>
      </c>
      <c r="K217" s="2" t="s">
        <v>465</v>
      </c>
    </row>
    <row r="218">
      <c r="A218" s="2">
        <v>2294.0</v>
      </c>
      <c r="B218" s="2" t="s">
        <v>6</v>
      </c>
      <c r="C218" s="2">
        <f t="shared" si="1"/>
        <v>3</v>
      </c>
      <c r="D218" s="2" t="s">
        <v>31</v>
      </c>
      <c r="K218" s="2" t="s">
        <v>466</v>
      </c>
    </row>
    <row r="219">
      <c r="A219" s="2">
        <v>2297.0</v>
      </c>
      <c r="B219" s="2" t="s">
        <v>8</v>
      </c>
      <c r="C219" s="2">
        <f t="shared" si="1"/>
        <v>19</v>
      </c>
      <c r="D219" s="2" t="s">
        <v>45</v>
      </c>
      <c r="K219" s="2" t="s">
        <v>467</v>
      </c>
    </row>
    <row r="220">
      <c r="A220" s="2">
        <v>2316.0</v>
      </c>
      <c r="B220" s="2" t="s">
        <v>13</v>
      </c>
      <c r="C220" s="2">
        <f t="shared" si="1"/>
        <v>2</v>
      </c>
      <c r="D220" s="2" t="s">
        <v>66</v>
      </c>
      <c r="K220" s="2" t="s">
        <v>467</v>
      </c>
    </row>
    <row r="221">
      <c r="A221" s="2">
        <v>2318.0</v>
      </c>
      <c r="B221" s="2" t="s">
        <v>6</v>
      </c>
      <c r="C221" s="2">
        <f t="shared" si="1"/>
        <v>4</v>
      </c>
      <c r="D221" s="2" t="s">
        <v>33</v>
      </c>
      <c r="K221" s="2" t="s">
        <v>467</v>
      </c>
    </row>
    <row r="222">
      <c r="A222" s="2">
        <v>2322.0</v>
      </c>
      <c r="B222" s="2" t="s">
        <v>6</v>
      </c>
      <c r="C222" s="2">
        <f t="shared" si="1"/>
        <v>10</v>
      </c>
      <c r="D222" s="2" t="s">
        <v>31</v>
      </c>
      <c r="K222" s="2" t="s">
        <v>468</v>
      </c>
    </row>
    <row r="223">
      <c r="A223" s="2">
        <v>2332.0</v>
      </c>
      <c r="B223" s="2" t="s">
        <v>13</v>
      </c>
      <c r="C223" s="2">
        <f t="shared" si="1"/>
        <v>8</v>
      </c>
      <c r="D223" s="2" t="s">
        <v>66</v>
      </c>
      <c r="K223" s="2" t="s">
        <v>469</v>
      </c>
    </row>
    <row r="224">
      <c r="A224" s="2">
        <v>2340.0</v>
      </c>
      <c r="B224" s="2" t="s">
        <v>8</v>
      </c>
      <c r="C224" s="2">
        <f t="shared" si="1"/>
        <v>2</v>
      </c>
      <c r="D224" s="2" t="s">
        <v>43</v>
      </c>
      <c r="K224" s="2" t="s">
        <v>469</v>
      </c>
    </row>
    <row r="225">
      <c r="A225" s="2">
        <v>2342.0</v>
      </c>
      <c r="B225" s="2" t="s">
        <v>8</v>
      </c>
      <c r="C225" s="2">
        <f t="shared" si="1"/>
        <v>4</v>
      </c>
      <c r="D225" s="2" t="s">
        <v>45</v>
      </c>
      <c r="K225" s="2" t="s">
        <v>469</v>
      </c>
    </row>
    <row r="226">
      <c r="A226" s="2">
        <v>2346.0</v>
      </c>
      <c r="B226" s="2" t="s">
        <v>7</v>
      </c>
      <c r="C226" s="2">
        <f t="shared" si="1"/>
        <v>4</v>
      </c>
      <c r="K226" s="2" t="s">
        <v>469</v>
      </c>
    </row>
    <row r="227">
      <c r="A227" s="2">
        <v>2350.0</v>
      </c>
      <c r="B227" s="2" t="s">
        <v>6</v>
      </c>
      <c r="C227" s="2">
        <f t="shared" si="1"/>
        <v>3</v>
      </c>
      <c r="D227" s="2" t="s">
        <v>178</v>
      </c>
      <c r="K227" s="2" t="s">
        <v>469</v>
      </c>
    </row>
    <row r="228">
      <c r="A228" s="2">
        <v>2353.0</v>
      </c>
      <c r="B228" s="2" t="s">
        <v>13</v>
      </c>
      <c r="C228" s="2">
        <f t="shared" si="1"/>
        <v>7</v>
      </c>
      <c r="K228" s="2" t="s">
        <v>469</v>
      </c>
    </row>
    <row r="229">
      <c r="A229" s="2">
        <v>2360.0</v>
      </c>
      <c r="B229" s="42" t="s">
        <v>14</v>
      </c>
      <c r="C229" s="2">
        <f t="shared" si="1"/>
        <v>7</v>
      </c>
      <c r="K229" s="42" t="s">
        <v>66</v>
      </c>
      <c r="L229" s="42" t="s">
        <v>470</v>
      </c>
    </row>
    <row r="230">
      <c r="A230" s="2">
        <v>2367.0</v>
      </c>
      <c r="B230" s="2" t="s">
        <v>13</v>
      </c>
      <c r="C230" s="2">
        <f t="shared" si="1"/>
        <v>4</v>
      </c>
      <c r="D230" s="2" t="s">
        <v>66</v>
      </c>
      <c r="K230" s="2" t="s">
        <v>471</v>
      </c>
    </row>
    <row r="231">
      <c r="A231" s="2">
        <v>2371.0</v>
      </c>
      <c r="B231" s="2" t="s">
        <v>6</v>
      </c>
      <c r="C231" s="2">
        <f t="shared" si="1"/>
        <v>6</v>
      </c>
      <c r="D231" s="2" t="s">
        <v>36</v>
      </c>
      <c r="K231" s="2" t="s">
        <v>471</v>
      </c>
    </row>
    <row r="232">
      <c r="A232" s="2">
        <v>2377.0</v>
      </c>
      <c r="B232" s="2" t="s">
        <v>8</v>
      </c>
      <c r="C232" s="2">
        <f t="shared" si="1"/>
        <v>5</v>
      </c>
      <c r="D232" s="2" t="s">
        <v>45</v>
      </c>
      <c r="K232" s="2" t="s">
        <v>471</v>
      </c>
    </row>
    <row r="233">
      <c r="A233" s="2">
        <v>2382.0</v>
      </c>
      <c r="B233" s="2" t="s">
        <v>8</v>
      </c>
      <c r="C233" s="2">
        <f t="shared" si="1"/>
        <v>7</v>
      </c>
      <c r="D233" s="2" t="s">
        <v>43</v>
      </c>
      <c r="K233" s="2" t="s">
        <v>471</v>
      </c>
    </row>
    <row r="234">
      <c r="A234" s="2">
        <v>2389.0</v>
      </c>
      <c r="B234" s="2" t="s">
        <v>6</v>
      </c>
      <c r="C234" s="2">
        <f t="shared" si="1"/>
        <v>20</v>
      </c>
      <c r="D234" s="2" t="s">
        <v>31</v>
      </c>
      <c r="K234" s="2" t="s">
        <v>472</v>
      </c>
    </row>
    <row r="235">
      <c r="A235" s="2">
        <v>2409.0</v>
      </c>
      <c r="B235" s="2" t="s">
        <v>6</v>
      </c>
      <c r="C235" s="2">
        <f t="shared" si="1"/>
        <v>20</v>
      </c>
      <c r="D235" s="26" t="s">
        <v>473</v>
      </c>
      <c r="K235" s="2" t="s">
        <v>474</v>
      </c>
    </row>
    <row r="236">
      <c r="A236" s="2">
        <v>2429.0</v>
      </c>
      <c r="B236" s="2" t="s">
        <v>8</v>
      </c>
      <c r="C236" s="2">
        <f t="shared" si="1"/>
        <v>5</v>
      </c>
      <c r="D236" s="2" t="s">
        <v>43</v>
      </c>
      <c r="K236" s="2" t="s">
        <v>474</v>
      </c>
    </row>
    <row r="237">
      <c r="A237" s="2">
        <v>2434.0</v>
      </c>
      <c r="B237" s="2" t="s">
        <v>6</v>
      </c>
      <c r="C237" s="2">
        <f t="shared" si="1"/>
        <v>2</v>
      </c>
      <c r="D237" s="2" t="s">
        <v>35</v>
      </c>
      <c r="K237" s="2" t="s">
        <v>474</v>
      </c>
    </row>
    <row r="238">
      <c r="A238" s="2">
        <v>2436.0</v>
      </c>
      <c r="B238" s="2" t="s">
        <v>6</v>
      </c>
      <c r="C238" s="2">
        <f t="shared" si="1"/>
        <v>6</v>
      </c>
      <c r="D238" s="26" t="s">
        <v>473</v>
      </c>
      <c r="K238" s="2" t="s">
        <v>475</v>
      </c>
    </row>
    <row r="239">
      <c r="A239" s="2">
        <v>2442.0</v>
      </c>
      <c r="B239" s="2" t="s">
        <v>6</v>
      </c>
      <c r="C239" s="2">
        <f t="shared" si="1"/>
        <v>9</v>
      </c>
      <c r="D239" s="2" t="s">
        <v>31</v>
      </c>
      <c r="K239" s="2" t="s">
        <v>475</v>
      </c>
    </row>
    <row r="240">
      <c r="A240" s="2">
        <v>2451.0</v>
      </c>
      <c r="B240" s="2" t="s">
        <v>8</v>
      </c>
      <c r="C240" s="2">
        <f t="shared" si="1"/>
        <v>5</v>
      </c>
      <c r="D240" s="2" t="s">
        <v>43</v>
      </c>
      <c r="K240" s="2" t="s">
        <v>475</v>
      </c>
    </row>
    <row r="241">
      <c r="A241" s="2">
        <v>2456.0</v>
      </c>
      <c r="B241" s="2" t="s">
        <v>6</v>
      </c>
      <c r="C241" s="2">
        <f t="shared" si="1"/>
        <v>9</v>
      </c>
      <c r="D241" s="2" t="s">
        <v>36</v>
      </c>
      <c r="K241" s="2" t="s">
        <v>475</v>
      </c>
    </row>
    <row r="242">
      <c r="A242" s="2">
        <v>2465.0</v>
      </c>
      <c r="B242" s="2" t="s">
        <v>8</v>
      </c>
      <c r="C242" s="2">
        <f t="shared" si="1"/>
        <v>15</v>
      </c>
      <c r="D242" s="2" t="s">
        <v>43</v>
      </c>
      <c r="K242" s="2" t="s">
        <v>475</v>
      </c>
    </row>
    <row r="243">
      <c r="A243" s="43">
        <v>2480.0</v>
      </c>
      <c r="B243" s="44" t="s">
        <v>6</v>
      </c>
      <c r="C243" s="2">
        <f t="shared" si="1"/>
        <v>10</v>
      </c>
      <c r="D243" s="44" t="s">
        <v>31</v>
      </c>
      <c r="E243" s="44"/>
      <c r="F243" s="44"/>
      <c r="G243" s="44"/>
      <c r="H243" s="44"/>
      <c r="I243" s="44"/>
      <c r="J243" s="44"/>
      <c r="K243" s="44" t="s">
        <v>476</v>
      </c>
      <c r="L243" s="2"/>
      <c r="M243" s="2"/>
      <c r="N243" s="2"/>
      <c r="O243" s="2"/>
      <c r="P243" s="2"/>
      <c r="Q243" s="2"/>
    </row>
    <row r="244">
      <c r="A244" s="43">
        <v>2490.0</v>
      </c>
      <c r="B244" s="44" t="s">
        <v>6</v>
      </c>
      <c r="C244" s="2">
        <f t="shared" si="1"/>
        <v>6</v>
      </c>
      <c r="D244" s="44" t="s">
        <v>33</v>
      </c>
      <c r="E244" s="44"/>
      <c r="F244" s="44"/>
      <c r="G244" s="44"/>
      <c r="H244" s="44"/>
      <c r="I244" s="44"/>
      <c r="J244" s="44"/>
      <c r="K244" s="44" t="s">
        <v>477</v>
      </c>
      <c r="L244" s="2"/>
      <c r="M244" s="2"/>
      <c r="N244" s="2"/>
      <c r="O244" s="2"/>
      <c r="P244" s="2"/>
      <c r="Q244" s="2"/>
    </row>
    <row r="245">
      <c r="A245" s="43">
        <v>2496.0</v>
      </c>
      <c r="B245" s="44" t="s">
        <v>8</v>
      </c>
      <c r="C245" s="2">
        <f t="shared" si="1"/>
        <v>2</v>
      </c>
      <c r="D245" s="44" t="s">
        <v>43</v>
      </c>
      <c r="E245" s="44"/>
      <c r="F245" s="44"/>
      <c r="G245" s="44"/>
      <c r="H245" s="44"/>
      <c r="I245" s="44"/>
      <c r="J245" s="44"/>
      <c r="K245" s="44" t="s">
        <v>477</v>
      </c>
      <c r="L245" s="2"/>
      <c r="M245" s="2"/>
      <c r="N245" s="2"/>
      <c r="O245" s="2"/>
      <c r="P245" s="2"/>
      <c r="Q245" s="2"/>
    </row>
    <row r="246">
      <c r="A246" s="43">
        <v>2498.0</v>
      </c>
      <c r="B246" s="44" t="s">
        <v>6</v>
      </c>
      <c r="C246" s="2">
        <f t="shared" si="1"/>
        <v>40</v>
      </c>
      <c r="D246" s="44" t="s">
        <v>478</v>
      </c>
      <c r="E246" s="44"/>
      <c r="F246" s="44"/>
      <c r="G246" s="44"/>
      <c r="H246" s="44"/>
      <c r="I246" s="44"/>
      <c r="J246" s="44"/>
      <c r="K246" s="44" t="s">
        <v>479</v>
      </c>
      <c r="L246" s="2"/>
      <c r="M246" s="2"/>
      <c r="N246" s="2"/>
      <c r="O246" s="2"/>
      <c r="P246" s="2"/>
      <c r="Q246" s="2"/>
    </row>
    <row r="247">
      <c r="A247" s="43">
        <v>2538.0</v>
      </c>
      <c r="B247" s="44" t="s">
        <v>13</v>
      </c>
      <c r="C247" s="2">
        <f t="shared" si="1"/>
        <v>8</v>
      </c>
      <c r="D247" s="44" t="s">
        <v>66</v>
      </c>
      <c r="E247" s="44"/>
      <c r="F247" s="44"/>
      <c r="G247" s="44"/>
      <c r="H247" s="44"/>
      <c r="I247" s="44"/>
      <c r="J247" s="44"/>
      <c r="K247" s="44" t="s">
        <v>480</v>
      </c>
      <c r="L247" s="2"/>
      <c r="M247" s="2"/>
      <c r="N247" s="2"/>
      <c r="O247" s="2"/>
      <c r="P247" s="2"/>
      <c r="Q247" s="2"/>
    </row>
    <row r="248">
      <c r="A248" s="43">
        <v>2546.0</v>
      </c>
      <c r="B248" s="44" t="s">
        <v>6</v>
      </c>
      <c r="C248" s="2">
        <f t="shared" si="1"/>
        <v>19</v>
      </c>
      <c r="D248" s="45"/>
      <c r="E248" s="44"/>
      <c r="F248" s="46" t="s">
        <v>388</v>
      </c>
      <c r="G248" s="44"/>
      <c r="H248" s="44"/>
      <c r="I248" s="44"/>
      <c r="J248" s="44"/>
      <c r="K248" s="44" t="s">
        <v>481</v>
      </c>
      <c r="L248" s="2"/>
      <c r="M248" s="2"/>
      <c r="N248" s="2"/>
      <c r="O248" s="2"/>
      <c r="P248" s="2"/>
      <c r="Q248" s="2"/>
    </row>
    <row r="249">
      <c r="A249" s="43">
        <v>2565.0</v>
      </c>
      <c r="B249" s="44" t="s">
        <v>8</v>
      </c>
      <c r="C249" s="2">
        <f t="shared" si="1"/>
        <v>2</v>
      </c>
      <c r="D249" s="44" t="s">
        <v>43</v>
      </c>
      <c r="E249" s="44"/>
      <c r="F249" s="44"/>
      <c r="G249" s="44"/>
      <c r="H249" s="44"/>
      <c r="I249" s="44"/>
      <c r="J249" s="44"/>
      <c r="K249" s="44" t="s">
        <v>482</v>
      </c>
      <c r="L249" s="2"/>
      <c r="M249" s="2"/>
      <c r="N249" s="2"/>
      <c r="O249" s="2"/>
      <c r="P249" s="2"/>
      <c r="Q249" s="2"/>
    </row>
    <row r="250">
      <c r="A250" s="43">
        <v>2567.0</v>
      </c>
      <c r="B250" s="44" t="s">
        <v>6</v>
      </c>
      <c r="C250" s="2">
        <f t="shared" si="1"/>
        <v>12</v>
      </c>
      <c r="D250" s="45" t="s">
        <v>31</v>
      </c>
      <c r="E250" s="44"/>
      <c r="F250" s="44"/>
      <c r="G250" s="44"/>
      <c r="H250" s="44"/>
      <c r="I250" s="44"/>
      <c r="J250" s="44"/>
      <c r="K250" s="44" t="s">
        <v>482</v>
      </c>
      <c r="L250" s="2"/>
      <c r="M250" s="2"/>
      <c r="N250" s="2"/>
      <c r="O250" s="2"/>
      <c r="P250" s="2"/>
      <c r="Q250" s="2"/>
    </row>
    <row r="251">
      <c r="A251" s="43">
        <v>2579.0</v>
      </c>
      <c r="B251" s="44"/>
      <c r="C251" s="2">
        <f>SUM(C5:C250)</f>
        <v>2554</v>
      </c>
      <c r="D251" s="44"/>
      <c r="E251" s="44"/>
      <c r="F251" s="44"/>
      <c r="G251" s="44"/>
      <c r="H251" s="44"/>
      <c r="I251" s="44"/>
      <c r="J251" s="44"/>
      <c r="K251" s="44"/>
      <c r="L251" s="2"/>
      <c r="M251" s="2"/>
      <c r="N251" s="2"/>
      <c r="O251" s="2"/>
      <c r="P251" s="2"/>
      <c r="Q251" s="2"/>
    </row>
    <row r="252">
      <c r="A252" s="44" t="s">
        <v>247</v>
      </c>
      <c r="B252" s="44"/>
      <c r="D252" s="44"/>
      <c r="E252" s="44"/>
      <c r="F252" s="44"/>
      <c r="G252" s="44"/>
      <c r="H252" s="44"/>
      <c r="I252" s="44"/>
      <c r="J252" s="44"/>
      <c r="K252" s="44"/>
      <c r="L252" s="2"/>
      <c r="M252" s="2"/>
      <c r="N252" s="2"/>
      <c r="O252" s="2"/>
      <c r="P252" s="2"/>
      <c r="Q252" s="2"/>
    </row>
  </sheetData>
  <autoFilter ref="$A$4:$L$252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7" t="s">
        <v>54</v>
      </c>
      <c r="B1" s="8" t="s">
        <v>483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>
      <c r="A2" s="8" t="s">
        <v>56</v>
      </c>
      <c r="B2" s="8">
        <v>6.2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>
      <c r="A3" s="7" t="s">
        <v>57</v>
      </c>
      <c r="B3" s="7" t="s">
        <v>58</v>
      </c>
      <c r="C3" s="8"/>
      <c r="D3" s="7"/>
      <c r="E3" s="7"/>
      <c r="F3" s="7"/>
      <c r="G3" s="7"/>
      <c r="H3" s="7"/>
      <c r="I3" s="10"/>
      <c r="J3" s="11"/>
      <c r="K3" s="8"/>
      <c r="L3" s="8"/>
      <c r="R3" s="2"/>
    </row>
    <row r="4">
      <c r="A4" s="12" t="s">
        <v>4</v>
      </c>
      <c r="B4" s="12" t="s">
        <v>5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4" t="s">
        <v>22</v>
      </c>
      <c r="K4" s="14" t="s">
        <v>23</v>
      </c>
      <c r="L4" s="14" t="s">
        <v>24</v>
      </c>
      <c r="N4" s="27" t="s">
        <v>5</v>
      </c>
      <c r="O4" s="8" t="s">
        <v>21</v>
      </c>
      <c r="P4" s="8" t="s">
        <v>142</v>
      </c>
      <c r="R4" s="2"/>
      <c r="S4" s="2"/>
      <c r="T4" s="2"/>
      <c r="U4" s="2"/>
      <c r="V4" s="2"/>
      <c r="W4" s="2"/>
      <c r="X4" s="2"/>
    </row>
    <row r="5">
      <c r="A5" s="2">
        <v>35.0</v>
      </c>
      <c r="B5" s="2" t="s">
        <v>8</v>
      </c>
      <c r="C5" s="2">
        <f t="shared" ref="C5:C256" si="1">A6-A5</f>
        <v>46</v>
      </c>
      <c r="D5" s="2" t="s">
        <v>43</v>
      </c>
      <c r="I5" s="17"/>
      <c r="J5" s="18"/>
      <c r="K5" s="2" t="s">
        <v>484</v>
      </c>
      <c r="N5" s="34" t="s">
        <v>6</v>
      </c>
      <c r="O5" s="37">
        <f>SUMIF(B:B,"hard_coral",C:C)</f>
        <v>731</v>
      </c>
      <c r="P5" s="38">
        <f t="shared" ref="P5:P15" si="2">(O5/$O$16)*100</f>
        <v>27.22532588</v>
      </c>
      <c r="R5" s="2" t="s">
        <v>8</v>
      </c>
      <c r="S5" s="2">
        <v>1626.0</v>
      </c>
      <c r="T5" s="2"/>
      <c r="U5" s="2"/>
      <c r="V5" s="2"/>
      <c r="W5" s="2"/>
      <c r="X5" s="2"/>
    </row>
    <row r="6">
      <c r="A6" s="2">
        <v>81.0</v>
      </c>
      <c r="B6" s="2" t="s">
        <v>8</v>
      </c>
      <c r="C6" s="2">
        <f t="shared" si="1"/>
        <v>16</v>
      </c>
      <c r="D6" s="2" t="s">
        <v>45</v>
      </c>
      <c r="I6" s="17"/>
      <c r="J6" s="18"/>
      <c r="K6" s="2" t="s">
        <v>485</v>
      </c>
      <c r="N6" s="20" t="s">
        <v>8</v>
      </c>
      <c r="O6" s="28">
        <f>SUMIF(B:B,"algae",C:C)</f>
        <v>1626</v>
      </c>
      <c r="P6" s="29">
        <f t="shared" si="2"/>
        <v>60.55865922</v>
      </c>
      <c r="R6" s="2" t="s">
        <v>11</v>
      </c>
      <c r="S6" s="2">
        <v>143.0</v>
      </c>
    </row>
    <row r="7">
      <c r="A7" s="2">
        <v>97.0</v>
      </c>
      <c r="B7" s="2" t="s">
        <v>13</v>
      </c>
      <c r="C7" s="2">
        <f t="shared" si="1"/>
        <v>2</v>
      </c>
      <c r="I7" s="17"/>
      <c r="J7" s="18"/>
      <c r="K7" s="2" t="s">
        <v>485</v>
      </c>
      <c r="N7" s="20" t="s">
        <v>7</v>
      </c>
      <c r="O7" s="28">
        <f>SUMIF(B:B,"soft_coral",C:C)</f>
        <v>13</v>
      </c>
      <c r="P7" s="29">
        <f t="shared" si="2"/>
        <v>0.4841713222</v>
      </c>
      <c r="R7" s="2" t="s">
        <v>6</v>
      </c>
      <c r="S7" s="2">
        <v>731.0</v>
      </c>
    </row>
    <row r="8">
      <c r="A8" s="2">
        <v>99.0</v>
      </c>
      <c r="B8" s="2" t="s">
        <v>6</v>
      </c>
      <c r="C8" s="2">
        <f t="shared" si="1"/>
        <v>14</v>
      </c>
      <c r="D8" s="2" t="s">
        <v>31</v>
      </c>
      <c r="I8" s="17"/>
      <c r="J8" s="18"/>
      <c r="K8" s="2" t="s">
        <v>485</v>
      </c>
      <c r="N8" s="20" t="s">
        <v>11</v>
      </c>
      <c r="O8" s="28">
        <f>SUMIF(B:B,"boulder",C:C)</f>
        <v>143</v>
      </c>
      <c r="P8" s="29">
        <f t="shared" si="2"/>
        <v>5.325884544</v>
      </c>
      <c r="R8" s="2" t="s">
        <v>148</v>
      </c>
      <c r="S8" s="2">
        <v>7.0</v>
      </c>
      <c r="T8" s="2"/>
      <c r="U8" s="2"/>
      <c r="V8" s="2"/>
      <c r="W8" s="2"/>
    </row>
    <row r="9">
      <c r="A9" s="2">
        <v>113.0</v>
      </c>
      <c r="B9" s="2" t="s">
        <v>6</v>
      </c>
      <c r="C9" s="2">
        <f t="shared" si="1"/>
        <v>4</v>
      </c>
      <c r="D9" s="2" t="s">
        <v>33</v>
      </c>
      <c r="I9" s="17"/>
      <c r="J9" s="18"/>
      <c r="K9" s="2" t="s">
        <v>486</v>
      </c>
      <c r="N9" s="20" t="s">
        <v>149</v>
      </c>
      <c r="O9" s="28">
        <f>SUMIF(B:B,"rubble",C:C)</f>
        <v>0</v>
      </c>
      <c r="P9" s="29">
        <f t="shared" si="2"/>
        <v>0</v>
      </c>
      <c r="R9" s="2" t="s">
        <v>149</v>
      </c>
      <c r="S9" s="2">
        <v>0.0</v>
      </c>
      <c r="T9" s="2"/>
      <c r="U9" s="2"/>
      <c r="V9" s="2"/>
      <c r="W9" s="2"/>
    </row>
    <row r="10">
      <c r="A10" s="2">
        <v>117.0</v>
      </c>
      <c r="B10" s="2" t="s">
        <v>8</v>
      </c>
      <c r="C10" s="2">
        <f t="shared" si="1"/>
        <v>34</v>
      </c>
      <c r="D10" s="2" t="s">
        <v>43</v>
      </c>
      <c r="F10" s="31"/>
      <c r="K10" s="2" t="s">
        <v>487</v>
      </c>
      <c r="L10" s="31"/>
      <c r="N10" s="20" t="s">
        <v>12</v>
      </c>
      <c r="O10" s="28">
        <f>SUMIF(B:B,"sand",C:C)</f>
        <v>0</v>
      </c>
      <c r="P10" s="29">
        <f t="shared" si="2"/>
        <v>0</v>
      </c>
      <c r="R10" s="2" t="s">
        <v>12</v>
      </c>
      <c r="S10" s="2">
        <v>0.0</v>
      </c>
    </row>
    <row r="11">
      <c r="A11" s="2">
        <v>151.0</v>
      </c>
      <c r="B11" s="2" t="s">
        <v>8</v>
      </c>
      <c r="C11" s="2">
        <f t="shared" si="1"/>
        <v>14</v>
      </c>
      <c r="D11" s="2" t="s">
        <v>45</v>
      </c>
      <c r="K11" s="2" t="s">
        <v>487</v>
      </c>
      <c r="N11" s="20" t="s">
        <v>9</v>
      </c>
      <c r="O11" s="28">
        <f>SUMIF(B:B,"sponge",C:C)</f>
        <v>0</v>
      </c>
      <c r="P11" s="29">
        <f t="shared" si="2"/>
        <v>0</v>
      </c>
      <c r="R11" s="2" t="s">
        <v>13</v>
      </c>
      <c r="S11" s="2">
        <v>65.0</v>
      </c>
    </row>
    <row r="12">
      <c r="A12" s="2">
        <v>165.0</v>
      </c>
      <c r="B12" s="2" t="s">
        <v>8</v>
      </c>
      <c r="C12" s="2">
        <f t="shared" si="1"/>
        <v>7</v>
      </c>
      <c r="D12" s="2" t="s">
        <v>43</v>
      </c>
      <c r="K12" s="2" t="s">
        <v>488</v>
      </c>
      <c r="N12" s="20" t="s">
        <v>148</v>
      </c>
      <c r="O12" s="28">
        <f>SUMIF(B:B,"other",C:C)</f>
        <v>7</v>
      </c>
      <c r="P12" s="29">
        <f t="shared" si="2"/>
        <v>0.260707635</v>
      </c>
      <c r="R12" s="2" t="s">
        <v>7</v>
      </c>
      <c r="S12" s="2">
        <v>13.0</v>
      </c>
    </row>
    <row r="13">
      <c r="A13" s="2">
        <v>172.0</v>
      </c>
      <c r="B13" s="26" t="s">
        <v>10</v>
      </c>
      <c r="C13" s="2">
        <f t="shared" si="1"/>
        <v>5</v>
      </c>
      <c r="D13" s="26"/>
      <c r="K13" s="2" t="s">
        <v>488</v>
      </c>
      <c r="N13" s="20" t="s">
        <v>10</v>
      </c>
      <c r="O13" s="28">
        <f>SUMIF(B:B,"unknown",C:C)</f>
        <v>63</v>
      </c>
      <c r="P13" s="29">
        <f t="shared" si="2"/>
        <v>2.346368715</v>
      </c>
      <c r="R13" s="2" t="s">
        <v>9</v>
      </c>
      <c r="S13" s="2">
        <v>0.0</v>
      </c>
    </row>
    <row r="14">
      <c r="A14" s="2">
        <v>177.0</v>
      </c>
      <c r="B14" s="2" t="s">
        <v>8</v>
      </c>
      <c r="C14" s="2">
        <f t="shared" si="1"/>
        <v>22</v>
      </c>
      <c r="D14" s="2" t="s">
        <v>43</v>
      </c>
      <c r="K14" s="2" t="s">
        <v>489</v>
      </c>
      <c r="L14" s="2"/>
      <c r="N14" s="20" t="s">
        <v>13</v>
      </c>
      <c r="O14" s="28">
        <f>SUMIF(B:B,"shadow",C:C)</f>
        <v>65</v>
      </c>
      <c r="P14" s="29">
        <f t="shared" si="2"/>
        <v>2.420856611</v>
      </c>
      <c r="R14" s="2" t="s">
        <v>10</v>
      </c>
      <c r="S14" s="2">
        <v>63.0</v>
      </c>
    </row>
    <row r="15">
      <c r="A15" s="2">
        <v>199.0</v>
      </c>
      <c r="B15" s="2" t="s">
        <v>6</v>
      </c>
      <c r="C15" s="2">
        <f t="shared" si="1"/>
        <v>3</v>
      </c>
      <c r="D15" s="2" t="s">
        <v>31</v>
      </c>
      <c r="K15" s="2" t="s">
        <v>490</v>
      </c>
      <c r="N15" s="20" t="s">
        <v>67</v>
      </c>
      <c r="O15" s="28">
        <f>SUMIF(B:B,"zoanthids",C:C)</f>
        <v>37</v>
      </c>
      <c r="P15" s="29">
        <f t="shared" si="2"/>
        <v>1.378026071</v>
      </c>
      <c r="R15" s="2" t="s">
        <v>67</v>
      </c>
      <c r="S15" s="2">
        <v>37.0</v>
      </c>
    </row>
    <row r="16">
      <c r="A16" s="2">
        <v>202.0</v>
      </c>
      <c r="B16" s="2" t="s">
        <v>8</v>
      </c>
      <c r="C16" s="2">
        <f t="shared" si="1"/>
        <v>3</v>
      </c>
      <c r="D16" s="2" t="s">
        <v>43</v>
      </c>
      <c r="K16" s="2" t="s">
        <v>490</v>
      </c>
      <c r="N16" s="20"/>
      <c r="O16" s="39">
        <f t="shared" ref="O16:P16" si="3">SUM(O5:O15)</f>
        <v>2685</v>
      </c>
      <c r="P16" s="33">
        <f t="shared" si="3"/>
        <v>100</v>
      </c>
    </row>
    <row r="17">
      <c r="A17" s="2">
        <v>205.0</v>
      </c>
      <c r="B17" s="2" t="s">
        <v>13</v>
      </c>
      <c r="C17" s="2">
        <f t="shared" si="1"/>
        <v>10</v>
      </c>
      <c r="D17" s="2" t="s">
        <v>66</v>
      </c>
      <c r="K17" s="2" t="s">
        <v>490</v>
      </c>
      <c r="N17" s="34"/>
      <c r="O17" s="20"/>
      <c r="P17" s="20"/>
    </row>
    <row r="18">
      <c r="A18" s="2">
        <v>215.0</v>
      </c>
      <c r="B18" s="2" t="s">
        <v>6</v>
      </c>
      <c r="C18" s="2">
        <f t="shared" si="1"/>
        <v>6</v>
      </c>
      <c r="D18" s="2" t="s">
        <v>36</v>
      </c>
      <c r="F18" s="31"/>
      <c r="K18" s="2" t="s">
        <v>490</v>
      </c>
      <c r="L18" s="31"/>
      <c r="N18" s="35" t="s">
        <v>156</v>
      </c>
      <c r="O18" s="20"/>
      <c r="P18" s="20"/>
    </row>
    <row r="19">
      <c r="A19" s="2">
        <v>221.0</v>
      </c>
      <c r="B19" s="26" t="s">
        <v>6</v>
      </c>
      <c r="C19" s="2">
        <f t="shared" si="1"/>
        <v>5</v>
      </c>
      <c r="D19" s="26" t="s">
        <v>33</v>
      </c>
      <c r="K19" s="2" t="s">
        <v>490</v>
      </c>
      <c r="N19" s="39">
        <f>C251-SUMIF(B5:B250,"missing",C5:C250)</f>
        <v>8</v>
      </c>
      <c r="O19" s="20"/>
      <c r="P19" s="20"/>
    </row>
    <row r="20">
      <c r="A20" s="2">
        <v>226.0</v>
      </c>
      <c r="B20" s="2" t="s">
        <v>6</v>
      </c>
      <c r="C20" s="2">
        <f t="shared" si="1"/>
        <v>5</v>
      </c>
      <c r="D20" s="2" t="s">
        <v>32</v>
      </c>
      <c r="K20" s="2" t="s">
        <v>491</v>
      </c>
      <c r="L20" s="26" t="s">
        <v>451</v>
      </c>
    </row>
    <row r="21">
      <c r="A21" s="2">
        <v>231.0</v>
      </c>
      <c r="B21" s="2" t="s">
        <v>6</v>
      </c>
      <c r="C21" s="2">
        <f t="shared" si="1"/>
        <v>2</v>
      </c>
      <c r="D21" s="26" t="s">
        <v>33</v>
      </c>
      <c r="K21" s="2" t="s">
        <v>492</v>
      </c>
      <c r="L21" s="26" t="s">
        <v>451</v>
      </c>
      <c r="N21" s="2" t="s">
        <v>160</v>
      </c>
    </row>
    <row r="22">
      <c r="A22" s="2">
        <v>233.0</v>
      </c>
      <c r="B22" s="2" t="s">
        <v>8</v>
      </c>
      <c r="C22" s="2">
        <f t="shared" si="1"/>
        <v>2</v>
      </c>
      <c r="D22" s="2" t="s">
        <v>43</v>
      </c>
      <c r="K22" s="2" t="s">
        <v>492</v>
      </c>
    </row>
    <row r="23">
      <c r="A23" s="2">
        <v>235.0</v>
      </c>
      <c r="B23" s="2" t="s">
        <v>6</v>
      </c>
      <c r="C23" s="2">
        <f t="shared" si="1"/>
        <v>3</v>
      </c>
      <c r="D23" s="2" t="s">
        <v>31</v>
      </c>
      <c r="K23" s="2" t="s">
        <v>492</v>
      </c>
    </row>
    <row r="24">
      <c r="A24" s="2">
        <v>238.0</v>
      </c>
      <c r="B24" s="2" t="s">
        <v>8</v>
      </c>
      <c r="C24" s="2">
        <f t="shared" si="1"/>
        <v>17</v>
      </c>
      <c r="D24" s="2" t="s">
        <v>43</v>
      </c>
      <c r="K24" s="2" t="s">
        <v>492</v>
      </c>
      <c r="L24" s="1"/>
    </row>
    <row r="25">
      <c r="A25" s="2">
        <v>255.0</v>
      </c>
      <c r="B25" s="26" t="s">
        <v>10</v>
      </c>
      <c r="C25" s="2">
        <f t="shared" si="1"/>
        <v>3</v>
      </c>
      <c r="D25" s="26"/>
      <c r="K25" s="2" t="s">
        <v>492</v>
      </c>
      <c r="L25" s="1"/>
    </row>
    <row r="26">
      <c r="A26" s="2">
        <v>258.0</v>
      </c>
      <c r="B26" s="2" t="s">
        <v>7</v>
      </c>
      <c r="C26" s="2">
        <f t="shared" si="1"/>
        <v>13</v>
      </c>
      <c r="K26" s="2" t="s">
        <v>493</v>
      </c>
      <c r="L26" s="1"/>
    </row>
    <row r="27">
      <c r="A27" s="2">
        <v>271.0</v>
      </c>
      <c r="B27" s="2" t="s">
        <v>6</v>
      </c>
      <c r="C27" s="2">
        <f t="shared" si="1"/>
        <v>6</v>
      </c>
      <c r="D27" s="2" t="s">
        <v>35</v>
      </c>
      <c r="K27" s="2" t="s">
        <v>494</v>
      </c>
      <c r="L27" s="1"/>
    </row>
    <row r="28">
      <c r="A28" s="2">
        <v>277.0</v>
      </c>
      <c r="B28" s="2" t="s">
        <v>8</v>
      </c>
      <c r="C28" s="2">
        <f t="shared" si="1"/>
        <v>2</v>
      </c>
      <c r="D28" s="2" t="s">
        <v>43</v>
      </c>
      <c r="K28" s="2" t="s">
        <v>494</v>
      </c>
    </row>
    <row r="29">
      <c r="A29" s="2">
        <v>279.0</v>
      </c>
      <c r="B29" s="2" t="s">
        <v>6</v>
      </c>
      <c r="C29" s="2">
        <f t="shared" si="1"/>
        <v>5</v>
      </c>
      <c r="D29" s="2" t="s">
        <v>35</v>
      </c>
      <c r="K29" s="2" t="s">
        <v>494</v>
      </c>
    </row>
    <row r="30">
      <c r="A30" s="2">
        <v>284.0</v>
      </c>
      <c r="B30" s="2" t="s">
        <v>8</v>
      </c>
      <c r="C30" s="2">
        <f t="shared" si="1"/>
        <v>1</v>
      </c>
      <c r="D30" s="2" t="s">
        <v>43</v>
      </c>
      <c r="K30" s="2" t="s">
        <v>494</v>
      </c>
    </row>
    <row r="31">
      <c r="A31" s="2">
        <v>285.0</v>
      </c>
      <c r="B31" s="2" t="s">
        <v>6</v>
      </c>
      <c r="C31" s="2">
        <f t="shared" si="1"/>
        <v>2</v>
      </c>
      <c r="D31" s="2" t="s">
        <v>36</v>
      </c>
      <c r="K31" s="2" t="s">
        <v>494</v>
      </c>
    </row>
    <row r="32">
      <c r="A32" s="2">
        <v>287.0</v>
      </c>
      <c r="B32" s="2" t="s">
        <v>8</v>
      </c>
      <c r="C32" s="2">
        <f t="shared" si="1"/>
        <v>17</v>
      </c>
      <c r="D32" s="2" t="s">
        <v>43</v>
      </c>
      <c r="K32" s="2" t="s">
        <v>495</v>
      </c>
    </row>
    <row r="33">
      <c r="A33" s="2">
        <v>304.0</v>
      </c>
      <c r="B33" s="26" t="s">
        <v>10</v>
      </c>
      <c r="C33" s="2">
        <f t="shared" si="1"/>
        <v>2</v>
      </c>
      <c r="D33" s="26"/>
      <c r="K33" s="2" t="s">
        <v>496</v>
      </c>
    </row>
    <row r="34">
      <c r="A34" s="2">
        <v>306.0</v>
      </c>
      <c r="B34" s="2" t="s">
        <v>8</v>
      </c>
      <c r="C34" s="2">
        <f t="shared" si="1"/>
        <v>4</v>
      </c>
      <c r="D34" s="2" t="s">
        <v>45</v>
      </c>
      <c r="K34" s="2" t="s">
        <v>496</v>
      </c>
    </row>
    <row r="35">
      <c r="A35" s="2">
        <v>310.0</v>
      </c>
      <c r="B35" s="2" t="s">
        <v>8</v>
      </c>
      <c r="C35" s="2">
        <f t="shared" si="1"/>
        <v>5</v>
      </c>
      <c r="D35" s="2" t="s">
        <v>43</v>
      </c>
      <c r="K35" s="2" t="s">
        <v>496</v>
      </c>
    </row>
    <row r="36">
      <c r="A36" s="2">
        <v>315.0</v>
      </c>
      <c r="B36" s="2" t="s">
        <v>6</v>
      </c>
      <c r="C36" s="2">
        <f t="shared" si="1"/>
        <v>4</v>
      </c>
      <c r="D36" s="26"/>
      <c r="K36" s="2" t="s">
        <v>496</v>
      </c>
    </row>
    <row r="37">
      <c r="A37" s="2">
        <v>319.0</v>
      </c>
      <c r="B37" s="2" t="s">
        <v>8</v>
      </c>
      <c r="C37" s="2">
        <f t="shared" si="1"/>
        <v>1</v>
      </c>
      <c r="D37" s="2" t="s">
        <v>43</v>
      </c>
      <c r="K37" s="2" t="s">
        <v>496</v>
      </c>
    </row>
    <row r="38">
      <c r="A38" s="2">
        <v>320.0</v>
      </c>
      <c r="B38" s="2" t="s">
        <v>6</v>
      </c>
      <c r="C38" s="2">
        <f t="shared" si="1"/>
        <v>5</v>
      </c>
      <c r="D38" s="2" t="s">
        <v>33</v>
      </c>
      <c r="K38" s="2" t="s">
        <v>496</v>
      </c>
    </row>
    <row r="39">
      <c r="A39" s="2">
        <v>325.0</v>
      </c>
      <c r="B39" s="2" t="s">
        <v>6</v>
      </c>
      <c r="C39" s="2">
        <f t="shared" si="1"/>
        <v>5</v>
      </c>
      <c r="D39" s="2" t="s">
        <v>31</v>
      </c>
      <c r="K39" s="2" t="s">
        <v>496</v>
      </c>
    </row>
    <row r="40">
      <c r="A40" s="2">
        <v>330.0</v>
      </c>
      <c r="B40" s="2" t="s">
        <v>6</v>
      </c>
      <c r="C40" s="2">
        <f t="shared" si="1"/>
        <v>8</v>
      </c>
      <c r="D40" s="2" t="s">
        <v>33</v>
      </c>
      <c r="K40" s="2" t="s">
        <v>496</v>
      </c>
    </row>
    <row r="41">
      <c r="A41" s="2">
        <v>338.0</v>
      </c>
      <c r="B41" s="2" t="s">
        <v>8</v>
      </c>
      <c r="C41" s="2">
        <f t="shared" si="1"/>
        <v>12</v>
      </c>
      <c r="D41" s="2" t="s">
        <v>43</v>
      </c>
      <c r="K41" s="2" t="s">
        <v>497</v>
      </c>
    </row>
    <row r="42">
      <c r="A42" s="2">
        <v>350.0</v>
      </c>
      <c r="B42" s="2" t="s">
        <v>6</v>
      </c>
      <c r="C42" s="2">
        <f t="shared" si="1"/>
        <v>6</v>
      </c>
      <c r="D42" s="2" t="s">
        <v>33</v>
      </c>
      <c r="K42" s="2" t="s">
        <v>498</v>
      </c>
      <c r="L42" s="1"/>
    </row>
    <row r="43">
      <c r="A43" s="2">
        <v>356.0</v>
      </c>
      <c r="B43" s="2" t="s">
        <v>8</v>
      </c>
      <c r="C43" s="2">
        <f t="shared" si="1"/>
        <v>7</v>
      </c>
      <c r="D43" s="2" t="s">
        <v>43</v>
      </c>
      <c r="K43" s="2" t="s">
        <v>498</v>
      </c>
    </row>
    <row r="44">
      <c r="A44" s="2">
        <v>363.0</v>
      </c>
      <c r="B44" s="2" t="s">
        <v>6</v>
      </c>
      <c r="C44" s="2">
        <f t="shared" si="1"/>
        <v>10</v>
      </c>
      <c r="D44" s="2" t="s">
        <v>36</v>
      </c>
      <c r="K44" s="2" t="s">
        <v>499</v>
      </c>
    </row>
    <row r="45">
      <c r="A45" s="2">
        <v>373.0</v>
      </c>
      <c r="B45" s="2" t="s">
        <v>8</v>
      </c>
      <c r="C45" s="2">
        <f t="shared" si="1"/>
        <v>45</v>
      </c>
      <c r="D45" s="2" t="s">
        <v>43</v>
      </c>
      <c r="K45" s="2" t="s">
        <v>500</v>
      </c>
    </row>
    <row r="46">
      <c r="A46" s="2">
        <v>418.0</v>
      </c>
      <c r="B46" s="26" t="s">
        <v>6</v>
      </c>
      <c r="C46" s="2">
        <f t="shared" si="1"/>
        <v>5</v>
      </c>
      <c r="D46" s="26" t="s">
        <v>33</v>
      </c>
      <c r="K46" s="2" t="s">
        <v>501</v>
      </c>
    </row>
    <row r="47">
      <c r="A47" s="2">
        <v>423.0</v>
      </c>
      <c r="B47" s="2" t="s">
        <v>8</v>
      </c>
      <c r="C47" s="2">
        <f t="shared" si="1"/>
        <v>10</v>
      </c>
      <c r="D47" s="2" t="s">
        <v>43</v>
      </c>
      <c r="K47" s="2" t="s">
        <v>501</v>
      </c>
    </row>
    <row r="48">
      <c r="A48" s="2">
        <v>433.0</v>
      </c>
      <c r="B48" s="26" t="s">
        <v>6</v>
      </c>
      <c r="C48" s="2">
        <f t="shared" si="1"/>
        <v>3</v>
      </c>
      <c r="D48" s="26" t="s">
        <v>33</v>
      </c>
      <c r="K48" s="2" t="s">
        <v>501</v>
      </c>
    </row>
    <row r="49">
      <c r="A49" s="2">
        <v>436.0</v>
      </c>
      <c r="B49" s="2" t="s">
        <v>8</v>
      </c>
      <c r="C49" s="2">
        <f t="shared" si="1"/>
        <v>29</v>
      </c>
      <c r="D49" s="2" t="s">
        <v>43</v>
      </c>
      <c r="K49" s="2" t="s">
        <v>502</v>
      </c>
    </row>
    <row r="50">
      <c r="A50" s="2">
        <v>465.0</v>
      </c>
      <c r="B50" s="26" t="s">
        <v>10</v>
      </c>
      <c r="C50" s="2">
        <f t="shared" si="1"/>
        <v>7</v>
      </c>
      <c r="D50" s="26"/>
      <c r="K50" s="2" t="s">
        <v>503</v>
      </c>
    </row>
    <row r="51">
      <c r="A51" s="2">
        <v>472.0</v>
      </c>
      <c r="B51" s="2" t="s">
        <v>6</v>
      </c>
      <c r="C51" s="2">
        <f t="shared" si="1"/>
        <v>4</v>
      </c>
      <c r="D51" s="2" t="s">
        <v>31</v>
      </c>
      <c r="K51" s="2" t="s">
        <v>503</v>
      </c>
    </row>
    <row r="52">
      <c r="A52" s="2">
        <v>476.0</v>
      </c>
      <c r="B52" s="2" t="s">
        <v>8</v>
      </c>
      <c r="C52" s="2">
        <f t="shared" si="1"/>
        <v>4</v>
      </c>
      <c r="D52" s="2" t="s">
        <v>45</v>
      </c>
      <c r="K52" s="2" t="s">
        <v>503</v>
      </c>
    </row>
    <row r="53">
      <c r="A53" s="2">
        <v>480.0</v>
      </c>
      <c r="B53" s="2" t="s">
        <v>6</v>
      </c>
      <c r="C53" s="2">
        <f t="shared" si="1"/>
        <v>10</v>
      </c>
      <c r="D53" s="2" t="s">
        <v>38</v>
      </c>
      <c r="K53" s="2" t="s">
        <v>504</v>
      </c>
    </row>
    <row r="54">
      <c r="A54" s="2">
        <v>490.0</v>
      </c>
      <c r="B54" s="2" t="s">
        <v>8</v>
      </c>
      <c r="C54" s="2">
        <f t="shared" si="1"/>
        <v>12</v>
      </c>
      <c r="D54" s="2" t="s">
        <v>45</v>
      </c>
      <c r="K54" s="2" t="s">
        <v>505</v>
      </c>
    </row>
    <row r="55">
      <c r="A55" s="2">
        <v>502.0</v>
      </c>
      <c r="B55" s="2" t="s">
        <v>11</v>
      </c>
      <c r="C55" s="2">
        <f t="shared" si="1"/>
        <v>5</v>
      </c>
      <c r="D55" s="2" t="s">
        <v>66</v>
      </c>
      <c r="K55" s="2" t="s">
        <v>505</v>
      </c>
    </row>
    <row r="56">
      <c r="A56" s="2">
        <v>507.0</v>
      </c>
      <c r="B56" s="2" t="s">
        <v>8</v>
      </c>
      <c r="C56" s="2">
        <f t="shared" si="1"/>
        <v>34</v>
      </c>
      <c r="D56" s="2" t="s">
        <v>43</v>
      </c>
      <c r="K56" s="2" t="s">
        <v>506</v>
      </c>
    </row>
    <row r="57">
      <c r="A57" s="2">
        <v>541.0</v>
      </c>
      <c r="B57" s="2" t="s">
        <v>6</v>
      </c>
      <c r="C57" s="2">
        <f t="shared" si="1"/>
        <v>21</v>
      </c>
      <c r="D57" s="2" t="s">
        <v>31</v>
      </c>
      <c r="K57" s="2" t="s">
        <v>507</v>
      </c>
    </row>
    <row r="58">
      <c r="A58" s="2">
        <v>562.0</v>
      </c>
      <c r="B58" s="2" t="s">
        <v>11</v>
      </c>
      <c r="C58" s="2">
        <f t="shared" si="1"/>
        <v>5</v>
      </c>
      <c r="D58" s="2" t="s">
        <v>66</v>
      </c>
      <c r="K58" s="20" t="s">
        <v>508</v>
      </c>
    </row>
    <row r="59">
      <c r="A59" s="2">
        <v>567.0</v>
      </c>
      <c r="B59" s="2" t="s">
        <v>6</v>
      </c>
      <c r="C59" s="2">
        <f t="shared" si="1"/>
        <v>4</v>
      </c>
      <c r="D59" s="2" t="s">
        <v>33</v>
      </c>
      <c r="K59" s="20" t="s">
        <v>508</v>
      </c>
    </row>
    <row r="60">
      <c r="A60" s="2">
        <v>571.0</v>
      </c>
      <c r="B60" s="2" t="s">
        <v>8</v>
      </c>
      <c r="C60" s="2">
        <f t="shared" si="1"/>
        <v>9</v>
      </c>
      <c r="D60" s="2" t="s">
        <v>43</v>
      </c>
      <c r="K60" s="20" t="s">
        <v>508</v>
      </c>
    </row>
    <row r="61">
      <c r="A61" s="2">
        <v>580.0</v>
      </c>
      <c r="B61" s="2" t="s">
        <v>8</v>
      </c>
      <c r="C61" s="2">
        <f t="shared" si="1"/>
        <v>9</v>
      </c>
      <c r="D61" s="2" t="s">
        <v>45</v>
      </c>
      <c r="K61" s="20" t="s">
        <v>508</v>
      </c>
    </row>
    <row r="62">
      <c r="A62" s="2">
        <v>589.0</v>
      </c>
      <c r="B62" s="2" t="s">
        <v>8</v>
      </c>
      <c r="C62" s="2">
        <f t="shared" si="1"/>
        <v>31</v>
      </c>
      <c r="D62" s="2" t="s">
        <v>43</v>
      </c>
      <c r="K62" s="20" t="s">
        <v>509</v>
      </c>
      <c r="L62" s="1"/>
    </row>
    <row r="63">
      <c r="A63" s="2">
        <v>620.0</v>
      </c>
      <c r="B63" s="2" t="s">
        <v>67</v>
      </c>
      <c r="C63" s="2">
        <f t="shared" si="1"/>
        <v>6</v>
      </c>
      <c r="F63" s="41" t="s">
        <v>68</v>
      </c>
      <c r="K63" s="20" t="s">
        <v>510</v>
      </c>
      <c r="L63" s="41" t="s">
        <v>332</v>
      </c>
    </row>
    <row r="64">
      <c r="A64" s="2">
        <v>626.0</v>
      </c>
      <c r="B64" s="2" t="s">
        <v>6</v>
      </c>
      <c r="C64" s="2">
        <f t="shared" si="1"/>
        <v>8</v>
      </c>
      <c r="D64" s="2" t="s">
        <v>35</v>
      </c>
      <c r="E64" s="2"/>
      <c r="K64" s="20" t="s">
        <v>511</v>
      </c>
    </row>
    <row r="65">
      <c r="A65" s="2">
        <v>634.0</v>
      </c>
      <c r="B65" s="2" t="s">
        <v>6</v>
      </c>
      <c r="C65" s="2">
        <f t="shared" si="1"/>
        <v>7</v>
      </c>
      <c r="D65" s="2" t="s">
        <v>31</v>
      </c>
      <c r="K65" s="20" t="s">
        <v>512</v>
      </c>
    </row>
    <row r="66">
      <c r="A66" s="2">
        <v>641.0</v>
      </c>
      <c r="B66" s="2" t="s">
        <v>8</v>
      </c>
      <c r="C66" s="2">
        <f t="shared" si="1"/>
        <v>10</v>
      </c>
      <c r="D66" s="2" t="s">
        <v>43</v>
      </c>
      <c r="K66" s="20" t="s">
        <v>512</v>
      </c>
    </row>
    <row r="67">
      <c r="A67" s="2">
        <v>651.0</v>
      </c>
      <c r="B67" s="2" t="s">
        <v>6</v>
      </c>
      <c r="C67" s="2">
        <f t="shared" si="1"/>
        <v>4</v>
      </c>
      <c r="D67" s="2" t="s">
        <v>35</v>
      </c>
      <c r="K67" s="20" t="s">
        <v>512</v>
      </c>
    </row>
    <row r="68">
      <c r="A68" s="2">
        <v>655.0</v>
      </c>
      <c r="B68" s="2" t="s">
        <v>8</v>
      </c>
      <c r="C68" s="2">
        <f t="shared" si="1"/>
        <v>2</v>
      </c>
      <c r="D68" s="2" t="s">
        <v>43</v>
      </c>
      <c r="K68" s="20" t="s">
        <v>512</v>
      </c>
    </row>
    <row r="69">
      <c r="A69" s="2">
        <v>657.0</v>
      </c>
      <c r="B69" s="2" t="s">
        <v>8</v>
      </c>
      <c r="C69" s="2">
        <f t="shared" si="1"/>
        <v>10</v>
      </c>
      <c r="D69" s="2" t="s">
        <v>45</v>
      </c>
      <c r="K69" s="20" t="s">
        <v>513</v>
      </c>
    </row>
    <row r="70">
      <c r="A70" s="2">
        <v>667.0</v>
      </c>
      <c r="B70" s="2" t="s">
        <v>13</v>
      </c>
      <c r="C70" s="2">
        <f t="shared" si="1"/>
        <v>19</v>
      </c>
      <c r="D70" s="2" t="s">
        <v>66</v>
      </c>
      <c r="K70" s="20" t="s">
        <v>514</v>
      </c>
    </row>
    <row r="71">
      <c r="A71" s="2">
        <v>686.0</v>
      </c>
      <c r="B71" s="2" t="s">
        <v>6</v>
      </c>
      <c r="C71" s="2">
        <f t="shared" si="1"/>
        <v>7</v>
      </c>
      <c r="D71" s="2" t="s">
        <v>31</v>
      </c>
      <c r="K71" s="20" t="s">
        <v>514</v>
      </c>
    </row>
    <row r="72">
      <c r="A72" s="2">
        <v>693.0</v>
      </c>
      <c r="B72" s="2" t="s">
        <v>8</v>
      </c>
      <c r="C72" s="2">
        <f t="shared" si="1"/>
        <v>24</v>
      </c>
      <c r="D72" s="2" t="s">
        <v>43</v>
      </c>
      <c r="K72" s="20" t="s">
        <v>515</v>
      </c>
    </row>
    <row r="73">
      <c r="A73" s="2">
        <v>717.0</v>
      </c>
      <c r="B73" s="2" t="s">
        <v>8</v>
      </c>
      <c r="C73" s="2">
        <f t="shared" si="1"/>
        <v>21</v>
      </c>
      <c r="D73" s="2" t="s">
        <v>45</v>
      </c>
      <c r="K73" s="20" t="s">
        <v>516</v>
      </c>
    </row>
    <row r="74">
      <c r="A74" s="2">
        <v>738.0</v>
      </c>
      <c r="B74" s="2" t="s">
        <v>8</v>
      </c>
      <c r="C74" s="2">
        <f t="shared" si="1"/>
        <v>7</v>
      </c>
      <c r="D74" s="2" t="s">
        <v>43</v>
      </c>
      <c r="K74" s="20" t="s">
        <v>516</v>
      </c>
    </row>
    <row r="75">
      <c r="A75" s="2">
        <v>745.0</v>
      </c>
      <c r="B75" s="2" t="s">
        <v>8</v>
      </c>
      <c r="C75" s="2">
        <f t="shared" si="1"/>
        <v>3</v>
      </c>
      <c r="D75" s="2" t="s">
        <v>45</v>
      </c>
      <c r="K75" s="20" t="s">
        <v>517</v>
      </c>
    </row>
    <row r="76">
      <c r="A76" s="2">
        <v>748.0</v>
      </c>
      <c r="B76" s="2" t="s">
        <v>8</v>
      </c>
      <c r="C76" s="2">
        <f t="shared" si="1"/>
        <v>11</v>
      </c>
      <c r="D76" s="2" t="s">
        <v>43</v>
      </c>
      <c r="K76" s="20" t="s">
        <v>518</v>
      </c>
    </row>
    <row r="77">
      <c r="A77" s="2">
        <v>759.0</v>
      </c>
      <c r="B77" s="26" t="s">
        <v>10</v>
      </c>
      <c r="C77" s="2">
        <f t="shared" si="1"/>
        <v>10</v>
      </c>
      <c r="D77" s="26"/>
      <c r="K77" s="20" t="s">
        <v>519</v>
      </c>
    </row>
    <row r="78">
      <c r="A78" s="2">
        <v>769.0</v>
      </c>
      <c r="B78" s="2" t="s">
        <v>8</v>
      </c>
      <c r="C78" s="2">
        <f t="shared" si="1"/>
        <v>31</v>
      </c>
      <c r="D78" s="2" t="s">
        <v>45</v>
      </c>
      <c r="K78" s="20" t="s">
        <v>520</v>
      </c>
      <c r="L78" s="2"/>
    </row>
    <row r="79">
      <c r="A79" s="2">
        <v>800.0</v>
      </c>
      <c r="B79" s="2" t="s">
        <v>8</v>
      </c>
      <c r="C79" s="2">
        <f t="shared" si="1"/>
        <v>11</v>
      </c>
      <c r="D79" s="2" t="s">
        <v>43</v>
      </c>
      <c r="K79" s="20" t="s">
        <v>521</v>
      </c>
    </row>
    <row r="80">
      <c r="A80" s="2">
        <v>811.0</v>
      </c>
      <c r="B80" s="2" t="s">
        <v>6</v>
      </c>
      <c r="C80" s="2">
        <f t="shared" si="1"/>
        <v>11</v>
      </c>
      <c r="D80" s="2" t="s">
        <v>33</v>
      </c>
      <c r="K80" s="20" t="s">
        <v>522</v>
      </c>
    </row>
    <row r="81">
      <c r="A81" s="2">
        <v>822.0</v>
      </c>
      <c r="B81" s="2" t="s">
        <v>8</v>
      </c>
      <c r="C81" s="2">
        <f t="shared" si="1"/>
        <v>26</v>
      </c>
      <c r="D81" s="2" t="s">
        <v>43</v>
      </c>
      <c r="K81" s="20" t="s">
        <v>523</v>
      </c>
    </row>
    <row r="82">
      <c r="A82" s="2">
        <v>848.0</v>
      </c>
      <c r="B82" s="2" t="s">
        <v>8</v>
      </c>
      <c r="C82" s="2">
        <f t="shared" si="1"/>
        <v>2</v>
      </c>
      <c r="D82" s="2" t="s">
        <v>45</v>
      </c>
      <c r="K82" s="20" t="s">
        <v>524</v>
      </c>
    </row>
    <row r="83">
      <c r="A83" s="2">
        <v>850.0</v>
      </c>
      <c r="B83" s="2" t="s">
        <v>6</v>
      </c>
      <c r="C83" s="2">
        <f t="shared" si="1"/>
        <v>3</v>
      </c>
      <c r="D83" s="2" t="s">
        <v>33</v>
      </c>
      <c r="K83" s="20" t="s">
        <v>524</v>
      </c>
    </row>
    <row r="84">
      <c r="A84" s="2">
        <v>853.0</v>
      </c>
      <c r="B84" s="2" t="s">
        <v>8</v>
      </c>
      <c r="C84" s="2">
        <f t="shared" si="1"/>
        <v>3</v>
      </c>
      <c r="D84" s="2" t="s">
        <v>43</v>
      </c>
      <c r="K84" s="20" t="s">
        <v>524</v>
      </c>
    </row>
    <row r="85">
      <c r="A85" s="2">
        <v>856.0</v>
      </c>
      <c r="B85" s="2" t="s">
        <v>8</v>
      </c>
      <c r="C85" s="2">
        <f t="shared" si="1"/>
        <v>5</v>
      </c>
      <c r="D85" s="2" t="s">
        <v>45</v>
      </c>
      <c r="K85" s="20" t="s">
        <v>524</v>
      </c>
    </row>
    <row r="86">
      <c r="A86" s="2">
        <v>861.0</v>
      </c>
      <c r="B86" s="2" t="s">
        <v>8</v>
      </c>
      <c r="C86" s="2">
        <f t="shared" si="1"/>
        <v>4</v>
      </c>
      <c r="D86" s="2" t="s">
        <v>43</v>
      </c>
      <c r="K86" s="20" t="s">
        <v>524</v>
      </c>
    </row>
    <row r="87">
      <c r="A87" s="2">
        <v>865.0</v>
      </c>
      <c r="B87" s="2" t="s">
        <v>8</v>
      </c>
      <c r="C87" s="2">
        <f t="shared" si="1"/>
        <v>21</v>
      </c>
      <c r="D87" s="2" t="s">
        <v>45</v>
      </c>
      <c r="K87" s="20" t="s">
        <v>525</v>
      </c>
    </row>
    <row r="88">
      <c r="A88" s="2">
        <v>886.0</v>
      </c>
      <c r="B88" s="2" t="s">
        <v>6</v>
      </c>
      <c r="C88" s="2">
        <f t="shared" si="1"/>
        <v>14</v>
      </c>
      <c r="D88" s="2" t="s">
        <v>33</v>
      </c>
      <c r="K88" s="20" t="s">
        <v>526</v>
      </c>
    </row>
    <row r="89">
      <c r="A89" s="2">
        <v>900.0</v>
      </c>
      <c r="B89" s="2" t="s">
        <v>8</v>
      </c>
      <c r="C89" s="2">
        <f t="shared" si="1"/>
        <v>9</v>
      </c>
      <c r="D89" s="2" t="s">
        <v>45</v>
      </c>
      <c r="K89" s="20" t="s">
        <v>526</v>
      </c>
    </row>
    <row r="90">
      <c r="A90" s="2">
        <v>909.0</v>
      </c>
      <c r="B90" s="2" t="s">
        <v>8</v>
      </c>
      <c r="C90" s="2">
        <f t="shared" si="1"/>
        <v>87</v>
      </c>
      <c r="D90" s="2" t="s">
        <v>43</v>
      </c>
      <c r="K90" s="20" t="s">
        <v>527</v>
      </c>
    </row>
    <row r="91">
      <c r="A91" s="2">
        <v>996.0</v>
      </c>
      <c r="B91" s="2" t="s">
        <v>6</v>
      </c>
      <c r="C91" s="2">
        <f t="shared" si="1"/>
        <v>20</v>
      </c>
      <c r="D91" s="2" t="s">
        <v>38</v>
      </c>
      <c r="F91" s="31" t="s">
        <v>287</v>
      </c>
      <c r="K91" s="20" t="s">
        <v>528</v>
      </c>
    </row>
    <row r="92">
      <c r="A92" s="2">
        <v>1016.0</v>
      </c>
      <c r="B92" s="2" t="s">
        <v>8</v>
      </c>
      <c r="C92" s="2">
        <f t="shared" si="1"/>
        <v>9</v>
      </c>
      <c r="D92" s="2" t="s">
        <v>45</v>
      </c>
      <c r="K92" s="20" t="s">
        <v>529</v>
      </c>
    </row>
    <row r="93">
      <c r="A93" s="2">
        <v>1025.0</v>
      </c>
      <c r="B93" s="2" t="s">
        <v>8</v>
      </c>
      <c r="C93" s="2">
        <f t="shared" si="1"/>
        <v>40</v>
      </c>
      <c r="D93" s="2" t="s">
        <v>43</v>
      </c>
      <c r="K93" s="20" t="s">
        <v>530</v>
      </c>
    </row>
    <row r="94">
      <c r="A94" s="2">
        <v>1065.0</v>
      </c>
      <c r="B94" s="2" t="s">
        <v>6</v>
      </c>
      <c r="C94" s="2">
        <f t="shared" si="1"/>
        <v>4</v>
      </c>
      <c r="D94" s="2" t="s">
        <v>31</v>
      </c>
      <c r="K94" s="20" t="s">
        <v>531</v>
      </c>
    </row>
    <row r="95">
      <c r="A95" s="2">
        <v>1069.0</v>
      </c>
      <c r="B95" s="2" t="s">
        <v>8</v>
      </c>
      <c r="C95" s="2">
        <f t="shared" si="1"/>
        <v>25</v>
      </c>
      <c r="D95" s="2" t="s">
        <v>43</v>
      </c>
      <c r="K95" s="20" t="s">
        <v>531</v>
      </c>
    </row>
    <row r="96">
      <c r="A96" s="2">
        <v>1094.0</v>
      </c>
      <c r="B96" s="2" t="s">
        <v>6</v>
      </c>
      <c r="C96" s="2">
        <f t="shared" si="1"/>
        <v>7</v>
      </c>
      <c r="D96" s="2" t="s">
        <v>33</v>
      </c>
      <c r="K96" s="20" t="s">
        <v>532</v>
      </c>
    </row>
    <row r="97">
      <c r="A97" s="2">
        <v>1101.0</v>
      </c>
      <c r="B97" s="2" t="s">
        <v>6</v>
      </c>
      <c r="C97" s="2">
        <f t="shared" si="1"/>
        <v>4</v>
      </c>
      <c r="D97" s="2" t="s">
        <v>35</v>
      </c>
      <c r="K97" s="20" t="s">
        <v>532</v>
      </c>
    </row>
    <row r="98">
      <c r="A98" s="2">
        <v>1105.0</v>
      </c>
      <c r="B98" s="2" t="s">
        <v>8</v>
      </c>
      <c r="C98" s="2">
        <f t="shared" si="1"/>
        <v>6</v>
      </c>
      <c r="D98" s="2" t="s">
        <v>43</v>
      </c>
      <c r="K98" s="20" t="s">
        <v>532</v>
      </c>
    </row>
    <row r="99">
      <c r="A99" s="2">
        <v>1111.0</v>
      </c>
      <c r="B99" s="2" t="s">
        <v>11</v>
      </c>
      <c r="C99" s="2">
        <f t="shared" si="1"/>
        <v>124</v>
      </c>
      <c r="D99" s="2" t="s">
        <v>66</v>
      </c>
      <c r="K99" s="20" t="s">
        <v>533</v>
      </c>
    </row>
    <row r="100">
      <c r="A100" s="2">
        <v>1235.0</v>
      </c>
      <c r="B100" s="2" t="s">
        <v>8</v>
      </c>
      <c r="C100" s="2">
        <f t="shared" si="1"/>
        <v>21</v>
      </c>
      <c r="D100" s="2" t="s">
        <v>43</v>
      </c>
      <c r="K100" s="20" t="s">
        <v>534</v>
      </c>
    </row>
    <row r="101">
      <c r="A101" s="2">
        <v>1256.0</v>
      </c>
      <c r="B101" s="2" t="s">
        <v>6</v>
      </c>
      <c r="C101" s="2">
        <f t="shared" si="1"/>
        <v>3</v>
      </c>
      <c r="D101" s="2" t="s">
        <v>31</v>
      </c>
      <c r="K101" s="20" t="s">
        <v>534</v>
      </c>
    </row>
    <row r="102">
      <c r="A102" s="2">
        <v>1259.0</v>
      </c>
      <c r="B102" s="2" t="s">
        <v>8</v>
      </c>
      <c r="C102" s="2">
        <f t="shared" si="1"/>
        <v>7</v>
      </c>
      <c r="D102" s="2" t="s">
        <v>43</v>
      </c>
      <c r="K102" s="20" t="s">
        <v>535</v>
      </c>
    </row>
    <row r="103">
      <c r="A103" s="2">
        <v>1266.0</v>
      </c>
      <c r="B103" s="2" t="s">
        <v>6</v>
      </c>
      <c r="C103" s="2">
        <f t="shared" si="1"/>
        <v>6</v>
      </c>
      <c r="D103" s="2" t="s">
        <v>35</v>
      </c>
      <c r="K103" s="20" t="s">
        <v>536</v>
      </c>
    </row>
    <row r="104">
      <c r="A104" s="2">
        <v>1272.0</v>
      </c>
      <c r="B104" s="2" t="s">
        <v>6</v>
      </c>
      <c r="C104" s="2">
        <f t="shared" si="1"/>
        <v>4</v>
      </c>
      <c r="D104" s="2" t="s">
        <v>33</v>
      </c>
      <c r="K104" s="20" t="s">
        <v>536</v>
      </c>
    </row>
    <row r="105">
      <c r="A105" s="2">
        <v>1276.0</v>
      </c>
      <c r="B105" s="2" t="s">
        <v>8</v>
      </c>
      <c r="C105" s="2">
        <f t="shared" si="1"/>
        <v>21</v>
      </c>
      <c r="D105" s="2" t="s">
        <v>43</v>
      </c>
      <c r="K105" s="20" t="s">
        <v>537</v>
      </c>
    </row>
    <row r="106">
      <c r="A106" s="2">
        <v>1297.0</v>
      </c>
      <c r="B106" s="2" t="s">
        <v>6</v>
      </c>
      <c r="C106" s="2">
        <f t="shared" si="1"/>
        <v>3</v>
      </c>
      <c r="D106" s="2" t="s">
        <v>35</v>
      </c>
      <c r="K106" s="20" t="s">
        <v>538</v>
      </c>
    </row>
    <row r="107">
      <c r="A107" s="2">
        <v>1300.0</v>
      </c>
      <c r="B107" s="26" t="s">
        <v>10</v>
      </c>
      <c r="C107" s="2">
        <f t="shared" si="1"/>
        <v>5</v>
      </c>
      <c r="D107" s="26"/>
      <c r="K107" s="20" t="s">
        <v>538</v>
      </c>
    </row>
    <row r="108">
      <c r="A108" s="2">
        <v>1305.0</v>
      </c>
      <c r="B108" s="2" t="s">
        <v>8</v>
      </c>
      <c r="C108" s="2">
        <f t="shared" si="1"/>
        <v>13</v>
      </c>
      <c r="D108" s="2" t="s">
        <v>43</v>
      </c>
      <c r="K108" s="20" t="s">
        <v>538</v>
      </c>
    </row>
    <row r="109">
      <c r="A109" s="2">
        <v>1318.0</v>
      </c>
      <c r="B109" s="2" t="s">
        <v>6</v>
      </c>
      <c r="C109" s="2">
        <f t="shared" si="1"/>
        <v>4</v>
      </c>
      <c r="D109" s="2" t="s">
        <v>33</v>
      </c>
      <c r="K109" s="20" t="s">
        <v>538</v>
      </c>
    </row>
    <row r="110">
      <c r="A110" s="2">
        <v>1322.0</v>
      </c>
      <c r="B110" s="2" t="s">
        <v>13</v>
      </c>
      <c r="C110" s="2">
        <f t="shared" si="1"/>
        <v>12</v>
      </c>
      <c r="D110" s="2" t="s">
        <v>66</v>
      </c>
      <c r="K110" s="20" t="s">
        <v>539</v>
      </c>
      <c r="L110" s="26" t="s">
        <v>266</v>
      </c>
    </row>
    <row r="111">
      <c r="A111" s="2">
        <v>1334.0</v>
      </c>
      <c r="B111" s="2" t="s">
        <v>6</v>
      </c>
      <c r="C111" s="2">
        <f t="shared" si="1"/>
        <v>6</v>
      </c>
      <c r="D111" s="2" t="s">
        <v>35</v>
      </c>
      <c r="K111" s="20" t="s">
        <v>539</v>
      </c>
    </row>
    <row r="112">
      <c r="A112" s="2">
        <v>1340.0</v>
      </c>
      <c r="B112" s="2" t="s">
        <v>8</v>
      </c>
      <c r="C112" s="2">
        <f t="shared" si="1"/>
        <v>6</v>
      </c>
      <c r="D112" s="2" t="s">
        <v>43</v>
      </c>
      <c r="K112" s="20" t="s">
        <v>539</v>
      </c>
    </row>
    <row r="113">
      <c r="A113" s="2">
        <v>1346.0</v>
      </c>
      <c r="B113" s="2" t="s">
        <v>8</v>
      </c>
      <c r="C113" s="2">
        <f t="shared" si="1"/>
        <v>4</v>
      </c>
      <c r="D113" s="2" t="s">
        <v>45</v>
      </c>
      <c r="K113" s="20" t="s">
        <v>539</v>
      </c>
    </row>
    <row r="114">
      <c r="A114" s="2">
        <v>1350.0</v>
      </c>
      <c r="B114" s="2" t="s">
        <v>8</v>
      </c>
      <c r="C114" s="2">
        <f t="shared" si="1"/>
        <v>20</v>
      </c>
      <c r="D114" s="2" t="s">
        <v>43</v>
      </c>
      <c r="K114" s="20" t="s">
        <v>539</v>
      </c>
    </row>
    <row r="115">
      <c r="A115" s="2">
        <v>1370.0</v>
      </c>
      <c r="B115" s="2" t="s">
        <v>6</v>
      </c>
      <c r="C115" s="2">
        <f t="shared" si="1"/>
        <v>4</v>
      </c>
      <c r="D115" s="2" t="s">
        <v>35</v>
      </c>
      <c r="E115" s="2"/>
      <c r="K115" s="20" t="s">
        <v>539</v>
      </c>
    </row>
    <row r="116">
      <c r="A116" s="2">
        <v>1374.0</v>
      </c>
      <c r="B116" s="2" t="s">
        <v>11</v>
      </c>
      <c r="C116" s="2">
        <f t="shared" si="1"/>
        <v>3</v>
      </c>
      <c r="D116" s="2" t="s">
        <v>66</v>
      </c>
      <c r="K116" s="20" t="s">
        <v>539</v>
      </c>
    </row>
    <row r="117">
      <c r="A117" s="2">
        <v>1377.0</v>
      </c>
      <c r="B117" s="2" t="s">
        <v>6</v>
      </c>
      <c r="C117" s="2">
        <f t="shared" si="1"/>
        <v>7</v>
      </c>
      <c r="D117" s="2" t="s">
        <v>36</v>
      </c>
      <c r="K117" s="20" t="s">
        <v>540</v>
      </c>
    </row>
    <row r="118">
      <c r="A118" s="2">
        <v>1384.0</v>
      </c>
      <c r="B118" s="2" t="s">
        <v>8</v>
      </c>
      <c r="C118" s="2">
        <f t="shared" si="1"/>
        <v>3</v>
      </c>
      <c r="D118" s="2" t="s">
        <v>43</v>
      </c>
      <c r="K118" s="20" t="s">
        <v>541</v>
      </c>
    </row>
    <row r="119">
      <c r="A119" s="2">
        <v>1387.0</v>
      </c>
      <c r="B119" s="2" t="s">
        <v>6</v>
      </c>
      <c r="C119" s="2">
        <f t="shared" si="1"/>
        <v>2</v>
      </c>
      <c r="D119" s="2" t="s">
        <v>33</v>
      </c>
      <c r="K119" s="20" t="s">
        <v>541</v>
      </c>
    </row>
    <row r="120">
      <c r="A120" s="2">
        <v>1389.0</v>
      </c>
      <c r="B120" s="2" t="s">
        <v>8</v>
      </c>
      <c r="C120" s="2">
        <f t="shared" si="1"/>
        <v>36</v>
      </c>
      <c r="D120" s="2" t="s">
        <v>43</v>
      </c>
      <c r="K120" s="20" t="s">
        <v>542</v>
      </c>
    </row>
    <row r="121">
      <c r="A121" s="2">
        <v>1425.0</v>
      </c>
      <c r="B121" s="2" t="s">
        <v>8</v>
      </c>
      <c r="C121" s="2">
        <f t="shared" si="1"/>
        <v>2</v>
      </c>
      <c r="D121" s="2" t="s">
        <v>45</v>
      </c>
      <c r="K121" s="20" t="s">
        <v>543</v>
      </c>
    </row>
    <row r="122">
      <c r="A122" s="2">
        <v>1427.0</v>
      </c>
      <c r="B122" s="2" t="s">
        <v>8</v>
      </c>
      <c r="C122" s="2">
        <f t="shared" si="1"/>
        <v>31</v>
      </c>
      <c r="D122" s="2" t="s">
        <v>43</v>
      </c>
      <c r="K122" s="20" t="s">
        <v>544</v>
      </c>
    </row>
    <row r="123">
      <c r="A123" s="2">
        <v>1458.0</v>
      </c>
      <c r="B123" s="2" t="s">
        <v>6</v>
      </c>
      <c r="C123" s="2">
        <f t="shared" si="1"/>
        <v>7</v>
      </c>
      <c r="D123" s="2" t="s">
        <v>36</v>
      </c>
      <c r="K123" s="20" t="s">
        <v>545</v>
      </c>
    </row>
    <row r="124">
      <c r="A124" s="2">
        <v>1465.0</v>
      </c>
      <c r="B124" s="2" t="s">
        <v>6</v>
      </c>
      <c r="C124" s="2">
        <f t="shared" si="1"/>
        <v>5</v>
      </c>
      <c r="D124" s="2" t="s">
        <v>36</v>
      </c>
      <c r="K124" s="20" t="s">
        <v>545</v>
      </c>
    </row>
    <row r="125">
      <c r="A125" s="2">
        <v>1470.0</v>
      </c>
      <c r="B125" s="2" t="s">
        <v>13</v>
      </c>
      <c r="C125" s="2">
        <f t="shared" si="1"/>
        <v>5</v>
      </c>
      <c r="D125" s="2" t="s">
        <v>66</v>
      </c>
      <c r="K125" s="20" t="s">
        <v>545</v>
      </c>
    </row>
    <row r="126">
      <c r="A126" s="2">
        <v>1475.0</v>
      </c>
      <c r="B126" s="2" t="s">
        <v>6</v>
      </c>
      <c r="C126" s="2">
        <f t="shared" si="1"/>
        <v>12</v>
      </c>
      <c r="D126" s="2" t="s">
        <v>178</v>
      </c>
      <c r="K126" s="20" t="s">
        <v>546</v>
      </c>
    </row>
    <row r="127">
      <c r="A127" s="2">
        <v>1487.0</v>
      </c>
      <c r="B127" s="2" t="s">
        <v>8</v>
      </c>
      <c r="C127" s="2">
        <f t="shared" si="1"/>
        <v>8</v>
      </c>
      <c r="D127" s="2" t="s">
        <v>43</v>
      </c>
      <c r="K127" s="20" t="s">
        <v>547</v>
      </c>
    </row>
    <row r="128">
      <c r="A128" s="2">
        <v>1495.0</v>
      </c>
      <c r="B128" s="2" t="s">
        <v>6</v>
      </c>
      <c r="C128" s="2">
        <f t="shared" si="1"/>
        <v>28</v>
      </c>
      <c r="D128" s="26" t="s">
        <v>31</v>
      </c>
      <c r="K128" s="20" t="s">
        <v>547</v>
      </c>
    </row>
    <row r="129">
      <c r="A129" s="2">
        <v>1523.0</v>
      </c>
      <c r="B129" s="2" t="s">
        <v>8</v>
      </c>
      <c r="C129" s="2">
        <f t="shared" si="1"/>
        <v>33</v>
      </c>
      <c r="D129" s="2" t="s">
        <v>43</v>
      </c>
      <c r="K129" s="20" t="s">
        <v>548</v>
      </c>
    </row>
    <row r="130">
      <c r="A130" s="2">
        <v>1556.0</v>
      </c>
      <c r="B130" s="2" t="s">
        <v>6</v>
      </c>
      <c r="C130" s="2">
        <f t="shared" si="1"/>
        <v>11</v>
      </c>
      <c r="D130" s="2" t="s">
        <v>33</v>
      </c>
      <c r="K130" s="20" t="s">
        <v>549</v>
      </c>
    </row>
    <row r="131">
      <c r="A131" s="2">
        <v>1567.0</v>
      </c>
      <c r="B131" s="2" t="s">
        <v>13</v>
      </c>
      <c r="C131" s="2">
        <f t="shared" si="1"/>
        <v>3</v>
      </c>
      <c r="D131" s="2" t="s">
        <v>66</v>
      </c>
      <c r="K131" s="20" t="s">
        <v>550</v>
      </c>
    </row>
    <row r="132">
      <c r="A132" s="2">
        <v>1570.0</v>
      </c>
      <c r="B132" s="2" t="s">
        <v>6</v>
      </c>
      <c r="C132" s="2">
        <f t="shared" si="1"/>
        <v>11</v>
      </c>
      <c r="D132" s="2" t="s">
        <v>35</v>
      </c>
      <c r="K132" s="20" t="s">
        <v>550</v>
      </c>
    </row>
    <row r="133">
      <c r="A133" s="2">
        <v>1581.0</v>
      </c>
      <c r="B133" s="2" t="s">
        <v>6</v>
      </c>
      <c r="C133" s="2">
        <f t="shared" si="1"/>
        <v>6</v>
      </c>
      <c r="D133" s="2" t="s">
        <v>31</v>
      </c>
      <c r="K133" s="20" t="s">
        <v>550</v>
      </c>
    </row>
    <row r="134">
      <c r="A134" s="2">
        <v>1587.0</v>
      </c>
      <c r="B134" s="2" t="s">
        <v>6</v>
      </c>
      <c r="C134" s="2">
        <f t="shared" si="1"/>
        <v>16</v>
      </c>
      <c r="D134" s="2" t="s">
        <v>38</v>
      </c>
      <c r="F134" s="31" t="s">
        <v>287</v>
      </c>
      <c r="K134" s="20" t="s">
        <v>551</v>
      </c>
    </row>
    <row r="135">
      <c r="A135" s="2">
        <v>1603.0</v>
      </c>
      <c r="B135" s="2" t="s">
        <v>8</v>
      </c>
      <c r="C135" s="2">
        <f t="shared" si="1"/>
        <v>9</v>
      </c>
      <c r="D135" s="2" t="s">
        <v>43</v>
      </c>
      <c r="K135" s="20" t="s">
        <v>552</v>
      </c>
    </row>
    <row r="136">
      <c r="A136" s="2">
        <v>1612.0</v>
      </c>
      <c r="B136" s="26" t="s">
        <v>6</v>
      </c>
      <c r="C136" s="2">
        <f t="shared" si="1"/>
        <v>9</v>
      </c>
      <c r="D136" s="26" t="s">
        <v>33</v>
      </c>
      <c r="K136" s="20" t="s">
        <v>552</v>
      </c>
    </row>
    <row r="137">
      <c r="A137" s="2">
        <v>1621.0</v>
      </c>
      <c r="B137" s="2" t="s">
        <v>8</v>
      </c>
      <c r="C137" s="2">
        <f t="shared" si="1"/>
        <v>16</v>
      </c>
      <c r="D137" s="2" t="s">
        <v>43</v>
      </c>
      <c r="K137" s="20" t="s">
        <v>553</v>
      </c>
    </row>
    <row r="138">
      <c r="A138" s="2">
        <v>1637.0</v>
      </c>
      <c r="B138" s="2" t="s">
        <v>6</v>
      </c>
      <c r="C138" s="2">
        <f t="shared" si="1"/>
        <v>8</v>
      </c>
      <c r="D138" s="2" t="s">
        <v>35</v>
      </c>
      <c r="K138" s="20" t="s">
        <v>554</v>
      </c>
    </row>
    <row r="139">
      <c r="A139" s="2">
        <v>1645.0</v>
      </c>
      <c r="B139" s="2" t="s">
        <v>6</v>
      </c>
      <c r="C139" s="2">
        <f t="shared" si="1"/>
        <v>9</v>
      </c>
      <c r="D139" s="2" t="s">
        <v>31</v>
      </c>
      <c r="K139" s="20" t="s">
        <v>554</v>
      </c>
    </row>
    <row r="140">
      <c r="A140" s="2">
        <v>1654.0</v>
      </c>
      <c r="B140" s="2" t="s">
        <v>8</v>
      </c>
      <c r="C140" s="2">
        <f t="shared" si="1"/>
        <v>1</v>
      </c>
      <c r="D140" s="2" t="s">
        <v>45</v>
      </c>
      <c r="K140" s="20" t="s">
        <v>554</v>
      </c>
    </row>
    <row r="141">
      <c r="A141" s="2">
        <v>1655.0</v>
      </c>
      <c r="B141" s="2" t="s">
        <v>6</v>
      </c>
      <c r="C141" s="2">
        <f t="shared" si="1"/>
        <v>3</v>
      </c>
      <c r="D141" s="2" t="s">
        <v>33</v>
      </c>
      <c r="K141" s="20" t="s">
        <v>554</v>
      </c>
    </row>
    <row r="142">
      <c r="A142" s="2">
        <v>1658.0</v>
      </c>
      <c r="B142" s="2" t="s">
        <v>8</v>
      </c>
      <c r="C142" s="2">
        <f t="shared" si="1"/>
        <v>19</v>
      </c>
      <c r="D142" s="2" t="s">
        <v>43</v>
      </c>
      <c r="K142" s="20" t="s">
        <v>555</v>
      </c>
    </row>
    <row r="143">
      <c r="A143" s="2">
        <v>1677.0</v>
      </c>
      <c r="B143" s="2" t="s">
        <v>6</v>
      </c>
      <c r="C143" s="2">
        <f t="shared" si="1"/>
        <v>5</v>
      </c>
      <c r="D143" s="2" t="s">
        <v>31</v>
      </c>
      <c r="K143" s="20" t="s">
        <v>556</v>
      </c>
    </row>
    <row r="144">
      <c r="A144" s="2">
        <v>1682.0</v>
      </c>
      <c r="B144" s="26" t="s">
        <v>10</v>
      </c>
      <c r="C144" s="2">
        <f t="shared" si="1"/>
        <v>3</v>
      </c>
      <c r="D144" s="26"/>
      <c r="K144" s="20" t="s">
        <v>556</v>
      </c>
    </row>
    <row r="145">
      <c r="A145" s="2">
        <v>1685.0</v>
      </c>
      <c r="B145" s="2" t="s">
        <v>8</v>
      </c>
      <c r="C145" s="2">
        <f t="shared" si="1"/>
        <v>11</v>
      </c>
      <c r="D145" s="2" t="s">
        <v>43</v>
      </c>
      <c r="K145" s="20" t="s">
        <v>556</v>
      </c>
    </row>
    <row r="146">
      <c r="A146" s="2">
        <v>1696.0</v>
      </c>
      <c r="B146" s="2" t="s">
        <v>6</v>
      </c>
      <c r="C146" s="2">
        <f t="shared" si="1"/>
        <v>7</v>
      </c>
      <c r="D146" s="2" t="s">
        <v>36</v>
      </c>
      <c r="K146" s="20" t="s">
        <v>556</v>
      </c>
    </row>
    <row r="147">
      <c r="A147" s="2">
        <v>1703.0</v>
      </c>
      <c r="B147" s="2" t="s">
        <v>8</v>
      </c>
      <c r="C147" s="2">
        <f t="shared" si="1"/>
        <v>6</v>
      </c>
      <c r="D147" s="2" t="s">
        <v>43</v>
      </c>
      <c r="K147" s="20" t="s">
        <v>556</v>
      </c>
    </row>
    <row r="148">
      <c r="A148" s="2">
        <v>1709.0</v>
      </c>
      <c r="B148" s="2" t="s">
        <v>6</v>
      </c>
      <c r="C148" s="2">
        <f t="shared" si="1"/>
        <v>13</v>
      </c>
      <c r="D148" s="2" t="s">
        <v>31</v>
      </c>
      <c r="K148" s="20" t="s">
        <v>557</v>
      </c>
    </row>
    <row r="149">
      <c r="A149" s="2">
        <v>1722.0</v>
      </c>
      <c r="B149" s="2" t="s">
        <v>8</v>
      </c>
      <c r="C149" s="2">
        <f t="shared" si="1"/>
        <v>4</v>
      </c>
      <c r="D149" s="2" t="s">
        <v>43</v>
      </c>
      <c r="K149" s="20" t="s">
        <v>558</v>
      </c>
    </row>
    <row r="150">
      <c r="A150" s="2">
        <v>1726.0</v>
      </c>
      <c r="B150" s="2" t="s">
        <v>6</v>
      </c>
      <c r="C150" s="2">
        <f t="shared" si="1"/>
        <v>6</v>
      </c>
      <c r="D150" s="2" t="s">
        <v>35</v>
      </c>
      <c r="K150" s="20" t="s">
        <v>558</v>
      </c>
    </row>
    <row r="151">
      <c r="A151" s="2">
        <v>1732.0</v>
      </c>
      <c r="B151" s="2" t="s">
        <v>6</v>
      </c>
      <c r="C151" s="2">
        <f t="shared" si="1"/>
        <v>3</v>
      </c>
      <c r="D151" s="2" t="s">
        <v>35</v>
      </c>
      <c r="K151" s="20" t="s">
        <v>558</v>
      </c>
    </row>
    <row r="152">
      <c r="A152" s="2">
        <v>1735.0</v>
      </c>
      <c r="B152" s="2" t="s">
        <v>8</v>
      </c>
      <c r="C152" s="2">
        <f t="shared" si="1"/>
        <v>10</v>
      </c>
      <c r="D152" s="2" t="s">
        <v>43</v>
      </c>
      <c r="K152" s="20" t="s">
        <v>558</v>
      </c>
    </row>
    <row r="153">
      <c r="A153" s="2">
        <v>1745.0</v>
      </c>
      <c r="B153" s="2" t="s">
        <v>6</v>
      </c>
      <c r="C153" s="2">
        <f t="shared" si="1"/>
        <v>13</v>
      </c>
      <c r="D153" s="2" t="s">
        <v>31</v>
      </c>
      <c r="K153" s="20" t="s">
        <v>559</v>
      </c>
    </row>
    <row r="154">
      <c r="A154" s="2">
        <v>1758.0</v>
      </c>
      <c r="B154" s="2" t="s">
        <v>8</v>
      </c>
      <c r="C154" s="2">
        <f t="shared" si="1"/>
        <v>6</v>
      </c>
      <c r="D154" s="2" t="s">
        <v>43</v>
      </c>
      <c r="K154" s="20" t="s">
        <v>560</v>
      </c>
    </row>
    <row r="155">
      <c r="A155" s="2">
        <v>1764.0</v>
      </c>
      <c r="B155" s="26" t="s">
        <v>10</v>
      </c>
      <c r="C155" s="2">
        <f t="shared" si="1"/>
        <v>2</v>
      </c>
      <c r="D155" s="26"/>
      <c r="K155" s="20" t="s">
        <v>560</v>
      </c>
    </row>
    <row r="156">
      <c r="A156" s="2">
        <v>1766.0</v>
      </c>
      <c r="B156" s="2" t="s">
        <v>13</v>
      </c>
      <c r="C156" s="2">
        <f t="shared" si="1"/>
        <v>4</v>
      </c>
      <c r="D156" s="2" t="s">
        <v>66</v>
      </c>
      <c r="K156" s="20" t="s">
        <v>560</v>
      </c>
    </row>
    <row r="157">
      <c r="A157" s="2">
        <v>1770.0</v>
      </c>
      <c r="B157" s="2" t="s">
        <v>8</v>
      </c>
      <c r="C157" s="2">
        <f t="shared" si="1"/>
        <v>2</v>
      </c>
      <c r="D157" s="2" t="s">
        <v>45</v>
      </c>
      <c r="K157" s="20" t="s">
        <v>560</v>
      </c>
    </row>
    <row r="158">
      <c r="A158" s="2">
        <v>1772.0</v>
      </c>
      <c r="B158" s="2" t="s">
        <v>8</v>
      </c>
      <c r="C158" s="2">
        <f t="shared" si="1"/>
        <v>6</v>
      </c>
      <c r="D158" s="2" t="s">
        <v>43</v>
      </c>
      <c r="K158" s="20" t="s">
        <v>560</v>
      </c>
    </row>
    <row r="159">
      <c r="A159" s="2">
        <v>1778.0</v>
      </c>
      <c r="B159" s="2" t="s">
        <v>13</v>
      </c>
      <c r="C159" s="2">
        <f t="shared" si="1"/>
        <v>2</v>
      </c>
      <c r="D159" s="2" t="s">
        <v>66</v>
      </c>
      <c r="K159" s="20" t="s">
        <v>560</v>
      </c>
    </row>
    <row r="160">
      <c r="A160" s="2">
        <v>1780.0</v>
      </c>
      <c r="B160" s="2" t="s">
        <v>8</v>
      </c>
      <c r="C160" s="2">
        <f t="shared" si="1"/>
        <v>18</v>
      </c>
      <c r="D160" s="2" t="s">
        <v>43</v>
      </c>
      <c r="K160" s="20" t="s">
        <v>561</v>
      </c>
    </row>
    <row r="161">
      <c r="A161" s="2">
        <v>1798.0</v>
      </c>
      <c r="B161" s="2" t="s">
        <v>6</v>
      </c>
      <c r="C161" s="2">
        <f t="shared" si="1"/>
        <v>12</v>
      </c>
      <c r="D161" s="2" t="s">
        <v>38</v>
      </c>
      <c r="F161" s="31" t="s">
        <v>287</v>
      </c>
      <c r="K161" s="20" t="s">
        <v>562</v>
      </c>
    </row>
    <row r="162">
      <c r="A162" s="2">
        <v>1810.0</v>
      </c>
      <c r="B162" s="2" t="s">
        <v>8</v>
      </c>
      <c r="C162" s="2">
        <f t="shared" si="1"/>
        <v>8</v>
      </c>
      <c r="D162" s="2" t="s">
        <v>43</v>
      </c>
      <c r="K162" s="20" t="s">
        <v>562</v>
      </c>
    </row>
    <row r="163">
      <c r="A163" s="2">
        <v>1818.0</v>
      </c>
      <c r="B163" s="2" t="s">
        <v>6</v>
      </c>
      <c r="C163" s="2">
        <f t="shared" si="1"/>
        <v>7</v>
      </c>
      <c r="D163" s="2" t="s">
        <v>36</v>
      </c>
      <c r="K163" s="20" t="s">
        <v>562</v>
      </c>
    </row>
    <row r="164">
      <c r="A164" s="2">
        <v>1825.0</v>
      </c>
      <c r="B164" s="2" t="s">
        <v>8</v>
      </c>
      <c r="C164" s="2">
        <f t="shared" si="1"/>
        <v>31</v>
      </c>
      <c r="D164" s="2" t="s">
        <v>43</v>
      </c>
      <c r="K164" s="20" t="s">
        <v>563</v>
      </c>
    </row>
    <row r="165">
      <c r="A165" s="2">
        <v>1856.0</v>
      </c>
      <c r="B165" s="26" t="s">
        <v>10</v>
      </c>
      <c r="C165" s="2">
        <f t="shared" si="1"/>
        <v>5</v>
      </c>
      <c r="D165" s="26"/>
      <c r="K165" s="20" t="s">
        <v>564</v>
      </c>
    </row>
    <row r="166">
      <c r="A166" s="2">
        <v>1861.0</v>
      </c>
      <c r="B166" s="2" t="s">
        <v>8</v>
      </c>
      <c r="C166" s="2">
        <f t="shared" si="1"/>
        <v>45</v>
      </c>
      <c r="D166" s="2" t="s">
        <v>43</v>
      </c>
      <c r="K166" s="20" t="s">
        <v>565</v>
      </c>
    </row>
    <row r="167">
      <c r="A167" s="2">
        <v>1906.0</v>
      </c>
      <c r="B167" s="2" t="s">
        <v>13</v>
      </c>
      <c r="C167" s="2">
        <f t="shared" si="1"/>
        <v>4</v>
      </c>
      <c r="D167" s="2" t="s">
        <v>66</v>
      </c>
      <c r="K167" s="20" t="s">
        <v>566</v>
      </c>
    </row>
    <row r="168">
      <c r="A168" s="2">
        <v>1910.0</v>
      </c>
      <c r="B168" s="2" t="s">
        <v>8</v>
      </c>
      <c r="C168" s="2">
        <f t="shared" si="1"/>
        <v>14</v>
      </c>
      <c r="D168" s="2" t="s">
        <v>43</v>
      </c>
      <c r="K168" s="20" t="s">
        <v>567</v>
      </c>
    </row>
    <row r="169">
      <c r="A169" s="2">
        <v>1924.0</v>
      </c>
      <c r="B169" s="2" t="s">
        <v>8</v>
      </c>
      <c r="C169" s="2">
        <f t="shared" si="1"/>
        <v>5</v>
      </c>
      <c r="D169" s="2" t="s">
        <v>45</v>
      </c>
      <c r="K169" s="20" t="s">
        <v>567</v>
      </c>
    </row>
    <row r="170">
      <c r="A170" s="2">
        <v>1929.0</v>
      </c>
      <c r="B170" s="2" t="s">
        <v>8</v>
      </c>
      <c r="C170" s="2">
        <f t="shared" si="1"/>
        <v>2</v>
      </c>
      <c r="D170" s="2" t="s">
        <v>43</v>
      </c>
      <c r="K170" s="20" t="s">
        <v>567</v>
      </c>
    </row>
    <row r="171">
      <c r="A171" s="2">
        <v>1931.0</v>
      </c>
      <c r="B171" s="2" t="s">
        <v>8</v>
      </c>
      <c r="C171" s="2">
        <f t="shared" si="1"/>
        <v>10</v>
      </c>
      <c r="D171" s="2" t="s">
        <v>45</v>
      </c>
      <c r="K171" s="20" t="s">
        <v>567</v>
      </c>
    </row>
    <row r="172">
      <c r="A172" s="2">
        <v>1941.0</v>
      </c>
      <c r="B172" s="2" t="s">
        <v>8</v>
      </c>
      <c r="C172" s="2">
        <f t="shared" si="1"/>
        <v>3</v>
      </c>
      <c r="D172" s="2" t="s">
        <v>43</v>
      </c>
      <c r="K172" s="20" t="s">
        <v>567</v>
      </c>
    </row>
    <row r="173">
      <c r="A173" s="2">
        <v>1944.0</v>
      </c>
      <c r="B173" s="2" t="s">
        <v>8</v>
      </c>
      <c r="C173" s="2">
        <f t="shared" si="1"/>
        <v>5</v>
      </c>
      <c r="D173" s="2" t="s">
        <v>45</v>
      </c>
      <c r="K173" s="20" t="s">
        <v>567</v>
      </c>
    </row>
    <row r="174">
      <c r="A174" s="2">
        <v>1949.0</v>
      </c>
      <c r="B174" s="2" t="s">
        <v>8</v>
      </c>
      <c r="C174" s="2">
        <f t="shared" si="1"/>
        <v>6</v>
      </c>
      <c r="D174" s="2" t="s">
        <v>43</v>
      </c>
      <c r="K174" s="20" t="s">
        <v>568</v>
      </c>
    </row>
    <row r="175">
      <c r="A175" s="2">
        <v>1955.0</v>
      </c>
      <c r="B175" s="2" t="s">
        <v>6</v>
      </c>
      <c r="C175" s="2">
        <f t="shared" si="1"/>
        <v>14</v>
      </c>
      <c r="D175" s="2" t="s">
        <v>31</v>
      </c>
      <c r="K175" s="20" t="s">
        <v>569</v>
      </c>
    </row>
    <row r="176">
      <c r="A176" s="2">
        <v>1969.0</v>
      </c>
      <c r="B176" s="2" t="s">
        <v>6</v>
      </c>
      <c r="C176" s="2">
        <f t="shared" si="1"/>
        <v>4</v>
      </c>
      <c r="D176" s="2" t="s">
        <v>31</v>
      </c>
      <c r="K176" s="20" t="s">
        <v>570</v>
      </c>
    </row>
    <row r="177">
      <c r="A177" s="2">
        <v>1973.0</v>
      </c>
      <c r="B177" s="2" t="s">
        <v>8</v>
      </c>
      <c r="C177" s="2">
        <f t="shared" si="1"/>
        <v>23</v>
      </c>
      <c r="D177" s="2" t="s">
        <v>43</v>
      </c>
      <c r="K177" s="20" t="s">
        <v>571</v>
      </c>
    </row>
    <row r="178">
      <c r="A178" s="2">
        <v>1996.0</v>
      </c>
      <c r="B178" s="2" t="s">
        <v>6</v>
      </c>
      <c r="C178" s="2">
        <f t="shared" si="1"/>
        <v>5</v>
      </c>
      <c r="D178" s="2" t="s">
        <v>33</v>
      </c>
      <c r="K178" s="20" t="s">
        <v>572</v>
      </c>
    </row>
    <row r="179">
      <c r="A179" s="2">
        <v>2001.0</v>
      </c>
      <c r="B179" s="2" t="s">
        <v>8</v>
      </c>
      <c r="C179" s="2">
        <f t="shared" si="1"/>
        <v>3</v>
      </c>
      <c r="D179" s="2" t="s">
        <v>45</v>
      </c>
      <c r="K179" s="20" t="s">
        <v>572</v>
      </c>
    </row>
    <row r="180">
      <c r="A180" s="2">
        <v>2004.0</v>
      </c>
      <c r="B180" s="2" t="s">
        <v>6</v>
      </c>
      <c r="C180" s="2">
        <f t="shared" si="1"/>
        <v>3</v>
      </c>
      <c r="D180" s="2" t="s">
        <v>35</v>
      </c>
      <c r="K180" s="20" t="s">
        <v>572</v>
      </c>
    </row>
    <row r="181">
      <c r="A181" s="2">
        <v>2007.0</v>
      </c>
      <c r="B181" s="2" t="s">
        <v>6</v>
      </c>
      <c r="C181" s="2">
        <f t="shared" si="1"/>
        <v>8</v>
      </c>
      <c r="D181" s="2" t="s">
        <v>33</v>
      </c>
      <c r="K181" s="20" t="s">
        <v>573</v>
      </c>
    </row>
    <row r="182">
      <c r="A182" s="2">
        <v>2015.0</v>
      </c>
      <c r="B182" s="2" t="s">
        <v>13</v>
      </c>
      <c r="C182" s="2">
        <f t="shared" si="1"/>
        <v>2</v>
      </c>
      <c r="D182" s="2" t="s">
        <v>66</v>
      </c>
      <c r="K182" s="20" t="s">
        <v>573</v>
      </c>
    </row>
    <row r="183">
      <c r="A183" s="2">
        <v>2017.0</v>
      </c>
      <c r="B183" s="2" t="s">
        <v>6</v>
      </c>
      <c r="C183" s="2">
        <f t="shared" si="1"/>
        <v>31</v>
      </c>
      <c r="D183" s="2" t="s">
        <v>478</v>
      </c>
      <c r="K183" s="20" t="s">
        <v>574</v>
      </c>
    </row>
    <row r="184">
      <c r="A184" s="2">
        <v>2048.0</v>
      </c>
      <c r="B184" s="2" t="s">
        <v>13</v>
      </c>
      <c r="C184" s="2">
        <f t="shared" si="1"/>
        <v>2</v>
      </c>
      <c r="D184" s="2" t="s">
        <v>66</v>
      </c>
      <c r="K184" s="20" t="s">
        <v>575</v>
      </c>
    </row>
    <row r="185">
      <c r="A185" s="2">
        <v>2050.0</v>
      </c>
      <c r="B185" s="2" t="s">
        <v>8</v>
      </c>
      <c r="C185" s="2">
        <f t="shared" si="1"/>
        <v>9</v>
      </c>
      <c r="D185" s="2" t="s">
        <v>43</v>
      </c>
      <c r="K185" s="20" t="s">
        <v>575</v>
      </c>
    </row>
    <row r="186">
      <c r="A186" s="2">
        <v>2059.0</v>
      </c>
      <c r="B186" s="26" t="s">
        <v>10</v>
      </c>
      <c r="C186" s="2">
        <f t="shared" si="1"/>
        <v>8</v>
      </c>
      <c r="D186" s="26"/>
      <c r="K186" s="20" t="s">
        <v>575</v>
      </c>
    </row>
    <row r="187">
      <c r="A187" s="2">
        <v>2067.0</v>
      </c>
      <c r="B187" s="2" t="s">
        <v>6</v>
      </c>
      <c r="C187" s="2">
        <f t="shared" si="1"/>
        <v>4</v>
      </c>
      <c r="D187" s="2" t="s">
        <v>36</v>
      </c>
      <c r="K187" s="20" t="s">
        <v>575</v>
      </c>
    </row>
    <row r="188">
      <c r="A188" s="2">
        <v>2071.0</v>
      </c>
      <c r="B188" s="2" t="s">
        <v>8</v>
      </c>
      <c r="C188" s="2">
        <f t="shared" si="1"/>
        <v>3</v>
      </c>
      <c r="D188" s="2" t="s">
        <v>43</v>
      </c>
      <c r="K188" s="20" t="s">
        <v>575</v>
      </c>
    </row>
    <row r="189">
      <c r="A189" s="2">
        <v>2074.0</v>
      </c>
      <c r="B189" s="2" t="s">
        <v>6</v>
      </c>
      <c r="C189" s="2">
        <f t="shared" si="1"/>
        <v>19</v>
      </c>
      <c r="D189" s="26"/>
      <c r="F189" s="41" t="s">
        <v>388</v>
      </c>
      <c r="K189" s="20" t="s">
        <v>576</v>
      </c>
    </row>
    <row r="190">
      <c r="A190" s="2">
        <v>2093.0</v>
      </c>
      <c r="B190" s="2" t="s">
        <v>8</v>
      </c>
      <c r="C190" s="2">
        <f t="shared" si="1"/>
        <v>4</v>
      </c>
      <c r="D190" s="2" t="s">
        <v>45</v>
      </c>
      <c r="K190" s="20" t="s">
        <v>577</v>
      </c>
    </row>
    <row r="191">
      <c r="A191" s="2">
        <v>2097.0</v>
      </c>
      <c r="B191" s="2" t="s">
        <v>8</v>
      </c>
      <c r="C191" s="2">
        <f t="shared" si="1"/>
        <v>14</v>
      </c>
      <c r="D191" s="2" t="s">
        <v>43</v>
      </c>
      <c r="K191" s="20" t="s">
        <v>577</v>
      </c>
    </row>
    <row r="192">
      <c r="A192" s="2">
        <v>2111.0</v>
      </c>
      <c r="B192" s="2" t="s">
        <v>8</v>
      </c>
      <c r="C192" s="2">
        <f t="shared" si="1"/>
        <v>2</v>
      </c>
      <c r="D192" s="2" t="s">
        <v>45</v>
      </c>
      <c r="K192" s="20" t="s">
        <v>577</v>
      </c>
    </row>
    <row r="193">
      <c r="A193" s="2">
        <v>2113.0</v>
      </c>
      <c r="B193" s="2" t="s">
        <v>8</v>
      </c>
      <c r="C193" s="2">
        <f t="shared" si="1"/>
        <v>20</v>
      </c>
      <c r="D193" s="2" t="s">
        <v>43</v>
      </c>
      <c r="K193" s="20" t="s">
        <v>578</v>
      </c>
    </row>
    <row r="194">
      <c r="A194" s="2">
        <v>2133.0</v>
      </c>
      <c r="B194" s="26" t="s">
        <v>67</v>
      </c>
      <c r="C194" s="2">
        <f t="shared" si="1"/>
        <v>3</v>
      </c>
      <c r="K194" s="20" t="s">
        <v>579</v>
      </c>
    </row>
    <row r="195">
      <c r="A195" s="2">
        <v>2136.0</v>
      </c>
      <c r="B195" s="2" t="s">
        <v>8</v>
      </c>
      <c r="C195" s="2">
        <f t="shared" si="1"/>
        <v>13</v>
      </c>
      <c r="D195" s="2" t="s">
        <v>43</v>
      </c>
      <c r="K195" s="20" t="s">
        <v>579</v>
      </c>
    </row>
    <row r="196">
      <c r="A196" s="2">
        <v>2149.0</v>
      </c>
      <c r="B196" s="26" t="s">
        <v>10</v>
      </c>
      <c r="C196" s="2">
        <f t="shared" si="1"/>
        <v>3</v>
      </c>
      <c r="D196" s="26"/>
      <c r="K196" s="20" t="s">
        <v>579</v>
      </c>
    </row>
    <row r="197">
      <c r="A197" s="2">
        <v>2152.0</v>
      </c>
      <c r="B197" s="2" t="s">
        <v>8</v>
      </c>
      <c r="C197" s="2">
        <f t="shared" si="1"/>
        <v>6</v>
      </c>
      <c r="D197" s="2" t="s">
        <v>43</v>
      </c>
      <c r="K197" s="20" t="s">
        <v>580</v>
      </c>
    </row>
    <row r="198">
      <c r="A198" s="2">
        <v>2158.0</v>
      </c>
      <c r="B198" s="2" t="s">
        <v>8</v>
      </c>
      <c r="C198" s="2">
        <f t="shared" si="1"/>
        <v>6</v>
      </c>
      <c r="D198" s="2" t="s">
        <v>45</v>
      </c>
      <c r="K198" s="20" t="s">
        <v>581</v>
      </c>
    </row>
    <row r="199">
      <c r="A199" s="2">
        <v>2164.0</v>
      </c>
      <c r="B199" s="2" t="s">
        <v>6</v>
      </c>
      <c r="C199" s="2">
        <f t="shared" si="1"/>
        <v>1</v>
      </c>
      <c r="D199" s="2" t="s">
        <v>31</v>
      </c>
      <c r="K199" s="20" t="s">
        <v>581</v>
      </c>
    </row>
    <row r="200">
      <c r="A200" s="2">
        <v>2165.0</v>
      </c>
      <c r="B200" s="2" t="s">
        <v>6</v>
      </c>
      <c r="C200" s="2">
        <f t="shared" si="1"/>
        <v>3</v>
      </c>
      <c r="D200" s="26"/>
      <c r="K200" s="20" t="s">
        <v>581</v>
      </c>
    </row>
    <row r="201">
      <c r="A201" s="2">
        <v>2168.0</v>
      </c>
      <c r="B201" s="2" t="s">
        <v>6</v>
      </c>
      <c r="C201" s="2">
        <f t="shared" si="1"/>
        <v>5</v>
      </c>
      <c r="D201" s="2" t="s">
        <v>36</v>
      </c>
      <c r="K201" s="20" t="s">
        <v>581</v>
      </c>
    </row>
    <row r="202">
      <c r="A202" s="2">
        <v>2173.0</v>
      </c>
      <c r="B202" s="2" t="s">
        <v>8</v>
      </c>
      <c r="C202" s="2">
        <f t="shared" si="1"/>
        <v>3</v>
      </c>
      <c r="D202" s="2" t="s">
        <v>45</v>
      </c>
      <c r="K202" s="20" t="s">
        <v>581</v>
      </c>
    </row>
    <row r="203">
      <c r="A203" s="2">
        <v>2176.0</v>
      </c>
      <c r="B203" s="2" t="s">
        <v>6</v>
      </c>
      <c r="C203" s="2">
        <f t="shared" si="1"/>
        <v>6</v>
      </c>
      <c r="D203" s="2" t="s">
        <v>36</v>
      </c>
      <c r="K203" s="20" t="s">
        <v>582</v>
      </c>
    </row>
    <row r="204">
      <c r="A204" s="2">
        <v>2182.0</v>
      </c>
      <c r="B204" s="2" t="s">
        <v>11</v>
      </c>
      <c r="C204" s="2">
        <f t="shared" si="1"/>
        <v>6</v>
      </c>
      <c r="D204" s="2" t="s">
        <v>66</v>
      </c>
      <c r="K204" s="20" t="s">
        <v>583</v>
      </c>
    </row>
    <row r="205">
      <c r="A205" s="2">
        <v>2188.0</v>
      </c>
      <c r="B205" s="2" t="s">
        <v>6</v>
      </c>
      <c r="C205" s="2">
        <f t="shared" si="1"/>
        <v>7</v>
      </c>
      <c r="D205" s="26"/>
      <c r="F205" s="41" t="s">
        <v>388</v>
      </c>
      <c r="K205" s="20" t="s">
        <v>583</v>
      </c>
    </row>
    <row r="206">
      <c r="A206" s="2">
        <v>2195.0</v>
      </c>
      <c r="B206" s="2" t="s">
        <v>67</v>
      </c>
      <c r="C206" s="2">
        <f t="shared" si="1"/>
        <v>3</v>
      </c>
      <c r="F206" s="31" t="s">
        <v>68</v>
      </c>
      <c r="K206" s="20" t="s">
        <v>583</v>
      </c>
      <c r="L206" s="31" t="s">
        <v>332</v>
      </c>
    </row>
    <row r="207">
      <c r="A207" s="2">
        <v>2198.0</v>
      </c>
      <c r="B207" s="2" t="s">
        <v>6</v>
      </c>
      <c r="C207" s="2">
        <f t="shared" si="1"/>
        <v>15</v>
      </c>
      <c r="D207" s="26" t="s">
        <v>178</v>
      </c>
      <c r="F207" s="41" t="s">
        <v>287</v>
      </c>
      <c r="K207" s="20" t="s">
        <v>584</v>
      </c>
    </row>
    <row r="208">
      <c r="A208" s="2">
        <v>2213.0</v>
      </c>
      <c r="B208" s="2" t="s">
        <v>8</v>
      </c>
      <c r="C208" s="2">
        <f t="shared" si="1"/>
        <v>6</v>
      </c>
      <c r="D208" s="2" t="s">
        <v>43</v>
      </c>
      <c r="K208" s="20" t="s">
        <v>585</v>
      </c>
    </row>
    <row r="209">
      <c r="A209" s="2">
        <v>2219.0</v>
      </c>
      <c r="B209" s="2" t="s">
        <v>6</v>
      </c>
      <c r="C209" s="2">
        <f t="shared" si="1"/>
        <v>3</v>
      </c>
      <c r="D209" s="2" t="s">
        <v>178</v>
      </c>
      <c r="K209" s="20" t="s">
        <v>585</v>
      </c>
    </row>
    <row r="210">
      <c r="A210" s="2">
        <v>2222.0</v>
      </c>
      <c r="B210" s="2" t="s">
        <v>8</v>
      </c>
      <c r="C210" s="2">
        <f t="shared" si="1"/>
        <v>-95</v>
      </c>
      <c r="D210" s="2" t="s">
        <v>43</v>
      </c>
      <c r="K210" s="20" t="s">
        <v>585</v>
      </c>
    </row>
    <row r="211">
      <c r="A211" s="2">
        <v>2127.0</v>
      </c>
      <c r="B211" s="2" t="s">
        <v>8</v>
      </c>
      <c r="C211" s="2">
        <f t="shared" si="1"/>
        <v>103</v>
      </c>
      <c r="D211" s="2" t="s">
        <v>45</v>
      </c>
      <c r="K211" s="20" t="s">
        <v>585</v>
      </c>
    </row>
    <row r="212">
      <c r="A212" s="2">
        <v>2230.0</v>
      </c>
      <c r="B212" s="2" t="s">
        <v>6</v>
      </c>
      <c r="C212" s="2">
        <f t="shared" si="1"/>
        <v>5</v>
      </c>
      <c r="D212" s="2" t="s">
        <v>35</v>
      </c>
      <c r="K212" s="20" t="s">
        <v>585</v>
      </c>
    </row>
    <row r="213">
      <c r="A213" s="2">
        <v>2235.0</v>
      </c>
      <c r="B213" s="26" t="s">
        <v>10</v>
      </c>
      <c r="C213" s="2">
        <f t="shared" si="1"/>
        <v>10</v>
      </c>
      <c r="D213" s="26"/>
      <c r="K213" s="20" t="s">
        <v>586</v>
      </c>
    </row>
    <row r="214">
      <c r="A214" s="2">
        <v>2245.0</v>
      </c>
      <c r="B214" s="2" t="s">
        <v>8</v>
      </c>
      <c r="C214" s="2">
        <f t="shared" si="1"/>
        <v>4</v>
      </c>
      <c r="D214" s="2" t="s">
        <v>43</v>
      </c>
      <c r="K214" s="20" t="s">
        <v>587</v>
      </c>
    </row>
    <row r="215">
      <c r="A215" s="2">
        <v>2249.0</v>
      </c>
      <c r="B215" s="2" t="s">
        <v>6</v>
      </c>
      <c r="C215" s="2">
        <f t="shared" si="1"/>
        <v>9</v>
      </c>
      <c r="D215" s="2" t="s">
        <v>31</v>
      </c>
      <c r="K215" s="20" t="s">
        <v>587</v>
      </c>
    </row>
    <row r="216">
      <c r="A216" s="2">
        <v>2258.0</v>
      </c>
      <c r="B216" s="26" t="s">
        <v>6</v>
      </c>
      <c r="C216" s="2">
        <f t="shared" si="1"/>
        <v>20</v>
      </c>
      <c r="D216" s="26" t="s">
        <v>36</v>
      </c>
      <c r="K216" s="20" t="s">
        <v>587</v>
      </c>
    </row>
    <row r="217">
      <c r="A217" s="2">
        <v>2278.0</v>
      </c>
      <c r="B217" s="2" t="s">
        <v>6</v>
      </c>
      <c r="C217" s="2">
        <f t="shared" si="1"/>
        <v>7</v>
      </c>
      <c r="D217" s="2" t="s">
        <v>35</v>
      </c>
      <c r="K217" s="20" t="s">
        <v>587</v>
      </c>
    </row>
    <row r="218">
      <c r="A218" s="2">
        <v>2285.0</v>
      </c>
      <c r="B218" s="2" t="s">
        <v>8</v>
      </c>
      <c r="C218" s="2">
        <f t="shared" si="1"/>
        <v>20</v>
      </c>
      <c r="D218" s="2" t="s">
        <v>43</v>
      </c>
      <c r="K218" s="20" t="s">
        <v>588</v>
      </c>
    </row>
    <row r="219">
      <c r="A219" s="2">
        <v>2305.0</v>
      </c>
      <c r="B219" s="2" t="s">
        <v>6</v>
      </c>
      <c r="C219" s="2">
        <f t="shared" si="1"/>
        <v>2</v>
      </c>
      <c r="D219" s="2" t="s">
        <v>33</v>
      </c>
      <c r="K219" s="20" t="s">
        <v>589</v>
      </c>
    </row>
    <row r="220">
      <c r="A220" s="2">
        <v>2307.0</v>
      </c>
      <c r="B220" s="2" t="s">
        <v>6</v>
      </c>
      <c r="C220" s="2">
        <f t="shared" si="1"/>
        <v>4</v>
      </c>
      <c r="D220" s="2" t="s">
        <v>36</v>
      </c>
      <c r="K220" s="20" t="s">
        <v>589</v>
      </c>
    </row>
    <row r="221">
      <c r="A221" s="2">
        <v>2311.0</v>
      </c>
      <c r="B221" s="2" t="s">
        <v>6</v>
      </c>
      <c r="C221" s="2">
        <f t="shared" si="1"/>
        <v>8</v>
      </c>
      <c r="D221" s="2" t="s">
        <v>33</v>
      </c>
      <c r="K221" s="20" t="s">
        <v>590</v>
      </c>
    </row>
    <row r="222">
      <c r="A222" s="2">
        <v>2319.0</v>
      </c>
      <c r="B222" s="2" t="s">
        <v>8</v>
      </c>
      <c r="C222" s="2">
        <f t="shared" si="1"/>
        <v>6</v>
      </c>
      <c r="D222" s="2" t="s">
        <v>43</v>
      </c>
      <c r="K222" s="20" t="s">
        <v>591</v>
      </c>
    </row>
    <row r="223">
      <c r="A223" s="2">
        <v>2325.0</v>
      </c>
      <c r="B223" s="2" t="s">
        <v>6</v>
      </c>
      <c r="C223" s="2">
        <f t="shared" si="1"/>
        <v>3</v>
      </c>
      <c r="D223" s="2" t="s">
        <v>36</v>
      </c>
      <c r="K223" s="20" t="s">
        <v>591</v>
      </c>
    </row>
    <row r="224">
      <c r="A224" s="2">
        <v>2328.0</v>
      </c>
      <c r="B224" s="2" t="s">
        <v>8</v>
      </c>
      <c r="C224" s="2">
        <f t="shared" si="1"/>
        <v>2</v>
      </c>
      <c r="D224" s="2" t="s">
        <v>45</v>
      </c>
      <c r="K224" s="20" t="s">
        <v>591</v>
      </c>
    </row>
    <row r="225">
      <c r="A225" s="2">
        <v>2330.0</v>
      </c>
      <c r="B225" s="2" t="s">
        <v>6</v>
      </c>
      <c r="C225" s="2">
        <f t="shared" si="1"/>
        <v>8</v>
      </c>
      <c r="D225" s="2" t="s">
        <v>31</v>
      </c>
      <c r="K225" s="20" t="s">
        <v>592</v>
      </c>
    </row>
    <row r="226">
      <c r="A226" s="2">
        <v>2338.0</v>
      </c>
      <c r="B226" s="26" t="s">
        <v>67</v>
      </c>
      <c r="C226" s="2">
        <f t="shared" si="1"/>
        <v>18</v>
      </c>
      <c r="F226" s="31" t="s">
        <v>68</v>
      </c>
      <c r="K226" s="20" t="s">
        <v>593</v>
      </c>
      <c r="L226" s="31" t="s">
        <v>332</v>
      </c>
    </row>
    <row r="227">
      <c r="A227" s="2">
        <v>2356.0</v>
      </c>
      <c r="B227" s="2" t="s">
        <v>8</v>
      </c>
      <c r="C227" s="2">
        <f t="shared" si="1"/>
        <v>12</v>
      </c>
      <c r="D227" s="2" t="s">
        <v>43</v>
      </c>
      <c r="K227" s="20" t="s">
        <v>594</v>
      </c>
    </row>
    <row r="228">
      <c r="A228" s="2">
        <v>2368.0</v>
      </c>
      <c r="B228" s="2" t="s">
        <v>6</v>
      </c>
      <c r="C228" s="2">
        <f t="shared" si="1"/>
        <v>9</v>
      </c>
      <c r="D228" s="2" t="s">
        <v>33</v>
      </c>
      <c r="K228" s="20" t="s">
        <v>594</v>
      </c>
    </row>
    <row r="229">
      <c r="A229" s="2">
        <v>2377.0</v>
      </c>
      <c r="B229" s="2" t="s">
        <v>8</v>
      </c>
      <c r="C229" s="2">
        <f t="shared" si="1"/>
        <v>7</v>
      </c>
      <c r="D229" s="2" t="s">
        <v>43</v>
      </c>
      <c r="K229" s="20" t="s">
        <v>594</v>
      </c>
    </row>
    <row r="230">
      <c r="A230" s="2">
        <v>2384.0</v>
      </c>
      <c r="B230" s="2" t="s">
        <v>6</v>
      </c>
      <c r="C230" s="2">
        <f t="shared" si="1"/>
        <v>6</v>
      </c>
      <c r="D230" s="2" t="s">
        <v>33</v>
      </c>
      <c r="K230" s="20" t="s">
        <v>594</v>
      </c>
    </row>
    <row r="231">
      <c r="A231" s="2">
        <v>2390.0</v>
      </c>
      <c r="B231" s="2" t="s">
        <v>8</v>
      </c>
      <c r="C231" s="2">
        <f t="shared" si="1"/>
        <v>11</v>
      </c>
      <c r="D231" s="2" t="s">
        <v>43</v>
      </c>
      <c r="K231" s="20" t="s">
        <v>595</v>
      </c>
    </row>
    <row r="232">
      <c r="A232" s="2">
        <v>2401.0</v>
      </c>
      <c r="B232" s="2" t="s">
        <v>6</v>
      </c>
      <c r="C232" s="2">
        <f t="shared" si="1"/>
        <v>5</v>
      </c>
      <c r="D232" s="2" t="s">
        <v>31</v>
      </c>
      <c r="K232" s="20" t="s">
        <v>595</v>
      </c>
    </row>
    <row r="233">
      <c r="A233" s="2">
        <v>2406.0</v>
      </c>
      <c r="B233" s="2" t="s">
        <v>6</v>
      </c>
      <c r="C233" s="2">
        <f t="shared" si="1"/>
        <v>20</v>
      </c>
      <c r="D233" s="2" t="s">
        <v>38</v>
      </c>
      <c r="F233" s="31" t="s">
        <v>287</v>
      </c>
      <c r="K233" s="20" t="s">
        <v>595</v>
      </c>
    </row>
    <row r="234">
      <c r="A234" s="2">
        <v>2426.0</v>
      </c>
      <c r="B234" s="2" t="s">
        <v>8</v>
      </c>
      <c r="C234" s="2">
        <f t="shared" si="1"/>
        <v>8</v>
      </c>
      <c r="D234" s="2" t="s">
        <v>45</v>
      </c>
      <c r="K234" s="20" t="s">
        <v>596</v>
      </c>
    </row>
    <row r="235">
      <c r="A235" s="2">
        <v>2434.0</v>
      </c>
      <c r="B235" s="2" t="s">
        <v>6</v>
      </c>
      <c r="C235" s="2">
        <f t="shared" si="1"/>
        <v>1</v>
      </c>
      <c r="D235" s="2" t="s">
        <v>31</v>
      </c>
      <c r="K235" s="20" t="s">
        <v>596</v>
      </c>
    </row>
    <row r="236">
      <c r="A236" s="2">
        <v>2435.0</v>
      </c>
      <c r="B236" s="2" t="s">
        <v>8</v>
      </c>
      <c r="C236" s="2">
        <f t="shared" si="1"/>
        <v>24</v>
      </c>
      <c r="D236" s="2" t="s">
        <v>43</v>
      </c>
      <c r="K236" s="20" t="s">
        <v>596</v>
      </c>
    </row>
    <row r="237">
      <c r="A237" s="2">
        <v>2459.0</v>
      </c>
      <c r="B237" s="2" t="s">
        <v>148</v>
      </c>
      <c r="C237" s="2">
        <f t="shared" si="1"/>
        <v>3</v>
      </c>
      <c r="K237" s="20" t="s">
        <v>596</v>
      </c>
      <c r="L237" s="2" t="s">
        <v>597</v>
      </c>
    </row>
    <row r="238">
      <c r="A238" s="2">
        <v>2462.0</v>
      </c>
      <c r="B238" s="2" t="s">
        <v>6</v>
      </c>
      <c r="C238" s="2">
        <f t="shared" si="1"/>
        <v>6</v>
      </c>
      <c r="D238" s="2" t="s">
        <v>35</v>
      </c>
      <c r="K238" s="20" t="s">
        <v>598</v>
      </c>
    </row>
    <row r="239">
      <c r="A239" s="2">
        <v>2468.0</v>
      </c>
      <c r="B239" s="2" t="s">
        <v>8</v>
      </c>
      <c r="C239" s="2">
        <f t="shared" si="1"/>
        <v>66</v>
      </c>
      <c r="D239" s="2" t="s">
        <v>43</v>
      </c>
      <c r="K239" s="20" t="s">
        <v>599</v>
      </c>
    </row>
    <row r="240">
      <c r="A240" s="2">
        <v>2534.0</v>
      </c>
      <c r="B240" s="2" t="s">
        <v>6</v>
      </c>
      <c r="C240" s="2">
        <f t="shared" si="1"/>
        <v>4</v>
      </c>
      <c r="D240" s="2" t="s">
        <v>33</v>
      </c>
      <c r="K240" s="20" t="s">
        <v>600</v>
      </c>
    </row>
    <row r="241">
      <c r="A241" s="2">
        <v>2538.0</v>
      </c>
      <c r="B241" s="2" t="s">
        <v>8</v>
      </c>
      <c r="C241" s="2">
        <f t="shared" si="1"/>
        <v>17</v>
      </c>
      <c r="D241" s="2" t="s">
        <v>43</v>
      </c>
      <c r="K241" s="20" t="s">
        <v>600</v>
      </c>
    </row>
    <row r="242">
      <c r="A242" s="2">
        <v>2555.0</v>
      </c>
      <c r="B242" s="2" t="s">
        <v>8</v>
      </c>
      <c r="C242" s="2">
        <f t="shared" si="1"/>
        <v>5</v>
      </c>
      <c r="D242" s="2" t="s">
        <v>45</v>
      </c>
      <c r="K242" s="20" t="s">
        <v>600</v>
      </c>
    </row>
    <row r="243">
      <c r="A243" s="2">
        <v>2560.0</v>
      </c>
      <c r="B243" s="2" t="s">
        <v>8</v>
      </c>
      <c r="C243" s="2">
        <f t="shared" si="1"/>
        <v>18</v>
      </c>
      <c r="D243" s="2" t="s">
        <v>43</v>
      </c>
      <c r="K243" s="20" t="s">
        <v>601</v>
      </c>
    </row>
    <row r="244">
      <c r="A244" s="2">
        <v>2578.0</v>
      </c>
      <c r="B244" s="2" t="s">
        <v>6</v>
      </c>
      <c r="C244" s="2">
        <f t="shared" si="1"/>
        <v>2</v>
      </c>
      <c r="D244" s="26"/>
      <c r="K244" s="20" t="s">
        <v>602</v>
      </c>
    </row>
    <row r="245">
      <c r="A245" s="2">
        <v>2580.0</v>
      </c>
      <c r="B245" s="2" t="s">
        <v>6</v>
      </c>
      <c r="C245" s="2">
        <f t="shared" si="1"/>
        <v>7</v>
      </c>
      <c r="D245" s="2" t="s">
        <v>33</v>
      </c>
      <c r="K245" s="20" t="s">
        <v>602</v>
      </c>
    </row>
    <row r="246">
      <c r="A246" s="2">
        <v>2587.0</v>
      </c>
      <c r="B246" s="2" t="s">
        <v>8</v>
      </c>
      <c r="C246" s="2">
        <f t="shared" si="1"/>
        <v>41</v>
      </c>
      <c r="D246" s="2" t="s">
        <v>43</v>
      </c>
      <c r="K246" s="20" t="s">
        <v>603</v>
      </c>
    </row>
    <row r="247">
      <c r="A247" s="2">
        <v>2628.0</v>
      </c>
      <c r="B247" s="2" t="s">
        <v>8</v>
      </c>
      <c r="C247" s="2">
        <f t="shared" si="1"/>
        <v>15</v>
      </c>
      <c r="D247" s="2" t="s">
        <v>45</v>
      </c>
      <c r="K247" s="20" t="s">
        <v>604</v>
      </c>
    </row>
    <row r="248">
      <c r="A248" s="2">
        <v>2643.0</v>
      </c>
      <c r="B248" s="2" t="s">
        <v>67</v>
      </c>
      <c r="C248" s="2">
        <f t="shared" si="1"/>
        <v>7</v>
      </c>
      <c r="F248" s="31" t="s">
        <v>68</v>
      </c>
      <c r="K248" s="20" t="s">
        <v>605</v>
      </c>
      <c r="L248" s="31" t="s">
        <v>332</v>
      </c>
    </row>
    <row r="249">
      <c r="A249" s="2">
        <v>2650.0</v>
      </c>
      <c r="B249" s="2" t="s">
        <v>148</v>
      </c>
      <c r="C249" s="2">
        <f t="shared" si="1"/>
        <v>4</v>
      </c>
      <c r="K249" s="20" t="s">
        <v>606</v>
      </c>
      <c r="L249" s="2" t="s">
        <v>607</v>
      </c>
    </row>
    <row r="250">
      <c r="A250" s="2">
        <v>2654.0</v>
      </c>
      <c r="B250" s="2" t="s">
        <v>8</v>
      </c>
      <c r="C250" s="2">
        <f t="shared" si="1"/>
        <v>18</v>
      </c>
      <c r="D250" s="2" t="s">
        <v>45</v>
      </c>
      <c r="K250" s="20" t="s">
        <v>606</v>
      </c>
    </row>
    <row r="251">
      <c r="A251" s="2">
        <v>2672.0</v>
      </c>
      <c r="B251" s="2" t="s">
        <v>6</v>
      </c>
      <c r="C251" s="2">
        <f t="shared" si="1"/>
        <v>8</v>
      </c>
      <c r="D251" s="2" t="s">
        <v>31</v>
      </c>
      <c r="K251" s="20" t="s">
        <v>606</v>
      </c>
    </row>
    <row r="252">
      <c r="A252" s="2">
        <v>2680.0</v>
      </c>
      <c r="B252" s="2" t="s">
        <v>8</v>
      </c>
      <c r="C252" s="2">
        <f t="shared" si="1"/>
        <v>16</v>
      </c>
      <c r="D252" s="2" t="s">
        <v>43</v>
      </c>
      <c r="K252" s="20" t="s">
        <v>606</v>
      </c>
    </row>
    <row r="253">
      <c r="A253" s="2">
        <v>2696.0</v>
      </c>
      <c r="B253" s="2" t="s">
        <v>6</v>
      </c>
      <c r="C253" s="2">
        <f t="shared" si="1"/>
        <v>4</v>
      </c>
      <c r="D253" s="2" t="s">
        <v>31</v>
      </c>
      <c r="K253" s="20" t="s">
        <v>608</v>
      </c>
    </row>
    <row r="254">
      <c r="A254" s="2">
        <v>2700.0</v>
      </c>
      <c r="B254" s="2" t="s">
        <v>8</v>
      </c>
      <c r="C254" s="2">
        <f t="shared" si="1"/>
        <v>4</v>
      </c>
      <c r="D254" s="2" t="s">
        <v>43</v>
      </c>
      <c r="K254" s="20" t="s">
        <v>609</v>
      </c>
    </row>
    <row r="255">
      <c r="A255" s="2">
        <v>2704.0</v>
      </c>
      <c r="B255" s="2" t="s">
        <v>6</v>
      </c>
      <c r="C255" s="2">
        <f t="shared" si="1"/>
        <v>6</v>
      </c>
      <c r="D255" s="2" t="s">
        <v>35</v>
      </c>
      <c r="K255" s="20" t="s">
        <v>609</v>
      </c>
    </row>
    <row r="256">
      <c r="A256" s="2">
        <v>2710.0</v>
      </c>
      <c r="B256" s="2" t="s">
        <v>8</v>
      </c>
      <c r="C256" s="2">
        <f t="shared" si="1"/>
        <v>10</v>
      </c>
      <c r="D256" s="2" t="s">
        <v>45</v>
      </c>
      <c r="K256" s="20" t="s">
        <v>609</v>
      </c>
    </row>
    <row r="257">
      <c r="A257" s="2">
        <v>2720.0</v>
      </c>
      <c r="C257" s="2">
        <f>SUM(C5:C256)</f>
        <v>2685</v>
      </c>
    </row>
    <row r="258">
      <c r="A258" s="2" t="s">
        <v>247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56"/>
    <col customWidth="1" min="2" max="2" width="19.56"/>
    <col customWidth="1" min="3" max="3" width="12.44"/>
    <col customWidth="1" min="4" max="5" width="12.0"/>
    <col customWidth="1" min="6" max="6" width="8.56"/>
    <col customWidth="1" min="7" max="7" width="12.0"/>
    <col customWidth="1" min="8" max="8" width="11.67"/>
    <col customWidth="1" min="9" max="10" width="8.56"/>
    <col customWidth="1" min="11" max="11" width="13.44"/>
    <col customWidth="1" min="12" max="14" width="8.56"/>
    <col customWidth="1" min="16" max="16" width="8.78"/>
    <col customWidth="1" min="17" max="25" width="8.56"/>
  </cols>
  <sheetData>
    <row r="1">
      <c r="A1" s="7" t="s">
        <v>54</v>
      </c>
      <c r="B1" s="8" t="s">
        <v>610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>
      <c r="A2" s="8" t="s">
        <v>56</v>
      </c>
      <c r="B2" s="8">
        <v>5.8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>
      <c r="A3" s="7" t="s">
        <v>57</v>
      </c>
      <c r="B3" s="7" t="s">
        <v>58</v>
      </c>
      <c r="C3" s="8"/>
      <c r="D3" s="7"/>
      <c r="E3" s="7"/>
      <c r="F3" s="7"/>
      <c r="G3" s="7"/>
      <c r="H3" s="7"/>
      <c r="I3" s="10"/>
      <c r="J3" s="11"/>
      <c r="K3" s="8"/>
      <c r="L3" s="8"/>
      <c r="R3" s="2"/>
    </row>
    <row r="4">
      <c r="A4" s="12" t="s">
        <v>4</v>
      </c>
      <c r="B4" s="12" t="s">
        <v>5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  <c r="I4" s="13" t="s">
        <v>21</v>
      </c>
      <c r="J4" s="14" t="s">
        <v>22</v>
      </c>
      <c r="K4" s="14" t="s">
        <v>23</v>
      </c>
      <c r="L4" s="14" t="s">
        <v>24</v>
      </c>
      <c r="N4" s="27" t="s">
        <v>5</v>
      </c>
      <c r="O4" s="8" t="s">
        <v>21</v>
      </c>
      <c r="P4" s="8" t="s">
        <v>142</v>
      </c>
      <c r="R4" s="2"/>
      <c r="S4" s="2"/>
      <c r="T4" s="2"/>
      <c r="U4" s="2"/>
      <c r="V4" s="2"/>
      <c r="W4" s="2"/>
      <c r="X4" s="2"/>
    </row>
    <row r="5">
      <c r="A5" s="2">
        <v>80.0</v>
      </c>
      <c r="B5" s="2" t="s">
        <v>8</v>
      </c>
      <c r="C5" s="2">
        <f t="shared" ref="C5:C227" si="1">A6-A5</f>
        <v>22</v>
      </c>
      <c r="D5" s="2" t="s">
        <v>43</v>
      </c>
      <c r="I5" s="17"/>
      <c r="J5" s="18"/>
      <c r="K5" s="2" t="s">
        <v>611</v>
      </c>
      <c r="N5" s="34" t="s">
        <v>6</v>
      </c>
      <c r="O5" s="37">
        <f>SUMIF(B:B,"hard_coral",C:C)</f>
        <v>609</v>
      </c>
      <c r="P5" s="38">
        <f t="shared" ref="P5:P15" si="2">(O5/$O$16)*100</f>
        <v>22.48062016</v>
      </c>
      <c r="R5" s="2" t="s">
        <v>8</v>
      </c>
      <c r="S5" s="2">
        <v>1848.0</v>
      </c>
      <c r="T5" s="2"/>
      <c r="U5" s="2"/>
      <c r="V5" s="2"/>
      <c r="W5" s="2"/>
      <c r="X5" s="2"/>
    </row>
    <row r="6">
      <c r="A6" s="2">
        <v>102.0</v>
      </c>
      <c r="B6" s="26" t="s">
        <v>10</v>
      </c>
      <c r="C6" s="2">
        <f t="shared" si="1"/>
        <v>15</v>
      </c>
      <c r="D6" s="26"/>
      <c r="I6" s="17"/>
      <c r="J6" s="18"/>
      <c r="K6" s="2" t="s">
        <v>611</v>
      </c>
      <c r="N6" s="20" t="s">
        <v>8</v>
      </c>
      <c r="O6" s="28">
        <f>SUMIF(B:B,"algae",C:C)</f>
        <v>1848</v>
      </c>
      <c r="P6" s="29">
        <f t="shared" si="2"/>
        <v>68.21705426</v>
      </c>
      <c r="R6" s="2" t="s">
        <v>11</v>
      </c>
      <c r="S6" s="2">
        <v>112.0</v>
      </c>
    </row>
    <row r="7">
      <c r="A7" s="2">
        <v>117.0</v>
      </c>
      <c r="B7" s="2" t="s">
        <v>8</v>
      </c>
      <c r="C7" s="2">
        <f t="shared" si="1"/>
        <v>4</v>
      </c>
      <c r="D7" s="2" t="s">
        <v>45</v>
      </c>
      <c r="I7" s="17"/>
      <c r="J7" s="18"/>
      <c r="K7" s="2" t="s">
        <v>611</v>
      </c>
      <c r="N7" s="20" t="s">
        <v>7</v>
      </c>
      <c r="O7" s="28">
        <f>SUMIF(B:B,"soft_coral",C:C)</f>
        <v>0</v>
      </c>
      <c r="P7" s="29">
        <f t="shared" si="2"/>
        <v>0</v>
      </c>
      <c r="R7" s="2" t="s">
        <v>6</v>
      </c>
      <c r="S7" s="2">
        <v>609.0</v>
      </c>
    </row>
    <row r="8">
      <c r="A8" s="2">
        <v>121.0</v>
      </c>
      <c r="B8" s="2" t="s">
        <v>8</v>
      </c>
      <c r="C8" s="2">
        <f t="shared" si="1"/>
        <v>20</v>
      </c>
      <c r="D8" s="2" t="s">
        <v>43</v>
      </c>
      <c r="I8" s="17"/>
      <c r="J8" s="18"/>
      <c r="K8" s="2" t="s">
        <v>612</v>
      </c>
      <c r="N8" s="20" t="s">
        <v>11</v>
      </c>
      <c r="O8" s="28">
        <f>SUMIF(B:B,"boulder",C:C)</f>
        <v>112</v>
      </c>
      <c r="P8" s="29">
        <f t="shared" si="2"/>
        <v>4.134366925</v>
      </c>
      <c r="R8" s="2" t="s">
        <v>148</v>
      </c>
      <c r="S8" s="2">
        <v>0.0</v>
      </c>
      <c r="T8" s="2"/>
      <c r="U8" s="2"/>
      <c r="V8" s="2"/>
      <c r="W8" s="2"/>
    </row>
    <row r="9">
      <c r="A9" s="2">
        <v>141.0</v>
      </c>
      <c r="B9" s="2" t="s">
        <v>8</v>
      </c>
      <c r="C9" s="2">
        <f t="shared" si="1"/>
        <v>5</v>
      </c>
      <c r="D9" s="2" t="s">
        <v>45</v>
      </c>
      <c r="I9" s="17"/>
      <c r="J9" s="18"/>
      <c r="K9" s="2" t="s">
        <v>613</v>
      </c>
      <c r="N9" s="20" t="s">
        <v>149</v>
      </c>
      <c r="O9" s="28">
        <f>SUMIF(B:B,"rubble",C:C)</f>
        <v>0</v>
      </c>
      <c r="P9" s="29">
        <f t="shared" si="2"/>
        <v>0</v>
      </c>
      <c r="R9" s="2" t="s">
        <v>149</v>
      </c>
      <c r="S9" s="2">
        <v>0.0</v>
      </c>
      <c r="T9" s="2"/>
      <c r="U9" s="2"/>
      <c r="V9" s="2"/>
      <c r="W9" s="2"/>
    </row>
    <row r="10">
      <c r="A10" s="2">
        <v>146.0</v>
      </c>
      <c r="B10" s="2" t="s">
        <v>8</v>
      </c>
      <c r="C10" s="2">
        <f t="shared" si="1"/>
        <v>32</v>
      </c>
      <c r="D10" s="2" t="s">
        <v>43</v>
      </c>
      <c r="F10" s="31"/>
      <c r="K10" s="2" t="s">
        <v>614</v>
      </c>
      <c r="L10" s="31"/>
      <c r="N10" s="20" t="s">
        <v>12</v>
      </c>
      <c r="O10" s="28">
        <f>SUMIF(B:B,"sand",C:C)</f>
        <v>0</v>
      </c>
      <c r="P10" s="29">
        <f t="shared" si="2"/>
        <v>0</v>
      </c>
      <c r="R10" s="2" t="s">
        <v>12</v>
      </c>
      <c r="S10" s="2">
        <v>0.0</v>
      </c>
    </row>
    <row r="11">
      <c r="A11" s="2">
        <v>178.0</v>
      </c>
      <c r="B11" s="2" t="s">
        <v>8</v>
      </c>
      <c r="C11" s="2">
        <f t="shared" si="1"/>
        <v>7</v>
      </c>
      <c r="D11" s="2" t="s">
        <v>45</v>
      </c>
      <c r="K11" s="2" t="s">
        <v>615</v>
      </c>
      <c r="N11" s="20" t="s">
        <v>9</v>
      </c>
      <c r="O11" s="28">
        <f>SUMIF(B:B,"sponge",C:C)</f>
        <v>0</v>
      </c>
      <c r="P11" s="29">
        <f t="shared" si="2"/>
        <v>0</v>
      </c>
      <c r="R11" s="2" t="s">
        <v>13</v>
      </c>
      <c r="S11" s="2">
        <v>76.0</v>
      </c>
    </row>
    <row r="12">
      <c r="A12" s="2">
        <v>185.0</v>
      </c>
      <c r="B12" s="2" t="s">
        <v>6</v>
      </c>
      <c r="C12" s="2">
        <f t="shared" si="1"/>
        <v>10</v>
      </c>
      <c r="D12" s="26"/>
      <c r="F12" s="41" t="s">
        <v>388</v>
      </c>
      <c r="K12" s="2" t="s">
        <v>616</v>
      </c>
      <c r="N12" s="20" t="s">
        <v>148</v>
      </c>
      <c r="O12" s="28">
        <f>SUMIF(B:B,"other",C:C)</f>
        <v>0</v>
      </c>
      <c r="P12" s="29">
        <f t="shared" si="2"/>
        <v>0</v>
      </c>
      <c r="R12" s="2" t="s">
        <v>7</v>
      </c>
      <c r="S12" s="2">
        <v>0.0</v>
      </c>
    </row>
    <row r="13">
      <c r="A13" s="2">
        <v>195.0</v>
      </c>
      <c r="B13" s="2" t="s">
        <v>6</v>
      </c>
      <c r="C13" s="2">
        <f t="shared" si="1"/>
        <v>12</v>
      </c>
      <c r="D13" s="2" t="s">
        <v>36</v>
      </c>
      <c r="K13" s="2" t="s">
        <v>617</v>
      </c>
      <c r="N13" s="20" t="s">
        <v>10</v>
      </c>
      <c r="O13" s="28">
        <f>SUMIF(B:B,"unknown",C:C)</f>
        <v>48</v>
      </c>
      <c r="P13" s="29">
        <f t="shared" si="2"/>
        <v>1.771871539</v>
      </c>
      <c r="R13" s="2" t="s">
        <v>9</v>
      </c>
      <c r="S13" s="2">
        <v>0.0</v>
      </c>
    </row>
    <row r="14">
      <c r="A14" s="2">
        <v>207.0</v>
      </c>
      <c r="B14" s="26" t="s">
        <v>10</v>
      </c>
      <c r="C14" s="2">
        <f t="shared" si="1"/>
        <v>5</v>
      </c>
      <c r="D14" s="26"/>
      <c r="K14" s="2" t="s">
        <v>617</v>
      </c>
      <c r="L14" s="2"/>
      <c r="N14" s="20" t="s">
        <v>13</v>
      </c>
      <c r="O14" s="28">
        <f>SUMIF(B:B,"shadow",C:C)</f>
        <v>76</v>
      </c>
      <c r="P14" s="29">
        <f t="shared" si="2"/>
        <v>2.805463271</v>
      </c>
      <c r="R14" s="2" t="s">
        <v>10</v>
      </c>
      <c r="S14" s="2">
        <v>48.0</v>
      </c>
    </row>
    <row r="15">
      <c r="A15" s="2">
        <v>212.0</v>
      </c>
      <c r="B15" s="2" t="s">
        <v>8</v>
      </c>
      <c r="C15" s="2">
        <f t="shared" si="1"/>
        <v>3</v>
      </c>
      <c r="D15" s="2" t="s">
        <v>43</v>
      </c>
      <c r="K15" s="2" t="s">
        <v>617</v>
      </c>
      <c r="N15" s="20" t="s">
        <v>67</v>
      </c>
      <c r="O15" s="28">
        <f>SUMIF(B:B,"zoanthids",C:C)</f>
        <v>16</v>
      </c>
      <c r="P15" s="29">
        <f t="shared" si="2"/>
        <v>0.5906238464</v>
      </c>
      <c r="R15" s="2" t="s">
        <v>67</v>
      </c>
      <c r="S15" s="2">
        <v>16.0</v>
      </c>
    </row>
    <row r="16">
      <c r="A16" s="2">
        <v>215.0</v>
      </c>
      <c r="B16" s="2" t="s">
        <v>6</v>
      </c>
      <c r="C16" s="2">
        <f t="shared" si="1"/>
        <v>5</v>
      </c>
      <c r="D16" s="2" t="s">
        <v>35</v>
      </c>
      <c r="K16" s="2" t="s">
        <v>617</v>
      </c>
      <c r="N16" s="20"/>
      <c r="O16" s="39">
        <f t="shared" ref="O16:P16" si="3">SUM(O5:O15)</f>
        <v>2709</v>
      </c>
      <c r="P16" s="33">
        <f t="shared" si="3"/>
        <v>100</v>
      </c>
    </row>
    <row r="17">
      <c r="A17" s="2">
        <v>220.0</v>
      </c>
      <c r="B17" s="2" t="s">
        <v>8</v>
      </c>
      <c r="C17" s="2">
        <f t="shared" si="1"/>
        <v>21</v>
      </c>
      <c r="D17" s="2" t="s">
        <v>43</v>
      </c>
      <c r="K17" s="2" t="s">
        <v>618</v>
      </c>
      <c r="N17" s="34"/>
      <c r="O17" s="20"/>
      <c r="P17" s="20"/>
    </row>
    <row r="18">
      <c r="A18" s="2">
        <v>241.0</v>
      </c>
      <c r="B18" s="2" t="s">
        <v>8</v>
      </c>
      <c r="C18" s="2">
        <f t="shared" si="1"/>
        <v>6</v>
      </c>
      <c r="D18" s="2" t="s">
        <v>45</v>
      </c>
      <c r="F18" s="31"/>
      <c r="K18" s="2" t="s">
        <v>619</v>
      </c>
      <c r="L18" s="31"/>
      <c r="N18" s="35" t="s">
        <v>156</v>
      </c>
      <c r="O18" s="20"/>
      <c r="P18" s="20"/>
    </row>
    <row r="19">
      <c r="A19" s="2">
        <v>247.0</v>
      </c>
      <c r="B19" s="2" t="s">
        <v>6</v>
      </c>
      <c r="C19" s="2">
        <f t="shared" si="1"/>
        <v>8</v>
      </c>
      <c r="D19" s="2" t="s">
        <v>31</v>
      </c>
      <c r="K19" s="2" t="s">
        <v>620</v>
      </c>
      <c r="L19" s="26" t="s">
        <v>451</v>
      </c>
      <c r="N19" s="39">
        <f>C228-SUMIF(B5:B228,"missing",C5:C228)</f>
        <v>2709</v>
      </c>
      <c r="O19" s="20"/>
      <c r="P19" s="20"/>
    </row>
    <row r="20">
      <c r="A20" s="2">
        <v>255.0</v>
      </c>
      <c r="B20" s="2" t="s">
        <v>8</v>
      </c>
      <c r="C20" s="2">
        <f t="shared" si="1"/>
        <v>46</v>
      </c>
      <c r="D20" s="2" t="s">
        <v>43</v>
      </c>
      <c r="K20" s="2" t="s">
        <v>621</v>
      </c>
      <c r="L20" s="2"/>
    </row>
    <row r="21">
      <c r="A21" s="2">
        <v>301.0</v>
      </c>
      <c r="B21" s="2" t="s">
        <v>6</v>
      </c>
      <c r="C21" s="2">
        <f t="shared" si="1"/>
        <v>4</v>
      </c>
      <c r="D21" s="2" t="s">
        <v>35</v>
      </c>
      <c r="K21" s="2" t="s">
        <v>622</v>
      </c>
      <c r="L21" s="2"/>
      <c r="N21" s="2" t="s">
        <v>160</v>
      </c>
    </row>
    <row r="22">
      <c r="A22" s="2">
        <v>305.0</v>
      </c>
      <c r="B22" s="2" t="s">
        <v>8</v>
      </c>
      <c r="C22" s="2">
        <f t="shared" si="1"/>
        <v>25</v>
      </c>
      <c r="D22" s="2" t="s">
        <v>43</v>
      </c>
      <c r="K22" s="2" t="s">
        <v>623</v>
      </c>
    </row>
    <row r="23">
      <c r="A23" s="2">
        <v>330.0</v>
      </c>
      <c r="B23" s="2" t="s">
        <v>6</v>
      </c>
      <c r="C23" s="2">
        <f t="shared" si="1"/>
        <v>10</v>
      </c>
      <c r="D23" s="26"/>
      <c r="F23" s="41" t="s">
        <v>388</v>
      </c>
      <c r="K23" s="2" t="s">
        <v>624</v>
      </c>
    </row>
    <row r="24">
      <c r="A24" s="2">
        <v>340.0</v>
      </c>
      <c r="B24" s="2" t="s">
        <v>8</v>
      </c>
      <c r="C24" s="2">
        <f t="shared" si="1"/>
        <v>3</v>
      </c>
      <c r="D24" s="2" t="s">
        <v>43</v>
      </c>
      <c r="K24" s="2" t="s">
        <v>624</v>
      </c>
      <c r="L24" s="1"/>
    </row>
    <row r="25">
      <c r="A25" s="2">
        <v>343.0</v>
      </c>
      <c r="B25" s="2" t="s">
        <v>6</v>
      </c>
      <c r="C25" s="2">
        <f t="shared" si="1"/>
        <v>4</v>
      </c>
      <c r="D25" s="2" t="s">
        <v>36</v>
      </c>
      <c r="K25" s="2" t="s">
        <v>624</v>
      </c>
      <c r="L25" s="1"/>
    </row>
    <row r="26">
      <c r="A26" s="2">
        <v>347.0</v>
      </c>
      <c r="B26" s="2" t="s">
        <v>13</v>
      </c>
      <c r="C26" s="2">
        <f t="shared" si="1"/>
        <v>5</v>
      </c>
      <c r="D26" s="2" t="s">
        <v>66</v>
      </c>
      <c r="K26" s="2" t="s">
        <v>624</v>
      </c>
      <c r="L26" s="1"/>
    </row>
    <row r="27">
      <c r="A27" s="2">
        <v>352.0</v>
      </c>
      <c r="B27" s="2" t="s">
        <v>6</v>
      </c>
      <c r="C27" s="2">
        <f t="shared" si="1"/>
        <v>4</v>
      </c>
      <c r="D27" s="2" t="s">
        <v>478</v>
      </c>
      <c r="K27" s="2" t="s">
        <v>625</v>
      </c>
      <c r="L27" s="1"/>
    </row>
    <row r="28">
      <c r="A28" s="2">
        <v>356.0</v>
      </c>
      <c r="B28" s="26" t="s">
        <v>6</v>
      </c>
      <c r="C28" s="2">
        <f t="shared" si="1"/>
        <v>6</v>
      </c>
      <c r="D28" s="26" t="s">
        <v>33</v>
      </c>
      <c r="K28" s="2" t="s">
        <v>625</v>
      </c>
    </row>
    <row r="29">
      <c r="A29" s="2">
        <v>362.0</v>
      </c>
      <c r="B29" s="2" t="s">
        <v>67</v>
      </c>
      <c r="C29" s="2">
        <f t="shared" si="1"/>
        <v>7</v>
      </c>
      <c r="F29" s="31" t="s">
        <v>68</v>
      </c>
      <c r="K29" s="2" t="s">
        <v>625</v>
      </c>
      <c r="L29" s="31" t="s">
        <v>332</v>
      </c>
    </row>
    <row r="30">
      <c r="A30" s="2">
        <v>369.0</v>
      </c>
      <c r="B30" s="2" t="s">
        <v>6</v>
      </c>
      <c r="C30" s="2">
        <f t="shared" si="1"/>
        <v>6</v>
      </c>
      <c r="D30" s="26" t="s">
        <v>33</v>
      </c>
      <c r="K30" s="2" t="s">
        <v>625</v>
      </c>
    </row>
    <row r="31">
      <c r="A31" s="2">
        <v>375.0</v>
      </c>
      <c r="B31" s="2" t="s">
        <v>8</v>
      </c>
      <c r="C31" s="2">
        <f t="shared" si="1"/>
        <v>5</v>
      </c>
      <c r="D31" s="2" t="s">
        <v>45</v>
      </c>
      <c r="K31" s="2" t="s">
        <v>625</v>
      </c>
    </row>
    <row r="32">
      <c r="A32" s="2">
        <v>380.0</v>
      </c>
      <c r="B32" s="2" t="s">
        <v>6</v>
      </c>
      <c r="C32" s="2">
        <f t="shared" si="1"/>
        <v>15</v>
      </c>
      <c r="D32" s="2" t="s">
        <v>36</v>
      </c>
      <c r="K32" s="2" t="s">
        <v>625</v>
      </c>
    </row>
    <row r="33">
      <c r="A33" s="2">
        <v>395.0</v>
      </c>
      <c r="B33" s="2" t="s">
        <v>8</v>
      </c>
      <c r="C33" s="2">
        <f t="shared" si="1"/>
        <v>8</v>
      </c>
      <c r="D33" s="2" t="s">
        <v>43</v>
      </c>
      <c r="K33" s="2" t="s">
        <v>626</v>
      </c>
    </row>
    <row r="34">
      <c r="A34" s="2">
        <v>403.0</v>
      </c>
      <c r="B34" s="2" t="s">
        <v>8</v>
      </c>
      <c r="C34" s="2">
        <f t="shared" si="1"/>
        <v>5</v>
      </c>
      <c r="D34" s="2" t="s">
        <v>45</v>
      </c>
      <c r="K34" s="2" t="s">
        <v>627</v>
      </c>
    </row>
    <row r="35">
      <c r="A35" s="2">
        <v>408.0</v>
      </c>
      <c r="B35" s="2" t="s">
        <v>8</v>
      </c>
      <c r="C35" s="2">
        <f t="shared" si="1"/>
        <v>30</v>
      </c>
      <c r="D35" s="2" t="s">
        <v>43</v>
      </c>
      <c r="K35" s="2" t="s">
        <v>628</v>
      </c>
    </row>
    <row r="36">
      <c r="A36" s="2">
        <v>438.0</v>
      </c>
      <c r="B36" s="2" t="s">
        <v>6</v>
      </c>
      <c r="C36" s="2">
        <f t="shared" si="1"/>
        <v>5</v>
      </c>
      <c r="D36" s="2" t="s">
        <v>35</v>
      </c>
      <c r="K36" s="2" t="s">
        <v>629</v>
      </c>
    </row>
    <row r="37">
      <c r="A37" s="2">
        <v>443.0</v>
      </c>
      <c r="B37" s="2" t="s">
        <v>8</v>
      </c>
      <c r="C37" s="2">
        <f t="shared" si="1"/>
        <v>23</v>
      </c>
      <c r="D37" s="2" t="s">
        <v>43</v>
      </c>
      <c r="K37" s="2" t="s">
        <v>630</v>
      </c>
    </row>
    <row r="38">
      <c r="A38" s="2">
        <v>466.0</v>
      </c>
      <c r="B38" s="26" t="s">
        <v>67</v>
      </c>
      <c r="C38" s="2">
        <f t="shared" si="1"/>
        <v>6</v>
      </c>
      <c r="F38" s="41" t="s">
        <v>68</v>
      </c>
      <c r="K38" s="2" t="s">
        <v>631</v>
      </c>
      <c r="L38" s="41" t="s">
        <v>332</v>
      </c>
    </row>
    <row r="39">
      <c r="A39" s="2">
        <v>472.0</v>
      </c>
      <c r="B39" s="2" t="s">
        <v>8</v>
      </c>
      <c r="C39" s="2">
        <f t="shared" si="1"/>
        <v>19</v>
      </c>
      <c r="D39" s="2" t="s">
        <v>43</v>
      </c>
      <c r="K39" s="2" t="s">
        <v>632</v>
      </c>
    </row>
    <row r="40">
      <c r="A40" s="2">
        <v>491.0</v>
      </c>
      <c r="B40" s="2" t="s">
        <v>6</v>
      </c>
      <c r="C40" s="2">
        <f t="shared" si="1"/>
        <v>3</v>
      </c>
      <c r="D40" s="2" t="s">
        <v>33</v>
      </c>
      <c r="K40" s="2" t="s">
        <v>633</v>
      </c>
    </row>
    <row r="41">
      <c r="A41" s="2">
        <v>494.0</v>
      </c>
      <c r="B41" s="2" t="s">
        <v>8</v>
      </c>
      <c r="C41" s="2">
        <f t="shared" si="1"/>
        <v>16</v>
      </c>
      <c r="D41" s="2" t="s">
        <v>43</v>
      </c>
      <c r="K41" s="2" t="s">
        <v>633</v>
      </c>
    </row>
    <row r="42">
      <c r="A42" s="2">
        <v>510.0</v>
      </c>
      <c r="B42" s="2" t="s">
        <v>6</v>
      </c>
      <c r="C42" s="2">
        <f t="shared" si="1"/>
        <v>22</v>
      </c>
      <c r="D42" s="2" t="s">
        <v>34</v>
      </c>
      <c r="K42" s="2" t="s">
        <v>634</v>
      </c>
      <c r="L42" s="1"/>
    </row>
    <row r="43">
      <c r="A43" s="2">
        <v>532.0</v>
      </c>
      <c r="B43" s="2" t="s">
        <v>8</v>
      </c>
      <c r="C43" s="2">
        <f t="shared" si="1"/>
        <v>13</v>
      </c>
      <c r="D43" s="26" t="s">
        <v>635</v>
      </c>
      <c r="K43" s="2" t="s">
        <v>636</v>
      </c>
    </row>
    <row r="44">
      <c r="A44" s="2">
        <v>545.0</v>
      </c>
      <c r="B44" s="2" t="s">
        <v>8</v>
      </c>
      <c r="C44" s="2">
        <f t="shared" si="1"/>
        <v>3</v>
      </c>
      <c r="D44" s="2" t="s">
        <v>45</v>
      </c>
      <c r="K44" s="2" t="s">
        <v>636</v>
      </c>
    </row>
    <row r="45">
      <c r="A45" s="2">
        <v>548.0</v>
      </c>
      <c r="B45" s="2" t="s">
        <v>13</v>
      </c>
      <c r="C45" s="2">
        <f t="shared" si="1"/>
        <v>5</v>
      </c>
      <c r="D45" s="2" t="s">
        <v>66</v>
      </c>
      <c r="K45" s="2" t="s">
        <v>636</v>
      </c>
    </row>
    <row r="46">
      <c r="A46" s="2">
        <v>553.0</v>
      </c>
      <c r="B46" s="2" t="s">
        <v>6</v>
      </c>
      <c r="C46" s="2">
        <f t="shared" si="1"/>
        <v>3</v>
      </c>
      <c r="D46" s="2" t="s">
        <v>36</v>
      </c>
      <c r="K46" s="2" t="s">
        <v>637</v>
      </c>
    </row>
    <row r="47">
      <c r="A47" s="2">
        <v>556.0</v>
      </c>
      <c r="B47" s="2" t="s">
        <v>8</v>
      </c>
      <c r="C47" s="2">
        <f t="shared" si="1"/>
        <v>40</v>
      </c>
      <c r="D47" s="2" t="s">
        <v>43</v>
      </c>
      <c r="K47" s="2" t="s">
        <v>638</v>
      </c>
    </row>
    <row r="48">
      <c r="A48" s="2">
        <v>596.0</v>
      </c>
      <c r="B48" s="2" t="s">
        <v>13</v>
      </c>
      <c r="C48" s="2">
        <f t="shared" si="1"/>
        <v>2</v>
      </c>
      <c r="D48" s="2" t="s">
        <v>66</v>
      </c>
      <c r="K48" s="2" t="s">
        <v>639</v>
      </c>
    </row>
    <row r="49">
      <c r="A49" s="2">
        <v>598.0</v>
      </c>
      <c r="B49" s="2" t="s">
        <v>6</v>
      </c>
      <c r="C49" s="2">
        <f t="shared" si="1"/>
        <v>8</v>
      </c>
      <c r="D49" s="26"/>
      <c r="K49" s="2" t="s">
        <v>639</v>
      </c>
    </row>
    <row r="50">
      <c r="A50" s="2">
        <v>606.0</v>
      </c>
      <c r="B50" s="2" t="s">
        <v>13</v>
      </c>
      <c r="C50" s="2">
        <f t="shared" si="1"/>
        <v>4</v>
      </c>
      <c r="D50" s="2" t="s">
        <v>66</v>
      </c>
      <c r="K50" s="2" t="s">
        <v>639</v>
      </c>
    </row>
    <row r="51">
      <c r="A51" s="2">
        <v>610.0</v>
      </c>
      <c r="B51" s="2" t="s">
        <v>6</v>
      </c>
      <c r="C51" s="2">
        <f t="shared" si="1"/>
        <v>4</v>
      </c>
      <c r="D51" s="2" t="s">
        <v>31</v>
      </c>
      <c r="K51" s="2" t="s">
        <v>639</v>
      </c>
    </row>
    <row r="52">
      <c r="A52" s="2">
        <v>614.0</v>
      </c>
      <c r="B52" s="2" t="s">
        <v>6</v>
      </c>
      <c r="C52" s="2">
        <f t="shared" si="1"/>
        <v>11</v>
      </c>
      <c r="D52" s="2" t="s">
        <v>31</v>
      </c>
      <c r="K52" s="2" t="s">
        <v>640</v>
      </c>
    </row>
    <row r="53">
      <c r="A53" s="2">
        <v>625.0</v>
      </c>
      <c r="B53" s="2" t="s">
        <v>8</v>
      </c>
      <c r="C53" s="2">
        <f t="shared" si="1"/>
        <v>11</v>
      </c>
      <c r="D53" s="2" t="s">
        <v>43</v>
      </c>
      <c r="K53" s="2" t="s">
        <v>641</v>
      </c>
    </row>
    <row r="54">
      <c r="A54" s="2">
        <v>636.0</v>
      </c>
      <c r="B54" s="2" t="s">
        <v>6</v>
      </c>
      <c r="C54" s="2">
        <f t="shared" si="1"/>
        <v>22</v>
      </c>
      <c r="D54" s="2" t="s">
        <v>38</v>
      </c>
      <c r="F54" s="31" t="s">
        <v>287</v>
      </c>
      <c r="K54" s="2" t="s">
        <v>642</v>
      </c>
    </row>
    <row r="55">
      <c r="A55" s="2">
        <v>658.0</v>
      </c>
      <c r="B55" s="2" t="s">
        <v>13</v>
      </c>
      <c r="C55" s="2">
        <f t="shared" si="1"/>
        <v>5</v>
      </c>
      <c r="D55" s="2" t="s">
        <v>66</v>
      </c>
      <c r="K55" s="2" t="s">
        <v>643</v>
      </c>
      <c r="L55" s="2" t="s">
        <v>170</v>
      </c>
    </row>
    <row r="56">
      <c r="A56" s="2">
        <v>663.0</v>
      </c>
      <c r="B56" s="2" t="s">
        <v>8</v>
      </c>
      <c r="C56" s="2">
        <f t="shared" si="1"/>
        <v>25</v>
      </c>
      <c r="D56" s="2" t="s">
        <v>43</v>
      </c>
      <c r="K56" s="2" t="s">
        <v>643</v>
      </c>
    </row>
    <row r="57">
      <c r="A57" s="2">
        <v>688.0</v>
      </c>
      <c r="B57" s="2" t="s">
        <v>6</v>
      </c>
      <c r="C57" s="2">
        <f t="shared" si="1"/>
        <v>9</v>
      </c>
      <c r="D57" s="2" t="s">
        <v>478</v>
      </c>
      <c r="K57" s="2" t="s">
        <v>644</v>
      </c>
    </row>
    <row r="58">
      <c r="A58" s="2">
        <v>697.0</v>
      </c>
      <c r="B58" s="2" t="s">
        <v>8</v>
      </c>
      <c r="C58" s="2">
        <f t="shared" si="1"/>
        <v>15</v>
      </c>
      <c r="D58" s="2" t="s">
        <v>43</v>
      </c>
      <c r="K58" s="2" t="s">
        <v>645</v>
      </c>
    </row>
    <row r="59">
      <c r="A59" s="2">
        <v>712.0</v>
      </c>
      <c r="B59" s="2" t="s">
        <v>6</v>
      </c>
      <c r="C59" s="2">
        <f t="shared" si="1"/>
        <v>4</v>
      </c>
      <c r="D59" s="2" t="s">
        <v>33</v>
      </c>
      <c r="K59" s="2" t="s">
        <v>646</v>
      </c>
    </row>
    <row r="60">
      <c r="A60" s="2">
        <v>716.0</v>
      </c>
      <c r="B60" s="2" t="s">
        <v>8</v>
      </c>
      <c r="C60" s="2">
        <f t="shared" si="1"/>
        <v>9</v>
      </c>
      <c r="D60" s="2" t="s">
        <v>43</v>
      </c>
      <c r="K60" s="2" t="s">
        <v>646</v>
      </c>
    </row>
    <row r="61">
      <c r="A61" s="2">
        <v>725.0</v>
      </c>
      <c r="B61" s="2" t="s">
        <v>11</v>
      </c>
      <c r="C61" s="2">
        <f t="shared" si="1"/>
        <v>10</v>
      </c>
      <c r="D61" s="2" t="s">
        <v>66</v>
      </c>
      <c r="K61" s="2" t="s">
        <v>646</v>
      </c>
    </row>
    <row r="62">
      <c r="A62" s="2">
        <v>735.0</v>
      </c>
      <c r="B62" s="2" t="s">
        <v>8</v>
      </c>
      <c r="C62" s="2">
        <f t="shared" si="1"/>
        <v>8</v>
      </c>
      <c r="D62" s="2" t="s">
        <v>43</v>
      </c>
      <c r="K62" s="2" t="s">
        <v>647</v>
      </c>
      <c r="L62" s="1"/>
    </row>
    <row r="63">
      <c r="A63" s="2">
        <v>743.0</v>
      </c>
      <c r="B63" s="2" t="s">
        <v>11</v>
      </c>
      <c r="C63" s="2">
        <f t="shared" si="1"/>
        <v>10</v>
      </c>
      <c r="D63" s="2" t="s">
        <v>66</v>
      </c>
      <c r="F63" s="31"/>
      <c r="K63" s="2" t="s">
        <v>648</v>
      </c>
      <c r="L63" s="31"/>
    </row>
    <row r="64">
      <c r="A64" s="2">
        <v>753.0</v>
      </c>
      <c r="B64" s="2" t="s">
        <v>8</v>
      </c>
      <c r="C64" s="2">
        <f t="shared" si="1"/>
        <v>2</v>
      </c>
      <c r="D64" s="2" t="s">
        <v>43</v>
      </c>
      <c r="E64" s="2"/>
      <c r="K64" s="2" t="s">
        <v>648</v>
      </c>
    </row>
    <row r="65">
      <c r="A65" s="2">
        <v>755.0</v>
      </c>
      <c r="B65" s="26" t="s">
        <v>6</v>
      </c>
      <c r="C65" s="2">
        <f t="shared" si="1"/>
        <v>2</v>
      </c>
      <c r="D65" s="26" t="s">
        <v>33</v>
      </c>
      <c r="K65" s="2" t="s">
        <v>648</v>
      </c>
    </row>
    <row r="66">
      <c r="A66" s="2">
        <v>757.0</v>
      </c>
      <c r="B66" s="2" t="s">
        <v>8</v>
      </c>
      <c r="C66" s="2">
        <f t="shared" si="1"/>
        <v>1</v>
      </c>
      <c r="D66" s="2" t="s">
        <v>43</v>
      </c>
      <c r="K66" s="2" t="s">
        <v>648</v>
      </c>
    </row>
    <row r="67">
      <c r="A67" s="2">
        <v>758.0</v>
      </c>
      <c r="B67" s="2" t="s">
        <v>6</v>
      </c>
      <c r="C67" s="2">
        <f t="shared" si="1"/>
        <v>7</v>
      </c>
      <c r="D67" s="2" t="s">
        <v>35</v>
      </c>
      <c r="K67" s="2" t="s">
        <v>648</v>
      </c>
    </row>
    <row r="68">
      <c r="A68" s="2">
        <v>765.0</v>
      </c>
      <c r="B68" s="2" t="s">
        <v>11</v>
      </c>
      <c r="C68" s="2">
        <f t="shared" si="1"/>
        <v>11</v>
      </c>
      <c r="D68" s="2" t="s">
        <v>66</v>
      </c>
      <c r="K68" s="2" t="s">
        <v>649</v>
      </c>
    </row>
    <row r="69">
      <c r="A69" s="2">
        <v>776.0</v>
      </c>
      <c r="B69" s="2" t="s">
        <v>8</v>
      </c>
      <c r="C69" s="2">
        <f t="shared" si="1"/>
        <v>10</v>
      </c>
      <c r="D69" s="2" t="s">
        <v>43</v>
      </c>
      <c r="K69" s="2" t="s">
        <v>650</v>
      </c>
    </row>
    <row r="70">
      <c r="A70" s="2">
        <v>786.0</v>
      </c>
      <c r="B70" s="2" t="s">
        <v>6</v>
      </c>
      <c r="C70" s="2">
        <f t="shared" si="1"/>
        <v>4</v>
      </c>
      <c r="D70" s="2" t="s">
        <v>478</v>
      </c>
      <c r="K70" s="2" t="s">
        <v>650</v>
      </c>
    </row>
    <row r="71">
      <c r="A71" s="2">
        <v>790.0</v>
      </c>
      <c r="B71" s="2" t="s">
        <v>6</v>
      </c>
      <c r="C71" s="2">
        <f t="shared" si="1"/>
        <v>18</v>
      </c>
      <c r="D71" s="2" t="s">
        <v>34</v>
      </c>
      <c r="E71" s="2" t="s">
        <v>33</v>
      </c>
      <c r="K71" s="2" t="s">
        <v>651</v>
      </c>
    </row>
    <row r="72">
      <c r="A72" s="2">
        <v>808.0</v>
      </c>
      <c r="B72" s="2" t="s">
        <v>8</v>
      </c>
      <c r="C72" s="2">
        <f t="shared" si="1"/>
        <v>12</v>
      </c>
      <c r="D72" s="2" t="s">
        <v>43</v>
      </c>
      <c r="K72" s="2" t="s">
        <v>652</v>
      </c>
    </row>
    <row r="73">
      <c r="A73" s="2">
        <v>820.0</v>
      </c>
      <c r="B73" s="2" t="s">
        <v>8</v>
      </c>
      <c r="C73" s="2">
        <f t="shared" si="1"/>
        <v>5</v>
      </c>
      <c r="D73" s="2" t="s">
        <v>45</v>
      </c>
      <c r="K73" s="2" t="s">
        <v>652</v>
      </c>
    </row>
    <row r="74">
      <c r="A74" s="2">
        <v>825.0</v>
      </c>
      <c r="B74" s="2" t="s">
        <v>8</v>
      </c>
      <c r="C74" s="2">
        <f t="shared" si="1"/>
        <v>20</v>
      </c>
      <c r="D74" s="2" t="s">
        <v>43</v>
      </c>
      <c r="K74" s="2" t="s">
        <v>652</v>
      </c>
    </row>
    <row r="75">
      <c r="A75" s="2">
        <v>845.0</v>
      </c>
      <c r="B75" s="2" t="s">
        <v>6</v>
      </c>
      <c r="C75" s="2">
        <f t="shared" si="1"/>
        <v>4</v>
      </c>
      <c r="D75" s="2" t="s">
        <v>33</v>
      </c>
      <c r="K75" s="2" t="s">
        <v>653</v>
      </c>
    </row>
    <row r="76">
      <c r="A76" s="2">
        <v>849.0</v>
      </c>
      <c r="B76" s="2" t="s">
        <v>6</v>
      </c>
      <c r="C76" s="2">
        <f t="shared" si="1"/>
        <v>6</v>
      </c>
      <c r="D76" s="2" t="s">
        <v>478</v>
      </c>
      <c r="K76" s="2" t="s">
        <v>653</v>
      </c>
    </row>
    <row r="77">
      <c r="A77" s="2">
        <v>855.0</v>
      </c>
      <c r="B77" s="26" t="s">
        <v>10</v>
      </c>
      <c r="C77" s="2">
        <f t="shared" si="1"/>
        <v>7</v>
      </c>
      <c r="D77" s="26"/>
      <c r="K77" s="2" t="s">
        <v>653</v>
      </c>
    </row>
    <row r="78">
      <c r="A78" s="2">
        <v>862.0</v>
      </c>
      <c r="B78" s="2" t="s">
        <v>8</v>
      </c>
      <c r="C78" s="2">
        <f t="shared" si="1"/>
        <v>18</v>
      </c>
      <c r="D78" s="2" t="s">
        <v>43</v>
      </c>
      <c r="K78" s="2" t="s">
        <v>653</v>
      </c>
      <c r="L78" s="2"/>
    </row>
    <row r="79">
      <c r="A79" s="2">
        <v>880.0</v>
      </c>
      <c r="B79" s="2" t="s">
        <v>6</v>
      </c>
      <c r="C79" s="2">
        <f t="shared" si="1"/>
        <v>14</v>
      </c>
      <c r="D79" s="2" t="s">
        <v>31</v>
      </c>
      <c r="K79" s="2" t="s">
        <v>654</v>
      </c>
    </row>
    <row r="80">
      <c r="A80" s="2">
        <v>894.0</v>
      </c>
      <c r="B80" s="2" t="s">
        <v>8</v>
      </c>
      <c r="C80" s="2">
        <f t="shared" si="1"/>
        <v>13</v>
      </c>
      <c r="D80" s="2" t="s">
        <v>43</v>
      </c>
      <c r="K80" s="2" t="s">
        <v>655</v>
      </c>
    </row>
    <row r="81">
      <c r="A81" s="2">
        <v>907.0</v>
      </c>
      <c r="B81" s="2" t="s">
        <v>6</v>
      </c>
      <c r="C81" s="2">
        <f t="shared" si="1"/>
        <v>12</v>
      </c>
      <c r="D81" s="2" t="s">
        <v>36</v>
      </c>
      <c r="K81" s="2" t="s">
        <v>655</v>
      </c>
    </row>
    <row r="82">
      <c r="A82" s="2">
        <v>919.0</v>
      </c>
      <c r="B82" s="2" t="s">
        <v>8</v>
      </c>
      <c r="C82" s="2">
        <f t="shared" si="1"/>
        <v>4</v>
      </c>
      <c r="D82" s="2" t="s">
        <v>43</v>
      </c>
      <c r="K82" s="2" t="s">
        <v>655</v>
      </c>
    </row>
    <row r="83">
      <c r="A83" s="2">
        <v>923.0</v>
      </c>
      <c r="B83" s="2" t="s">
        <v>13</v>
      </c>
      <c r="C83" s="2">
        <f t="shared" si="1"/>
        <v>4</v>
      </c>
      <c r="D83" s="2" t="s">
        <v>66</v>
      </c>
      <c r="K83" s="2" t="s">
        <v>655</v>
      </c>
    </row>
    <row r="84">
      <c r="A84" s="2">
        <v>927.0</v>
      </c>
      <c r="B84" s="2" t="s">
        <v>6</v>
      </c>
      <c r="C84" s="2">
        <f t="shared" si="1"/>
        <v>3</v>
      </c>
      <c r="D84" s="2" t="s">
        <v>35</v>
      </c>
      <c r="K84" s="2" t="s">
        <v>655</v>
      </c>
    </row>
    <row r="85">
      <c r="A85" s="2">
        <v>930.0</v>
      </c>
      <c r="B85" s="2" t="s">
        <v>8</v>
      </c>
      <c r="C85" s="2">
        <f t="shared" si="1"/>
        <v>34</v>
      </c>
      <c r="D85" s="2" t="s">
        <v>43</v>
      </c>
      <c r="K85" s="2" t="s">
        <v>656</v>
      </c>
    </row>
    <row r="86">
      <c r="A86" s="2">
        <v>964.0</v>
      </c>
      <c r="B86" s="2" t="s">
        <v>6</v>
      </c>
      <c r="C86" s="2">
        <f t="shared" si="1"/>
        <v>29</v>
      </c>
      <c r="D86" s="2" t="s">
        <v>478</v>
      </c>
      <c r="K86" s="2" t="s">
        <v>657</v>
      </c>
    </row>
    <row r="87">
      <c r="A87" s="2">
        <v>993.0</v>
      </c>
      <c r="B87" s="2" t="s">
        <v>8</v>
      </c>
      <c r="C87" s="2">
        <f t="shared" si="1"/>
        <v>14</v>
      </c>
      <c r="D87" s="2" t="s">
        <v>43</v>
      </c>
      <c r="K87" s="2" t="s">
        <v>658</v>
      </c>
    </row>
    <row r="88">
      <c r="A88" s="2">
        <v>1007.0</v>
      </c>
      <c r="B88" s="2" t="s">
        <v>6</v>
      </c>
      <c r="C88" s="2">
        <f t="shared" si="1"/>
        <v>2</v>
      </c>
      <c r="D88" s="2" t="s">
        <v>33</v>
      </c>
      <c r="K88" s="2" t="s">
        <v>658</v>
      </c>
    </row>
    <row r="89">
      <c r="A89" s="2">
        <v>1009.0</v>
      </c>
      <c r="B89" s="26" t="s">
        <v>10</v>
      </c>
      <c r="C89" s="2">
        <f t="shared" si="1"/>
        <v>3</v>
      </c>
      <c r="D89" s="26"/>
      <c r="K89" s="2" t="s">
        <v>658</v>
      </c>
      <c r="L89" s="26" t="s">
        <v>266</v>
      </c>
    </row>
    <row r="90">
      <c r="A90" s="2">
        <v>1012.0</v>
      </c>
      <c r="B90" s="2" t="s">
        <v>8</v>
      </c>
      <c r="C90" s="2">
        <f t="shared" si="1"/>
        <v>34</v>
      </c>
      <c r="D90" s="2" t="s">
        <v>43</v>
      </c>
      <c r="K90" s="2" t="s">
        <v>659</v>
      </c>
      <c r="L90" s="26" t="s">
        <v>266</v>
      </c>
    </row>
    <row r="91">
      <c r="A91" s="2">
        <v>1046.0</v>
      </c>
      <c r="B91" s="2" t="s">
        <v>6</v>
      </c>
      <c r="C91" s="2">
        <f t="shared" si="1"/>
        <v>9</v>
      </c>
      <c r="D91" s="2" t="s">
        <v>31</v>
      </c>
      <c r="F91" s="31"/>
      <c r="K91" s="2" t="s">
        <v>660</v>
      </c>
    </row>
    <row r="92">
      <c r="A92" s="2">
        <v>1055.0</v>
      </c>
      <c r="B92" s="2" t="s">
        <v>8</v>
      </c>
      <c r="C92" s="2">
        <f t="shared" si="1"/>
        <v>3</v>
      </c>
      <c r="D92" s="2" t="s">
        <v>43</v>
      </c>
      <c r="K92" s="2" t="s">
        <v>660</v>
      </c>
    </row>
    <row r="93">
      <c r="A93" s="2">
        <v>1058.0</v>
      </c>
      <c r="B93" s="26" t="s">
        <v>10</v>
      </c>
      <c r="C93" s="2">
        <f t="shared" si="1"/>
        <v>4</v>
      </c>
      <c r="D93" s="26"/>
      <c r="K93" s="2" t="s">
        <v>660</v>
      </c>
    </row>
    <row r="94">
      <c r="A94" s="2">
        <v>1062.0</v>
      </c>
      <c r="B94" s="2" t="s">
        <v>8</v>
      </c>
      <c r="C94" s="2">
        <f t="shared" si="1"/>
        <v>21</v>
      </c>
      <c r="D94" s="2" t="s">
        <v>43</v>
      </c>
      <c r="K94" s="2" t="s">
        <v>661</v>
      </c>
    </row>
    <row r="95">
      <c r="A95" s="2">
        <v>1083.0</v>
      </c>
      <c r="B95" s="2" t="s">
        <v>8</v>
      </c>
      <c r="C95" s="2">
        <f t="shared" si="1"/>
        <v>2</v>
      </c>
      <c r="D95" s="2" t="s">
        <v>45</v>
      </c>
      <c r="K95" s="2" t="s">
        <v>662</v>
      </c>
    </row>
    <row r="96">
      <c r="A96" s="2">
        <v>1085.0</v>
      </c>
      <c r="B96" s="2" t="s">
        <v>8</v>
      </c>
      <c r="C96" s="2">
        <f t="shared" si="1"/>
        <v>38</v>
      </c>
      <c r="D96" s="2" t="s">
        <v>43</v>
      </c>
      <c r="K96" s="2" t="s">
        <v>662</v>
      </c>
    </row>
    <row r="97">
      <c r="A97" s="2">
        <v>1123.0</v>
      </c>
      <c r="B97" s="2" t="s">
        <v>6</v>
      </c>
      <c r="C97" s="2">
        <f t="shared" si="1"/>
        <v>16</v>
      </c>
      <c r="D97" s="2" t="s">
        <v>31</v>
      </c>
      <c r="K97" s="2" t="s">
        <v>662</v>
      </c>
    </row>
    <row r="98">
      <c r="A98" s="2">
        <v>1139.0</v>
      </c>
      <c r="B98" s="2" t="s">
        <v>8</v>
      </c>
      <c r="C98" s="2">
        <f t="shared" si="1"/>
        <v>16</v>
      </c>
      <c r="D98" s="2" t="s">
        <v>45</v>
      </c>
      <c r="K98" s="2" t="s">
        <v>663</v>
      </c>
    </row>
    <row r="99">
      <c r="A99" s="2">
        <v>1155.0</v>
      </c>
      <c r="B99" s="2" t="s">
        <v>8</v>
      </c>
      <c r="C99" s="2">
        <f t="shared" si="1"/>
        <v>5</v>
      </c>
      <c r="D99" s="2" t="s">
        <v>43</v>
      </c>
      <c r="K99" s="2" t="s">
        <v>664</v>
      </c>
    </row>
    <row r="100">
      <c r="A100" s="2">
        <v>1160.0</v>
      </c>
      <c r="B100" s="26" t="s">
        <v>6</v>
      </c>
      <c r="C100" s="2">
        <f t="shared" si="1"/>
        <v>6</v>
      </c>
      <c r="D100" s="26" t="s">
        <v>33</v>
      </c>
      <c r="K100" s="2" t="s">
        <v>665</v>
      </c>
    </row>
    <row r="101">
      <c r="A101" s="2">
        <v>1166.0</v>
      </c>
      <c r="B101" s="2" t="s">
        <v>8</v>
      </c>
      <c r="C101" s="2">
        <f t="shared" si="1"/>
        <v>54</v>
      </c>
      <c r="D101" s="2" t="s">
        <v>45</v>
      </c>
      <c r="K101" s="2" t="s">
        <v>666</v>
      </c>
    </row>
    <row r="102">
      <c r="A102" s="2">
        <v>1220.0</v>
      </c>
      <c r="B102" s="2" t="s">
        <v>8</v>
      </c>
      <c r="C102" s="2">
        <f t="shared" si="1"/>
        <v>6</v>
      </c>
      <c r="D102" s="2" t="s">
        <v>43</v>
      </c>
      <c r="K102" s="2" t="s">
        <v>667</v>
      </c>
    </row>
    <row r="103">
      <c r="A103" s="2">
        <v>1226.0</v>
      </c>
      <c r="B103" s="2" t="s">
        <v>13</v>
      </c>
      <c r="C103" s="2">
        <f t="shared" si="1"/>
        <v>9</v>
      </c>
      <c r="D103" s="2" t="s">
        <v>66</v>
      </c>
      <c r="K103" s="2" t="s">
        <v>668</v>
      </c>
    </row>
    <row r="104">
      <c r="A104" s="2">
        <v>1235.0</v>
      </c>
      <c r="B104" s="2" t="s">
        <v>8</v>
      </c>
      <c r="C104" s="2">
        <f t="shared" si="1"/>
        <v>20</v>
      </c>
      <c r="D104" s="2" t="s">
        <v>43</v>
      </c>
      <c r="K104" s="2" t="s">
        <v>668</v>
      </c>
    </row>
    <row r="105">
      <c r="A105" s="2">
        <v>1255.0</v>
      </c>
      <c r="B105" s="2" t="s">
        <v>8</v>
      </c>
      <c r="C105" s="2">
        <f t="shared" si="1"/>
        <v>5</v>
      </c>
      <c r="D105" s="2" t="s">
        <v>45</v>
      </c>
      <c r="K105" s="2" t="s">
        <v>668</v>
      </c>
    </row>
    <row r="106">
      <c r="A106" s="2">
        <v>1260.0</v>
      </c>
      <c r="B106" s="2" t="s">
        <v>8</v>
      </c>
      <c r="C106" s="2">
        <f t="shared" si="1"/>
        <v>15</v>
      </c>
      <c r="D106" s="2" t="s">
        <v>43</v>
      </c>
      <c r="K106" s="2" t="s">
        <v>669</v>
      </c>
    </row>
    <row r="107">
      <c r="A107" s="2">
        <v>1275.0</v>
      </c>
      <c r="B107" s="2" t="s">
        <v>6</v>
      </c>
      <c r="C107" s="2">
        <f t="shared" si="1"/>
        <v>3</v>
      </c>
      <c r="D107" s="2" t="s">
        <v>31</v>
      </c>
      <c r="K107" s="2" t="s">
        <v>670</v>
      </c>
    </row>
    <row r="108">
      <c r="A108" s="2">
        <v>1278.0</v>
      </c>
      <c r="B108" s="2" t="s">
        <v>8</v>
      </c>
      <c r="C108" s="2">
        <f t="shared" si="1"/>
        <v>25</v>
      </c>
      <c r="D108" s="2" t="s">
        <v>43</v>
      </c>
      <c r="K108" s="2" t="s">
        <v>671</v>
      </c>
    </row>
    <row r="109">
      <c r="A109" s="2">
        <v>1303.0</v>
      </c>
      <c r="B109" s="2" t="s">
        <v>6</v>
      </c>
      <c r="C109" s="2">
        <f t="shared" si="1"/>
        <v>5</v>
      </c>
      <c r="D109" s="2" t="s">
        <v>38</v>
      </c>
      <c r="F109" s="41" t="s">
        <v>287</v>
      </c>
      <c r="K109" s="2" t="s">
        <v>672</v>
      </c>
    </row>
    <row r="110">
      <c r="A110" s="2">
        <v>1308.0</v>
      </c>
      <c r="B110" s="2" t="s">
        <v>8</v>
      </c>
      <c r="C110" s="2">
        <f t="shared" si="1"/>
        <v>29</v>
      </c>
      <c r="D110" s="2" t="s">
        <v>43</v>
      </c>
      <c r="K110" s="2" t="s">
        <v>672</v>
      </c>
      <c r="L110" s="2"/>
    </row>
    <row r="111">
      <c r="A111" s="2">
        <v>1337.0</v>
      </c>
      <c r="B111" s="26" t="s">
        <v>10</v>
      </c>
      <c r="C111" s="2">
        <f t="shared" si="1"/>
        <v>2</v>
      </c>
      <c r="D111" s="26"/>
      <c r="K111" s="2" t="s">
        <v>672</v>
      </c>
    </row>
    <row r="112">
      <c r="A112" s="2">
        <v>1339.0</v>
      </c>
      <c r="B112" s="2" t="s">
        <v>8</v>
      </c>
      <c r="C112" s="2">
        <f t="shared" si="1"/>
        <v>21</v>
      </c>
      <c r="D112" s="2" t="s">
        <v>43</v>
      </c>
      <c r="K112" s="2" t="s">
        <v>673</v>
      </c>
    </row>
    <row r="113">
      <c r="A113" s="2">
        <v>1360.0</v>
      </c>
      <c r="B113" s="2" t="s">
        <v>8</v>
      </c>
      <c r="C113" s="2">
        <f t="shared" si="1"/>
        <v>19</v>
      </c>
      <c r="D113" s="2" t="s">
        <v>45</v>
      </c>
      <c r="K113" s="2" t="s">
        <v>674</v>
      </c>
    </row>
    <row r="114">
      <c r="A114" s="2">
        <v>1379.0</v>
      </c>
      <c r="B114" s="2" t="s">
        <v>8</v>
      </c>
      <c r="C114" s="2">
        <f t="shared" si="1"/>
        <v>11</v>
      </c>
      <c r="D114" s="2" t="s">
        <v>43</v>
      </c>
      <c r="K114" s="2" t="s">
        <v>675</v>
      </c>
    </row>
    <row r="115">
      <c r="A115" s="2">
        <v>1390.0</v>
      </c>
      <c r="B115" s="2" t="s">
        <v>13</v>
      </c>
      <c r="C115" s="2">
        <f t="shared" si="1"/>
        <v>10</v>
      </c>
      <c r="D115" s="2" t="s">
        <v>66</v>
      </c>
      <c r="E115" s="2"/>
      <c r="K115" s="2" t="s">
        <v>675</v>
      </c>
    </row>
    <row r="116">
      <c r="A116" s="2">
        <v>1400.0</v>
      </c>
      <c r="B116" s="2" t="s">
        <v>8</v>
      </c>
      <c r="C116" s="2">
        <f t="shared" si="1"/>
        <v>7</v>
      </c>
      <c r="D116" s="2" t="s">
        <v>43</v>
      </c>
      <c r="K116" s="2" t="s">
        <v>675</v>
      </c>
    </row>
    <row r="117">
      <c r="A117" s="2">
        <v>1407.0</v>
      </c>
      <c r="B117" s="2" t="s">
        <v>67</v>
      </c>
      <c r="C117" s="2">
        <f t="shared" si="1"/>
        <v>3</v>
      </c>
      <c r="F117" s="31" t="s">
        <v>68</v>
      </c>
      <c r="K117" s="2" t="s">
        <v>675</v>
      </c>
      <c r="L117" s="31" t="s">
        <v>332</v>
      </c>
    </row>
    <row r="118">
      <c r="A118" s="2">
        <v>1410.0</v>
      </c>
      <c r="B118" s="26" t="s">
        <v>10</v>
      </c>
      <c r="C118" s="2">
        <f t="shared" si="1"/>
        <v>3</v>
      </c>
      <c r="D118" s="26"/>
      <c r="K118" s="2" t="s">
        <v>675</v>
      </c>
    </row>
    <row r="119">
      <c r="A119" s="2">
        <v>1413.0</v>
      </c>
      <c r="B119" s="2" t="s">
        <v>8</v>
      </c>
      <c r="C119" s="2">
        <f t="shared" si="1"/>
        <v>5</v>
      </c>
      <c r="D119" s="2" t="s">
        <v>43</v>
      </c>
      <c r="K119" s="2" t="s">
        <v>675</v>
      </c>
    </row>
    <row r="120">
      <c r="A120" s="2">
        <v>1418.0</v>
      </c>
      <c r="B120" s="2" t="s">
        <v>6</v>
      </c>
      <c r="C120" s="2">
        <f t="shared" si="1"/>
        <v>8</v>
      </c>
      <c r="D120" s="2" t="s">
        <v>35</v>
      </c>
      <c r="K120" s="2" t="s">
        <v>676</v>
      </c>
    </row>
    <row r="121">
      <c r="A121" s="2">
        <v>1426.0</v>
      </c>
      <c r="B121" s="2" t="s">
        <v>8</v>
      </c>
      <c r="C121" s="2">
        <f t="shared" si="1"/>
        <v>39</v>
      </c>
      <c r="D121" s="2" t="s">
        <v>43</v>
      </c>
      <c r="K121" s="2" t="s">
        <v>677</v>
      </c>
    </row>
    <row r="122">
      <c r="A122" s="2">
        <v>1465.0</v>
      </c>
      <c r="B122" s="2" t="s">
        <v>8</v>
      </c>
      <c r="C122" s="2">
        <f t="shared" si="1"/>
        <v>24</v>
      </c>
      <c r="D122" s="2" t="s">
        <v>45</v>
      </c>
      <c r="K122" s="2" t="s">
        <v>678</v>
      </c>
      <c r="L122" s="47" t="s">
        <v>679</v>
      </c>
    </row>
    <row r="123">
      <c r="A123" s="2">
        <v>1489.0</v>
      </c>
      <c r="B123" s="2" t="s">
        <v>8</v>
      </c>
      <c r="C123" s="2">
        <f t="shared" si="1"/>
        <v>2</v>
      </c>
      <c r="D123" s="2" t="s">
        <v>45</v>
      </c>
      <c r="K123" s="2" t="s">
        <v>678</v>
      </c>
    </row>
    <row r="124">
      <c r="A124" s="2">
        <v>1491.0</v>
      </c>
      <c r="B124" s="2" t="s">
        <v>8</v>
      </c>
      <c r="C124" s="2">
        <f t="shared" si="1"/>
        <v>8</v>
      </c>
      <c r="D124" s="2" t="s">
        <v>43</v>
      </c>
      <c r="K124" s="2" t="s">
        <v>678</v>
      </c>
    </row>
    <row r="125">
      <c r="A125" s="2">
        <v>1499.0</v>
      </c>
      <c r="B125" s="2" t="s">
        <v>6</v>
      </c>
      <c r="C125" s="2">
        <f t="shared" si="1"/>
        <v>7</v>
      </c>
      <c r="D125" s="2" t="s">
        <v>478</v>
      </c>
      <c r="K125" s="2" t="s">
        <v>678</v>
      </c>
      <c r="L125" s="48" t="s">
        <v>470</v>
      </c>
    </row>
    <row r="126">
      <c r="A126" s="2">
        <v>1506.0</v>
      </c>
      <c r="B126" s="48" t="s">
        <v>14</v>
      </c>
      <c r="C126" s="2">
        <f t="shared" si="1"/>
        <v>11</v>
      </c>
      <c r="K126" s="2" t="s">
        <v>66</v>
      </c>
    </row>
    <row r="127">
      <c r="A127" s="2">
        <v>1517.0</v>
      </c>
      <c r="B127" s="2" t="s">
        <v>6</v>
      </c>
      <c r="C127" s="2">
        <f t="shared" si="1"/>
        <v>5</v>
      </c>
      <c r="D127" s="2" t="s">
        <v>36</v>
      </c>
      <c r="K127" s="2" t="s">
        <v>680</v>
      </c>
    </row>
    <row r="128">
      <c r="A128" s="2">
        <v>1522.0</v>
      </c>
      <c r="B128" s="2" t="s">
        <v>6</v>
      </c>
      <c r="C128" s="2">
        <f t="shared" si="1"/>
        <v>9</v>
      </c>
      <c r="D128" s="2" t="s">
        <v>32</v>
      </c>
      <c r="K128" s="2" t="s">
        <v>680</v>
      </c>
    </row>
    <row r="129">
      <c r="A129" s="2">
        <v>1531.0</v>
      </c>
      <c r="B129" s="2" t="s">
        <v>8</v>
      </c>
      <c r="C129" s="2">
        <f t="shared" si="1"/>
        <v>6</v>
      </c>
      <c r="D129" s="2" t="s">
        <v>43</v>
      </c>
      <c r="K129" s="2" t="s">
        <v>680</v>
      </c>
    </row>
    <row r="130">
      <c r="A130" s="2">
        <v>1537.0</v>
      </c>
      <c r="B130" s="2" t="s">
        <v>6</v>
      </c>
      <c r="C130" s="2">
        <f t="shared" si="1"/>
        <v>41</v>
      </c>
      <c r="D130" s="2" t="s">
        <v>36</v>
      </c>
      <c r="K130" s="2" t="s">
        <v>681</v>
      </c>
    </row>
    <row r="131">
      <c r="A131" s="2">
        <v>1578.0</v>
      </c>
      <c r="B131" s="2" t="s">
        <v>8</v>
      </c>
      <c r="C131" s="2">
        <f t="shared" si="1"/>
        <v>4</v>
      </c>
      <c r="D131" s="2" t="s">
        <v>43</v>
      </c>
      <c r="K131" s="2" t="s">
        <v>682</v>
      </c>
    </row>
    <row r="132">
      <c r="A132" s="2">
        <v>1582.0</v>
      </c>
      <c r="B132" s="2" t="s">
        <v>8</v>
      </c>
      <c r="C132" s="2">
        <f t="shared" si="1"/>
        <v>4</v>
      </c>
      <c r="D132" s="2" t="s">
        <v>45</v>
      </c>
      <c r="K132" s="2" t="s">
        <v>682</v>
      </c>
    </row>
    <row r="133">
      <c r="A133" s="2">
        <v>1586.0</v>
      </c>
      <c r="B133" s="2" t="s">
        <v>8</v>
      </c>
      <c r="C133" s="2">
        <f t="shared" si="1"/>
        <v>23</v>
      </c>
      <c r="D133" s="2" t="s">
        <v>43</v>
      </c>
      <c r="K133" s="2" t="s">
        <v>683</v>
      </c>
    </row>
    <row r="134">
      <c r="A134" s="2">
        <v>1609.0</v>
      </c>
      <c r="B134" s="2" t="s">
        <v>6</v>
      </c>
      <c r="C134" s="2">
        <f t="shared" si="1"/>
        <v>6</v>
      </c>
      <c r="D134" s="26"/>
      <c r="F134" s="41" t="s">
        <v>388</v>
      </c>
      <c r="K134" s="2" t="s">
        <v>684</v>
      </c>
    </row>
    <row r="135">
      <c r="A135" s="2">
        <v>1615.0</v>
      </c>
      <c r="B135" s="2" t="s">
        <v>6</v>
      </c>
      <c r="C135" s="2">
        <f t="shared" si="1"/>
        <v>5</v>
      </c>
      <c r="D135" s="2" t="s">
        <v>38</v>
      </c>
      <c r="K135" s="2" t="s">
        <v>684</v>
      </c>
    </row>
    <row r="136">
      <c r="A136" s="2">
        <v>1620.0</v>
      </c>
      <c r="B136" s="2" t="s">
        <v>8</v>
      </c>
      <c r="C136" s="2">
        <f t="shared" si="1"/>
        <v>14</v>
      </c>
      <c r="D136" s="2" t="s">
        <v>43</v>
      </c>
      <c r="K136" s="2" t="s">
        <v>684</v>
      </c>
    </row>
    <row r="137">
      <c r="A137" s="2">
        <v>1634.0</v>
      </c>
      <c r="B137" s="2" t="s">
        <v>6</v>
      </c>
      <c r="C137" s="2">
        <f t="shared" si="1"/>
        <v>21</v>
      </c>
      <c r="D137" s="26"/>
      <c r="F137" s="41" t="s">
        <v>388</v>
      </c>
      <c r="K137" s="2" t="s">
        <v>685</v>
      </c>
    </row>
    <row r="138">
      <c r="A138" s="2">
        <v>1655.0</v>
      </c>
      <c r="B138" s="2" t="s">
        <v>8</v>
      </c>
      <c r="C138" s="2">
        <f t="shared" si="1"/>
        <v>29</v>
      </c>
      <c r="D138" s="2" t="s">
        <v>43</v>
      </c>
      <c r="K138" s="2" t="s">
        <v>686</v>
      </c>
      <c r="L138" s="26" t="s">
        <v>451</v>
      </c>
    </row>
    <row r="139">
      <c r="A139" s="2">
        <v>1684.0</v>
      </c>
      <c r="B139" s="2" t="s">
        <v>8</v>
      </c>
      <c r="C139" s="2">
        <f t="shared" si="1"/>
        <v>18</v>
      </c>
      <c r="D139" s="2" t="s">
        <v>45</v>
      </c>
      <c r="K139" s="2" t="s">
        <v>687</v>
      </c>
    </row>
    <row r="140">
      <c r="A140" s="2">
        <v>1702.0</v>
      </c>
      <c r="B140" s="2" t="s">
        <v>8</v>
      </c>
      <c r="C140" s="2">
        <f t="shared" si="1"/>
        <v>83</v>
      </c>
      <c r="D140" s="2" t="s">
        <v>43</v>
      </c>
      <c r="K140" s="2" t="s">
        <v>688</v>
      </c>
    </row>
    <row r="141">
      <c r="A141" s="2">
        <v>1785.0</v>
      </c>
      <c r="B141" s="2" t="s">
        <v>8</v>
      </c>
      <c r="C141" s="2">
        <f t="shared" si="1"/>
        <v>4</v>
      </c>
      <c r="D141" s="2" t="s">
        <v>45</v>
      </c>
      <c r="K141" s="2" t="s">
        <v>689</v>
      </c>
    </row>
    <row r="142">
      <c r="A142" s="2">
        <v>1789.0</v>
      </c>
      <c r="B142" s="2" t="s">
        <v>6</v>
      </c>
      <c r="C142" s="2">
        <f t="shared" si="1"/>
        <v>3</v>
      </c>
      <c r="D142" s="2" t="s">
        <v>33</v>
      </c>
      <c r="K142" s="2" t="s">
        <v>689</v>
      </c>
    </row>
    <row r="143">
      <c r="A143" s="2">
        <v>1792.0</v>
      </c>
      <c r="B143" s="2" t="s">
        <v>8</v>
      </c>
      <c r="C143" s="2">
        <f t="shared" si="1"/>
        <v>10</v>
      </c>
      <c r="D143" s="2" t="s">
        <v>45</v>
      </c>
      <c r="K143" s="2" t="s">
        <v>690</v>
      </c>
    </row>
    <row r="144">
      <c r="A144" s="2">
        <v>1802.0</v>
      </c>
      <c r="B144" s="2" t="s">
        <v>8</v>
      </c>
      <c r="C144" s="2">
        <f t="shared" si="1"/>
        <v>11</v>
      </c>
      <c r="D144" s="2" t="s">
        <v>43</v>
      </c>
      <c r="K144" s="2" t="s">
        <v>691</v>
      </c>
    </row>
    <row r="145">
      <c r="A145" s="2">
        <v>1813.0</v>
      </c>
      <c r="B145" s="2" t="s">
        <v>6</v>
      </c>
      <c r="C145" s="2">
        <f t="shared" si="1"/>
        <v>3</v>
      </c>
      <c r="D145" s="2" t="s">
        <v>35</v>
      </c>
      <c r="K145" s="2" t="s">
        <v>691</v>
      </c>
    </row>
    <row r="146">
      <c r="A146" s="2">
        <v>1816.0</v>
      </c>
      <c r="B146" s="2" t="s">
        <v>8</v>
      </c>
      <c r="C146" s="2">
        <f t="shared" si="1"/>
        <v>2</v>
      </c>
      <c r="D146" s="2" t="s">
        <v>43</v>
      </c>
      <c r="K146" s="2" t="s">
        <v>691</v>
      </c>
    </row>
    <row r="147">
      <c r="A147" s="2">
        <v>1818.0</v>
      </c>
      <c r="B147" s="26" t="s">
        <v>10</v>
      </c>
      <c r="C147" s="2">
        <f t="shared" si="1"/>
        <v>6</v>
      </c>
      <c r="D147" s="26"/>
      <c r="K147" s="2" t="s">
        <v>691</v>
      </c>
    </row>
    <row r="148">
      <c r="A148" s="2">
        <v>1824.0</v>
      </c>
      <c r="B148" s="2" t="s">
        <v>8</v>
      </c>
      <c r="C148" s="2">
        <f t="shared" si="1"/>
        <v>90</v>
      </c>
      <c r="D148" s="2" t="s">
        <v>43</v>
      </c>
      <c r="K148" s="2" t="s">
        <v>692</v>
      </c>
    </row>
    <row r="149">
      <c r="A149" s="2">
        <v>1914.0</v>
      </c>
      <c r="B149" s="2" t="s">
        <v>11</v>
      </c>
      <c r="C149" s="2">
        <f t="shared" si="1"/>
        <v>81</v>
      </c>
      <c r="D149" s="2" t="s">
        <v>66</v>
      </c>
      <c r="K149" s="2" t="s">
        <v>693</v>
      </c>
    </row>
    <row r="150">
      <c r="A150" s="2">
        <v>1995.0</v>
      </c>
      <c r="B150" s="2" t="s">
        <v>6</v>
      </c>
      <c r="C150" s="2">
        <f t="shared" si="1"/>
        <v>5</v>
      </c>
      <c r="D150" s="2" t="s">
        <v>36</v>
      </c>
      <c r="K150" s="2" t="s">
        <v>694</v>
      </c>
    </row>
    <row r="151">
      <c r="A151" s="2">
        <v>2000.0</v>
      </c>
      <c r="B151" s="2" t="s">
        <v>8</v>
      </c>
      <c r="C151" s="2">
        <f t="shared" si="1"/>
        <v>12</v>
      </c>
      <c r="D151" s="2" t="s">
        <v>43</v>
      </c>
      <c r="K151" s="2" t="s">
        <v>694</v>
      </c>
    </row>
    <row r="152">
      <c r="A152" s="2">
        <v>2012.0</v>
      </c>
      <c r="B152" s="26" t="s">
        <v>10</v>
      </c>
      <c r="C152" s="2">
        <f t="shared" si="1"/>
        <v>3</v>
      </c>
      <c r="D152" s="26"/>
      <c r="K152" s="2" t="s">
        <v>694</v>
      </c>
    </row>
    <row r="153">
      <c r="A153" s="2">
        <v>2015.0</v>
      </c>
      <c r="B153" s="2" t="s">
        <v>8</v>
      </c>
      <c r="C153" s="2">
        <f t="shared" si="1"/>
        <v>14</v>
      </c>
      <c r="D153" s="2" t="s">
        <v>43</v>
      </c>
      <c r="K153" s="2" t="s">
        <v>694</v>
      </c>
    </row>
    <row r="154">
      <c r="A154" s="2">
        <v>2029.0</v>
      </c>
      <c r="B154" s="2" t="s">
        <v>6</v>
      </c>
      <c r="C154" s="2">
        <f t="shared" si="1"/>
        <v>5</v>
      </c>
      <c r="D154" s="2" t="s">
        <v>36</v>
      </c>
      <c r="K154" s="2" t="s">
        <v>694</v>
      </c>
    </row>
    <row r="155">
      <c r="A155" s="2">
        <v>2034.0</v>
      </c>
      <c r="B155" s="2" t="s">
        <v>6</v>
      </c>
      <c r="C155" s="2">
        <f t="shared" si="1"/>
        <v>11</v>
      </c>
      <c r="D155" s="2" t="s">
        <v>31</v>
      </c>
      <c r="K155" s="2" t="s">
        <v>695</v>
      </c>
    </row>
    <row r="156">
      <c r="A156" s="2">
        <v>2045.0</v>
      </c>
      <c r="B156" s="2" t="s">
        <v>6</v>
      </c>
      <c r="C156" s="2">
        <f t="shared" si="1"/>
        <v>6</v>
      </c>
      <c r="D156" s="2" t="s">
        <v>35</v>
      </c>
      <c r="K156" s="2" t="s">
        <v>696</v>
      </c>
    </row>
    <row r="157">
      <c r="A157" s="2">
        <v>2051.0</v>
      </c>
      <c r="B157" s="2" t="s">
        <v>8</v>
      </c>
      <c r="C157" s="2">
        <f t="shared" si="1"/>
        <v>1</v>
      </c>
      <c r="D157" s="2" t="s">
        <v>43</v>
      </c>
      <c r="K157" s="2" t="s">
        <v>696</v>
      </c>
    </row>
    <row r="158">
      <c r="A158" s="2">
        <v>2052.0</v>
      </c>
      <c r="B158" s="2" t="s">
        <v>6</v>
      </c>
      <c r="C158" s="2">
        <f t="shared" si="1"/>
        <v>3</v>
      </c>
      <c r="D158" s="2" t="s">
        <v>33</v>
      </c>
      <c r="K158" s="2" t="s">
        <v>696</v>
      </c>
    </row>
    <row r="159">
      <c r="A159" s="2">
        <v>2055.0</v>
      </c>
      <c r="B159" s="2" t="s">
        <v>8</v>
      </c>
      <c r="C159" s="2">
        <f t="shared" si="1"/>
        <v>3</v>
      </c>
      <c r="D159" s="2" t="s">
        <v>43</v>
      </c>
      <c r="K159" s="2" t="s">
        <v>696</v>
      </c>
    </row>
    <row r="160">
      <c r="A160" s="2">
        <v>2058.0</v>
      </c>
      <c r="B160" s="2" t="s">
        <v>6</v>
      </c>
      <c r="C160" s="2">
        <f t="shared" si="1"/>
        <v>6</v>
      </c>
      <c r="D160" s="2" t="s">
        <v>33</v>
      </c>
      <c r="K160" s="2" t="s">
        <v>696</v>
      </c>
    </row>
    <row r="161">
      <c r="A161" s="2">
        <v>2064.0</v>
      </c>
      <c r="B161" s="2" t="s">
        <v>8</v>
      </c>
      <c r="C161" s="2">
        <f t="shared" si="1"/>
        <v>8</v>
      </c>
      <c r="D161" s="2" t="s">
        <v>43</v>
      </c>
      <c r="F161" s="31"/>
      <c r="K161" s="2" t="s">
        <v>696</v>
      </c>
    </row>
    <row r="162">
      <c r="A162" s="2">
        <v>2072.0</v>
      </c>
      <c r="B162" s="2" t="s">
        <v>13</v>
      </c>
      <c r="C162" s="2">
        <f t="shared" si="1"/>
        <v>4</v>
      </c>
      <c r="D162" s="2" t="s">
        <v>66</v>
      </c>
      <c r="K162" s="2" t="s">
        <v>696</v>
      </c>
    </row>
    <row r="163">
      <c r="A163" s="2">
        <v>2076.0</v>
      </c>
      <c r="B163" s="2" t="s">
        <v>6</v>
      </c>
      <c r="C163" s="2">
        <f t="shared" si="1"/>
        <v>14</v>
      </c>
      <c r="D163" s="2" t="s">
        <v>35</v>
      </c>
      <c r="K163" s="2" t="s">
        <v>697</v>
      </c>
    </row>
    <row r="164">
      <c r="A164" s="2">
        <v>2090.0</v>
      </c>
      <c r="B164" s="2" t="s">
        <v>8</v>
      </c>
      <c r="C164" s="2">
        <f t="shared" si="1"/>
        <v>10</v>
      </c>
      <c r="D164" s="2" t="s">
        <v>43</v>
      </c>
      <c r="K164" s="2" t="s">
        <v>698</v>
      </c>
      <c r="L164" s="2"/>
    </row>
    <row r="165">
      <c r="A165" s="2">
        <v>2100.0</v>
      </c>
      <c r="B165" s="2" t="s">
        <v>8</v>
      </c>
      <c r="C165" s="2">
        <f t="shared" si="1"/>
        <v>3</v>
      </c>
      <c r="D165" s="2" t="s">
        <v>45</v>
      </c>
      <c r="K165" s="2" t="s">
        <v>698</v>
      </c>
    </row>
    <row r="166">
      <c r="A166" s="2">
        <v>2103.0</v>
      </c>
      <c r="B166" s="2" t="s">
        <v>8</v>
      </c>
      <c r="C166" s="2">
        <f t="shared" si="1"/>
        <v>2</v>
      </c>
      <c r="D166" s="2" t="s">
        <v>43</v>
      </c>
      <c r="K166" s="2" t="s">
        <v>698</v>
      </c>
    </row>
    <row r="167">
      <c r="A167" s="2">
        <v>2105.0</v>
      </c>
      <c r="B167" s="2" t="s">
        <v>8</v>
      </c>
      <c r="C167" s="2">
        <f t="shared" si="1"/>
        <v>19</v>
      </c>
      <c r="D167" s="2" t="s">
        <v>45</v>
      </c>
      <c r="K167" s="2" t="s">
        <v>698</v>
      </c>
    </row>
    <row r="168">
      <c r="A168" s="2">
        <v>2124.0</v>
      </c>
      <c r="B168" s="2" t="s">
        <v>8</v>
      </c>
      <c r="C168" s="2">
        <f t="shared" si="1"/>
        <v>2</v>
      </c>
      <c r="D168" s="2" t="s">
        <v>43</v>
      </c>
      <c r="K168" s="2" t="s">
        <v>698</v>
      </c>
    </row>
    <row r="169">
      <c r="A169" s="2">
        <v>2126.0</v>
      </c>
      <c r="B169" s="2" t="s">
        <v>6</v>
      </c>
      <c r="C169" s="2">
        <f t="shared" si="1"/>
        <v>6</v>
      </c>
      <c r="D169" s="2" t="s">
        <v>33</v>
      </c>
      <c r="K169" s="2" t="s">
        <v>699</v>
      </c>
    </row>
    <row r="170">
      <c r="A170" s="2">
        <v>2132.0</v>
      </c>
      <c r="B170" s="2" t="s">
        <v>6</v>
      </c>
      <c r="C170" s="2">
        <f t="shared" si="1"/>
        <v>16</v>
      </c>
      <c r="D170" s="2" t="s">
        <v>32</v>
      </c>
      <c r="K170" s="2" t="s">
        <v>699</v>
      </c>
    </row>
    <row r="171">
      <c r="A171" s="2">
        <v>2148.0</v>
      </c>
      <c r="B171" s="2" t="s">
        <v>8</v>
      </c>
      <c r="C171" s="2">
        <f t="shared" si="1"/>
        <v>10</v>
      </c>
      <c r="D171" s="2" t="s">
        <v>43</v>
      </c>
      <c r="K171" s="2" t="s">
        <v>700</v>
      </c>
    </row>
    <row r="172">
      <c r="A172" s="2">
        <v>2158.0</v>
      </c>
      <c r="B172" s="2" t="s">
        <v>6</v>
      </c>
      <c r="C172" s="2">
        <f t="shared" si="1"/>
        <v>6</v>
      </c>
      <c r="D172" s="2" t="s">
        <v>31</v>
      </c>
      <c r="K172" s="2" t="s">
        <v>701</v>
      </c>
      <c r="L172" s="26" t="s">
        <v>451</v>
      </c>
    </row>
    <row r="173">
      <c r="A173" s="2">
        <v>2164.0</v>
      </c>
      <c r="B173" s="2" t="s">
        <v>8</v>
      </c>
      <c r="C173" s="2">
        <f t="shared" si="1"/>
        <v>7</v>
      </c>
      <c r="D173" s="2" t="s">
        <v>43</v>
      </c>
      <c r="K173" s="2" t="s">
        <v>701</v>
      </c>
      <c r="L173" s="26" t="s">
        <v>451</v>
      </c>
    </row>
    <row r="174">
      <c r="A174" s="2">
        <v>2171.0</v>
      </c>
      <c r="B174" s="2" t="s">
        <v>6</v>
      </c>
      <c r="C174" s="2">
        <f t="shared" si="1"/>
        <v>4</v>
      </c>
      <c r="D174" s="2" t="s">
        <v>33</v>
      </c>
      <c r="K174" s="2" t="s">
        <v>701</v>
      </c>
    </row>
    <row r="175">
      <c r="A175" s="2">
        <v>2175.0</v>
      </c>
      <c r="B175" s="2" t="s">
        <v>8</v>
      </c>
      <c r="C175" s="2">
        <f t="shared" si="1"/>
        <v>13</v>
      </c>
      <c r="D175" s="2" t="s">
        <v>45</v>
      </c>
      <c r="K175" s="2" t="s">
        <v>701</v>
      </c>
    </row>
    <row r="176">
      <c r="A176" s="2">
        <v>2188.0</v>
      </c>
      <c r="B176" s="2" t="s">
        <v>8</v>
      </c>
      <c r="C176" s="2">
        <f t="shared" si="1"/>
        <v>5</v>
      </c>
      <c r="D176" s="2" t="s">
        <v>43</v>
      </c>
      <c r="K176" s="2" t="s">
        <v>702</v>
      </c>
    </row>
    <row r="177">
      <c r="A177" s="2">
        <v>2193.0</v>
      </c>
      <c r="B177" s="2" t="s">
        <v>6</v>
      </c>
      <c r="C177" s="2">
        <f t="shared" si="1"/>
        <v>5</v>
      </c>
      <c r="D177" s="2" t="s">
        <v>35</v>
      </c>
      <c r="K177" s="2" t="s">
        <v>703</v>
      </c>
    </row>
    <row r="178">
      <c r="A178" s="2">
        <v>2198.0</v>
      </c>
      <c r="B178" s="2" t="s">
        <v>13</v>
      </c>
      <c r="C178" s="2">
        <f t="shared" si="1"/>
        <v>18</v>
      </c>
      <c r="D178" s="2" t="s">
        <v>66</v>
      </c>
      <c r="K178" s="2" t="s">
        <v>703</v>
      </c>
    </row>
    <row r="179">
      <c r="A179" s="2">
        <v>2216.0</v>
      </c>
      <c r="B179" s="2" t="s">
        <v>8</v>
      </c>
      <c r="C179" s="2">
        <f t="shared" si="1"/>
        <v>14</v>
      </c>
      <c r="D179" s="2" t="s">
        <v>45</v>
      </c>
      <c r="K179" s="2" t="s">
        <v>704</v>
      </c>
      <c r="L179" s="47" t="s">
        <v>705</v>
      </c>
    </row>
    <row r="180">
      <c r="A180" s="2">
        <v>2230.0</v>
      </c>
      <c r="B180" s="2" t="s">
        <v>8</v>
      </c>
      <c r="C180" s="2">
        <f t="shared" si="1"/>
        <v>8</v>
      </c>
      <c r="D180" s="2" t="s">
        <v>43</v>
      </c>
      <c r="K180" s="2" t="s">
        <v>706</v>
      </c>
    </row>
    <row r="181">
      <c r="A181" s="2">
        <v>2238.0</v>
      </c>
      <c r="B181" s="2" t="s">
        <v>6</v>
      </c>
      <c r="C181" s="2">
        <f t="shared" si="1"/>
        <v>3</v>
      </c>
      <c r="D181" s="2" t="s">
        <v>36</v>
      </c>
      <c r="K181" s="2" t="s">
        <v>706</v>
      </c>
    </row>
    <row r="182">
      <c r="A182" s="2">
        <v>2241.0</v>
      </c>
      <c r="B182" s="2" t="s">
        <v>8</v>
      </c>
      <c r="C182" s="2">
        <f t="shared" si="1"/>
        <v>21</v>
      </c>
      <c r="D182" s="2" t="s">
        <v>43</v>
      </c>
      <c r="K182" s="2" t="s">
        <v>707</v>
      </c>
    </row>
    <row r="183">
      <c r="A183" s="2">
        <v>2262.0</v>
      </c>
      <c r="B183" s="2" t="s">
        <v>6</v>
      </c>
      <c r="C183" s="2">
        <f t="shared" si="1"/>
        <v>2</v>
      </c>
      <c r="D183" s="2" t="s">
        <v>33</v>
      </c>
      <c r="K183" s="2" t="s">
        <v>708</v>
      </c>
    </row>
    <row r="184">
      <c r="A184" s="2">
        <v>2264.0</v>
      </c>
      <c r="B184" s="2" t="s">
        <v>8</v>
      </c>
      <c r="C184" s="2">
        <f t="shared" si="1"/>
        <v>5</v>
      </c>
      <c r="D184" s="2" t="s">
        <v>43</v>
      </c>
      <c r="K184" s="2" t="s">
        <v>708</v>
      </c>
    </row>
    <row r="185">
      <c r="A185" s="2">
        <v>2269.0</v>
      </c>
      <c r="B185" s="2" t="s">
        <v>6</v>
      </c>
      <c r="C185" s="2">
        <f t="shared" si="1"/>
        <v>17</v>
      </c>
      <c r="D185" s="2" t="s">
        <v>36</v>
      </c>
      <c r="K185" s="2" t="s">
        <v>708</v>
      </c>
    </row>
    <row r="186">
      <c r="A186" s="2">
        <v>2286.0</v>
      </c>
      <c r="B186" s="2" t="s">
        <v>13</v>
      </c>
      <c r="C186" s="2">
        <f t="shared" si="1"/>
        <v>4</v>
      </c>
      <c r="D186" s="2" t="s">
        <v>66</v>
      </c>
      <c r="K186" s="2" t="s">
        <v>708</v>
      </c>
    </row>
    <row r="187">
      <c r="A187" s="2">
        <v>2290.0</v>
      </c>
      <c r="B187" s="2" t="s">
        <v>8</v>
      </c>
      <c r="C187" s="2">
        <f t="shared" si="1"/>
        <v>6</v>
      </c>
      <c r="D187" s="2" t="s">
        <v>45</v>
      </c>
      <c r="K187" s="2" t="s">
        <v>708</v>
      </c>
    </row>
    <row r="188">
      <c r="A188" s="2">
        <v>2296.0</v>
      </c>
      <c r="B188" s="2" t="s">
        <v>8</v>
      </c>
      <c r="C188" s="2">
        <f t="shared" si="1"/>
        <v>14</v>
      </c>
      <c r="D188" s="2" t="s">
        <v>43</v>
      </c>
      <c r="K188" s="2" t="s">
        <v>709</v>
      </c>
    </row>
    <row r="189">
      <c r="A189" s="2">
        <v>2310.0</v>
      </c>
      <c r="B189" s="2" t="s">
        <v>6</v>
      </c>
      <c r="C189" s="2">
        <f t="shared" si="1"/>
        <v>3</v>
      </c>
      <c r="D189" s="2" t="s">
        <v>33</v>
      </c>
      <c r="F189" s="31"/>
      <c r="K189" s="2" t="s">
        <v>710</v>
      </c>
    </row>
    <row r="190">
      <c r="A190" s="2">
        <v>2313.0</v>
      </c>
      <c r="B190" s="2" t="s">
        <v>8</v>
      </c>
      <c r="C190" s="2">
        <f t="shared" si="1"/>
        <v>9</v>
      </c>
      <c r="D190" s="2" t="s">
        <v>43</v>
      </c>
      <c r="K190" s="2" t="s">
        <v>710</v>
      </c>
    </row>
    <row r="191">
      <c r="A191" s="2">
        <v>2322.0</v>
      </c>
      <c r="B191" s="2" t="s">
        <v>6</v>
      </c>
      <c r="C191" s="2">
        <f t="shared" si="1"/>
        <v>8</v>
      </c>
      <c r="D191" s="2" t="s">
        <v>33</v>
      </c>
      <c r="K191" s="2" t="s">
        <v>710</v>
      </c>
    </row>
    <row r="192">
      <c r="A192" s="2">
        <v>2330.0</v>
      </c>
      <c r="B192" s="2" t="s">
        <v>8</v>
      </c>
      <c r="C192" s="2">
        <f t="shared" si="1"/>
        <v>30</v>
      </c>
      <c r="D192" s="2" t="s">
        <v>43</v>
      </c>
      <c r="K192" s="2" t="s">
        <v>711</v>
      </c>
    </row>
    <row r="193">
      <c r="A193" s="2">
        <v>2360.0</v>
      </c>
      <c r="B193" s="2" t="s">
        <v>6</v>
      </c>
      <c r="C193" s="2">
        <f t="shared" si="1"/>
        <v>4</v>
      </c>
      <c r="D193" s="2" t="s">
        <v>32</v>
      </c>
      <c r="K193" s="2" t="s">
        <v>712</v>
      </c>
    </row>
    <row r="194">
      <c r="A194" s="2">
        <v>2364.0</v>
      </c>
      <c r="B194" s="2" t="s">
        <v>6</v>
      </c>
      <c r="C194" s="2">
        <f t="shared" si="1"/>
        <v>6</v>
      </c>
      <c r="D194" s="2" t="s">
        <v>38</v>
      </c>
      <c r="F194" s="31" t="s">
        <v>287</v>
      </c>
      <c r="K194" s="2" t="s">
        <v>712</v>
      </c>
    </row>
    <row r="195">
      <c r="A195" s="2">
        <v>2370.0</v>
      </c>
      <c r="B195" s="2" t="s">
        <v>8</v>
      </c>
      <c r="C195" s="2">
        <f t="shared" si="1"/>
        <v>9</v>
      </c>
      <c r="D195" s="2" t="s">
        <v>45</v>
      </c>
      <c r="K195" s="2" t="s">
        <v>712</v>
      </c>
    </row>
    <row r="196">
      <c r="A196" s="2">
        <v>2379.0</v>
      </c>
      <c r="B196" s="2" t="s">
        <v>8</v>
      </c>
      <c r="C196" s="2">
        <f t="shared" si="1"/>
        <v>23</v>
      </c>
      <c r="D196" s="2" t="s">
        <v>43</v>
      </c>
      <c r="K196" s="2" t="s">
        <v>713</v>
      </c>
    </row>
    <row r="197">
      <c r="A197" s="2">
        <v>2402.0</v>
      </c>
      <c r="B197" s="2" t="s">
        <v>8</v>
      </c>
      <c r="C197" s="2">
        <f t="shared" si="1"/>
        <v>19</v>
      </c>
      <c r="D197" s="2" t="s">
        <v>45</v>
      </c>
      <c r="K197" s="2" t="s">
        <v>714</v>
      </c>
    </row>
    <row r="198">
      <c r="A198" s="2">
        <v>2421.0</v>
      </c>
      <c r="B198" s="2" t="s">
        <v>8</v>
      </c>
      <c r="C198" s="2">
        <f t="shared" si="1"/>
        <v>9</v>
      </c>
      <c r="D198" s="2" t="s">
        <v>43</v>
      </c>
      <c r="K198" s="2" t="s">
        <v>715</v>
      </c>
    </row>
    <row r="199">
      <c r="A199" s="2">
        <v>2430.0</v>
      </c>
      <c r="B199" s="2" t="s">
        <v>8</v>
      </c>
      <c r="C199" s="2">
        <f t="shared" si="1"/>
        <v>4</v>
      </c>
      <c r="D199" s="2" t="s">
        <v>45</v>
      </c>
      <c r="K199" s="2" t="s">
        <v>716</v>
      </c>
    </row>
    <row r="200">
      <c r="A200" s="2">
        <v>2434.0</v>
      </c>
      <c r="B200" s="2" t="s">
        <v>8</v>
      </c>
      <c r="C200" s="2">
        <f t="shared" si="1"/>
        <v>53</v>
      </c>
      <c r="D200" s="2" t="s">
        <v>43</v>
      </c>
      <c r="K200" s="2" t="s">
        <v>717</v>
      </c>
    </row>
    <row r="201">
      <c r="A201" s="2">
        <v>2487.0</v>
      </c>
      <c r="B201" s="2" t="s">
        <v>13</v>
      </c>
      <c r="C201" s="2">
        <f t="shared" si="1"/>
        <v>6</v>
      </c>
      <c r="D201" s="2" t="s">
        <v>66</v>
      </c>
      <c r="K201" s="2" t="s">
        <v>718</v>
      </c>
    </row>
    <row r="202">
      <c r="A202" s="2">
        <v>2493.0</v>
      </c>
      <c r="B202" s="2" t="s">
        <v>8</v>
      </c>
      <c r="C202" s="2">
        <f t="shared" si="1"/>
        <v>13</v>
      </c>
      <c r="D202" s="2" t="s">
        <v>43</v>
      </c>
      <c r="K202" s="2" t="s">
        <v>719</v>
      </c>
    </row>
    <row r="203">
      <c r="A203" s="2">
        <v>2506.0</v>
      </c>
      <c r="B203" s="2" t="s">
        <v>8</v>
      </c>
      <c r="C203" s="2">
        <f t="shared" si="1"/>
        <v>6</v>
      </c>
      <c r="D203" s="2" t="s">
        <v>45</v>
      </c>
      <c r="K203" s="2" t="s">
        <v>719</v>
      </c>
    </row>
    <row r="204">
      <c r="A204" s="2">
        <v>2512.0</v>
      </c>
      <c r="B204" s="2" t="s">
        <v>8</v>
      </c>
      <c r="C204" s="2">
        <f t="shared" si="1"/>
        <v>38</v>
      </c>
      <c r="D204" s="2" t="s">
        <v>43</v>
      </c>
      <c r="K204" s="2" t="s">
        <v>720</v>
      </c>
    </row>
    <row r="205">
      <c r="A205" s="2">
        <v>2550.0</v>
      </c>
      <c r="B205" s="2" t="s">
        <v>6</v>
      </c>
      <c r="C205" s="2">
        <f t="shared" si="1"/>
        <v>4</v>
      </c>
      <c r="D205" s="2" t="s">
        <v>35</v>
      </c>
      <c r="F205" s="31"/>
      <c r="K205" s="2" t="s">
        <v>721</v>
      </c>
    </row>
    <row r="206">
      <c r="A206" s="2">
        <v>2554.0</v>
      </c>
      <c r="B206" s="2" t="s">
        <v>8</v>
      </c>
      <c r="C206" s="2">
        <f t="shared" si="1"/>
        <v>10</v>
      </c>
      <c r="D206" s="2" t="s">
        <v>45</v>
      </c>
      <c r="F206" s="31"/>
      <c r="K206" s="2" t="s">
        <v>721</v>
      </c>
      <c r="L206" s="47" t="s">
        <v>722</v>
      </c>
    </row>
    <row r="207">
      <c r="A207" s="2">
        <v>2564.0</v>
      </c>
      <c r="B207" s="2" t="s">
        <v>8</v>
      </c>
      <c r="C207" s="2">
        <f t="shared" si="1"/>
        <v>9</v>
      </c>
      <c r="D207" s="2" t="s">
        <v>43</v>
      </c>
      <c r="F207" s="31"/>
      <c r="K207" s="2" t="s">
        <v>723</v>
      </c>
    </row>
    <row r="208">
      <c r="A208" s="2">
        <v>2573.0</v>
      </c>
      <c r="B208" s="2" t="s">
        <v>6</v>
      </c>
      <c r="C208" s="2">
        <f t="shared" si="1"/>
        <v>11</v>
      </c>
      <c r="D208" s="2" t="s">
        <v>31</v>
      </c>
      <c r="K208" s="2" t="s">
        <v>724</v>
      </c>
    </row>
    <row r="209">
      <c r="A209" s="2">
        <v>2584.0</v>
      </c>
      <c r="B209" s="2" t="s">
        <v>8</v>
      </c>
      <c r="C209" s="2">
        <f t="shared" si="1"/>
        <v>6</v>
      </c>
      <c r="D209" s="2" t="s">
        <v>43</v>
      </c>
      <c r="K209" s="2" t="s">
        <v>724</v>
      </c>
    </row>
    <row r="210">
      <c r="A210" s="2">
        <v>2590.0</v>
      </c>
      <c r="B210" s="2" t="s">
        <v>6</v>
      </c>
      <c r="C210" s="2">
        <f t="shared" si="1"/>
        <v>2</v>
      </c>
      <c r="D210" s="2" t="s">
        <v>33</v>
      </c>
      <c r="K210" s="2" t="s">
        <v>724</v>
      </c>
    </row>
    <row r="211">
      <c r="A211" s="2">
        <v>2592.0</v>
      </c>
      <c r="B211" s="2" t="s">
        <v>6</v>
      </c>
      <c r="C211" s="2">
        <f t="shared" si="1"/>
        <v>9</v>
      </c>
      <c r="D211" s="26" t="s">
        <v>31</v>
      </c>
      <c r="K211" s="2" t="s">
        <v>724</v>
      </c>
    </row>
    <row r="212">
      <c r="A212" s="2">
        <v>2601.0</v>
      </c>
      <c r="B212" s="2" t="s">
        <v>8</v>
      </c>
      <c r="C212" s="2">
        <f t="shared" si="1"/>
        <v>40</v>
      </c>
      <c r="D212" s="2" t="s">
        <v>43</v>
      </c>
      <c r="K212" s="2" t="s">
        <v>725</v>
      </c>
    </row>
    <row r="213">
      <c r="A213" s="2">
        <v>2641.0</v>
      </c>
      <c r="B213" s="2" t="s">
        <v>8</v>
      </c>
      <c r="C213" s="2">
        <f t="shared" si="1"/>
        <v>21</v>
      </c>
      <c r="D213" s="2" t="s">
        <v>45</v>
      </c>
      <c r="K213" s="2" t="s">
        <v>726</v>
      </c>
    </row>
    <row r="214">
      <c r="A214" s="2">
        <v>2662.0</v>
      </c>
      <c r="B214" s="2" t="s">
        <v>8</v>
      </c>
      <c r="C214" s="2">
        <f t="shared" si="1"/>
        <v>8</v>
      </c>
      <c r="D214" s="2" t="s">
        <v>43</v>
      </c>
      <c r="K214" s="2" t="s">
        <v>727</v>
      </c>
    </row>
    <row r="215">
      <c r="A215" s="2">
        <v>2670.0</v>
      </c>
      <c r="B215" s="2" t="s">
        <v>8</v>
      </c>
      <c r="C215" s="2">
        <f t="shared" si="1"/>
        <v>3</v>
      </c>
      <c r="D215" s="2" t="s">
        <v>45</v>
      </c>
      <c r="K215" s="2" t="s">
        <v>727</v>
      </c>
    </row>
    <row r="216">
      <c r="A216" s="2">
        <v>2673.0</v>
      </c>
      <c r="B216" s="2" t="s">
        <v>6</v>
      </c>
      <c r="C216" s="2">
        <f t="shared" si="1"/>
        <v>5</v>
      </c>
      <c r="D216" s="2" t="s">
        <v>32</v>
      </c>
      <c r="K216" s="2" t="s">
        <v>727</v>
      </c>
    </row>
    <row r="217">
      <c r="A217" s="2">
        <v>2678.0</v>
      </c>
      <c r="B217" s="2" t="s">
        <v>6</v>
      </c>
      <c r="C217" s="2">
        <f t="shared" si="1"/>
        <v>8</v>
      </c>
      <c r="D217" s="2" t="s">
        <v>35</v>
      </c>
      <c r="K217" s="2" t="s">
        <v>727</v>
      </c>
    </row>
    <row r="218">
      <c r="A218" s="2">
        <v>2686.0</v>
      </c>
      <c r="B218" s="2" t="s">
        <v>6</v>
      </c>
      <c r="C218" s="2">
        <f t="shared" si="1"/>
        <v>4</v>
      </c>
      <c r="D218" s="2" t="s">
        <v>478</v>
      </c>
      <c r="K218" s="2" t="s">
        <v>728</v>
      </c>
    </row>
    <row r="219">
      <c r="A219" s="2">
        <v>2690.0</v>
      </c>
      <c r="B219" s="2" t="s">
        <v>8</v>
      </c>
      <c r="C219" s="2">
        <f t="shared" si="1"/>
        <v>9</v>
      </c>
      <c r="D219" s="2" t="s">
        <v>43</v>
      </c>
      <c r="K219" s="2" t="s">
        <v>729</v>
      </c>
    </row>
    <row r="220">
      <c r="A220" s="2">
        <v>2699.0</v>
      </c>
      <c r="B220" s="2" t="s">
        <v>6</v>
      </c>
      <c r="C220" s="2">
        <f t="shared" si="1"/>
        <v>6</v>
      </c>
      <c r="D220" s="2" t="s">
        <v>32</v>
      </c>
      <c r="K220" s="2" t="s">
        <v>729</v>
      </c>
    </row>
    <row r="221">
      <c r="A221" s="2">
        <v>2705.0</v>
      </c>
      <c r="B221" s="2" t="s">
        <v>8</v>
      </c>
      <c r="C221" s="2">
        <f t="shared" si="1"/>
        <v>8</v>
      </c>
      <c r="D221" s="2" t="s">
        <v>45</v>
      </c>
      <c r="K221" s="2" t="s">
        <v>729</v>
      </c>
    </row>
    <row r="222">
      <c r="A222" s="2">
        <v>2713.0</v>
      </c>
      <c r="B222" s="2" t="s">
        <v>8</v>
      </c>
      <c r="C222" s="2">
        <f t="shared" si="1"/>
        <v>25</v>
      </c>
      <c r="D222" s="2" t="s">
        <v>43</v>
      </c>
      <c r="K222" s="2" t="s">
        <v>730</v>
      </c>
    </row>
    <row r="223">
      <c r="A223" s="2">
        <v>2738.0</v>
      </c>
      <c r="B223" s="2" t="s">
        <v>6</v>
      </c>
      <c r="C223" s="2">
        <f t="shared" si="1"/>
        <v>7</v>
      </c>
      <c r="D223" s="2" t="s">
        <v>32</v>
      </c>
      <c r="K223" s="2" t="s">
        <v>731</v>
      </c>
    </row>
    <row r="224">
      <c r="A224" s="2">
        <v>2745.0</v>
      </c>
      <c r="B224" s="2" t="s">
        <v>8</v>
      </c>
      <c r="C224" s="2">
        <f t="shared" si="1"/>
        <v>3</v>
      </c>
      <c r="D224" s="2" t="s">
        <v>45</v>
      </c>
      <c r="K224" s="2" t="s">
        <v>731</v>
      </c>
    </row>
    <row r="225">
      <c r="A225" s="2">
        <v>2748.0</v>
      </c>
      <c r="B225" s="2" t="s">
        <v>8</v>
      </c>
      <c r="C225" s="2">
        <f t="shared" si="1"/>
        <v>6</v>
      </c>
      <c r="D225" s="2" t="s">
        <v>43</v>
      </c>
      <c r="K225" s="2" t="s">
        <v>731</v>
      </c>
    </row>
    <row r="226">
      <c r="A226" s="2">
        <v>2754.0</v>
      </c>
      <c r="B226" s="2" t="s">
        <v>8</v>
      </c>
      <c r="C226" s="2">
        <f t="shared" si="1"/>
        <v>7</v>
      </c>
      <c r="D226" s="2" t="s">
        <v>45</v>
      </c>
      <c r="F226" s="31"/>
      <c r="K226" s="2" t="s">
        <v>731</v>
      </c>
      <c r="L226" s="31"/>
    </row>
    <row r="227">
      <c r="A227" s="2">
        <v>2761.0</v>
      </c>
      <c r="B227" s="2" t="s">
        <v>8</v>
      </c>
      <c r="C227" s="2">
        <f t="shared" si="1"/>
        <v>39</v>
      </c>
      <c r="D227" s="2" t="s">
        <v>43</v>
      </c>
      <c r="K227" s="2" t="s">
        <v>732</v>
      </c>
    </row>
    <row r="228">
      <c r="A228" s="2">
        <v>2800.0</v>
      </c>
      <c r="C228" s="2">
        <f>SUM(C5:C227)</f>
        <v>2720</v>
      </c>
      <c r="K228" s="2" t="s">
        <v>732</v>
      </c>
    </row>
    <row r="229">
      <c r="A229" s="2" t="s">
        <v>247</v>
      </c>
      <c r="C229" s="2" t="s">
        <v>733</v>
      </c>
      <c r="K229" s="20"/>
    </row>
    <row r="230">
      <c r="K230" s="20"/>
    </row>
    <row r="231">
      <c r="K231" s="20"/>
    </row>
    <row r="232">
      <c r="K232" s="20"/>
    </row>
    <row r="233">
      <c r="F233" s="31"/>
      <c r="K233" s="20"/>
    </row>
    <row r="234">
      <c r="K234" s="20"/>
    </row>
    <row r="235">
      <c r="K235" s="20"/>
    </row>
    <row r="236">
      <c r="K236" s="20"/>
    </row>
    <row r="237">
      <c r="K237" s="20"/>
    </row>
    <row r="238">
      <c r="K238" s="20"/>
    </row>
    <row r="239">
      <c r="K239" s="20"/>
    </row>
    <row r="240">
      <c r="K240" s="20"/>
    </row>
    <row r="241">
      <c r="K241" s="20"/>
    </row>
    <row r="242">
      <c r="K242" s="20"/>
    </row>
    <row r="243">
      <c r="K243" s="20"/>
    </row>
    <row r="244">
      <c r="K244" s="20"/>
    </row>
    <row r="245">
      <c r="K245" s="20"/>
    </row>
    <row r="246">
      <c r="K246" s="20"/>
    </row>
    <row r="247">
      <c r="K247" s="20"/>
    </row>
    <row r="248">
      <c r="F248" s="31"/>
      <c r="K248" s="20"/>
      <c r="L248" s="31"/>
    </row>
    <row r="249">
      <c r="K249" s="20"/>
    </row>
    <row r="250">
      <c r="K250" s="20"/>
    </row>
    <row r="251">
      <c r="K251" s="20"/>
    </row>
    <row r="252">
      <c r="K252" s="20"/>
    </row>
    <row r="253">
      <c r="K253" s="20"/>
    </row>
    <row r="254">
      <c r="K254" s="20"/>
    </row>
    <row r="255">
      <c r="K255" s="20"/>
    </row>
    <row r="256">
      <c r="K256" s="20"/>
    </row>
  </sheetData>
  <customSheetViews>
    <customSheetView guid="{0945A032-A38A-4A2D-B08B-EF7107F0CEAA}" filter="1" showAutoFilter="1">
      <autoFilter ref="$A$4:$L$229"/>
      <extLst>
        <ext uri="GoogleSheetsCustomDataVersion1">
          <go:sheetsCustomData xmlns:go="http://customooxmlschemas.google.com/" filterViewId="578644007"/>
        </ext>
      </extLst>
    </customSheetView>
  </customSheetView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2021-12-23T07:19:24Z</dcterms:created>
  <dc:creator>James Davis Reimer</dc:creator>
</cp:coreProperties>
</file>