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1E3012A8-F3BC-4D48-BB3C-08BF3003451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Z_163EC2F8_7EFC_4C09_8226_E28C40713B41_.wvu.FilterData" localSheetId="2" hidden="1">'D3'!$A$4:$L$184</definedName>
    <definedName name="Z_163EC2F8_7EFC_4C09_8226_E28C40713B41_.wvu.FilterData" localSheetId="5" hidden="1">'S3'!$A$4:$L$229</definedName>
  </definedNames>
  <calcPr calcId="191029"/>
  <customWorkbookViews>
    <customWorkbookView name="Filter 1" guid="{163EC2F8-7EFC-4C09-8226-E28C40713B4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Ysw9A/RU1FIUxqbiqgPyPPQ+6Cw=="/>
    </ext>
  </extLst>
</workbook>
</file>

<file path=xl/calcChain.xml><?xml version="1.0" encoding="utf-8"?>
<calcChain xmlns="http://schemas.openxmlformats.org/spreadsheetml/2006/main">
  <c r="C227" i="7" l="1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O5" i="7" s="1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O6" i="7" s="1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O15" i="7" s="1"/>
  <c r="C37" i="7"/>
  <c r="C36" i="7"/>
  <c r="C35" i="7"/>
  <c r="C34" i="7"/>
  <c r="C33" i="7"/>
  <c r="C32" i="7"/>
  <c r="C31" i="7"/>
  <c r="C30" i="7"/>
  <c r="C29" i="7"/>
  <c r="C28" i="7"/>
  <c r="C27" i="7"/>
  <c r="C26" i="7"/>
  <c r="O14" i="7" s="1"/>
  <c r="C25" i="7"/>
  <c r="C24" i="7"/>
  <c r="C23" i="7"/>
  <c r="C22" i="7"/>
  <c r="C21" i="7"/>
  <c r="C20" i="7"/>
  <c r="C19" i="7"/>
  <c r="C18" i="7"/>
  <c r="C17" i="7"/>
  <c r="C16" i="7"/>
  <c r="C15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C6" i="7"/>
  <c r="C5" i="7"/>
  <c r="N19" i="7" s="1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O15" i="6" s="1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O8" i="6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N19" i="6"/>
  <c r="C19" i="6"/>
  <c r="C18" i="6"/>
  <c r="C17" i="6"/>
  <c r="C16" i="6"/>
  <c r="C15" i="6"/>
  <c r="C14" i="6"/>
  <c r="C13" i="6"/>
  <c r="O13" i="6" s="1"/>
  <c r="O12" i="6"/>
  <c r="C12" i="6"/>
  <c r="O11" i="6"/>
  <c r="C11" i="6"/>
  <c r="O10" i="6"/>
  <c r="C10" i="6"/>
  <c r="O9" i="6"/>
  <c r="C9" i="6"/>
  <c r="C8" i="6"/>
  <c r="O5" i="6" s="1"/>
  <c r="O7" i="6"/>
  <c r="C7" i="6"/>
  <c r="O14" i="6" s="1"/>
  <c r="C6" i="6"/>
  <c r="C5" i="6"/>
  <c r="O6" i="6" s="1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O15" i="5" s="1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O7" i="5" s="1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O8" i="5" s="1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O5" i="5" s="1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O13" i="5"/>
  <c r="C13" i="5"/>
  <c r="O12" i="5"/>
  <c r="C12" i="5"/>
  <c r="O11" i="5"/>
  <c r="C11" i="5"/>
  <c r="O10" i="5"/>
  <c r="C10" i="5"/>
  <c r="O6" i="5" s="1"/>
  <c r="O9" i="5"/>
  <c r="C9" i="5"/>
  <c r="C8" i="5"/>
  <c r="C7" i="5"/>
  <c r="C6" i="5"/>
  <c r="O14" i="5" s="1"/>
  <c r="C5" i="5"/>
  <c r="N19" i="5" s="1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O7" i="4" s="1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O14" i="4" s="1"/>
  <c r="C44" i="4"/>
  <c r="C43" i="4"/>
  <c r="C42" i="4"/>
  <c r="C41" i="4"/>
  <c r="C40" i="4"/>
  <c r="C39" i="4"/>
  <c r="C38" i="4"/>
  <c r="C37" i="4"/>
  <c r="C36" i="4"/>
  <c r="O13" i="4" s="1"/>
  <c r="C35" i="4"/>
  <c r="C34" i="4"/>
  <c r="C33" i="4"/>
  <c r="C32" i="4"/>
  <c r="C31" i="4"/>
  <c r="C30" i="4"/>
  <c r="C29" i="4"/>
  <c r="C28" i="4"/>
  <c r="C27" i="4"/>
  <c r="C26" i="4"/>
  <c r="C25" i="4"/>
  <c r="C24" i="4"/>
  <c r="O5" i="4" s="1"/>
  <c r="C23" i="4"/>
  <c r="C22" i="4"/>
  <c r="C21" i="4"/>
  <c r="C20" i="4"/>
  <c r="N19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O8" i="4"/>
  <c r="C8" i="4"/>
  <c r="C7" i="4"/>
  <c r="C6" i="4"/>
  <c r="O6" i="4" s="1"/>
  <c r="C5" i="4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O11" i="3" s="1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O15" i="3" s="1"/>
  <c r="C38" i="3"/>
  <c r="C37" i="3"/>
  <c r="C36" i="3"/>
  <c r="O14" i="3" s="1"/>
  <c r="C35" i="3"/>
  <c r="C34" i="3"/>
  <c r="C33" i="3"/>
  <c r="C32" i="3"/>
  <c r="C31" i="3"/>
  <c r="C30" i="3"/>
  <c r="C29" i="3"/>
  <c r="C28" i="3"/>
  <c r="C27" i="3"/>
  <c r="O8" i="3" s="1"/>
  <c r="C26" i="3"/>
  <c r="C25" i="3"/>
  <c r="O5" i="3" s="1"/>
  <c r="C24" i="3"/>
  <c r="C23" i="3"/>
  <c r="C22" i="3"/>
  <c r="C21" i="3"/>
  <c r="C20" i="3"/>
  <c r="C19" i="3"/>
  <c r="C18" i="3"/>
  <c r="C17" i="3"/>
  <c r="C16" i="3"/>
  <c r="C15" i="3"/>
  <c r="C14" i="3"/>
  <c r="C13" i="3"/>
  <c r="O13" i="3" s="1"/>
  <c r="O12" i="3"/>
  <c r="C12" i="3"/>
  <c r="C11" i="3"/>
  <c r="O10" i="3"/>
  <c r="C10" i="3"/>
  <c r="O9" i="3"/>
  <c r="C9" i="3"/>
  <c r="C8" i="3"/>
  <c r="O6" i="3" s="1"/>
  <c r="O7" i="3"/>
  <c r="C7" i="3"/>
  <c r="C6" i="3"/>
  <c r="C5" i="3"/>
  <c r="N19" i="3" s="1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O13" i="2" s="1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O10" i="2" s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O8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O15" i="2" s="1"/>
  <c r="C17" i="2"/>
  <c r="C16" i="2"/>
  <c r="C15" i="2"/>
  <c r="C14" i="2"/>
  <c r="C13" i="2"/>
  <c r="O12" i="2"/>
  <c r="C12" i="2"/>
  <c r="O6" i="2" s="1"/>
  <c r="O11" i="2"/>
  <c r="C11" i="2"/>
  <c r="C10" i="2"/>
  <c r="O9" i="2"/>
  <c r="C9" i="2"/>
  <c r="C8" i="2"/>
  <c r="O14" i="2" s="1"/>
  <c r="O7" i="2"/>
  <c r="C7" i="2"/>
  <c r="C6" i="2"/>
  <c r="O5" i="2"/>
  <c r="C5" i="2"/>
  <c r="N19" i="2" s="1"/>
  <c r="O16" i="7" l="1"/>
  <c r="P10" i="7" s="1"/>
  <c r="P13" i="4"/>
  <c r="P8" i="7"/>
  <c r="O16" i="4"/>
  <c r="P13" i="7"/>
  <c r="P9" i="7"/>
  <c r="P9" i="4"/>
  <c r="O16" i="2"/>
  <c r="P9" i="2" s="1"/>
  <c r="P10" i="4"/>
  <c r="O16" i="6"/>
  <c r="P10" i="6" s="1"/>
  <c r="O16" i="5"/>
  <c r="P15" i="5" s="1"/>
  <c r="O16" i="3"/>
  <c r="P13" i="3" s="1"/>
  <c r="P15" i="3"/>
  <c r="P14" i="4"/>
  <c r="P6" i="5"/>
  <c r="P12" i="7"/>
  <c r="P15" i="7" l="1"/>
  <c r="P7" i="7"/>
  <c r="P5" i="7"/>
  <c r="P5" i="6"/>
  <c r="P15" i="6"/>
  <c r="P7" i="6"/>
  <c r="P9" i="6"/>
  <c r="P8" i="6"/>
  <c r="P13" i="6"/>
  <c r="P12" i="6"/>
  <c r="P5" i="5"/>
  <c r="P5" i="3"/>
  <c r="P11" i="2"/>
  <c r="P13" i="2"/>
  <c r="P10" i="2"/>
  <c r="P9" i="3"/>
  <c r="P12" i="3"/>
  <c r="P7" i="3"/>
  <c r="P6" i="2"/>
  <c r="P6" i="3"/>
  <c r="P15" i="2"/>
  <c r="P7" i="5"/>
  <c r="P7" i="2"/>
  <c r="P14" i="6"/>
  <c r="P12" i="2"/>
  <c r="P14" i="2"/>
  <c r="P16" i="7"/>
  <c r="P6" i="6"/>
  <c r="P6" i="7"/>
  <c r="P8" i="3"/>
  <c r="P8" i="2"/>
  <c r="P14" i="7"/>
  <c r="P11" i="6"/>
  <c r="P10" i="5"/>
  <c r="P11" i="5"/>
  <c r="P13" i="5"/>
  <c r="P12" i="5"/>
  <c r="P14" i="5"/>
  <c r="P9" i="5"/>
  <c r="P5" i="2"/>
  <c r="P14" i="3"/>
  <c r="P11" i="3"/>
  <c r="P10" i="3"/>
  <c r="P11" i="4"/>
  <c r="P12" i="4"/>
  <c r="P8" i="4"/>
  <c r="P15" i="4"/>
  <c r="P7" i="4"/>
  <c r="P8" i="5"/>
  <c r="P11" i="7"/>
  <c r="P5" i="4"/>
  <c r="P6" i="4"/>
  <c r="P16" i="6" l="1"/>
  <c r="P16" i="5"/>
  <c r="P16" i="3"/>
  <c r="P16" i="2"/>
  <c r="P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100-000001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1" authorId="0" shapeId="0" xr:uid="{00000000-0006-0000-0100-000002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6" authorId="0" shapeId="0" xr:uid="{00000000-0006-0000-0100-000003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9" authorId="0" shapeId="0" xr:uid="{00000000-0006-0000-0100-000004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1" authorId="0" shapeId="0" xr:uid="{00000000-0006-0000-0100-000005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5" authorId="0" shapeId="0" xr:uid="{00000000-0006-0000-0100-000006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7" authorId="0" shapeId="0" xr:uid="{00000000-0006-0000-0100-000007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30" authorId="0" shapeId="0" xr:uid="{00000000-0006-0000-0100-000008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33" authorId="0" shapeId="0" xr:uid="{00000000-0006-0000-0100-000009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48" authorId="0" shapeId="0" xr:uid="{00000000-0006-0000-0100-00000A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59" authorId="0" shapeId="0" xr:uid="{00000000-0006-0000-0100-00000B000000}">
      <text>
        <r>
          <rPr>
            <sz val="12"/>
            <color theme="1"/>
            <rFont val="Calibri"/>
            <scheme val="minor"/>
          </rPr>
          <t>filamentous
======</t>
        </r>
      </text>
    </comment>
  </commentList>
</comments>
</file>

<file path=xl/sharedStrings.xml><?xml version="1.0" encoding="utf-8"?>
<sst xmlns="http://schemas.openxmlformats.org/spreadsheetml/2006/main" count="3903" uniqueCount="710">
  <si>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</si>
  <si>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</si>
  <si>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</si>
  <si>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</si>
  <si>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</si>
  <si>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</si>
  <si>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</si>
  <si>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</si>
  <si>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</si>
  <si>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</si>
  <si>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</si>
  <si>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</si>
  <si>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</si>
  <si>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</si>
  <si>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</si>
  <si>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</si>
  <si>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</si>
  <si>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</si>
  <si>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</si>
  <si>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</si>
  <si>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</si>
  <si>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</si>
  <si>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</si>
  <si>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</si>
  <si>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</si>
  <si>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</si>
  <si>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</si>
  <si>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</si>
  <si>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</si>
  <si>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</si>
  <si>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</si>
  <si>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macroalgae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</si>
  <si>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</si>
  <si>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</si>
  <si>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</si>
  <si>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</si>
  <si>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</si>
  <si>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</si>
  <si>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</si>
  <si>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</si>
  <si>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</si>
  <si>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P5190204</t>
  </si>
  <si>
    <t>-</t>
  </si>
  <si>
    <t>shadow</t>
  </si>
  <si>
    <t>other</t>
  </si>
  <si>
    <t>turf</t>
  </si>
  <si>
    <t>P5190204-5</t>
  </si>
  <si>
    <t>rubble</t>
  </si>
  <si>
    <t>zoanthids</t>
  </si>
  <si>
    <t>Palythoa</t>
  </si>
  <si>
    <t>P5190206</t>
  </si>
  <si>
    <t>Palythoa heliodiscus</t>
  </si>
  <si>
    <t>P5190206-7</t>
  </si>
  <si>
    <t>P5190207</t>
  </si>
  <si>
    <t>shadowed</t>
  </si>
  <si>
    <t>P5190208</t>
  </si>
  <si>
    <t>P5190208-9-10-11</t>
  </si>
  <si>
    <t>P5190211</t>
  </si>
  <si>
    <t>TOT-MISSING</t>
  </si>
  <si>
    <t>CORRECT IN R</t>
  </si>
  <si>
    <t>P5190211-2</t>
  </si>
  <si>
    <t>P5190212</t>
  </si>
  <si>
    <t xml:space="preserve">hard_coral </t>
  </si>
  <si>
    <t>P5190212-3</t>
  </si>
  <si>
    <t>P5190213</t>
  </si>
  <si>
    <t>P5190214</t>
  </si>
  <si>
    <t>P5190214-5</t>
  </si>
  <si>
    <t>P5190215</t>
  </si>
  <si>
    <t>P5190215-6</t>
  </si>
  <si>
    <t>P5190216</t>
  </si>
  <si>
    <t>P5190216-7</t>
  </si>
  <si>
    <t>P5190217</t>
  </si>
  <si>
    <t>P5190218</t>
  </si>
  <si>
    <t>P5190218-9</t>
  </si>
  <si>
    <t>P5190219</t>
  </si>
  <si>
    <t>P5190219-20</t>
  </si>
  <si>
    <t>P5190220</t>
  </si>
  <si>
    <t>P5190221</t>
  </si>
  <si>
    <t>P5190221-2</t>
  </si>
  <si>
    <t>P5190222</t>
  </si>
  <si>
    <t xml:space="preserve"> </t>
  </si>
  <si>
    <t>P5190223</t>
  </si>
  <si>
    <t>plate</t>
  </si>
  <si>
    <t>P5190224</t>
  </si>
  <si>
    <t>P5190224-5</t>
  </si>
  <si>
    <t>P5190225</t>
  </si>
  <si>
    <t xml:space="preserve">- </t>
  </si>
  <si>
    <t>P5190225-6</t>
  </si>
  <si>
    <t>P5190226</t>
  </si>
  <si>
    <t>P5190226-7-8</t>
  </si>
  <si>
    <t>out of focus</t>
  </si>
  <si>
    <t>P5190228</t>
  </si>
  <si>
    <t>P5190228-9</t>
  </si>
  <si>
    <t>P5190229</t>
  </si>
  <si>
    <t>P5190230</t>
  </si>
  <si>
    <t>P5190230-1-2</t>
  </si>
  <si>
    <t>P5190232</t>
  </si>
  <si>
    <t>P5190233</t>
  </si>
  <si>
    <t>P5190233-4-5-6</t>
  </si>
  <si>
    <t>P5190236</t>
  </si>
  <si>
    <t>P5190237</t>
  </si>
  <si>
    <t>P5190237-8</t>
  </si>
  <si>
    <t>P5190238</t>
  </si>
  <si>
    <t>P5190239</t>
  </si>
  <si>
    <t>P5190240</t>
  </si>
  <si>
    <t>P5190240-1</t>
  </si>
  <si>
    <t>P5190241</t>
  </si>
  <si>
    <t>P5190241-2</t>
  </si>
  <si>
    <t>P5190242</t>
  </si>
  <si>
    <t>P5190243</t>
  </si>
  <si>
    <t>P5190244-5</t>
  </si>
  <si>
    <t>P5190245</t>
  </si>
  <si>
    <t>P5190245-6</t>
  </si>
  <si>
    <t>P5190246-7</t>
  </si>
  <si>
    <t>P5190247</t>
  </si>
  <si>
    <t>P5190247-8</t>
  </si>
  <si>
    <t>P5190248</t>
  </si>
  <si>
    <t>P5190248-9</t>
  </si>
  <si>
    <t>P5190249</t>
  </si>
  <si>
    <t>P5190249-50</t>
  </si>
  <si>
    <t>P5190250</t>
  </si>
  <si>
    <t>P5190250-1</t>
  </si>
  <si>
    <t>P5190251</t>
  </si>
  <si>
    <t>P5190252</t>
  </si>
  <si>
    <t>P5190252-3</t>
  </si>
  <si>
    <t>P5190253</t>
  </si>
  <si>
    <t>P5190254</t>
  </si>
  <si>
    <t>P5190255</t>
  </si>
  <si>
    <t>P5190256</t>
  </si>
  <si>
    <t>P5190256-7</t>
  </si>
  <si>
    <t>P5190256-7-8-9</t>
  </si>
  <si>
    <t>P5190260</t>
  </si>
  <si>
    <t>P5190261</t>
  </si>
  <si>
    <t>P5190261-2</t>
  </si>
  <si>
    <t>P5190262</t>
  </si>
  <si>
    <t>P5190263</t>
  </si>
  <si>
    <t>P5190264</t>
  </si>
  <si>
    <t>end</t>
  </si>
  <si>
    <t>P5190264-5</t>
  </si>
  <si>
    <t>P5190267</t>
  </si>
  <si>
    <t>P5190267-8-9</t>
  </si>
  <si>
    <t>P5190269-71-2-3</t>
  </si>
  <si>
    <t>P5190273</t>
  </si>
  <si>
    <t>P5190274-75</t>
  </si>
  <si>
    <t>P5190275</t>
  </si>
  <si>
    <t>P5190275-6</t>
  </si>
  <si>
    <t>P5190276</t>
  </si>
  <si>
    <t>P5190276-7</t>
  </si>
  <si>
    <t>P5190277</t>
  </si>
  <si>
    <t>P5190278</t>
  </si>
  <si>
    <t>P5190279</t>
  </si>
  <si>
    <t>P5190280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</si>
  <si>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</si>
  <si>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</si>
  <si>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</si>
  <si>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</si>
  <si>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</si>
  <si>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</si>
  <si>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</si>
  <si>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</si>
  <si>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blurred</t>
  </si>
  <si>
    <t>P5190286-7</t>
  </si>
  <si>
    <t>P5190287</t>
  </si>
  <si>
    <t>P5190287-8-9</t>
  </si>
  <si>
    <t>P5190290</t>
  </si>
  <si>
    <t>P5190291</t>
  </si>
  <si>
    <t>P5190292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</si>
  <si>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</si>
  <si>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</si>
  <si>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</si>
  <si>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</si>
  <si>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</si>
  <si>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</si>
  <si>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</si>
  <si>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</si>
  <si>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</si>
  <si>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</si>
  <si>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</si>
  <si>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</si>
  <si>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P5190299-300</t>
  </si>
  <si>
    <t>P5190300-1</t>
  </si>
  <si>
    <t>P5190301</t>
  </si>
  <si>
    <t>hard</t>
  </si>
  <si>
    <t>P5190302</t>
  </si>
  <si>
    <t>P5190302-3-4</t>
  </si>
  <si>
    <t>P5190304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</si>
  <si>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</si>
  <si>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</si>
  <si>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</si>
  <si>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</si>
  <si>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</si>
  <si>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</si>
  <si>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</si>
  <si>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</si>
  <si>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</si>
  <si>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</si>
  <si>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</si>
  <si>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</si>
  <si>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</si>
  <si>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</si>
  <si>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</si>
  <si>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</si>
  <si>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</si>
  <si>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</si>
  <si>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</si>
  <si>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</si>
  <si>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</si>
  <si>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</si>
  <si>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</si>
  <si>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</si>
  <si>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</si>
  <si>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</si>
  <si>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</si>
  <si>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</si>
  <si>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</si>
  <si>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</si>
  <si>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</si>
  <si>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</si>
  <si>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</si>
  <si>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</si>
  <si>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</si>
  <si>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</si>
  <si>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</si>
  <si>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</si>
  <si>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</si>
  <si>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</si>
  <si>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</si>
  <si>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</si>
  <si>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</si>
  <si>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</si>
  <si>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</si>
  <si>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</si>
  <si>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</si>
  <si>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</si>
  <si>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P5190339</t>
  </si>
  <si>
    <t>P5190339-40</t>
  </si>
  <si>
    <t>P5190340</t>
  </si>
  <si>
    <t>P5190340-1</t>
  </si>
  <si>
    <t>P5190341</t>
  </si>
  <si>
    <t>P5190341-2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</si>
  <si>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</si>
  <si>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</si>
  <si>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</si>
  <si>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</si>
  <si>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</si>
  <si>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</si>
  <si>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</si>
  <si>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</si>
  <si>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</si>
  <si>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</si>
  <si>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</si>
  <si>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</si>
  <si>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</si>
  <si>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</si>
  <si>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</si>
  <si>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</si>
  <si>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</si>
  <si>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</si>
  <si>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</si>
  <si>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</si>
  <si>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</si>
  <si>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</si>
  <si>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</si>
  <si>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</si>
  <si>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</si>
  <si>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</si>
  <si>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</si>
  <si>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</si>
  <si>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</si>
  <si>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</si>
  <si>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</si>
  <si>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</si>
  <si>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</si>
  <si>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</si>
  <si>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</si>
  <si>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</si>
  <si>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</si>
  <si>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</si>
  <si>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</si>
  <si>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</si>
  <si>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</si>
  <si>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</si>
  <si>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</si>
  <si>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</si>
  <si>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</si>
  <si>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</si>
  <si>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</si>
  <si>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</si>
  <si>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</si>
  <si>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</si>
  <si>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</si>
  <si>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</si>
  <si>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</si>
  <si>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</si>
  <si>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</si>
  <si>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</si>
  <si>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</si>
  <si>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</si>
  <si>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</si>
  <si>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</si>
  <si>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</si>
  <si>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</si>
  <si>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</si>
  <si>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</si>
  <si>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</si>
  <si>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</si>
  <si>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</si>
  <si>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</si>
  <si>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</si>
  <si>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</si>
  <si>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</si>
  <si>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</si>
  <si>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</si>
  <si>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</si>
  <si>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</si>
  <si>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</si>
  <si>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</si>
  <si>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</si>
  <si>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</si>
  <si>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</si>
  <si>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</si>
  <si>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</si>
  <si>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</si>
  <si>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</si>
  <si>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</si>
  <si>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</si>
  <si>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</si>
  <si>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</si>
  <si>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</si>
  <si>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</si>
  <si>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</si>
  <si>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</si>
  <si>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</si>
  <si>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</si>
  <si>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</si>
  <si>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</si>
  <si>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</si>
  <si>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</si>
  <si>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</si>
  <si>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</si>
  <si>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</si>
  <si>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</si>
  <si>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</si>
  <si>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</si>
  <si>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</si>
  <si>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</si>
  <si>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</si>
  <si>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</si>
  <si>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</si>
  <si>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</si>
  <si>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</si>
  <si>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</si>
  <si>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</si>
  <si>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</si>
  <si>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</si>
  <si>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</si>
  <si>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</si>
  <si>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</si>
  <si>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</si>
  <si>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</si>
  <si>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</si>
  <si>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</si>
  <si>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</si>
  <si>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</si>
  <si>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</si>
  <si>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</si>
  <si>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</si>
  <si>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</si>
  <si>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</si>
  <si>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</si>
  <si>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</si>
  <si>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</si>
  <si>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</si>
  <si>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</si>
  <si>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</si>
  <si>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</si>
  <si>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</si>
  <si>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</si>
  <si>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</si>
  <si>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</si>
  <si>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</si>
  <si>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</si>
  <si>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</si>
  <si>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</si>
  <si>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</si>
  <si>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</si>
  <si>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</si>
  <si>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</si>
  <si>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</si>
  <si>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</si>
  <si>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</si>
  <si>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</si>
  <si>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</si>
  <si>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</si>
  <si>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</si>
  <si>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</si>
  <si>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</si>
  <si>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</si>
  <si>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</si>
  <si>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</si>
  <si>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</si>
  <si>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</si>
  <si>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</si>
  <si>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</si>
  <si>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</si>
  <si>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</si>
  <si>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</si>
  <si>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</si>
  <si>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</si>
  <si>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</si>
  <si>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</si>
  <si>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</si>
  <si>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</si>
  <si>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</si>
  <si>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</si>
  <si>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</si>
  <si>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</si>
  <si>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</si>
  <si>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</si>
  <si>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</si>
  <si>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</si>
  <si>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</si>
  <si>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</si>
  <si>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</si>
  <si>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</si>
  <si>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</si>
  <si>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</si>
  <si>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</si>
  <si>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</si>
  <si>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</si>
  <si>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</si>
  <si>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</si>
  <si>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</si>
  <si>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</si>
  <si>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</si>
  <si>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</si>
  <si>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</si>
  <si>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</si>
  <si>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</si>
  <si>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</si>
  <si>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</si>
  <si>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</si>
  <si>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</si>
  <si>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</si>
  <si>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</si>
  <si>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</si>
  <si>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</si>
  <si>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</si>
  <si>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</si>
  <si>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</si>
  <si>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</si>
  <si>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missing</t>
  </si>
  <si>
    <t>missed overlap</t>
  </si>
  <si>
    <t>P519042790</t>
  </si>
  <si>
    <t>P519042790-1</t>
  </si>
  <si>
    <t>P519042791</t>
  </si>
  <si>
    <t>P519042792</t>
  </si>
  <si>
    <t>P519042792-3</t>
  </si>
  <si>
    <t>P519042793</t>
  </si>
  <si>
    <t>P519042793-4</t>
  </si>
  <si>
    <t>P519042794</t>
  </si>
  <si>
    <t>P519042794-5</t>
  </si>
  <si>
    <t>P519042795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</si>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</sst>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2" fillId="4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4" xfId="0" applyFont="1" applyBorder="1"/>
    <xf numFmtId="0" fontId="3" fillId="5" borderId="0" xfId="0" applyFont="1" applyFill="1"/>
    <xf numFmtId="0" fontId="3" fillId="6" borderId="0" xfId="0" applyFont="1" applyFill="1"/>
    <xf numFmtId="0" fontId="4" fillId="2" borderId="0" xfId="0" applyFont="1" applyFill="1"/>
    <xf numFmtId="0" fontId="1" fillId="2" borderId="1" xfId="0" applyFont="1" applyFill="1" applyBorder="1" applyAlignment="1">
      <alignment horizontal="center"/>
    </xf>
    <xf numFmtId="0" fontId="3" fillId="7" borderId="0" xfId="0" applyFont="1" applyFill="1"/>
    <xf numFmtId="0" fontId="2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5" fillId="7" borderId="0" xfId="0" applyFont="1" applyFill="1"/>
    <xf numFmtId="0" fontId="3" fillId="8" borderId="0" xfId="0" applyFont="1" applyFill="1"/>
    <xf numFmtId="0" fontId="4" fillId="7" borderId="0" xfId="0" applyFont="1" applyFill="1"/>
    <xf numFmtId="0" fontId="6" fillId="7" borderId="0" xfId="0" applyFont="1" applyFill="1"/>
    <xf numFmtId="0" fontId="6" fillId="0" borderId="0" xfId="0" applyFont="1"/>
    <xf numFmtId="0" fontId="4" fillId="9" borderId="0" xfId="0" applyFont="1" applyFill="1"/>
    <xf numFmtId="0" fontId="4" fillId="10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65"/>
  <sheetViews>
    <sheetView topLeftCell="A142" workbookViewId="0">
      <selection activeCell="C164" sqref="C16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13.6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11" t="s">
        <v>8</v>
      </c>
      <c r="O4" s="12" t="s">
        <v>39</v>
      </c>
      <c r="P4" s="12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9</v>
      </c>
      <c r="C5" s="13">
        <f t="shared" ref="C5:C163" si="0">A6-A5</f>
        <v>5</v>
      </c>
      <c r="D5" s="7" t="s">
        <v>22</v>
      </c>
      <c r="I5" s="14"/>
      <c r="J5" s="15"/>
      <c r="K5" s="7" t="s">
        <v>41</v>
      </c>
      <c r="N5" s="1" t="s">
        <v>9</v>
      </c>
      <c r="O5" s="16">
        <f>SUMIF(B:B,"hard_coral",C:C)</f>
        <v>176</v>
      </c>
      <c r="P5" s="17">
        <f t="shared" ref="P5:P15" si="1">(O5/$O$16)*100</f>
        <v>6.7562380038387717</v>
      </c>
      <c r="R5" s="13" t="s">
        <v>11</v>
      </c>
      <c r="S5" s="13">
        <v>1809</v>
      </c>
      <c r="T5" s="7"/>
      <c r="U5" s="7"/>
      <c r="V5" s="7"/>
      <c r="W5" s="7"/>
      <c r="X5" s="7"/>
    </row>
    <row r="6" spans="1:24" x14ac:dyDescent="0.3">
      <c r="A6" s="7">
        <v>40</v>
      </c>
      <c r="B6" s="7" t="s">
        <v>14</v>
      </c>
      <c r="C6" s="13">
        <f t="shared" si="0"/>
        <v>6</v>
      </c>
      <c r="D6" s="7" t="s">
        <v>42</v>
      </c>
      <c r="I6" s="14"/>
      <c r="J6" s="15"/>
      <c r="K6" s="7" t="s">
        <v>41</v>
      </c>
      <c r="N6" s="1" t="s">
        <v>11</v>
      </c>
      <c r="O6" s="16">
        <f>SUMIF(B:B,"algae",C:C)</f>
        <v>1809</v>
      </c>
      <c r="P6" s="17">
        <f t="shared" si="1"/>
        <v>69.44337811900192</v>
      </c>
      <c r="R6" s="7" t="s">
        <v>14</v>
      </c>
      <c r="S6" s="7">
        <v>231</v>
      </c>
    </row>
    <row r="7" spans="1:24" x14ac:dyDescent="0.3">
      <c r="A7" s="7">
        <v>46</v>
      </c>
      <c r="B7" s="7" t="s">
        <v>9</v>
      </c>
      <c r="C7" s="13">
        <f t="shared" si="0"/>
        <v>9</v>
      </c>
      <c r="D7" s="18" t="s">
        <v>25</v>
      </c>
      <c r="I7" s="14"/>
      <c r="J7" s="15"/>
      <c r="K7" s="7" t="s">
        <v>41</v>
      </c>
      <c r="N7" s="1" t="s">
        <v>10</v>
      </c>
      <c r="O7" s="16">
        <f>SUMIF(B:B,"soft_coral",C:C)</f>
        <v>77</v>
      </c>
      <c r="P7" s="17">
        <f t="shared" si="1"/>
        <v>2.9558541266794625</v>
      </c>
      <c r="R7" s="7" t="s">
        <v>9</v>
      </c>
      <c r="S7" s="7">
        <v>176</v>
      </c>
    </row>
    <row r="8" spans="1:24" x14ac:dyDescent="0.3">
      <c r="A8" s="7">
        <v>55</v>
      </c>
      <c r="B8" s="7" t="s">
        <v>43</v>
      </c>
      <c r="C8" s="13">
        <f t="shared" si="0"/>
        <v>17</v>
      </c>
      <c r="D8" s="7" t="s">
        <v>42</v>
      </c>
      <c r="I8" s="14"/>
      <c r="J8" s="15"/>
      <c r="K8" s="7" t="s">
        <v>41</v>
      </c>
      <c r="N8" s="1" t="s">
        <v>14</v>
      </c>
      <c r="O8" s="16">
        <f>SUMIF(B:B,"boulder",C:C)</f>
        <v>231</v>
      </c>
      <c r="P8" s="17">
        <f t="shared" si="1"/>
        <v>8.8675623800383878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72</v>
      </c>
      <c r="B9" s="7" t="s">
        <v>11</v>
      </c>
      <c r="C9" s="13">
        <f t="shared" si="0"/>
        <v>48</v>
      </c>
      <c r="D9" s="7" t="s">
        <v>45</v>
      </c>
      <c r="I9" s="14"/>
      <c r="J9" s="15"/>
      <c r="K9" s="7" t="s">
        <v>46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120</v>
      </c>
      <c r="B10" s="7" t="s">
        <v>48</v>
      </c>
      <c r="C10" s="13">
        <f t="shared" si="0"/>
        <v>7</v>
      </c>
      <c r="F10" s="19" t="s">
        <v>49</v>
      </c>
      <c r="K10" s="1" t="s">
        <v>50</v>
      </c>
      <c r="L10" s="19" t="s">
        <v>51</v>
      </c>
      <c r="N10" s="1" t="s">
        <v>15</v>
      </c>
      <c r="O10" s="16">
        <f>SUMIF(B:B,"sand",C:C)</f>
        <v>55</v>
      </c>
      <c r="P10" s="17">
        <f t="shared" si="1"/>
        <v>2.1113243761996161</v>
      </c>
      <c r="R10" s="13" t="s">
        <v>15</v>
      </c>
      <c r="S10" s="13">
        <v>55</v>
      </c>
    </row>
    <row r="11" spans="1:24" x14ac:dyDescent="0.3">
      <c r="A11" s="7">
        <v>127</v>
      </c>
      <c r="B11" s="7" t="s">
        <v>11</v>
      </c>
      <c r="C11" s="13">
        <f t="shared" si="0"/>
        <v>34</v>
      </c>
      <c r="D11" s="7" t="s">
        <v>45</v>
      </c>
      <c r="K11" s="1" t="s">
        <v>50</v>
      </c>
      <c r="N11" s="1" t="s">
        <v>12</v>
      </c>
      <c r="O11" s="16">
        <f>SUMIF(B:B,"sponge",C:C)</f>
        <v>10</v>
      </c>
      <c r="P11" s="17">
        <f t="shared" si="1"/>
        <v>0.38387715930902111</v>
      </c>
      <c r="R11" s="13" t="s">
        <v>43</v>
      </c>
      <c r="S11" s="13">
        <v>135</v>
      </c>
    </row>
    <row r="12" spans="1:24" x14ac:dyDescent="0.3">
      <c r="A12" s="7">
        <v>161</v>
      </c>
      <c r="B12" s="7" t="s">
        <v>11</v>
      </c>
      <c r="C12" s="13">
        <f t="shared" si="0"/>
        <v>22</v>
      </c>
      <c r="D12" s="7" t="s">
        <v>45</v>
      </c>
      <c r="K12" s="1" t="s">
        <v>52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77</v>
      </c>
    </row>
    <row r="13" spans="1:24" x14ac:dyDescent="0.3">
      <c r="A13" s="7">
        <v>183</v>
      </c>
      <c r="B13" s="18" t="s">
        <v>9</v>
      </c>
      <c r="C13" s="13">
        <f t="shared" si="0"/>
        <v>3</v>
      </c>
      <c r="D13" s="18" t="s">
        <v>22</v>
      </c>
      <c r="K13" s="1" t="s">
        <v>53</v>
      </c>
      <c r="N13" s="1" t="s">
        <v>13</v>
      </c>
      <c r="O13" s="16">
        <f>SUMIF(B:B,"unknown",C:C)</f>
        <v>103</v>
      </c>
      <c r="P13" s="17">
        <f t="shared" si="1"/>
        <v>3.9539347408829175</v>
      </c>
      <c r="R13" s="13" t="s">
        <v>12</v>
      </c>
      <c r="S13" s="13">
        <v>10</v>
      </c>
    </row>
    <row r="14" spans="1:24" x14ac:dyDescent="0.3">
      <c r="A14" s="7">
        <v>186</v>
      </c>
      <c r="B14" s="18" t="s">
        <v>9</v>
      </c>
      <c r="C14" s="13">
        <f t="shared" si="0"/>
        <v>8</v>
      </c>
      <c r="D14" s="18" t="s">
        <v>25</v>
      </c>
      <c r="K14" s="1" t="s">
        <v>53</v>
      </c>
      <c r="L14" s="7" t="s">
        <v>54</v>
      </c>
      <c r="N14" s="1" t="s">
        <v>43</v>
      </c>
      <c r="O14" s="16">
        <f>SUMIF(B:B,"shadow",C:C)</f>
        <v>135</v>
      </c>
      <c r="P14" s="17">
        <f t="shared" si="1"/>
        <v>5.182341650671785</v>
      </c>
      <c r="R14" s="13" t="s">
        <v>13</v>
      </c>
      <c r="S14" s="13">
        <v>103</v>
      </c>
    </row>
    <row r="15" spans="1:24" x14ac:dyDescent="0.3">
      <c r="A15" s="7">
        <v>194</v>
      </c>
      <c r="B15" s="7" t="s">
        <v>43</v>
      </c>
      <c r="C15" s="13">
        <f t="shared" si="0"/>
        <v>18</v>
      </c>
      <c r="D15" s="7" t="s">
        <v>42</v>
      </c>
      <c r="K15" s="1" t="s">
        <v>55</v>
      </c>
      <c r="N15" s="1" t="s">
        <v>48</v>
      </c>
      <c r="O15" s="16">
        <f>SUMIF(B:B,"zoanthids",C:C)</f>
        <v>9</v>
      </c>
      <c r="P15" s="17">
        <f t="shared" si="1"/>
        <v>0.34548944337811899</v>
      </c>
      <c r="R15" s="13" t="s">
        <v>48</v>
      </c>
      <c r="S15" s="13">
        <v>9</v>
      </c>
    </row>
    <row r="16" spans="1:24" x14ac:dyDescent="0.3">
      <c r="A16" s="7">
        <v>212</v>
      </c>
      <c r="B16" s="7" t="s">
        <v>11</v>
      </c>
      <c r="C16" s="13">
        <f t="shared" si="0"/>
        <v>73</v>
      </c>
      <c r="D16" s="7" t="s">
        <v>45</v>
      </c>
      <c r="K16" s="1" t="s">
        <v>55</v>
      </c>
      <c r="N16" s="1"/>
      <c r="O16" s="20">
        <f t="shared" ref="O16:P16" si="2">SUM(O5:O15)</f>
        <v>2605</v>
      </c>
      <c r="P16" s="21">
        <f t="shared" si="2"/>
        <v>100.00000000000001</v>
      </c>
    </row>
    <row r="17" spans="1:16" x14ac:dyDescent="0.3">
      <c r="A17" s="7">
        <v>285</v>
      </c>
      <c r="B17" s="7" t="s">
        <v>11</v>
      </c>
      <c r="C17" s="13">
        <f t="shared" si="0"/>
        <v>24</v>
      </c>
      <c r="D17" s="7" t="s">
        <v>45</v>
      </c>
      <c r="K17" s="7" t="s">
        <v>56</v>
      </c>
      <c r="N17" s="22"/>
      <c r="O17" s="1"/>
      <c r="P17" s="1"/>
    </row>
    <row r="18" spans="1:16" x14ac:dyDescent="0.3">
      <c r="A18" s="7">
        <v>309</v>
      </c>
      <c r="B18" s="7" t="s">
        <v>48</v>
      </c>
      <c r="C18" s="13">
        <f t="shared" si="0"/>
        <v>2</v>
      </c>
      <c r="F18" s="19" t="s">
        <v>49</v>
      </c>
      <c r="K18" s="1" t="s">
        <v>57</v>
      </c>
      <c r="L18" s="19" t="s">
        <v>51</v>
      </c>
      <c r="N18" s="22" t="s">
        <v>58</v>
      </c>
      <c r="O18" s="1"/>
      <c r="P18" s="1"/>
    </row>
    <row r="19" spans="1:16" x14ac:dyDescent="0.3">
      <c r="A19" s="7">
        <v>311</v>
      </c>
      <c r="B19" s="7" t="s">
        <v>11</v>
      </c>
      <c r="C19" s="13">
        <f t="shared" si="0"/>
        <v>4</v>
      </c>
      <c r="D19" s="7" t="s">
        <v>45</v>
      </c>
      <c r="K19" s="1" t="s">
        <v>57</v>
      </c>
      <c r="N19" s="20">
        <f>C164-SUMIF(B:B,"missing",C:C)</f>
        <v>0</v>
      </c>
      <c r="O19" s="1"/>
      <c r="P19" s="1"/>
    </row>
    <row r="20" spans="1:16" x14ac:dyDescent="0.3">
      <c r="A20" s="7">
        <v>315</v>
      </c>
      <c r="B20" s="7" t="s">
        <v>11</v>
      </c>
      <c r="C20" s="13">
        <f t="shared" si="0"/>
        <v>10</v>
      </c>
      <c r="D20" s="7" t="s">
        <v>45</v>
      </c>
      <c r="K20" s="1" t="s">
        <v>57</v>
      </c>
    </row>
    <row r="21" spans="1:16" x14ac:dyDescent="0.3">
      <c r="A21" s="7">
        <v>325</v>
      </c>
      <c r="B21" s="7" t="s">
        <v>11</v>
      </c>
      <c r="C21" s="13">
        <f t="shared" si="0"/>
        <v>6</v>
      </c>
      <c r="D21" s="7" t="s">
        <v>45</v>
      </c>
      <c r="K21" s="1" t="s">
        <v>57</v>
      </c>
    </row>
    <row r="22" spans="1:16" x14ac:dyDescent="0.3">
      <c r="A22" s="7">
        <v>331</v>
      </c>
      <c r="B22" s="7" t="s">
        <v>14</v>
      </c>
      <c r="C22" s="13">
        <f t="shared" si="0"/>
        <v>5</v>
      </c>
      <c r="D22" s="7" t="s">
        <v>42</v>
      </c>
      <c r="K22" s="1" t="s">
        <v>57</v>
      </c>
      <c r="N22" s="13" t="s">
        <v>59</v>
      </c>
    </row>
    <row r="23" spans="1:16" x14ac:dyDescent="0.3">
      <c r="A23" s="7">
        <v>336</v>
      </c>
      <c r="B23" s="7" t="s">
        <v>43</v>
      </c>
      <c r="C23" s="13">
        <f t="shared" si="0"/>
        <v>8</v>
      </c>
      <c r="D23" s="7" t="s">
        <v>42</v>
      </c>
      <c r="K23" s="1" t="s">
        <v>57</v>
      </c>
    </row>
    <row r="24" spans="1:16" x14ac:dyDescent="0.3">
      <c r="A24" s="7">
        <v>344</v>
      </c>
      <c r="B24" s="7" t="s">
        <v>9</v>
      </c>
      <c r="C24" s="13">
        <f t="shared" si="0"/>
        <v>10</v>
      </c>
      <c r="D24" s="18" t="s">
        <v>27</v>
      </c>
      <c r="K24" s="1" t="s">
        <v>60</v>
      </c>
      <c r="L24" s="1"/>
    </row>
    <row r="25" spans="1:16" x14ac:dyDescent="0.3">
      <c r="A25" s="7">
        <v>354</v>
      </c>
      <c r="B25" s="7" t="s">
        <v>11</v>
      </c>
      <c r="C25" s="13">
        <f t="shared" si="0"/>
        <v>15</v>
      </c>
      <c r="D25" s="7" t="s">
        <v>45</v>
      </c>
      <c r="K25" s="1" t="s">
        <v>61</v>
      </c>
      <c r="L25" s="1"/>
    </row>
    <row r="26" spans="1:16" x14ac:dyDescent="0.3">
      <c r="A26" s="7">
        <v>369</v>
      </c>
      <c r="B26" s="7" t="s">
        <v>11</v>
      </c>
      <c r="C26" s="13">
        <f t="shared" si="0"/>
        <v>8</v>
      </c>
      <c r="D26" s="7" t="s">
        <v>45</v>
      </c>
      <c r="K26" s="1" t="s">
        <v>61</v>
      </c>
      <c r="L26" s="1"/>
    </row>
    <row r="27" spans="1:16" x14ac:dyDescent="0.3">
      <c r="A27" s="7">
        <v>377</v>
      </c>
      <c r="B27" s="7" t="s">
        <v>11</v>
      </c>
      <c r="C27" s="13">
        <f t="shared" si="0"/>
        <v>6</v>
      </c>
      <c r="D27" s="7" t="s">
        <v>45</v>
      </c>
      <c r="K27" s="1" t="s">
        <v>61</v>
      </c>
      <c r="L27" s="1"/>
    </row>
    <row r="28" spans="1:16" x14ac:dyDescent="0.3">
      <c r="A28" s="7">
        <v>383</v>
      </c>
      <c r="B28" s="7" t="s">
        <v>43</v>
      </c>
      <c r="C28" s="13">
        <f t="shared" si="0"/>
        <v>3</v>
      </c>
      <c r="D28" s="7" t="s">
        <v>42</v>
      </c>
      <c r="K28" s="1" t="s">
        <v>61</v>
      </c>
    </row>
    <row r="29" spans="1:16" x14ac:dyDescent="0.3">
      <c r="A29" s="7">
        <v>386</v>
      </c>
      <c r="B29" s="7" t="s">
        <v>62</v>
      </c>
      <c r="C29" s="13">
        <f t="shared" si="0"/>
        <v>8</v>
      </c>
      <c r="D29" s="18" t="s">
        <v>25</v>
      </c>
      <c r="K29" s="1" t="s">
        <v>61</v>
      </c>
    </row>
    <row r="30" spans="1:16" x14ac:dyDescent="0.3">
      <c r="A30" s="7">
        <v>394</v>
      </c>
      <c r="B30" s="7" t="s">
        <v>11</v>
      </c>
      <c r="C30" s="13">
        <f t="shared" si="0"/>
        <v>35</v>
      </c>
      <c r="D30" s="7" t="s">
        <v>45</v>
      </c>
      <c r="K30" s="1" t="s">
        <v>63</v>
      </c>
    </row>
    <row r="31" spans="1:16" x14ac:dyDescent="0.3">
      <c r="A31" s="7">
        <v>429</v>
      </c>
      <c r="B31" s="18" t="s">
        <v>13</v>
      </c>
      <c r="C31" s="13">
        <f t="shared" si="0"/>
        <v>4</v>
      </c>
      <c r="D31" s="18" t="s">
        <v>25</v>
      </c>
      <c r="K31" s="1" t="s">
        <v>64</v>
      </c>
    </row>
    <row r="32" spans="1:16" x14ac:dyDescent="0.3">
      <c r="A32" s="7">
        <v>433</v>
      </c>
      <c r="B32" s="7" t="s">
        <v>11</v>
      </c>
      <c r="C32" s="13">
        <f t="shared" si="0"/>
        <v>16</v>
      </c>
      <c r="D32" s="7" t="s">
        <v>45</v>
      </c>
      <c r="K32" s="1" t="s">
        <v>64</v>
      </c>
    </row>
    <row r="33" spans="1:12" x14ac:dyDescent="0.3">
      <c r="A33" s="7">
        <v>449</v>
      </c>
      <c r="B33" s="7" t="s">
        <v>11</v>
      </c>
      <c r="C33" s="13">
        <f t="shared" si="0"/>
        <v>14</v>
      </c>
      <c r="D33" s="7" t="s">
        <v>45</v>
      </c>
      <c r="K33" s="1" t="s">
        <v>64</v>
      </c>
    </row>
    <row r="34" spans="1:12" x14ac:dyDescent="0.3">
      <c r="A34" s="7">
        <v>463</v>
      </c>
      <c r="B34" s="7" t="s">
        <v>11</v>
      </c>
      <c r="C34" s="13">
        <f t="shared" si="0"/>
        <v>21</v>
      </c>
      <c r="D34" s="7" t="s">
        <v>45</v>
      </c>
      <c r="K34" s="1" t="s">
        <v>65</v>
      </c>
    </row>
    <row r="35" spans="1:12" x14ac:dyDescent="0.3">
      <c r="A35" s="7">
        <v>484</v>
      </c>
      <c r="B35" s="7" t="s">
        <v>10</v>
      </c>
      <c r="C35" s="13">
        <f t="shared" si="0"/>
        <v>8</v>
      </c>
      <c r="K35" s="1" t="s">
        <v>65</v>
      </c>
    </row>
    <row r="36" spans="1:12" x14ac:dyDescent="0.3">
      <c r="A36" s="7">
        <v>492</v>
      </c>
      <c r="B36" s="7" t="s">
        <v>11</v>
      </c>
      <c r="C36" s="13">
        <f t="shared" si="0"/>
        <v>28</v>
      </c>
      <c r="D36" s="7" t="s">
        <v>45</v>
      </c>
      <c r="K36" s="1" t="s">
        <v>66</v>
      </c>
    </row>
    <row r="37" spans="1:12" x14ac:dyDescent="0.3">
      <c r="A37" s="7">
        <v>520</v>
      </c>
      <c r="B37" s="7" t="s">
        <v>11</v>
      </c>
      <c r="C37" s="13">
        <f t="shared" si="0"/>
        <v>10</v>
      </c>
      <c r="D37" s="7" t="s">
        <v>45</v>
      </c>
      <c r="K37" s="1" t="s">
        <v>67</v>
      </c>
    </row>
    <row r="38" spans="1:12" x14ac:dyDescent="0.3">
      <c r="A38" s="7">
        <v>530</v>
      </c>
      <c r="B38" s="7" t="s">
        <v>14</v>
      </c>
      <c r="C38" s="13">
        <f t="shared" si="0"/>
        <v>19</v>
      </c>
      <c r="D38" s="7" t="s">
        <v>42</v>
      </c>
      <c r="K38" s="1" t="s">
        <v>67</v>
      </c>
    </row>
    <row r="39" spans="1:12" x14ac:dyDescent="0.3">
      <c r="A39" s="7">
        <v>549</v>
      </c>
      <c r="B39" s="7" t="s">
        <v>9</v>
      </c>
      <c r="C39" s="13">
        <f t="shared" si="0"/>
        <v>19</v>
      </c>
      <c r="D39" s="7" t="s">
        <v>25</v>
      </c>
      <c r="K39" s="1" t="s">
        <v>68</v>
      </c>
    </row>
    <row r="40" spans="1:12" x14ac:dyDescent="0.3">
      <c r="A40" s="7">
        <v>568</v>
      </c>
      <c r="B40" s="7" t="s">
        <v>11</v>
      </c>
      <c r="C40" s="13">
        <f t="shared" si="0"/>
        <v>12</v>
      </c>
      <c r="D40" s="7" t="s">
        <v>45</v>
      </c>
      <c r="K40" s="1" t="s">
        <v>69</v>
      </c>
    </row>
    <row r="41" spans="1:12" x14ac:dyDescent="0.3">
      <c r="A41" s="7">
        <v>580</v>
      </c>
      <c r="B41" s="7" t="s">
        <v>14</v>
      </c>
      <c r="C41" s="13">
        <f t="shared" si="0"/>
        <v>10</v>
      </c>
      <c r="D41" s="7" t="s">
        <v>42</v>
      </c>
      <c r="K41" s="1" t="s">
        <v>69</v>
      </c>
    </row>
    <row r="42" spans="1:12" x14ac:dyDescent="0.3">
      <c r="A42" s="7">
        <v>590</v>
      </c>
      <c r="B42" s="7" t="s">
        <v>43</v>
      </c>
      <c r="C42" s="13">
        <f t="shared" si="0"/>
        <v>5</v>
      </c>
      <c r="D42" s="7" t="s">
        <v>42</v>
      </c>
      <c r="K42" s="1" t="s">
        <v>69</v>
      </c>
      <c r="L42" s="1"/>
    </row>
    <row r="43" spans="1:12" x14ac:dyDescent="0.3">
      <c r="A43" s="7">
        <v>595</v>
      </c>
      <c r="B43" s="7" t="s">
        <v>11</v>
      </c>
      <c r="C43" s="13">
        <f t="shared" si="0"/>
        <v>16</v>
      </c>
      <c r="D43" s="7" t="s">
        <v>45</v>
      </c>
      <c r="K43" s="1" t="s">
        <v>70</v>
      </c>
    </row>
    <row r="44" spans="1:12" x14ac:dyDescent="0.3">
      <c r="A44" s="7">
        <v>611</v>
      </c>
      <c r="B44" s="7" t="s">
        <v>9</v>
      </c>
      <c r="C44" s="13">
        <f t="shared" si="0"/>
        <v>9</v>
      </c>
      <c r="D44" s="7" t="s">
        <v>27</v>
      </c>
      <c r="K44" s="1" t="s">
        <v>71</v>
      </c>
    </row>
    <row r="45" spans="1:12" x14ac:dyDescent="0.3">
      <c r="A45" s="7">
        <v>620</v>
      </c>
      <c r="B45" s="7" t="s">
        <v>9</v>
      </c>
      <c r="C45" s="13">
        <f t="shared" si="0"/>
        <v>9</v>
      </c>
      <c r="D45" s="7" t="s">
        <v>22</v>
      </c>
      <c r="K45" s="1" t="s">
        <v>71</v>
      </c>
    </row>
    <row r="46" spans="1:12" x14ac:dyDescent="0.3">
      <c r="A46" s="7">
        <v>629</v>
      </c>
      <c r="B46" s="7" t="s">
        <v>43</v>
      </c>
      <c r="C46" s="13">
        <f t="shared" si="0"/>
        <v>7</v>
      </c>
      <c r="D46" s="7" t="s">
        <v>42</v>
      </c>
      <c r="K46" s="1" t="s">
        <v>71</v>
      </c>
    </row>
    <row r="47" spans="1:12" x14ac:dyDescent="0.3">
      <c r="A47" s="7">
        <v>636</v>
      </c>
      <c r="B47" s="7" t="s">
        <v>11</v>
      </c>
      <c r="C47" s="13">
        <f t="shared" si="0"/>
        <v>14</v>
      </c>
      <c r="D47" s="7" t="s">
        <v>45</v>
      </c>
      <c r="K47" s="1" t="s">
        <v>71</v>
      </c>
    </row>
    <row r="48" spans="1:12" x14ac:dyDescent="0.3">
      <c r="A48" s="7">
        <v>650</v>
      </c>
      <c r="B48" s="7" t="s">
        <v>11</v>
      </c>
      <c r="C48" s="13">
        <f t="shared" si="0"/>
        <v>27</v>
      </c>
      <c r="D48" s="7" t="s">
        <v>45</v>
      </c>
      <c r="K48" s="1" t="s">
        <v>72</v>
      </c>
    </row>
    <row r="49" spans="1:12" x14ac:dyDescent="0.3">
      <c r="A49" s="7">
        <v>677</v>
      </c>
      <c r="B49" s="7" t="s">
        <v>14</v>
      </c>
      <c r="C49" s="13">
        <f t="shared" si="0"/>
        <v>3</v>
      </c>
      <c r="D49" s="7" t="s">
        <v>42</v>
      </c>
      <c r="K49" s="1" t="s">
        <v>72</v>
      </c>
    </row>
    <row r="50" spans="1:12" x14ac:dyDescent="0.3">
      <c r="A50" s="7">
        <v>680</v>
      </c>
      <c r="B50" s="7" t="s">
        <v>11</v>
      </c>
      <c r="C50" s="13">
        <f t="shared" si="0"/>
        <v>5</v>
      </c>
      <c r="D50" s="18" t="s">
        <v>31</v>
      </c>
      <c r="K50" s="1" t="s">
        <v>72</v>
      </c>
    </row>
    <row r="51" spans="1:12" x14ac:dyDescent="0.3">
      <c r="A51" s="7">
        <v>685</v>
      </c>
      <c r="B51" s="18" t="s">
        <v>13</v>
      </c>
      <c r="C51" s="13">
        <f t="shared" si="0"/>
        <v>7</v>
      </c>
      <c r="K51" s="1" t="s">
        <v>72</v>
      </c>
    </row>
    <row r="52" spans="1:12" x14ac:dyDescent="0.3">
      <c r="A52" s="7">
        <v>692</v>
      </c>
      <c r="B52" s="7" t="s">
        <v>14</v>
      </c>
      <c r="C52" s="13">
        <f t="shared" si="0"/>
        <v>4</v>
      </c>
      <c r="D52" s="7" t="s">
        <v>42</v>
      </c>
      <c r="K52" s="1" t="s">
        <v>72</v>
      </c>
    </row>
    <row r="53" spans="1:12" x14ac:dyDescent="0.3">
      <c r="A53" s="7">
        <v>696</v>
      </c>
      <c r="B53" s="7" t="s">
        <v>11</v>
      </c>
      <c r="C53" s="13">
        <f t="shared" si="0"/>
        <v>17</v>
      </c>
      <c r="D53" s="7" t="s">
        <v>45</v>
      </c>
      <c r="K53" s="1" t="s">
        <v>73</v>
      </c>
    </row>
    <row r="54" spans="1:12" x14ac:dyDescent="0.3">
      <c r="A54" s="7">
        <v>713</v>
      </c>
      <c r="B54" s="18" t="s">
        <v>15</v>
      </c>
      <c r="C54" s="13">
        <f t="shared" si="0"/>
        <v>39</v>
      </c>
      <c r="D54" s="13" t="s">
        <v>42</v>
      </c>
      <c r="K54" s="7" t="s">
        <v>74</v>
      </c>
    </row>
    <row r="55" spans="1:12" x14ac:dyDescent="0.3">
      <c r="A55" s="7">
        <v>752</v>
      </c>
      <c r="B55" s="7" t="s">
        <v>11</v>
      </c>
      <c r="C55" s="13">
        <f t="shared" si="0"/>
        <v>17</v>
      </c>
      <c r="D55" s="7" t="s">
        <v>45</v>
      </c>
      <c r="K55" s="1" t="s">
        <v>75</v>
      </c>
    </row>
    <row r="56" spans="1:12" x14ac:dyDescent="0.3">
      <c r="A56" s="7">
        <v>769</v>
      </c>
      <c r="B56" s="18" t="s">
        <v>12</v>
      </c>
      <c r="C56" s="13">
        <f t="shared" si="0"/>
        <v>10</v>
      </c>
      <c r="D56" s="7" t="s">
        <v>25</v>
      </c>
      <c r="K56" s="1" t="s">
        <v>76</v>
      </c>
    </row>
    <row r="57" spans="1:12" x14ac:dyDescent="0.3">
      <c r="A57" s="7">
        <v>779</v>
      </c>
      <c r="B57" s="7" t="s">
        <v>14</v>
      </c>
      <c r="C57" s="13">
        <f t="shared" si="0"/>
        <v>30</v>
      </c>
      <c r="D57" s="7" t="s">
        <v>42</v>
      </c>
      <c r="K57" s="1" t="s">
        <v>76</v>
      </c>
    </row>
    <row r="58" spans="1:12" x14ac:dyDescent="0.3">
      <c r="A58" s="7">
        <v>809</v>
      </c>
      <c r="B58" s="7" t="s">
        <v>11</v>
      </c>
      <c r="C58" s="13">
        <f t="shared" si="0"/>
        <v>11</v>
      </c>
      <c r="D58" s="7" t="s">
        <v>45</v>
      </c>
      <c r="K58" s="1" t="s">
        <v>77</v>
      </c>
    </row>
    <row r="59" spans="1:12" x14ac:dyDescent="0.3">
      <c r="A59" s="7">
        <v>820</v>
      </c>
      <c r="B59" s="7" t="s">
        <v>11</v>
      </c>
      <c r="C59" s="13">
        <f t="shared" si="0"/>
        <v>26</v>
      </c>
      <c r="D59" s="7" t="s">
        <v>45</v>
      </c>
      <c r="K59" s="1" t="s">
        <v>77</v>
      </c>
    </row>
    <row r="60" spans="1:12" x14ac:dyDescent="0.3">
      <c r="A60" s="7">
        <v>846</v>
      </c>
      <c r="B60" s="7" t="s">
        <v>11</v>
      </c>
      <c r="C60" s="13">
        <f t="shared" si="0"/>
        <v>19</v>
      </c>
      <c r="D60" s="7" t="s">
        <v>45</v>
      </c>
      <c r="K60" s="1" t="s">
        <v>78</v>
      </c>
    </row>
    <row r="61" spans="1:12" x14ac:dyDescent="0.3">
      <c r="A61" s="7">
        <v>865</v>
      </c>
      <c r="B61" s="7" t="s">
        <v>11</v>
      </c>
      <c r="C61" s="13">
        <f t="shared" si="0"/>
        <v>7</v>
      </c>
      <c r="D61" s="7" t="s">
        <v>31</v>
      </c>
      <c r="K61" s="1" t="s">
        <v>79</v>
      </c>
    </row>
    <row r="62" spans="1:12" x14ac:dyDescent="0.3">
      <c r="A62" s="7">
        <v>872</v>
      </c>
      <c r="B62" s="7" t="s">
        <v>9</v>
      </c>
      <c r="C62" s="13">
        <f t="shared" si="0"/>
        <v>4</v>
      </c>
      <c r="D62" s="18" t="s">
        <v>25</v>
      </c>
      <c r="K62" s="1" t="s">
        <v>79</v>
      </c>
      <c r="L62" s="1"/>
    </row>
    <row r="63" spans="1:12" x14ac:dyDescent="0.3">
      <c r="A63" s="7">
        <v>876</v>
      </c>
      <c r="B63" s="7" t="s">
        <v>11</v>
      </c>
      <c r="C63" s="13">
        <f t="shared" si="0"/>
        <v>3</v>
      </c>
      <c r="D63" s="7" t="s">
        <v>45</v>
      </c>
      <c r="K63" s="1" t="s">
        <v>79</v>
      </c>
    </row>
    <row r="64" spans="1:12" x14ac:dyDescent="0.3">
      <c r="A64" s="7">
        <v>879</v>
      </c>
      <c r="B64" s="18" t="s">
        <v>9</v>
      </c>
      <c r="C64" s="13">
        <f t="shared" si="0"/>
        <v>33</v>
      </c>
      <c r="D64" s="7" t="s">
        <v>25</v>
      </c>
      <c r="E64" s="7" t="s">
        <v>80</v>
      </c>
      <c r="K64" s="1" t="s">
        <v>81</v>
      </c>
    </row>
    <row r="65" spans="1:12" x14ac:dyDescent="0.3">
      <c r="A65" s="7">
        <v>912</v>
      </c>
      <c r="B65" s="7" t="s">
        <v>14</v>
      </c>
      <c r="C65" s="13">
        <f t="shared" si="0"/>
        <v>8</v>
      </c>
      <c r="D65" s="7" t="s">
        <v>42</v>
      </c>
      <c r="K65" s="1" t="s">
        <v>81</v>
      </c>
    </row>
    <row r="66" spans="1:12" x14ac:dyDescent="0.3">
      <c r="A66" s="7">
        <v>920</v>
      </c>
      <c r="B66" s="7" t="s">
        <v>9</v>
      </c>
      <c r="C66" s="13">
        <f t="shared" si="0"/>
        <v>7</v>
      </c>
      <c r="D66" s="18" t="s">
        <v>82</v>
      </c>
      <c r="K66" s="1" t="s">
        <v>81</v>
      </c>
    </row>
    <row r="67" spans="1:12" x14ac:dyDescent="0.3">
      <c r="A67" s="7">
        <v>927</v>
      </c>
      <c r="B67" s="7" t="s">
        <v>43</v>
      </c>
      <c r="C67" s="13">
        <f t="shared" si="0"/>
        <v>21</v>
      </c>
      <c r="D67" s="7" t="s">
        <v>42</v>
      </c>
      <c r="K67" s="1" t="s">
        <v>81</v>
      </c>
    </row>
    <row r="68" spans="1:12" x14ac:dyDescent="0.3">
      <c r="A68" s="7">
        <v>948</v>
      </c>
      <c r="B68" s="7" t="s">
        <v>14</v>
      </c>
      <c r="C68" s="13">
        <f t="shared" si="0"/>
        <v>7</v>
      </c>
      <c r="D68" s="7" t="s">
        <v>42</v>
      </c>
      <c r="K68" s="1" t="s">
        <v>83</v>
      </c>
    </row>
    <row r="69" spans="1:12" x14ac:dyDescent="0.3">
      <c r="A69" s="7">
        <v>955</v>
      </c>
      <c r="B69" s="7" t="s">
        <v>9</v>
      </c>
      <c r="C69" s="13">
        <f t="shared" si="0"/>
        <v>5</v>
      </c>
      <c r="D69" s="7" t="s">
        <v>27</v>
      </c>
      <c r="K69" s="1" t="s">
        <v>83</v>
      </c>
    </row>
    <row r="70" spans="1:12" x14ac:dyDescent="0.3">
      <c r="A70" s="7">
        <v>960</v>
      </c>
      <c r="B70" s="7" t="s">
        <v>11</v>
      </c>
      <c r="C70" s="13">
        <f t="shared" si="0"/>
        <v>38</v>
      </c>
      <c r="D70" s="7" t="s">
        <v>45</v>
      </c>
      <c r="K70" s="1" t="s">
        <v>84</v>
      </c>
    </row>
    <row r="71" spans="1:12" x14ac:dyDescent="0.3">
      <c r="A71" s="7">
        <v>998</v>
      </c>
      <c r="B71" s="7" t="s">
        <v>11</v>
      </c>
      <c r="C71" s="13">
        <f t="shared" si="0"/>
        <v>4</v>
      </c>
      <c r="D71" s="7" t="s">
        <v>32</v>
      </c>
      <c r="K71" s="1" t="s">
        <v>85</v>
      </c>
    </row>
    <row r="72" spans="1:12" x14ac:dyDescent="0.3">
      <c r="A72" s="7">
        <v>1002</v>
      </c>
      <c r="B72" s="7" t="s">
        <v>43</v>
      </c>
      <c r="C72" s="13">
        <f t="shared" si="0"/>
        <v>4</v>
      </c>
      <c r="D72" s="7" t="s">
        <v>86</v>
      </c>
      <c r="K72" s="1" t="s">
        <v>85</v>
      </c>
    </row>
    <row r="73" spans="1:12" x14ac:dyDescent="0.3">
      <c r="A73" s="7">
        <v>1006</v>
      </c>
      <c r="B73" s="7" t="s">
        <v>11</v>
      </c>
      <c r="C73" s="13">
        <f t="shared" si="0"/>
        <v>24</v>
      </c>
      <c r="D73" s="7" t="s">
        <v>45</v>
      </c>
      <c r="K73" s="1" t="s">
        <v>87</v>
      </c>
    </row>
    <row r="74" spans="1:12" x14ac:dyDescent="0.3">
      <c r="A74" s="7">
        <v>1030</v>
      </c>
      <c r="B74" s="7" t="s">
        <v>62</v>
      </c>
      <c r="C74" s="13">
        <f t="shared" si="0"/>
        <v>2</v>
      </c>
      <c r="D74" s="18"/>
      <c r="K74" s="1" t="s">
        <v>88</v>
      </c>
    </row>
    <row r="75" spans="1:12" x14ac:dyDescent="0.3">
      <c r="A75" s="7">
        <v>1032</v>
      </c>
      <c r="B75" s="7" t="s">
        <v>43</v>
      </c>
      <c r="C75" s="13">
        <f t="shared" si="0"/>
        <v>4</v>
      </c>
      <c r="D75" s="7" t="s">
        <v>42</v>
      </c>
      <c r="K75" s="1" t="s">
        <v>88</v>
      </c>
    </row>
    <row r="76" spans="1:12" x14ac:dyDescent="0.3">
      <c r="A76" s="7">
        <v>1036</v>
      </c>
      <c r="B76" s="7" t="s">
        <v>14</v>
      </c>
      <c r="C76" s="13">
        <f t="shared" si="0"/>
        <v>15</v>
      </c>
      <c r="D76" s="7" t="s">
        <v>42</v>
      </c>
      <c r="K76" s="1" t="s">
        <v>88</v>
      </c>
    </row>
    <row r="77" spans="1:12" x14ac:dyDescent="0.3">
      <c r="A77" s="7">
        <v>1051</v>
      </c>
      <c r="B77" s="7" t="s">
        <v>43</v>
      </c>
      <c r="C77" s="13">
        <f t="shared" si="0"/>
        <v>7</v>
      </c>
      <c r="D77" s="7" t="s">
        <v>42</v>
      </c>
      <c r="K77" s="1" t="s">
        <v>88</v>
      </c>
    </row>
    <row r="78" spans="1:12" x14ac:dyDescent="0.3">
      <c r="A78" s="7">
        <v>1058</v>
      </c>
      <c r="B78" s="7" t="s">
        <v>11</v>
      </c>
      <c r="C78" s="13">
        <f t="shared" si="0"/>
        <v>72</v>
      </c>
      <c r="D78" s="7" t="s">
        <v>45</v>
      </c>
      <c r="K78" s="1" t="s">
        <v>89</v>
      </c>
      <c r="L78" s="18" t="s">
        <v>90</v>
      </c>
    </row>
    <row r="79" spans="1:12" x14ac:dyDescent="0.3">
      <c r="A79" s="7">
        <v>1130</v>
      </c>
      <c r="B79" s="7" t="s">
        <v>10</v>
      </c>
      <c r="C79" s="13">
        <f t="shared" si="0"/>
        <v>3</v>
      </c>
      <c r="D79" s="23"/>
      <c r="K79" s="1" t="s">
        <v>91</v>
      </c>
    </row>
    <row r="80" spans="1:12" x14ac:dyDescent="0.3">
      <c r="A80" s="7">
        <v>1133</v>
      </c>
      <c r="B80" s="7" t="s">
        <v>11</v>
      </c>
      <c r="C80" s="13">
        <f t="shared" si="0"/>
        <v>8</v>
      </c>
      <c r="D80" s="7" t="s">
        <v>45</v>
      </c>
      <c r="K80" s="1" t="s">
        <v>91</v>
      </c>
    </row>
    <row r="81" spans="1:11" x14ac:dyDescent="0.3">
      <c r="A81" s="7">
        <v>1141</v>
      </c>
      <c r="B81" s="7" t="s">
        <v>14</v>
      </c>
      <c r="C81" s="13">
        <f t="shared" si="0"/>
        <v>4</v>
      </c>
      <c r="D81" s="7" t="s">
        <v>42</v>
      </c>
      <c r="K81" s="1" t="s">
        <v>91</v>
      </c>
    </row>
    <row r="82" spans="1:11" x14ac:dyDescent="0.3">
      <c r="A82" s="7">
        <v>1145</v>
      </c>
      <c r="B82" s="7" t="s">
        <v>11</v>
      </c>
      <c r="C82" s="13">
        <f t="shared" si="0"/>
        <v>15</v>
      </c>
      <c r="D82" s="7" t="s">
        <v>45</v>
      </c>
      <c r="K82" s="1" t="s">
        <v>92</v>
      </c>
    </row>
    <row r="83" spans="1:11" x14ac:dyDescent="0.3">
      <c r="A83" s="7">
        <v>1160</v>
      </c>
      <c r="B83" s="7" t="s">
        <v>15</v>
      </c>
      <c r="C83" s="13">
        <f t="shared" si="0"/>
        <v>6</v>
      </c>
      <c r="K83" s="1" t="s">
        <v>93</v>
      </c>
    </row>
    <row r="84" spans="1:11" x14ac:dyDescent="0.3">
      <c r="A84" s="7">
        <v>1166</v>
      </c>
      <c r="B84" s="7" t="s">
        <v>14</v>
      </c>
      <c r="C84" s="13">
        <f t="shared" si="0"/>
        <v>19</v>
      </c>
      <c r="D84" s="7" t="s">
        <v>42</v>
      </c>
      <c r="K84" s="1" t="s">
        <v>93</v>
      </c>
    </row>
    <row r="85" spans="1:11" x14ac:dyDescent="0.3">
      <c r="A85" s="7">
        <v>1185</v>
      </c>
      <c r="B85" s="7" t="s">
        <v>9</v>
      </c>
      <c r="C85" s="13">
        <f t="shared" si="0"/>
        <v>16</v>
      </c>
      <c r="D85" s="7" t="s">
        <v>22</v>
      </c>
      <c r="K85" s="1" t="s">
        <v>94</v>
      </c>
    </row>
    <row r="86" spans="1:11" x14ac:dyDescent="0.3">
      <c r="A86" s="7">
        <v>1201</v>
      </c>
      <c r="B86" s="7" t="s">
        <v>14</v>
      </c>
      <c r="C86" s="13">
        <f t="shared" si="0"/>
        <v>13</v>
      </c>
      <c r="D86" s="7" t="s">
        <v>42</v>
      </c>
      <c r="K86" s="1" t="s">
        <v>94</v>
      </c>
    </row>
    <row r="87" spans="1:11" x14ac:dyDescent="0.3">
      <c r="A87" s="7">
        <v>1214</v>
      </c>
      <c r="B87" s="18" t="s">
        <v>13</v>
      </c>
      <c r="C87" s="13">
        <f t="shared" si="0"/>
        <v>4</v>
      </c>
      <c r="K87" s="1" t="s">
        <v>94</v>
      </c>
    </row>
    <row r="88" spans="1:11" x14ac:dyDescent="0.3">
      <c r="A88" s="7">
        <v>1218</v>
      </c>
      <c r="B88" s="7" t="s">
        <v>11</v>
      </c>
      <c r="C88" s="13">
        <f t="shared" si="0"/>
        <v>82</v>
      </c>
      <c r="D88" s="7" t="s">
        <v>45</v>
      </c>
      <c r="K88" s="1" t="s">
        <v>95</v>
      </c>
    </row>
    <row r="89" spans="1:11" x14ac:dyDescent="0.3">
      <c r="A89" s="7">
        <v>1300</v>
      </c>
      <c r="B89" s="7" t="s">
        <v>11</v>
      </c>
      <c r="C89" s="13">
        <f t="shared" si="0"/>
        <v>7</v>
      </c>
      <c r="D89" s="7" t="s">
        <v>31</v>
      </c>
      <c r="K89" s="1" t="s">
        <v>96</v>
      </c>
    </row>
    <row r="90" spans="1:11" x14ac:dyDescent="0.3">
      <c r="A90" s="7">
        <v>1307</v>
      </c>
      <c r="B90" s="7" t="s">
        <v>11</v>
      </c>
      <c r="C90" s="13">
        <f t="shared" si="0"/>
        <v>27</v>
      </c>
      <c r="D90" s="7" t="s">
        <v>45</v>
      </c>
      <c r="K90" s="1" t="s">
        <v>97</v>
      </c>
    </row>
    <row r="91" spans="1:11" x14ac:dyDescent="0.3">
      <c r="A91" s="7">
        <v>1334</v>
      </c>
      <c r="B91" s="7" t="s">
        <v>11</v>
      </c>
      <c r="C91" s="13">
        <f t="shared" si="0"/>
        <v>16</v>
      </c>
      <c r="D91" s="7" t="s">
        <v>31</v>
      </c>
      <c r="K91" s="1" t="s">
        <v>97</v>
      </c>
    </row>
    <row r="92" spans="1:11" x14ac:dyDescent="0.3">
      <c r="A92" s="7">
        <v>1350</v>
      </c>
      <c r="B92" s="7" t="s">
        <v>11</v>
      </c>
      <c r="C92" s="13">
        <f t="shared" si="0"/>
        <v>94</v>
      </c>
      <c r="D92" s="7" t="s">
        <v>45</v>
      </c>
      <c r="K92" s="1" t="s">
        <v>98</v>
      </c>
    </row>
    <row r="93" spans="1:11" x14ac:dyDescent="0.3">
      <c r="A93" s="7">
        <v>1444</v>
      </c>
      <c r="B93" s="7" t="s">
        <v>9</v>
      </c>
      <c r="C93" s="13">
        <f t="shared" si="0"/>
        <v>4</v>
      </c>
      <c r="D93" s="7" t="s">
        <v>24</v>
      </c>
      <c r="K93" s="1" t="s">
        <v>99</v>
      </c>
    </row>
    <row r="94" spans="1:11" x14ac:dyDescent="0.3">
      <c r="A94" s="7">
        <v>1448</v>
      </c>
      <c r="B94" s="7" t="s">
        <v>11</v>
      </c>
      <c r="C94" s="13">
        <f t="shared" si="0"/>
        <v>7</v>
      </c>
      <c r="D94" s="7" t="s">
        <v>45</v>
      </c>
      <c r="K94" s="1" t="s">
        <v>99</v>
      </c>
    </row>
    <row r="95" spans="1:11" x14ac:dyDescent="0.3">
      <c r="A95" s="7">
        <v>1455</v>
      </c>
      <c r="B95" s="18" t="s">
        <v>13</v>
      </c>
      <c r="C95" s="13">
        <f t="shared" si="0"/>
        <v>5</v>
      </c>
      <c r="K95" s="1" t="s">
        <v>99</v>
      </c>
    </row>
    <row r="96" spans="1:11" x14ac:dyDescent="0.3">
      <c r="A96" s="7">
        <v>1460</v>
      </c>
      <c r="B96" s="7" t="s">
        <v>43</v>
      </c>
      <c r="C96" s="13">
        <f t="shared" si="0"/>
        <v>5</v>
      </c>
      <c r="D96" s="7" t="s">
        <v>42</v>
      </c>
      <c r="K96" s="1" t="s">
        <v>99</v>
      </c>
    </row>
    <row r="97" spans="1:11" x14ac:dyDescent="0.3">
      <c r="A97" s="7">
        <v>1465</v>
      </c>
      <c r="B97" s="18" t="s">
        <v>9</v>
      </c>
      <c r="C97" s="13">
        <f t="shared" si="0"/>
        <v>12</v>
      </c>
      <c r="D97" s="7" t="s">
        <v>27</v>
      </c>
      <c r="K97" s="1" t="s">
        <v>99</v>
      </c>
    </row>
    <row r="98" spans="1:11" x14ac:dyDescent="0.3">
      <c r="A98" s="7">
        <v>1477</v>
      </c>
      <c r="B98" s="18" t="s">
        <v>13</v>
      </c>
      <c r="C98" s="13">
        <f t="shared" si="0"/>
        <v>8</v>
      </c>
      <c r="K98" s="1" t="s">
        <v>100</v>
      </c>
    </row>
    <row r="99" spans="1:11" x14ac:dyDescent="0.3">
      <c r="A99" s="7">
        <v>1485</v>
      </c>
      <c r="B99" s="7" t="s">
        <v>11</v>
      </c>
      <c r="C99" s="13">
        <f t="shared" si="0"/>
        <v>15</v>
      </c>
      <c r="D99" s="7" t="s">
        <v>45</v>
      </c>
      <c r="K99" s="1" t="s">
        <v>100</v>
      </c>
    </row>
    <row r="100" spans="1:11" x14ac:dyDescent="0.3">
      <c r="A100" s="7">
        <v>1500</v>
      </c>
      <c r="B100" s="18" t="s">
        <v>13</v>
      </c>
      <c r="C100" s="13">
        <f t="shared" si="0"/>
        <v>7</v>
      </c>
      <c r="D100" s="7" t="s">
        <v>25</v>
      </c>
      <c r="K100" s="1" t="s">
        <v>100</v>
      </c>
    </row>
    <row r="101" spans="1:11" x14ac:dyDescent="0.3">
      <c r="A101" s="7">
        <v>1507</v>
      </c>
      <c r="B101" s="18" t="s">
        <v>13</v>
      </c>
      <c r="C101" s="13">
        <f t="shared" si="0"/>
        <v>5</v>
      </c>
      <c r="D101" s="7" t="s">
        <v>25</v>
      </c>
      <c r="K101" s="1" t="s">
        <v>100</v>
      </c>
    </row>
    <row r="102" spans="1:11" x14ac:dyDescent="0.3">
      <c r="A102" s="7">
        <v>1512</v>
      </c>
      <c r="B102" s="7" t="s">
        <v>11</v>
      </c>
      <c r="C102" s="13">
        <f t="shared" si="0"/>
        <v>12</v>
      </c>
      <c r="D102" s="7" t="s">
        <v>45</v>
      </c>
      <c r="K102" s="1" t="s">
        <v>100</v>
      </c>
    </row>
    <row r="103" spans="1:11" x14ac:dyDescent="0.3">
      <c r="A103" s="7">
        <v>1524</v>
      </c>
      <c r="B103" s="7" t="s">
        <v>11</v>
      </c>
      <c r="C103" s="13">
        <f t="shared" si="0"/>
        <v>40</v>
      </c>
      <c r="D103" s="7" t="s">
        <v>31</v>
      </c>
      <c r="K103" s="1" t="s">
        <v>100</v>
      </c>
    </row>
    <row r="104" spans="1:11" x14ac:dyDescent="0.3">
      <c r="A104" s="7">
        <v>1564</v>
      </c>
      <c r="B104" s="7" t="s">
        <v>11</v>
      </c>
      <c r="C104" s="13">
        <f t="shared" si="0"/>
        <v>8</v>
      </c>
      <c r="D104" s="7" t="s">
        <v>45</v>
      </c>
      <c r="K104" s="1" t="s">
        <v>101</v>
      </c>
    </row>
    <row r="105" spans="1:11" x14ac:dyDescent="0.3">
      <c r="A105" s="7">
        <v>1572</v>
      </c>
      <c r="B105" s="7" t="s">
        <v>11</v>
      </c>
      <c r="C105" s="13">
        <f t="shared" si="0"/>
        <v>3</v>
      </c>
      <c r="D105" s="7" t="s">
        <v>31</v>
      </c>
      <c r="K105" s="1" t="s">
        <v>102</v>
      </c>
    </row>
    <row r="106" spans="1:11" x14ac:dyDescent="0.3">
      <c r="A106" s="7">
        <v>1575</v>
      </c>
      <c r="B106" s="7" t="s">
        <v>11</v>
      </c>
      <c r="C106" s="13">
        <f t="shared" si="0"/>
        <v>29</v>
      </c>
      <c r="D106" s="7" t="s">
        <v>45</v>
      </c>
      <c r="K106" s="1" t="s">
        <v>103</v>
      </c>
    </row>
    <row r="107" spans="1:11" x14ac:dyDescent="0.3">
      <c r="A107" s="7">
        <v>1604</v>
      </c>
      <c r="B107" s="18" t="s">
        <v>10</v>
      </c>
      <c r="C107" s="13">
        <f t="shared" si="0"/>
        <v>16</v>
      </c>
      <c r="K107" s="1" t="s">
        <v>103</v>
      </c>
    </row>
    <row r="108" spans="1:11" x14ac:dyDescent="0.3">
      <c r="A108" s="7">
        <v>1620</v>
      </c>
      <c r="B108" s="7" t="s">
        <v>11</v>
      </c>
      <c r="C108" s="13">
        <f t="shared" si="0"/>
        <v>38</v>
      </c>
      <c r="D108" s="7" t="s">
        <v>45</v>
      </c>
      <c r="K108" s="1" t="s">
        <v>104</v>
      </c>
    </row>
    <row r="109" spans="1:11" x14ac:dyDescent="0.3">
      <c r="A109" s="7">
        <v>1658</v>
      </c>
      <c r="B109" s="18" t="s">
        <v>13</v>
      </c>
      <c r="C109" s="13">
        <f t="shared" si="0"/>
        <v>21</v>
      </c>
      <c r="D109" s="18" t="s">
        <v>25</v>
      </c>
      <c r="K109" s="1" t="s">
        <v>105</v>
      </c>
    </row>
    <row r="110" spans="1:11" x14ac:dyDescent="0.3">
      <c r="A110" s="7">
        <v>1679</v>
      </c>
      <c r="B110" s="7" t="s">
        <v>11</v>
      </c>
      <c r="C110" s="13">
        <f t="shared" si="0"/>
        <v>19</v>
      </c>
      <c r="D110" s="7" t="s">
        <v>45</v>
      </c>
      <c r="K110" s="1" t="s">
        <v>106</v>
      </c>
    </row>
    <row r="111" spans="1:11" x14ac:dyDescent="0.3">
      <c r="A111" s="7">
        <v>1698</v>
      </c>
      <c r="B111" s="18" t="s">
        <v>13</v>
      </c>
      <c r="C111" s="13">
        <f t="shared" si="0"/>
        <v>16</v>
      </c>
      <c r="D111" s="18" t="s">
        <v>25</v>
      </c>
      <c r="K111" s="1" t="s">
        <v>107</v>
      </c>
    </row>
    <row r="112" spans="1:11" x14ac:dyDescent="0.3">
      <c r="A112" s="7">
        <v>1714</v>
      </c>
      <c r="B112" s="7" t="s">
        <v>11</v>
      </c>
      <c r="C112" s="13">
        <f t="shared" si="0"/>
        <v>11</v>
      </c>
      <c r="D112" s="7" t="s">
        <v>45</v>
      </c>
      <c r="K112" s="1" t="s">
        <v>108</v>
      </c>
    </row>
    <row r="113" spans="1:11" x14ac:dyDescent="0.3">
      <c r="A113" s="7">
        <v>1725</v>
      </c>
      <c r="B113" s="18" t="s">
        <v>9</v>
      </c>
      <c r="C113" s="13">
        <f t="shared" si="0"/>
        <v>5</v>
      </c>
      <c r="D113" s="18" t="s">
        <v>25</v>
      </c>
      <c r="K113" s="1" t="s">
        <v>108</v>
      </c>
    </row>
    <row r="114" spans="1:11" x14ac:dyDescent="0.3">
      <c r="A114" s="7">
        <v>1730</v>
      </c>
      <c r="B114" s="7" t="s">
        <v>11</v>
      </c>
      <c r="C114" s="13">
        <f t="shared" si="0"/>
        <v>6</v>
      </c>
      <c r="D114" s="7" t="s">
        <v>45</v>
      </c>
      <c r="K114" s="1" t="s">
        <v>108</v>
      </c>
    </row>
    <row r="115" spans="1:11" x14ac:dyDescent="0.3">
      <c r="A115" s="7">
        <v>1736</v>
      </c>
      <c r="B115" s="7" t="s">
        <v>9</v>
      </c>
      <c r="C115" s="13">
        <f t="shared" si="0"/>
        <v>4</v>
      </c>
      <c r="D115" s="7" t="s">
        <v>27</v>
      </c>
      <c r="E115" s="7" t="s">
        <v>80</v>
      </c>
      <c r="K115" s="1" t="s">
        <v>108</v>
      </c>
    </row>
    <row r="116" spans="1:11" x14ac:dyDescent="0.3">
      <c r="A116" s="7">
        <v>1740</v>
      </c>
      <c r="B116" s="7" t="s">
        <v>11</v>
      </c>
      <c r="C116" s="13">
        <f t="shared" si="0"/>
        <v>25</v>
      </c>
      <c r="D116" s="7" t="s">
        <v>31</v>
      </c>
      <c r="K116" s="1" t="s">
        <v>109</v>
      </c>
    </row>
    <row r="117" spans="1:11" x14ac:dyDescent="0.3">
      <c r="A117" s="7">
        <v>1765</v>
      </c>
      <c r="B117" s="7" t="s">
        <v>14</v>
      </c>
      <c r="C117" s="13">
        <f t="shared" si="0"/>
        <v>6</v>
      </c>
      <c r="D117" s="7" t="s">
        <v>42</v>
      </c>
      <c r="K117" s="1" t="s">
        <v>109</v>
      </c>
    </row>
    <row r="118" spans="1:11" x14ac:dyDescent="0.3">
      <c r="A118" s="7">
        <v>1771</v>
      </c>
      <c r="B118" s="7" t="s">
        <v>14</v>
      </c>
      <c r="C118" s="13">
        <f t="shared" si="0"/>
        <v>19</v>
      </c>
      <c r="D118" s="7" t="s">
        <v>42</v>
      </c>
      <c r="K118" s="1" t="s">
        <v>109</v>
      </c>
    </row>
    <row r="119" spans="1:11" x14ac:dyDescent="0.3">
      <c r="A119" s="7">
        <v>1790</v>
      </c>
      <c r="B119" s="7" t="s">
        <v>11</v>
      </c>
      <c r="C119" s="13">
        <f t="shared" si="0"/>
        <v>64</v>
      </c>
      <c r="D119" s="7" t="s">
        <v>45</v>
      </c>
      <c r="K119" s="1" t="s">
        <v>110</v>
      </c>
    </row>
    <row r="120" spans="1:11" x14ac:dyDescent="0.3">
      <c r="A120" s="7">
        <v>1854</v>
      </c>
      <c r="B120" s="7" t="s">
        <v>10</v>
      </c>
      <c r="C120" s="13">
        <f t="shared" si="0"/>
        <v>16</v>
      </c>
      <c r="D120" s="24"/>
      <c r="K120" s="1" t="s">
        <v>111</v>
      </c>
    </row>
    <row r="121" spans="1:11" x14ac:dyDescent="0.3">
      <c r="A121" s="7">
        <v>1870</v>
      </c>
      <c r="B121" s="7" t="s">
        <v>43</v>
      </c>
      <c r="C121" s="13">
        <f t="shared" si="0"/>
        <v>5</v>
      </c>
      <c r="D121" s="7" t="s">
        <v>42</v>
      </c>
      <c r="K121" s="1" t="s">
        <v>111</v>
      </c>
    </row>
    <row r="122" spans="1:11" x14ac:dyDescent="0.3">
      <c r="A122" s="7">
        <v>1875</v>
      </c>
      <c r="B122" s="7" t="s">
        <v>10</v>
      </c>
      <c r="C122" s="13">
        <f t="shared" si="0"/>
        <v>7</v>
      </c>
      <c r="D122" s="24"/>
      <c r="K122" s="1" t="s">
        <v>111</v>
      </c>
    </row>
    <row r="123" spans="1:11" x14ac:dyDescent="0.3">
      <c r="A123" s="7">
        <v>1882</v>
      </c>
      <c r="B123" s="7" t="s">
        <v>43</v>
      </c>
      <c r="C123" s="13">
        <f t="shared" si="0"/>
        <v>3</v>
      </c>
      <c r="D123" s="7" t="s">
        <v>42</v>
      </c>
      <c r="K123" s="1" t="s">
        <v>111</v>
      </c>
    </row>
    <row r="124" spans="1:11" x14ac:dyDescent="0.3">
      <c r="A124" s="7">
        <v>1885</v>
      </c>
      <c r="B124" s="7" t="s">
        <v>10</v>
      </c>
      <c r="C124" s="13">
        <f t="shared" si="0"/>
        <v>24</v>
      </c>
      <c r="D124" s="24"/>
      <c r="K124" s="1" t="s">
        <v>112</v>
      </c>
    </row>
    <row r="125" spans="1:11" x14ac:dyDescent="0.3">
      <c r="A125" s="7">
        <v>1909</v>
      </c>
      <c r="B125" s="7" t="s">
        <v>14</v>
      </c>
      <c r="C125" s="13">
        <f t="shared" si="0"/>
        <v>36</v>
      </c>
      <c r="D125" s="7" t="s">
        <v>42</v>
      </c>
      <c r="K125" s="1" t="s">
        <v>113</v>
      </c>
    </row>
    <row r="126" spans="1:11" x14ac:dyDescent="0.3">
      <c r="A126" s="7">
        <v>1945</v>
      </c>
      <c r="B126" s="18" t="s">
        <v>13</v>
      </c>
      <c r="C126" s="13">
        <f t="shared" si="0"/>
        <v>3</v>
      </c>
      <c r="K126" s="1" t="s">
        <v>114</v>
      </c>
    </row>
    <row r="127" spans="1:11" x14ac:dyDescent="0.3">
      <c r="A127" s="7">
        <v>1948</v>
      </c>
      <c r="B127" s="7" t="s">
        <v>11</v>
      </c>
      <c r="C127" s="13">
        <f t="shared" si="0"/>
        <v>6</v>
      </c>
      <c r="D127" s="7" t="s">
        <v>45</v>
      </c>
      <c r="K127" s="1" t="s">
        <v>114</v>
      </c>
    </row>
    <row r="128" spans="1:11" x14ac:dyDescent="0.3">
      <c r="A128" s="7">
        <v>1954</v>
      </c>
      <c r="B128" s="18" t="s">
        <v>13</v>
      </c>
      <c r="C128" s="13">
        <f t="shared" si="0"/>
        <v>3</v>
      </c>
      <c r="K128" s="1" t="s">
        <v>114</v>
      </c>
    </row>
    <row r="129" spans="1:11" x14ac:dyDescent="0.3">
      <c r="A129" s="7">
        <v>1957</v>
      </c>
      <c r="B129" s="7" t="s">
        <v>11</v>
      </c>
      <c r="C129" s="13">
        <f t="shared" si="0"/>
        <v>5</v>
      </c>
      <c r="D129" s="7" t="s">
        <v>45</v>
      </c>
      <c r="K129" s="1" t="s">
        <v>114</v>
      </c>
    </row>
    <row r="130" spans="1:11" x14ac:dyDescent="0.3">
      <c r="A130" s="7">
        <v>1962</v>
      </c>
      <c r="B130" s="18" t="s">
        <v>13</v>
      </c>
      <c r="C130" s="13">
        <f t="shared" si="0"/>
        <v>13</v>
      </c>
      <c r="D130" s="7" t="s">
        <v>25</v>
      </c>
      <c r="K130" s="1" t="s">
        <v>114</v>
      </c>
    </row>
    <row r="131" spans="1:11" x14ac:dyDescent="0.3">
      <c r="A131" s="7">
        <v>1975</v>
      </c>
      <c r="B131" s="7" t="s">
        <v>11</v>
      </c>
      <c r="C131" s="13">
        <f t="shared" si="0"/>
        <v>4</v>
      </c>
      <c r="D131" s="7" t="s">
        <v>45</v>
      </c>
      <c r="K131" s="1" t="s">
        <v>115</v>
      </c>
    </row>
    <row r="132" spans="1:11" x14ac:dyDescent="0.3">
      <c r="A132" s="7">
        <v>1979</v>
      </c>
      <c r="B132" s="7" t="s">
        <v>14</v>
      </c>
      <c r="C132" s="13">
        <f t="shared" si="0"/>
        <v>10</v>
      </c>
      <c r="D132" s="7" t="s">
        <v>42</v>
      </c>
      <c r="K132" s="1" t="s">
        <v>116</v>
      </c>
    </row>
    <row r="133" spans="1:11" x14ac:dyDescent="0.3">
      <c r="A133" s="7">
        <v>1989</v>
      </c>
      <c r="B133" s="7" t="s">
        <v>11</v>
      </c>
      <c r="C133" s="13">
        <f t="shared" si="0"/>
        <v>9</v>
      </c>
      <c r="D133" s="7" t="s">
        <v>31</v>
      </c>
      <c r="K133" s="1" t="s">
        <v>116</v>
      </c>
    </row>
    <row r="134" spans="1:11" x14ac:dyDescent="0.3">
      <c r="A134" s="7">
        <v>1998</v>
      </c>
      <c r="B134" s="7" t="s">
        <v>11</v>
      </c>
      <c r="C134" s="13">
        <f t="shared" si="0"/>
        <v>9</v>
      </c>
      <c r="D134" s="7" t="s">
        <v>45</v>
      </c>
      <c r="K134" s="1" t="s">
        <v>116</v>
      </c>
    </row>
    <row r="135" spans="1:11" x14ac:dyDescent="0.3">
      <c r="A135" s="7">
        <v>2007</v>
      </c>
      <c r="B135" s="7" t="s">
        <v>11</v>
      </c>
      <c r="C135" s="13">
        <f t="shared" si="0"/>
        <v>19</v>
      </c>
      <c r="D135" s="7" t="s">
        <v>31</v>
      </c>
      <c r="K135" s="1" t="s">
        <v>117</v>
      </c>
    </row>
    <row r="136" spans="1:11" x14ac:dyDescent="0.3">
      <c r="A136" s="7">
        <v>2026</v>
      </c>
      <c r="B136" s="7" t="s">
        <v>14</v>
      </c>
      <c r="C136" s="13">
        <f t="shared" si="0"/>
        <v>4</v>
      </c>
      <c r="D136" s="7" t="s">
        <v>42</v>
      </c>
      <c r="K136" s="1" t="s">
        <v>118</v>
      </c>
    </row>
    <row r="137" spans="1:11" x14ac:dyDescent="0.3">
      <c r="A137" s="7">
        <v>2030</v>
      </c>
      <c r="B137" s="7" t="s">
        <v>11</v>
      </c>
      <c r="C137" s="13">
        <f t="shared" si="0"/>
        <v>21</v>
      </c>
      <c r="D137" s="7" t="s">
        <v>45</v>
      </c>
      <c r="K137" s="1" t="s">
        <v>118</v>
      </c>
    </row>
    <row r="138" spans="1:11" x14ac:dyDescent="0.3">
      <c r="A138" s="7">
        <v>2051</v>
      </c>
      <c r="B138" s="7" t="s">
        <v>43</v>
      </c>
      <c r="C138" s="13">
        <f t="shared" si="0"/>
        <v>14</v>
      </c>
      <c r="D138" s="7" t="s">
        <v>42</v>
      </c>
      <c r="K138" s="1" t="s">
        <v>119</v>
      </c>
    </row>
    <row r="139" spans="1:11" x14ac:dyDescent="0.3">
      <c r="A139" s="7">
        <v>2065</v>
      </c>
      <c r="B139" s="7" t="s">
        <v>11</v>
      </c>
      <c r="C139" s="13">
        <f t="shared" si="0"/>
        <v>5</v>
      </c>
      <c r="D139" s="7" t="s">
        <v>45</v>
      </c>
      <c r="K139" s="1" t="s">
        <v>120</v>
      </c>
    </row>
    <row r="140" spans="1:11" x14ac:dyDescent="0.3">
      <c r="A140" s="7">
        <v>2070</v>
      </c>
      <c r="B140" s="18" t="s">
        <v>9</v>
      </c>
      <c r="C140" s="13">
        <f t="shared" si="0"/>
        <v>8</v>
      </c>
      <c r="D140" s="18" t="s">
        <v>27</v>
      </c>
      <c r="K140" s="1" t="s">
        <v>120</v>
      </c>
    </row>
    <row r="141" spans="1:11" x14ac:dyDescent="0.3">
      <c r="A141" s="7">
        <v>2078</v>
      </c>
      <c r="B141" s="7" t="s">
        <v>15</v>
      </c>
      <c r="C141" s="13">
        <f t="shared" si="0"/>
        <v>10</v>
      </c>
      <c r="D141" s="7" t="s">
        <v>42</v>
      </c>
      <c r="K141" s="1" t="s">
        <v>120</v>
      </c>
    </row>
    <row r="142" spans="1:11" x14ac:dyDescent="0.3">
      <c r="A142" s="7">
        <v>2088</v>
      </c>
      <c r="B142" s="7" t="s">
        <v>11</v>
      </c>
      <c r="C142" s="13">
        <f t="shared" si="0"/>
        <v>36</v>
      </c>
      <c r="D142" s="7" t="s">
        <v>45</v>
      </c>
      <c r="K142" s="1" t="s">
        <v>121</v>
      </c>
    </row>
    <row r="143" spans="1:11" x14ac:dyDescent="0.3">
      <c r="A143" s="7">
        <v>2124</v>
      </c>
      <c r="B143" s="18" t="s">
        <v>13</v>
      </c>
      <c r="C143" s="13">
        <f t="shared" si="0"/>
        <v>5</v>
      </c>
      <c r="D143" s="18" t="s">
        <v>25</v>
      </c>
      <c r="K143" s="1" t="s">
        <v>122</v>
      </c>
    </row>
    <row r="144" spans="1:11" x14ac:dyDescent="0.3">
      <c r="A144" s="7">
        <v>2129</v>
      </c>
      <c r="B144" s="7" t="s">
        <v>14</v>
      </c>
      <c r="C144" s="13">
        <f t="shared" si="0"/>
        <v>6</v>
      </c>
      <c r="D144" s="7" t="s">
        <v>42</v>
      </c>
      <c r="K144" s="1" t="s">
        <v>122</v>
      </c>
    </row>
    <row r="145" spans="1:11" x14ac:dyDescent="0.3">
      <c r="A145" s="7">
        <v>2135</v>
      </c>
      <c r="B145" s="7" t="s">
        <v>11</v>
      </c>
      <c r="C145" s="13">
        <f t="shared" si="0"/>
        <v>38</v>
      </c>
      <c r="D145" s="7" t="s">
        <v>45</v>
      </c>
      <c r="K145" s="1" t="s">
        <v>123</v>
      </c>
    </row>
    <row r="146" spans="1:11" x14ac:dyDescent="0.3">
      <c r="A146" s="7">
        <v>2173</v>
      </c>
      <c r="B146" s="7" t="s">
        <v>11</v>
      </c>
      <c r="C146" s="13">
        <f t="shared" si="0"/>
        <v>10</v>
      </c>
      <c r="D146" s="7" t="s">
        <v>32</v>
      </c>
      <c r="K146" s="1" t="s">
        <v>124</v>
      </c>
    </row>
    <row r="147" spans="1:11" x14ac:dyDescent="0.3">
      <c r="A147" s="7">
        <v>2183</v>
      </c>
      <c r="B147" s="7" t="s">
        <v>11</v>
      </c>
      <c r="C147" s="13">
        <f t="shared" si="0"/>
        <v>15</v>
      </c>
      <c r="D147" s="7" t="s">
        <v>45</v>
      </c>
      <c r="K147" s="1" t="s">
        <v>125</v>
      </c>
    </row>
    <row r="148" spans="1:11" x14ac:dyDescent="0.3">
      <c r="A148" s="7">
        <v>2198</v>
      </c>
      <c r="B148" s="7" t="s">
        <v>11</v>
      </c>
      <c r="C148" s="13">
        <f t="shared" si="0"/>
        <v>21</v>
      </c>
      <c r="D148" s="7" t="s">
        <v>45</v>
      </c>
      <c r="K148" s="1" t="s">
        <v>125</v>
      </c>
    </row>
    <row r="149" spans="1:11" x14ac:dyDescent="0.3">
      <c r="A149" s="7">
        <v>2219</v>
      </c>
      <c r="B149" s="7" t="s">
        <v>11</v>
      </c>
      <c r="C149" s="13">
        <f t="shared" si="0"/>
        <v>13</v>
      </c>
      <c r="D149" s="7" t="s">
        <v>32</v>
      </c>
      <c r="K149" s="1" t="s">
        <v>125</v>
      </c>
    </row>
    <row r="150" spans="1:11" x14ac:dyDescent="0.3">
      <c r="A150" s="7">
        <v>2232</v>
      </c>
      <c r="B150" s="7" t="s">
        <v>11</v>
      </c>
      <c r="C150" s="13">
        <f t="shared" si="0"/>
        <v>75</v>
      </c>
      <c r="D150" s="7" t="s">
        <v>45</v>
      </c>
      <c r="K150" s="1" t="s">
        <v>126</v>
      </c>
    </row>
    <row r="151" spans="1:11" x14ac:dyDescent="0.3">
      <c r="A151" s="7">
        <v>2307</v>
      </c>
      <c r="B151" s="7" t="s">
        <v>10</v>
      </c>
      <c r="C151" s="13">
        <f t="shared" si="0"/>
        <v>3</v>
      </c>
      <c r="D151" s="18"/>
      <c r="K151" s="1" t="s">
        <v>126</v>
      </c>
    </row>
    <row r="152" spans="1:11" x14ac:dyDescent="0.3">
      <c r="A152" s="7">
        <v>2310</v>
      </c>
      <c r="B152" s="7" t="s">
        <v>11</v>
      </c>
      <c r="C152" s="13">
        <f t="shared" si="0"/>
        <v>25</v>
      </c>
      <c r="D152" s="7" t="s">
        <v>45</v>
      </c>
      <c r="K152" s="1" t="s">
        <v>127</v>
      </c>
    </row>
    <row r="153" spans="1:11" x14ac:dyDescent="0.3">
      <c r="A153" s="7">
        <v>2335</v>
      </c>
      <c r="B153" s="7" t="s">
        <v>14</v>
      </c>
      <c r="C153" s="13">
        <f t="shared" si="0"/>
        <v>7</v>
      </c>
      <c r="D153" s="7" t="s">
        <v>42</v>
      </c>
      <c r="K153" s="1" t="s">
        <v>128</v>
      </c>
    </row>
    <row r="154" spans="1:11" x14ac:dyDescent="0.3">
      <c r="A154" s="7">
        <v>2342</v>
      </c>
      <c r="B154" s="7" t="s">
        <v>43</v>
      </c>
      <c r="C154" s="13">
        <f t="shared" si="0"/>
        <v>4</v>
      </c>
      <c r="D154" s="7" t="s">
        <v>42</v>
      </c>
      <c r="K154" s="1" t="s">
        <v>128</v>
      </c>
    </row>
    <row r="155" spans="1:11" x14ac:dyDescent="0.3">
      <c r="A155" s="7">
        <v>2346</v>
      </c>
      <c r="B155" s="7" t="s">
        <v>9</v>
      </c>
      <c r="C155" s="13">
        <f t="shared" si="0"/>
        <v>6</v>
      </c>
      <c r="K155" s="1" t="s">
        <v>128</v>
      </c>
    </row>
    <row r="156" spans="1:11" x14ac:dyDescent="0.3">
      <c r="A156" s="7">
        <v>2352</v>
      </c>
      <c r="B156" s="7" t="s">
        <v>11</v>
      </c>
      <c r="C156" s="13">
        <f t="shared" si="0"/>
        <v>125</v>
      </c>
      <c r="D156" s="7" t="s">
        <v>45</v>
      </c>
      <c r="K156" s="1" t="s">
        <v>129</v>
      </c>
    </row>
    <row r="157" spans="1:11" x14ac:dyDescent="0.3">
      <c r="A157" s="7">
        <v>2477</v>
      </c>
      <c r="B157" s="7" t="s">
        <v>11</v>
      </c>
      <c r="C157" s="13">
        <f t="shared" si="0"/>
        <v>5</v>
      </c>
      <c r="D157" s="7" t="s">
        <v>45</v>
      </c>
      <c r="K157" s="1" t="s">
        <v>130</v>
      </c>
    </row>
    <row r="158" spans="1:11" x14ac:dyDescent="0.3">
      <c r="A158" s="7">
        <v>2482</v>
      </c>
      <c r="B158" s="7" t="s">
        <v>11</v>
      </c>
      <c r="C158" s="13">
        <f t="shared" si="0"/>
        <v>38</v>
      </c>
      <c r="D158" s="7" t="s">
        <v>45</v>
      </c>
      <c r="K158" s="1" t="s">
        <v>131</v>
      </c>
    </row>
    <row r="159" spans="1:11" x14ac:dyDescent="0.3">
      <c r="A159" s="7">
        <v>2520</v>
      </c>
      <c r="B159" s="18" t="s">
        <v>13</v>
      </c>
      <c r="C159" s="13">
        <f t="shared" si="0"/>
        <v>2</v>
      </c>
      <c r="K159" s="1" t="s">
        <v>132</v>
      </c>
    </row>
    <row r="160" spans="1:11" x14ac:dyDescent="0.3">
      <c r="A160" s="7">
        <v>2522</v>
      </c>
      <c r="B160" s="7" t="s">
        <v>43</v>
      </c>
      <c r="C160" s="13">
        <f t="shared" si="0"/>
        <v>10</v>
      </c>
      <c r="D160" s="7" t="s">
        <v>42</v>
      </c>
      <c r="K160" s="1" t="s">
        <v>132</v>
      </c>
    </row>
    <row r="161" spans="1:11" x14ac:dyDescent="0.3">
      <c r="A161" s="7">
        <v>2532</v>
      </c>
      <c r="B161" s="7" t="s">
        <v>11</v>
      </c>
      <c r="C161" s="13">
        <f t="shared" si="0"/>
        <v>28</v>
      </c>
      <c r="D161" s="7" t="s">
        <v>45</v>
      </c>
      <c r="K161" s="1" t="s">
        <v>133</v>
      </c>
    </row>
    <row r="162" spans="1:11" x14ac:dyDescent="0.3">
      <c r="A162" s="7">
        <v>2560</v>
      </c>
      <c r="B162" s="7" t="s">
        <v>11</v>
      </c>
      <c r="C162" s="13">
        <f t="shared" si="0"/>
        <v>12</v>
      </c>
      <c r="D162" s="7" t="s">
        <v>31</v>
      </c>
      <c r="K162" s="1" t="s">
        <v>134</v>
      </c>
    </row>
    <row r="163" spans="1:11" x14ac:dyDescent="0.3">
      <c r="A163" s="7">
        <v>2572</v>
      </c>
      <c r="B163" s="7" t="s">
        <v>11</v>
      </c>
      <c r="C163" s="13">
        <f t="shared" si="0"/>
        <v>78</v>
      </c>
      <c r="D163" s="7" t="s">
        <v>45</v>
      </c>
      <c r="K163" s="7" t="s">
        <v>135</v>
      </c>
    </row>
    <row r="164" spans="1:11" x14ac:dyDescent="0.3">
      <c r="A164" s="7">
        <v>2650</v>
      </c>
      <c r="B164" s="7"/>
      <c r="C164" s="25"/>
      <c r="D164" s="7"/>
      <c r="K164" s="1" t="s">
        <v>136</v>
      </c>
    </row>
    <row r="165" spans="1:11" x14ac:dyDescent="0.3">
      <c r="A165" s="7" t="s">
        <v>137</v>
      </c>
      <c r="K165" s="1" t="s">
        <v>138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73"/>
  <sheetViews>
    <sheetView topLeftCell="A160" workbookViewId="0">
      <selection activeCell="C172" sqref="C17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34</v>
      </c>
      <c r="B2" s="4">
        <v>14.4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11</v>
      </c>
      <c r="C5" s="13">
        <f t="shared" ref="C5:C171" si="0">A6-A5</f>
        <v>90</v>
      </c>
      <c r="D5" s="7" t="s">
        <v>45</v>
      </c>
      <c r="I5" s="14"/>
      <c r="J5" s="15"/>
      <c r="K5" s="7" t="s">
        <v>139</v>
      </c>
      <c r="N5" s="1" t="s">
        <v>9</v>
      </c>
      <c r="O5" s="16">
        <f>SUMIF(B:B,"hard_coral",C:C)</f>
        <v>509</v>
      </c>
      <c r="P5" s="17">
        <f t="shared" ref="P5:P15" si="1">(O5/$O$16)*100</f>
        <v>19.637345679012348</v>
      </c>
      <c r="R5" s="16" t="s">
        <v>11</v>
      </c>
      <c r="S5" s="13">
        <v>1746</v>
      </c>
      <c r="T5" s="7"/>
      <c r="U5" s="7"/>
      <c r="V5" s="7"/>
      <c r="W5" s="7"/>
      <c r="X5" s="7"/>
    </row>
    <row r="6" spans="1:24" x14ac:dyDescent="0.3">
      <c r="A6" s="7">
        <v>125</v>
      </c>
      <c r="B6" s="18" t="s">
        <v>9</v>
      </c>
      <c r="C6" s="13">
        <f t="shared" si="0"/>
        <v>5</v>
      </c>
      <c r="D6" s="18" t="s">
        <v>25</v>
      </c>
      <c r="I6" s="14"/>
      <c r="J6" s="15"/>
      <c r="K6" s="7" t="s">
        <v>140</v>
      </c>
      <c r="N6" s="1" t="s">
        <v>11</v>
      </c>
      <c r="O6" s="16">
        <f>SUMIF(B:B,"algae",C:C)</f>
        <v>1746</v>
      </c>
      <c r="P6" s="17">
        <f t="shared" si="1"/>
        <v>67.361111111111114</v>
      </c>
      <c r="R6" s="16" t="s">
        <v>14</v>
      </c>
      <c r="S6" s="7">
        <v>66</v>
      </c>
    </row>
    <row r="7" spans="1:24" x14ac:dyDescent="0.3">
      <c r="A7" s="7">
        <v>130</v>
      </c>
      <c r="B7" s="7" t="s">
        <v>11</v>
      </c>
      <c r="C7" s="13">
        <f t="shared" si="0"/>
        <v>110</v>
      </c>
      <c r="D7" s="7" t="s">
        <v>45</v>
      </c>
      <c r="I7" s="14"/>
      <c r="J7" s="15"/>
      <c r="K7" s="7" t="s">
        <v>141</v>
      </c>
      <c r="N7" s="1" t="s">
        <v>10</v>
      </c>
      <c r="O7" s="16">
        <f>SUMIF(B:B,"soft_coral",C:C)</f>
        <v>55</v>
      </c>
      <c r="P7" s="17">
        <f t="shared" si="1"/>
        <v>2.1219135802469138</v>
      </c>
      <c r="R7" s="16" t="s">
        <v>9</v>
      </c>
      <c r="S7" s="7">
        <v>509</v>
      </c>
    </row>
    <row r="8" spans="1:24" x14ac:dyDescent="0.3">
      <c r="A8" s="7">
        <v>240</v>
      </c>
      <c r="B8" s="7" t="s">
        <v>11</v>
      </c>
      <c r="C8" s="13">
        <f t="shared" si="0"/>
        <v>6</v>
      </c>
      <c r="D8" s="7" t="s">
        <v>32</v>
      </c>
      <c r="I8" s="14"/>
      <c r="J8" s="15"/>
      <c r="K8" s="7" t="s">
        <v>142</v>
      </c>
      <c r="N8" s="1" t="s">
        <v>14</v>
      </c>
      <c r="O8" s="16">
        <f>SUMIF(B:B,"boulder",C:C)</f>
        <v>66</v>
      </c>
      <c r="P8" s="17">
        <f t="shared" si="1"/>
        <v>2.5462962962962963</v>
      </c>
      <c r="R8" s="16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246</v>
      </c>
      <c r="B9" s="7" t="s">
        <v>11</v>
      </c>
      <c r="C9" s="13">
        <f t="shared" si="0"/>
        <v>62</v>
      </c>
      <c r="D9" s="7" t="s">
        <v>45</v>
      </c>
      <c r="I9" s="14"/>
      <c r="J9" s="15"/>
      <c r="K9" s="7" t="s">
        <v>142</v>
      </c>
      <c r="N9" s="1" t="s">
        <v>47</v>
      </c>
      <c r="O9" s="16">
        <f>SUMIF(B:B,"rubble",C:C)</f>
        <v>0</v>
      </c>
      <c r="P9" s="17">
        <f t="shared" si="1"/>
        <v>0</v>
      </c>
      <c r="R9" s="16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308</v>
      </c>
      <c r="B10" s="7" t="s">
        <v>9</v>
      </c>
      <c r="C10" s="13">
        <f t="shared" si="0"/>
        <v>8</v>
      </c>
      <c r="D10" s="7" t="s">
        <v>25</v>
      </c>
      <c r="F10" s="19"/>
      <c r="K10" s="7" t="s">
        <v>143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6" t="s">
        <v>15</v>
      </c>
      <c r="S10" s="13">
        <v>0</v>
      </c>
    </row>
    <row r="11" spans="1:24" x14ac:dyDescent="0.3">
      <c r="A11" s="7">
        <v>316</v>
      </c>
      <c r="B11" s="7" t="s">
        <v>11</v>
      </c>
      <c r="C11" s="13">
        <f t="shared" si="0"/>
        <v>7</v>
      </c>
      <c r="D11" s="7" t="s">
        <v>32</v>
      </c>
      <c r="K11" s="7" t="s">
        <v>144</v>
      </c>
      <c r="N11" s="1" t="s">
        <v>12</v>
      </c>
      <c r="O11" s="16">
        <f>SUMIF(B:B,"sponge",C:C)</f>
        <v>6</v>
      </c>
      <c r="P11" s="17">
        <f t="shared" si="1"/>
        <v>0.23148148148148145</v>
      </c>
      <c r="R11" s="16" t="s">
        <v>43</v>
      </c>
      <c r="S11" s="13">
        <v>141</v>
      </c>
    </row>
    <row r="12" spans="1:24" x14ac:dyDescent="0.3">
      <c r="A12" s="7">
        <v>323</v>
      </c>
      <c r="B12" s="7" t="s">
        <v>11</v>
      </c>
      <c r="C12" s="13">
        <f t="shared" si="0"/>
        <v>9</v>
      </c>
      <c r="D12" s="7" t="s">
        <v>31</v>
      </c>
      <c r="K12" s="7" t="s">
        <v>144</v>
      </c>
      <c r="N12" s="1" t="s">
        <v>44</v>
      </c>
      <c r="O12" s="16">
        <f>SUMIF(B:B,"other",C:C)</f>
        <v>0</v>
      </c>
      <c r="P12" s="17">
        <f t="shared" si="1"/>
        <v>0</v>
      </c>
      <c r="R12" s="16" t="s">
        <v>10</v>
      </c>
      <c r="S12" s="7">
        <v>55</v>
      </c>
    </row>
    <row r="13" spans="1:24" x14ac:dyDescent="0.3">
      <c r="A13" s="7">
        <v>332</v>
      </c>
      <c r="B13" s="27" t="s">
        <v>13</v>
      </c>
      <c r="C13" s="13">
        <f t="shared" si="0"/>
        <v>4</v>
      </c>
      <c r="K13" s="7" t="s">
        <v>144</v>
      </c>
      <c r="N13" s="1" t="s">
        <v>13</v>
      </c>
      <c r="O13" s="16">
        <f>SUMIF(B:B,"unknown",C:C)</f>
        <v>27</v>
      </c>
      <c r="P13" s="17">
        <f t="shared" si="1"/>
        <v>1.0416666666666665</v>
      </c>
      <c r="R13" s="16" t="s">
        <v>12</v>
      </c>
      <c r="S13" s="13">
        <v>6</v>
      </c>
    </row>
    <row r="14" spans="1:24" x14ac:dyDescent="0.3">
      <c r="A14" s="7">
        <v>336</v>
      </c>
      <c r="B14" s="7" t="s">
        <v>48</v>
      </c>
      <c r="C14" s="13">
        <f t="shared" si="0"/>
        <v>6</v>
      </c>
      <c r="F14" s="19" t="s">
        <v>49</v>
      </c>
      <c r="H14" s="19"/>
      <c r="K14" s="7" t="s">
        <v>145</v>
      </c>
      <c r="L14" s="19" t="s">
        <v>51</v>
      </c>
      <c r="N14" s="1" t="s">
        <v>43</v>
      </c>
      <c r="O14" s="16">
        <f>SUMIF(B:B,"shadow",C:C)</f>
        <v>141</v>
      </c>
      <c r="P14" s="17">
        <f t="shared" si="1"/>
        <v>5.4398148148148149</v>
      </c>
      <c r="R14" s="16" t="s">
        <v>13</v>
      </c>
      <c r="S14" s="13">
        <v>27</v>
      </c>
    </row>
    <row r="15" spans="1:24" x14ac:dyDescent="0.3">
      <c r="A15" s="7">
        <v>342</v>
      </c>
      <c r="B15" s="7" t="s">
        <v>11</v>
      </c>
      <c r="C15" s="13">
        <f t="shared" si="0"/>
        <v>18</v>
      </c>
      <c r="D15" s="7" t="s">
        <v>45</v>
      </c>
      <c r="K15" s="7" t="s">
        <v>146</v>
      </c>
      <c r="N15" s="1" t="s">
        <v>48</v>
      </c>
      <c r="O15" s="16">
        <f>SUMIF(B:B,"zoanthids",C:C)</f>
        <v>42</v>
      </c>
      <c r="P15" s="17">
        <f t="shared" si="1"/>
        <v>1.6203703703703702</v>
      </c>
      <c r="R15" s="16" t="s">
        <v>48</v>
      </c>
      <c r="S15" s="13">
        <v>42</v>
      </c>
    </row>
    <row r="16" spans="1:24" x14ac:dyDescent="0.3">
      <c r="A16" s="7">
        <v>360</v>
      </c>
      <c r="B16" s="7" t="s">
        <v>11</v>
      </c>
      <c r="C16" s="13">
        <f t="shared" si="0"/>
        <v>10</v>
      </c>
      <c r="D16" s="7" t="s">
        <v>31</v>
      </c>
      <c r="K16" s="7" t="s">
        <v>146</v>
      </c>
      <c r="N16" s="1"/>
      <c r="O16" s="28">
        <f t="shared" ref="O16:P16" si="2">SUM(O5:O15)</f>
        <v>2592</v>
      </c>
      <c r="P16" s="21">
        <f t="shared" si="2"/>
        <v>100</v>
      </c>
    </row>
    <row r="17" spans="1:16" x14ac:dyDescent="0.3">
      <c r="A17" s="7">
        <v>370</v>
      </c>
      <c r="B17" s="7" t="s">
        <v>11</v>
      </c>
      <c r="C17" s="13">
        <f t="shared" si="0"/>
        <v>52</v>
      </c>
      <c r="D17" s="7" t="s">
        <v>45</v>
      </c>
      <c r="K17" s="7" t="s">
        <v>147</v>
      </c>
      <c r="N17" s="22"/>
      <c r="O17" s="1"/>
      <c r="P17" s="1"/>
    </row>
    <row r="18" spans="1:16" x14ac:dyDescent="0.3">
      <c r="A18" s="7">
        <v>422</v>
      </c>
      <c r="B18" s="7" t="s">
        <v>43</v>
      </c>
      <c r="C18" s="13">
        <f t="shared" si="0"/>
        <v>7</v>
      </c>
      <c r="D18" s="7" t="s">
        <v>42</v>
      </c>
      <c r="F18" s="19"/>
      <c r="K18" s="7" t="s">
        <v>148</v>
      </c>
      <c r="L18" s="19"/>
      <c r="N18" s="22" t="s">
        <v>58</v>
      </c>
      <c r="O18" s="1"/>
      <c r="P18" s="1"/>
    </row>
    <row r="19" spans="1:16" x14ac:dyDescent="0.3">
      <c r="A19" s="7">
        <v>429</v>
      </c>
      <c r="B19" s="7" t="s">
        <v>11</v>
      </c>
      <c r="C19" s="13">
        <f t="shared" si="0"/>
        <v>11</v>
      </c>
      <c r="D19" s="7" t="s">
        <v>45</v>
      </c>
      <c r="K19" s="7" t="s">
        <v>149</v>
      </c>
      <c r="N19" s="28">
        <f>C172-SUMIF(B:B,"missing",C:C)</f>
        <v>0</v>
      </c>
      <c r="O19" s="1"/>
      <c r="P19" s="1"/>
    </row>
    <row r="20" spans="1:16" x14ac:dyDescent="0.3">
      <c r="A20" s="7">
        <v>440</v>
      </c>
      <c r="B20" s="7" t="s">
        <v>11</v>
      </c>
      <c r="C20" s="13">
        <f t="shared" si="0"/>
        <v>13</v>
      </c>
      <c r="D20" s="7" t="s">
        <v>31</v>
      </c>
      <c r="K20" s="7" t="s">
        <v>149</v>
      </c>
    </row>
    <row r="21" spans="1:16" x14ac:dyDescent="0.3">
      <c r="A21" s="7">
        <v>453</v>
      </c>
      <c r="B21" s="7" t="s">
        <v>11</v>
      </c>
      <c r="C21" s="13">
        <f t="shared" si="0"/>
        <v>43</v>
      </c>
      <c r="D21" s="7" t="s">
        <v>45</v>
      </c>
      <c r="K21" s="7" t="s">
        <v>150</v>
      </c>
    </row>
    <row r="22" spans="1:16" x14ac:dyDescent="0.3">
      <c r="A22" s="7">
        <v>496</v>
      </c>
      <c r="B22" s="7" t="s">
        <v>14</v>
      </c>
      <c r="C22" s="13">
        <f t="shared" si="0"/>
        <v>4</v>
      </c>
      <c r="D22" s="7" t="s">
        <v>42</v>
      </c>
      <c r="K22" s="7" t="s">
        <v>151</v>
      </c>
      <c r="N22" s="13" t="s">
        <v>59</v>
      </c>
    </row>
    <row r="23" spans="1:16" x14ac:dyDescent="0.3">
      <c r="A23" s="7">
        <v>500</v>
      </c>
      <c r="B23" s="7" t="s">
        <v>11</v>
      </c>
      <c r="C23" s="13">
        <f t="shared" si="0"/>
        <v>10</v>
      </c>
      <c r="D23" s="7" t="s">
        <v>31</v>
      </c>
      <c r="K23" s="7" t="s">
        <v>151</v>
      </c>
      <c r="L23" s="19"/>
    </row>
    <row r="24" spans="1:16" x14ac:dyDescent="0.3">
      <c r="A24" s="7">
        <v>510</v>
      </c>
      <c r="B24" s="7" t="s">
        <v>11</v>
      </c>
      <c r="C24" s="13">
        <f t="shared" si="0"/>
        <v>11</v>
      </c>
      <c r="D24" s="7" t="s">
        <v>45</v>
      </c>
      <c r="K24" s="7" t="s">
        <v>151</v>
      </c>
    </row>
    <row r="25" spans="1:16" x14ac:dyDescent="0.3">
      <c r="A25" s="7">
        <v>521</v>
      </c>
      <c r="B25" s="27" t="s">
        <v>9</v>
      </c>
      <c r="C25" s="13">
        <f t="shared" si="0"/>
        <v>5</v>
      </c>
      <c r="D25" s="7" t="s">
        <v>25</v>
      </c>
      <c r="K25" s="7" t="s">
        <v>152</v>
      </c>
      <c r="L25" s="19"/>
    </row>
    <row r="26" spans="1:16" x14ac:dyDescent="0.3">
      <c r="A26" s="7">
        <v>526</v>
      </c>
      <c r="B26" s="7" t="s">
        <v>11</v>
      </c>
      <c r="C26" s="13">
        <f t="shared" si="0"/>
        <v>84</v>
      </c>
      <c r="D26" s="7" t="s">
        <v>45</v>
      </c>
      <c r="K26" s="7" t="s">
        <v>153</v>
      </c>
    </row>
    <row r="27" spans="1:16" x14ac:dyDescent="0.3">
      <c r="A27" s="7">
        <v>610</v>
      </c>
      <c r="B27" s="7" t="s">
        <v>14</v>
      </c>
      <c r="C27" s="13">
        <f t="shared" si="0"/>
        <v>10</v>
      </c>
      <c r="D27" s="7" t="s">
        <v>42</v>
      </c>
      <c r="K27" s="7" t="s">
        <v>154</v>
      </c>
    </row>
    <row r="28" spans="1:16" x14ac:dyDescent="0.3">
      <c r="A28" s="7">
        <v>620</v>
      </c>
      <c r="B28" s="27" t="s">
        <v>9</v>
      </c>
      <c r="C28" s="13">
        <f t="shared" si="0"/>
        <v>18</v>
      </c>
      <c r="D28" s="27" t="s">
        <v>25</v>
      </c>
      <c r="K28" s="7" t="s">
        <v>154</v>
      </c>
      <c r="L28" s="19"/>
    </row>
    <row r="29" spans="1:16" x14ac:dyDescent="0.3">
      <c r="A29" s="7">
        <v>638</v>
      </c>
      <c r="B29" s="7" t="s">
        <v>11</v>
      </c>
      <c r="C29" s="13">
        <f t="shared" si="0"/>
        <v>27</v>
      </c>
      <c r="D29" s="7" t="s">
        <v>45</v>
      </c>
      <c r="K29" s="7" t="s">
        <v>155</v>
      </c>
    </row>
    <row r="30" spans="1:16" x14ac:dyDescent="0.3">
      <c r="A30" s="7">
        <v>665</v>
      </c>
      <c r="B30" s="7" t="s">
        <v>43</v>
      </c>
      <c r="C30" s="13">
        <f t="shared" si="0"/>
        <v>11</v>
      </c>
      <c r="D30" s="19" t="s">
        <v>42</v>
      </c>
      <c r="K30" s="7" t="s">
        <v>156</v>
      </c>
    </row>
    <row r="31" spans="1:16" x14ac:dyDescent="0.3">
      <c r="A31" s="7">
        <v>676</v>
      </c>
      <c r="B31" s="7" t="s">
        <v>9</v>
      </c>
      <c r="C31" s="13">
        <f t="shared" si="0"/>
        <v>11</v>
      </c>
      <c r="D31" s="7" t="s">
        <v>27</v>
      </c>
      <c r="K31" s="7" t="s">
        <v>157</v>
      </c>
      <c r="L31" s="19"/>
    </row>
    <row r="32" spans="1:16" x14ac:dyDescent="0.3">
      <c r="A32" s="7">
        <v>687</v>
      </c>
      <c r="B32" s="7" t="s">
        <v>11</v>
      </c>
      <c r="C32" s="13">
        <f t="shared" si="0"/>
        <v>46</v>
      </c>
      <c r="D32" s="7" t="s">
        <v>45</v>
      </c>
      <c r="K32" s="7" t="s">
        <v>158</v>
      </c>
    </row>
    <row r="33" spans="1:12" x14ac:dyDescent="0.3">
      <c r="A33" s="7">
        <v>733</v>
      </c>
      <c r="B33" s="7" t="s">
        <v>9</v>
      </c>
      <c r="C33" s="13">
        <f t="shared" si="0"/>
        <v>5</v>
      </c>
      <c r="D33" s="7" t="s">
        <v>27</v>
      </c>
      <c r="K33" s="7" t="s">
        <v>159</v>
      </c>
    </row>
    <row r="34" spans="1:12" x14ac:dyDescent="0.3">
      <c r="A34" s="7">
        <v>738</v>
      </c>
      <c r="B34" s="7" t="s">
        <v>11</v>
      </c>
      <c r="C34" s="13">
        <f t="shared" si="0"/>
        <v>3</v>
      </c>
      <c r="D34" s="7" t="s">
        <v>32</v>
      </c>
      <c r="K34" s="7" t="s">
        <v>159</v>
      </c>
      <c r="L34" s="19"/>
    </row>
    <row r="35" spans="1:12" x14ac:dyDescent="0.3">
      <c r="A35" s="7">
        <v>741</v>
      </c>
      <c r="B35" s="27" t="s">
        <v>10</v>
      </c>
      <c r="C35" s="13">
        <f t="shared" si="0"/>
        <v>7</v>
      </c>
      <c r="D35" s="27"/>
      <c r="K35" s="7" t="s">
        <v>159</v>
      </c>
    </row>
    <row r="36" spans="1:12" x14ac:dyDescent="0.3">
      <c r="A36" s="7">
        <v>748</v>
      </c>
      <c r="B36" s="7" t="s">
        <v>43</v>
      </c>
      <c r="C36" s="13">
        <f t="shared" si="0"/>
        <v>7</v>
      </c>
      <c r="D36" s="7" t="s">
        <v>42</v>
      </c>
      <c r="K36" s="7" t="s">
        <v>159</v>
      </c>
      <c r="L36" s="7" t="s">
        <v>160</v>
      </c>
    </row>
    <row r="37" spans="1:12" x14ac:dyDescent="0.3">
      <c r="A37" s="7">
        <v>755</v>
      </c>
      <c r="B37" s="7" t="s">
        <v>11</v>
      </c>
      <c r="C37" s="13">
        <f t="shared" si="0"/>
        <v>34</v>
      </c>
      <c r="D37" s="7" t="s">
        <v>45</v>
      </c>
      <c r="K37" s="7" t="s">
        <v>161</v>
      </c>
      <c r="L37" s="19"/>
    </row>
    <row r="38" spans="1:12" x14ac:dyDescent="0.3">
      <c r="A38" s="7">
        <v>789</v>
      </c>
      <c r="B38" s="7" t="s">
        <v>11</v>
      </c>
      <c r="C38" s="13">
        <f t="shared" si="0"/>
        <v>12</v>
      </c>
      <c r="D38" s="7" t="s">
        <v>32</v>
      </c>
      <c r="K38" s="7" t="s">
        <v>162</v>
      </c>
    </row>
    <row r="39" spans="1:12" x14ac:dyDescent="0.3">
      <c r="A39" s="7">
        <v>801</v>
      </c>
      <c r="B39" s="7" t="s">
        <v>48</v>
      </c>
      <c r="C39" s="13">
        <f t="shared" si="0"/>
        <v>4</v>
      </c>
      <c r="F39" s="19" t="s">
        <v>49</v>
      </c>
      <c r="H39" s="19"/>
      <c r="K39" s="7" t="s">
        <v>162</v>
      </c>
      <c r="L39" s="19" t="s">
        <v>51</v>
      </c>
    </row>
    <row r="40" spans="1:12" x14ac:dyDescent="0.3">
      <c r="A40" s="7">
        <v>805</v>
      </c>
      <c r="B40" s="7" t="s">
        <v>11</v>
      </c>
      <c r="C40" s="13">
        <f t="shared" si="0"/>
        <v>48</v>
      </c>
      <c r="D40" s="7" t="s">
        <v>45</v>
      </c>
      <c r="K40" s="7" t="s">
        <v>162</v>
      </c>
      <c r="L40" s="19"/>
    </row>
    <row r="41" spans="1:12" x14ac:dyDescent="0.3">
      <c r="A41" s="7">
        <v>853</v>
      </c>
      <c r="B41" s="7" t="s">
        <v>9</v>
      </c>
      <c r="C41" s="13">
        <f t="shared" si="0"/>
        <v>15</v>
      </c>
      <c r="D41" s="7" t="s">
        <v>24</v>
      </c>
      <c r="K41" s="7" t="s">
        <v>163</v>
      </c>
    </row>
    <row r="42" spans="1:12" x14ac:dyDescent="0.3">
      <c r="A42" s="7">
        <v>868</v>
      </c>
      <c r="B42" s="27" t="s">
        <v>9</v>
      </c>
      <c r="C42" s="13">
        <f t="shared" si="0"/>
        <v>16</v>
      </c>
      <c r="D42" s="27" t="s">
        <v>25</v>
      </c>
      <c r="K42" s="7" t="s">
        <v>164</v>
      </c>
    </row>
    <row r="43" spans="1:12" x14ac:dyDescent="0.3">
      <c r="A43" s="7">
        <v>884</v>
      </c>
      <c r="B43" s="7" t="s">
        <v>11</v>
      </c>
      <c r="C43" s="13">
        <f t="shared" si="0"/>
        <v>8</v>
      </c>
      <c r="D43" s="7" t="s">
        <v>45</v>
      </c>
      <c r="K43" s="7" t="s">
        <v>164</v>
      </c>
      <c r="L43" s="19"/>
    </row>
    <row r="44" spans="1:12" x14ac:dyDescent="0.3">
      <c r="A44" s="7">
        <v>892</v>
      </c>
      <c r="B44" s="7" t="s">
        <v>9</v>
      </c>
      <c r="C44" s="13">
        <f t="shared" si="0"/>
        <v>2</v>
      </c>
      <c r="D44" s="7" t="s">
        <v>27</v>
      </c>
      <c r="K44" s="7" t="s">
        <v>164</v>
      </c>
    </row>
    <row r="45" spans="1:12" x14ac:dyDescent="0.3">
      <c r="A45" s="7">
        <v>894</v>
      </c>
      <c r="B45" s="7" t="s">
        <v>11</v>
      </c>
      <c r="C45" s="13">
        <f t="shared" si="0"/>
        <v>21</v>
      </c>
      <c r="D45" s="7" t="s">
        <v>45</v>
      </c>
      <c r="K45" s="7" t="s">
        <v>164</v>
      </c>
    </row>
    <row r="46" spans="1:12" x14ac:dyDescent="0.3">
      <c r="A46" s="7">
        <v>915</v>
      </c>
      <c r="B46" s="7" t="s">
        <v>12</v>
      </c>
      <c r="C46" s="13">
        <f t="shared" si="0"/>
        <v>3</v>
      </c>
      <c r="D46" s="7" t="s">
        <v>25</v>
      </c>
      <c r="K46" s="7" t="s">
        <v>165</v>
      </c>
      <c r="L46" s="19"/>
    </row>
    <row r="47" spans="1:12" x14ac:dyDescent="0.3">
      <c r="A47" s="7">
        <v>918</v>
      </c>
      <c r="B47" s="7" t="s">
        <v>11</v>
      </c>
      <c r="C47" s="13">
        <f t="shared" si="0"/>
        <v>5</v>
      </c>
      <c r="D47" s="7" t="s">
        <v>45</v>
      </c>
      <c r="K47" s="7" t="s">
        <v>165</v>
      </c>
    </row>
    <row r="48" spans="1:12" x14ac:dyDescent="0.3">
      <c r="A48" s="7">
        <v>923</v>
      </c>
      <c r="B48" s="7" t="s">
        <v>9</v>
      </c>
      <c r="C48" s="13">
        <f t="shared" si="0"/>
        <v>5</v>
      </c>
      <c r="D48" s="2" t="s">
        <v>26</v>
      </c>
      <c r="K48" s="7" t="s">
        <v>165</v>
      </c>
    </row>
    <row r="49" spans="1:12" x14ac:dyDescent="0.3">
      <c r="A49" s="7">
        <v>928</v>
      </c>
      <c r="B49" s="7" t="s">
        <v>9</v>
      </c>
      <c r="C49" s="13">
        <f t="shared" si="0"/>
        <v>5</v>
      </c>
      <c r="D49" s="2" t="s">
        <v>25</v>
      </c>
      <c r="K49" s="7" t="s">
        <v>165</v>
      </c>
      <c r="L49" s="19"/>
    </row>
    <row r="50" spans="1:12" x14ac:dyDescent="0.3">
      <c r="A50" s="7">
        <v>933</v>
      </c>
      <c r="B50" s="27" t="s">
        <v>13</v>
      </c>
      <c r="C50" s="13">
        <f t="shared" si="0"/>
        <v>12</v>
      </c>
      <c r="D50" s="27"/>
      <c r="K50" s="7" t="s">
        <v>165</v>
      </c>
    </row>
    <row r="51" spans="1:12" x14ac:dyDescent="0.3">
      <c r="A51" s="7">
        <v>945</v>
      </c>
      <c r="B51" s="7" t="s">
        <v>11</v>
      </c>
      <c r="C51" s="13">
        <f t="shared" si="0"/>
        <v>34</v>
      </c>
      <c r="D51" s="7" t="s">
        <v>45</v>
      </c>
      <c r="K51" s="7" t="s">
        <v>166</v>
      </c>
    </row>
    <row r="52" spans="1:12" x14ac:dyDescent="0.3">
      <c r="A52" s="7">
        <v>979</v>
      </c>
      <c r="B52" s="7" t="s">
        <v>9</v>
      </c>
      <c r="C52" s="13">
        <f t="shared" si="0"/>
        <v>13</v>
      </c>
      <c r="D52" s="7" t="s">
        <v>22</v>
      </c>
      <c r="K52" s="7" t="s">
        <v>167</v>
      </c>
      <c r="L52" s="19"/>
    </row>
    <row r="53" spans="1:12" x14ac:dyDescent="0.3">
      <c r="A53" s="7">
        <v>992</v>
      </c>
      <c r="B53" s="27" t="s">
        <v>9</v>
      </c>
      <c r="C53" s="13">
        <f t="shared" si="0"/>
        <v>3</v>
      </c>
      <c r="D53" s="27" t="s">
        <v>25</v>
      </c>
      <c r="K53" s="7" t="s">
        <v>168</v>
      </c>
    </row>
    <row r="54" spans="1:12" x14ac:dyDescent="0.3">
      <c r="A54" s="7">
        <v>995</v>
      </c>
      <c r="B54" s="7" t="s">
        <v>11</v>
      </c>
      <c r="C54" s="13">
        <f t="shared" si="0"/>
        <v>27</v>
      </c>
      <c r="D54" s="7" t="s">
        <v>45</v>
      </c>
      <c r="K54" s="7" t="s">
        <v>169</v>
      </c>
    </row>
    <row r="55" spans="1:12" x14ac:dyDescent="0.3">
      <c r="A55" s="7">
        <v>1022</v>
      </c>
      <c r="B55" s="27" t="s">
        <v>9</v>
      </c>
      <c r="C55" s="13">
        <f t="shared" si="0"/>
        <v>18</v>
      </c>
      <c r="D55" s="27" t="s">
        <v>25</v>
      </c>
      <c r="K55" s="7" t="s">
        <v>170</v>
      </c>
      <c r="L55" s="19"/>
    </row>
    <row r="56" spans="1:12" x14ac:dyDescent="0.3">
      <c r="A56" s="7">
        <v>1040</v>
      </c>
      <c r="B56" s="7" t="s">
        <v>11</v>
      </c>
      <c r="C56" s="13">
        <f t="shared" si="0"/>
        <v>5</v>
      </c>
      <c r="D56" s="7" t="s">
        <v>45</v>
      </c>
      <c r="K56" s="7" t="s">
        <v>171</v>
      </c>
    </row>
    <row r="57" spans="1:12" x14ac:dyDescent="0.3">
      <c r="A57" s="7">
        <v>1045</v>
      </c>
      <c r="B57" s="7" t="s">
        <v>9</v>
      </c>
      <c r="C57" s="13">
        <f t="shared" si="0"/>
        <v>6</v>
      </c>
      <c r="D57" s="7" t="s">
        <v>27</v>
      </c>
      <c r="K57" s="7" t="s">
        <v>171</v>
      </c>
    </row>
    <row r="58" spans="1:12" x14ac:dyDescent="0.3">
      <c r="A58" s="7">
        <v>1051</v>
      </c>
      <c r="B58" s="7" t="s">
        <v>43</v>
      </c>
      <c r="C58" s="13">
        <f t="shared" si="0"/>
        <v>6</v>
      </c>
      <c r="D58" s="7" t="s">
        <v>42</v>
      </c>
      <c r="K58" s="7" t="s">
        <v>172</v>
      </c>
      <c r="L58" s="19"/>
    </row>
    <row r="59" spans="1:12" x14ac:dyDescent="0.3">
      <c r="A59" s="7">
        <v>1057</v>
      </c>
      <c r="B59" s="7" t="s">
        <v>11</v>
      </c>
      <c r="C59" s="13">
        <f t="shared" si="0"/>
        <v>22</v>
      </c>
      <c r="D59" s="7" t="s">
        <v>45</v>
      </c>
      <c r="K59" s="7" t="s">
        <v>172</v>
      </c>
    </row>
    <row r="60" spans="1:12" x14ac:dyDescent="0.3">
      <c r="A60" s="7">
        <v>1079</v>
      </c>
      <c r="B60" s="7" t="s">
        <v>9</v>
      </c>
      <c r="C60" s="13">
        <f t="shared" si="0"/>
        <v>5</v>
      </c>
      <c r="D60" s="7" t="s">
        <v>27</v>
      </c>
      <c r="K60" s="7" t="s">
        <v>172</v>
      </c>
    </row>
    <row r="61" spans="1:12" x14ac:dyDescent="0.3">
      <c r="A61" s="7">
        <v>1084</v>
      </c>
      <c r="B61" s="7" t="s">
        <v>11</v>
      </c>
      <c r="C61" s="13">
        <f t="shared" si="0"/>
        <v>15</v>
      </c>
      <c r="D61" s="7" t="s">
        <v>45</v>
      </c>
      <c r="K61" s="7" t="s">
        <v>173</v>
      </c>
      <c r="L61" s="19"/>
    </row>
    <row r="62" spans="1:12" x14ac:dyDescent="0.3">
      <c r="A62" s="7">
        <v>1099</v>
      </c>
      <c r="B62" s="7" t="s">
        <v>10</v>
      </c>
      <c r="C62" s="13">
        <f t="shared" si="0"/>
        <v>17</v>
      </c>
      <c r="D62" s="27"/>
      <c r="K62" s="7" t="s">
        <v>174</v>
      </c>
    </row>
    <row r="63" spans="1:12" x14ac:dyDescent="0.3">
      <c r="A63" s="7">
        <v>1116</v>
      </c>
      <c r="B63" s="7" t="s">
        <v>48</v>
      </c>
      <c r="C63" s="13">
        <f t="shared" si="0"/>
        <v>8</v>
      </c>
      <c r="F63" s="19" t="s">
        <v>49</v>
      </c>
      <c r="H63" s="19"/>
      <c r="K63" s="7" t="s">
        <v>174</v>
      </c>
      <c r="L63" s="19" t="s">
        <v>51</v>
      </c>
    </row>
    <row r="64" spans="1:12" x14ac:dyDescent="0.3">
      <c r="A64" s="7">
        <v>1124</v>
      </c>
      <c r="B64" s="7" t="s">
        <v>43</v>
      </c>
      <c r="C64" s="13">
        <f t="shared" si="0"/>
        <v>58</v>
      </c>
      <c r="D64" s="7" t="s">
        <v>42</v>
      </c>
      <c r="K64" s="7" t="s">
        <v>175</v>
      </c>
      <c r="L64" s="19"/>
    </row>
    <row r="65" spans="1:15" x14ac:dyDescent="0.3">
      <c r="A65" s="7">
        <v>1182</v>
      </c>
      <c r="B65" s="7" t="s">
        <v>14</v>
      </c>
      <c r="C65" s="13">
        <f t="shared" si="0"/>
        <v>15</v>
      </c>
      <c r="D65" s="7" t="s">
        <v>42</v>
      </c>
      <c r="K65" s="7" t="s">
        <v>176</v>
      </c>
    </row>
    <row r="66" spans="1:15" x14ac:dyDescent="0.3">
      <c r="A66" s="7">
        <v>1197</v>
      </c>
      <c r="B66" s="7" t="s">
        <v>11</v>
      </c>
      <c r="C66" s="13">
        <f t="shared" si="0"/>
        <v>5</v>
      </c>
      <c r="D66" s="7" t="s">
        <v>45</v>
      </c>
      <c r="K66" s="7" t="s">
        <v>176</v>
      </c>
    </row>
    <row r="67" spans="1:15" x14ac:dyDescent="0.3">
      <c r="A67" s="7">
        <v>1202</v>
      </c>
      <c r="B67" s="27" t="s">
        <v>13</v>
      </c>
      <c r="C67" s="13">
        <f t="shared" si="0"/>
        <v>2</v>
      </c>
      <c r="D67" s="27"/>
      <c r="K67" s="7" t="s">
        <v>176</v>
      </c>
      <c r="L67" s="19"/>
    </row>
    <row r="68" spans="1:15" x14ac:dyDescent="0.3">
      <c r="A68" s="7">
        <v>1204</v>
      </c>
      <c r="B68" s="7" t="s">
        <v>11</v>
      </c>
      <c r="C68" s="13">
        <f t="shared" si="0"/>
        <v>37</v>
      </c>
      <c r="D68" s="7" t="s">
        <v>45</v>
      </c>
      <c r="K68" s="7" t="s">
        <v>177</v>
      </c>
    </row>
    <row r="69" spans="1:15" x14ac:dyDescent="0.3">
      <c r="A69" s="7">
        <v>1241</v>
      </c>
      <c r="B69" s="27" t="s">
        <v>9</v>
      </c>
      <c r="C69" s="13">
        <f t="shared" si="0"/>
        <v>8</v>
      </c>
      <c r="K69" s="7" t="s">
        <v>178</v>
      </c>
    </row>
    <row r="70" spans="1:15" x14ac:dyDescent="0.3">
      <c r="A70" s="7">
        <v>1249</v>
      </c>
      <c r="B70" s="7" t="s">
        <v>11</v>
      </c>
      <c r="C70" s="13">
        <f t="shared" si="0"/>
        <v>19</v>
      </c>
      <c r="D70" s="7" t="s">
        <v>45</v>
      </c>
      <c r="K70" s="7" t="s">
        <v>178</v>
      </c>
      <c r="L70" s="19"/>
    </row>
    <row r="71" spans="1:15" x14ac:dyDescent="0.3">
      <c r="A71" s="7">
        <v>1268</v>
      </c>
      <c r="B71" s="7" t="s">
        <v>9</v>
      </c>
      <c r="C71" s="13">
        <f t="shared" si="0"/>
        <v>4</v>
      </c>
      <c r="D71" s="27" t="s">
        <v>82</v>
      </c>
      <c r="K71" s="7" t="s">
        <v>178</v>
      </c>
    </row>
    <row r="72" spans="1:15" x14ac:dyDescent="0.3">
      <c r="A72" s="7">
        <v>1272</v>
      </c>
      <c r="B72" s="7" t="s">
        <v>9</v>
      </c>
      <c r="C72" s="13">
        <f t="shared" si="0"/>
        <v>12</v>
      </c>
      <c r="D72" s="7" t="s">
        <v>25</v>
      </c>
      <c r="K72" s="7" t="s">
        <v>179</v>
      </c>
    </row>
    <row r="73" spans="1:15" x14ac:dyDescent="0.3">
      <c r="A73" s="7">
        <v>1284</v>
      </c>
      <c r="B73" s="7" t="s">
        <v>11</v>
      </c>
      <c r="C73" s="13">
        <f t="shared" si="0"/>
        <v>30</v>
      </c>
      <c r="D73" s="7" t="s">
        <v>45</v>
      </c>
      <c r="K73" s="7" t="s">
        <v>180</v>
      </c>
      <c r="L73" s="19"/>
    </row>
    <row r="74" spans="1:15" x14ac:dyDescent="0.3">
      <c r="A74" s="7">
        <v>1314</v>
      </c>
      <c r="B74" s="7" t="s">
        <v>43</v>
      </c>
      <c r="C74" s="13">
        <f t="shared" si="0"/>
        <v>6</v>
      </c>
      <c r="D74" s="7" t="s">
        <v>42</v>
      </c>
      <c r="K74" s="7" t="s">
        <v>181</v>
      </c>
    </row>
    <row r="75" spans="1:15" x14ac:dyDescent="0.3">
      <c r="A75" s="7">
        <v>1320</v>
      </c>
      <c r="B75" s="7" t="s">
        <v>9</v>
      </c>
      <c r="C75" s="13">
        <f t="shared" si="0"/>
        <v>10</v>
      </c>
      <c r="D75" s="7" t="s">
        <v>23</v>
      </c>
      <c r="K75" s="7" t="s">
        <v>181</v>
      </c>
      <c r="N75" s="13" t="s">
        <v>182</v>
      </c>
      <c r="O75" s="13">
        <v>2559</v>
      </c>
    </row>
    <row r="76" spans="1:15" x14ac:dyDescent="0.3">
      <c r="A76" s="7">
        <v>1330</v>
      </c>
      <c r="B76" s="27" t="s">
        <v>13</v>
      </c>
      <c r="C76" s="13">
        <f t="shared" si="0"/>
        <v>6</v>
      </c>
      <c r="D76" s="27" t="s">
        <v>25</v>
      </c>
      <c r="K76" s="7" t="s">
        <v>181</v>
      </c>
      <c r="L76" s="19"/>
    </row>
    <row r="77" spans="1:15" x14ac:dyDescent="0.3">
      <c r="A77" s="7">
        <v>1336</v>
      </c>
      <c r="B77" s="7" t="s">
        <v>11</v>
      </c>
      <c r="C77" s="13">
        <f t="shared" si="0"/>
        <v>11</v>
      </c>
      <c r="D77" s="7" t="s">
        <v>45</v>
      </c>
      <c r="K77" s="7" t="s">
        <v>181</v>
      </c>
    </row>
    <row r="78" spans="1:15" x14ac:dyDescent="0.3">
      <c r="A78" s="7">
        <v>1347</v>
      </c>
      <c r="B78" s="7" t="s">
        <v>43</v>
      </c>
      <c r="C78" s="13">
        <f t="shared" si="0"/>
        <v>1</v>
      </c>
      <c r="D78" s="7" t="s">
        <v>42</v>
      </c>
      <c r="K78" s="7" t="s">
        <v>183</v>
      </c>
    </row>
    <row r="79" spans="1:15" x14ac:dyDescent="0.3">
      <c r="A79" s="7">
        <v>1348</v>
      </c>
      <c r="B79" s="7" t="s">
        <v>11</v>
      </c>
      <c r="C79" s="13">
        <f t="shared" si="0"/>
        <v>13</v>
      </c>
      <c r="D79" s="7" t="s">
        <v>31</v>
      </c>
      <c r="K79" s="7" t="s">
        <v>183</v>
      </c>
      <c r="L79" s="19"/>
    </row>
    <row r="80" spans="1:15" x14ac:dyDescent="0.3">
      <c r="A80" s="7">
        <v>1361</v>
      </c>
      <c r="B80" s="7" t="s">
        <v>11</v>
      </c>
      <c r="C80" s="13">
        <f t="shared" si="0"/>
        <v>76</v>
      </c>
      <c r="D80" s="7" t="s">
        <v>45</v>
      </c>
      <c r="K80" s="7" t="s">
        <v>184</v>
      </c>
    </row>
    <row r="81" spans="1:12" x14ac:dyDescent="0.3">
      <c r="A81" s="7">
        <v>1437</v>
      </c>
      <c r="B81" s="7" t="s">
        <v>9</v>
      </c>
      <c r="C81" s="13">
        <f t="shared" si="0"/>
        <v>5</v>
      </c>
      <c r="D81" s="27"/>
      <c r="K81" s="7" t="s">
        <v>185</v>
      </c>
    </row>
    <row r="82" spans="1:12" x14ac:dyDescent="0.3">
      <c r="A82" s="7">
        <v>1442</v>
      </c>
      <c r="B82" s="7" t="s">
        <v>62</v>
      </c>
      <c r="C82" s="13">
        <f t="shared" si="0"/>
        <v>8</v>
      </c>
      <c r="D82" s="7" t="s">
        <v>23</v>
      </c>
      <c r="K82" s="7" t="s">
        <v>186</v>
      </c>
      <c r="L82" s="19"/>
    </row>
    <row r="83" spans="1:12" x14ac:dyDescent="0.3">
      <c r="A83" s="7">
        <v>1450</v>
      </c>
      <c r="B83" s="7" t="s">
        <v>43</v>
      </c>
      <c r="C83" s="13">
        <f t="shared" si="0"/>
        <v>10</v>
      </c>
      <c r="D83" s="7" t="s">
        <v>42</v>
      </c>
      <c r="K83" s="7" t="s">
        <v>187</v>
      </c>
    </row>
    <row r="84" spans="1:12" x14ac:dyDescent="0.3">
      <c r="A84" s="7">
        <v>1460</v>
      </c>
      <c r="B84" s="7" t="s">
        <v>11</v>
      </c>
      <c r="C84" s="13">
        <f t="shared" si="0"/>
        <v>15</v>
      </c>
      <c r="D84" s="7" t="s">
        <v>31</v>
      </c>
      <c r="K84" s="7" t="s">
        <v>187</v>
      </c>
    </row>
    <row r="85" spans="1:12" x14ac:dyDescent="0.3">
      <c r="A85" s="7">
        <v>1475</v>
      </c>
      <c r="B85" s="7" t="s">
        <v>11</v>
      </c>
      <c r="C85" s="13">
        <f t="shared" si="0"/>
        <v>77</v>
      </c>
      <c r="D85" s="7" t="s">
        <v>45</v>
      </c>
      <c r="K85" s="7" t="s">
        <v>188</v>
      </c>
      <c r="L85" s="19"/>
    </row>
    <row r="86" spans="1:12" x14ac:dyDescent="0.3">
      <c r="A86" s="7">
        <v>1552</v>
      </c>
      <c r="B86" s="7" t="s">
        <v>9</v>
      </c>
      <c r="C86" s="13">
        <f t="shared" si="0"/>
        <v>5</v>
      </c>
      <c r="D86" s="7" t="s">
        <v>27</v>
      </c>
      <c r="K86" s="7" t="s">
        <v>189</v>
      </c>
    </row>
    <row r="87" spans="1:12" x14ac:dyDescent="0.3">
      <c r="A87" s="7">
        <v>1557</v>
      </c>
      <c r="B87" s="7" t="s">
        <v>11</v>
      </c>
      <c r="C87" s="13">
        <f t="shared" si="0"/>
        <v>33</v>
      </c>
      <c r="D87" s="7" t="s">
        <v>45</v>
      </c>
      <c r="K87" s="7" t="s">
        <v>189</v>
      </c>
    </row>
    <row r="88" spans="1:12" x14ac:dyDescent="0.3">
      <c r="A88" s="7">
        <v>1590</v>
      </c>
      <c r="B88" s="7" t="s">
        <v>9</v>
      </c>
      <c r="C88" s="13">
        <f t="shared" si="0"/>
        <v>4</v>
      </c>
      <c r="D88" s="7" t="s">
        <v>27</v>
      </c>
      <c r="K88" s="7" t="s">
        <v>190</v>
      </c>
      <c r="L88" s="19"/>
    </row>
    <row r="89" spans="1:12" x14ac:dyDescent="0.3">
      <c r="A89" s="7">
        <v>1594</v>
      </c>
      <c r="B89" s="7" t="s">
        <v>14</v>
      </c>
      <c r="C89" s="13">
        <f t="shared" si="0"/>
        <v>2</v>
      </c>
      <c r="D89" s="7" t="s">
        <v>42</v>
      </c>
      <c r="K89" s="7" t="s">
        <v>190</v>
      </c>
    </row>
    <row r="90" spans="1:12" x14ac:dyDescent="0.3">
      <c r="A90" s="7">
        <v>1596</v>
      </c>
      <c r="B90" s="7" t="s">
        <v>11</v>
      </c>
      <c r="C90" s="13">
        <f t="shared" si="0"/>
        <v>7</v>
      </c>
      <c r="D90" s="7" t="s">
        <v>31</v>
      </c>
      <c r="K90" s="7" t="s">
        <v>190</v>
      </c>
    </row>
    <row r="91" spans="1:12" x14ac:dyDescent="0.3">
      <c r="A91" s="7">
        <v>1603</v>
      </c>
      <c r="B91" s="7" t="s">
        <v>11</v>
      </c>
      <c r="C91" s="13">
        <f t="shared" si="0"/>
        <v>21</v>
      </c>
      <c r="D91" s="7" t="s">
        <v>45</v>
      </c>
      <c r="K91" s="7" t="s">
        <v>190</v>
      </c>
      <c r="L91" s="19"/>
    </row>
    <row r="92" spans="1:12" x14ac:dyDescent="0.3">
      <c r="A92" s="7">
        <v>1624</v>
      </c>
      <c r="B92" s="7" t="s">
        <v>48</v>
      </c>
      <c r="C92" s="13">
        <f t="shared" si="0"/>
        <v>6</v>
      </c>
      <c r="F92" s="19" t="s">
        <v>49</v>
      </c>
      <c r="H92" s="19"/>
      <c r="K92" s="7" t="s">
        <v>191</v>
      </c>
      <c r="L92" s="19" t="s">
        <v>51</v>
      </c>
    </row>
    <row r="93" spans="1:12" x14ac:dyDescent="0.3">
      <c r="A93" s="7">
        <v>1630</v>
      </c>
      <c r="B93" s="7" t="s">
        <v>9</v>
      </c>
      <c r="C93" s="13">
        <f t="shared" si="0"/>
        <v>12</v>
      </c>
      <c r="D93" s="7" t="s">
        <v>28</v>
      </c>
      <c r="K93" s="7" t="s">
        <v>191</v>
      </c>
    </row>
    <row r="94" spans="1:12" x14ac:dyDescent="0.3">
      <c r="A94" s="7">
        <v>1642</v>
      </c>
      <c r="B94" s="7" t="s">
        <v>14</v>
      </c>
      <c r="C94" s="13">
        <f t="shared" si="0"/>
        <v>7</v>
      </c>
      <c r="D94" s="7" t="s">
        <v>42</v>
      </c>
      <c r="K94" s="7" t="s">
        <v>191</v>
      </c>
      <c r="L94" s="19"/>
    </row>
    <row r="95" spans="1:12" x14ac:dyDescent="0.3">
      <c r="A95" s="7">
        <v>1649</v>
      </c>
      <c r="B95" s="7" t="s">
        <v>10</v>
      </c>
      <c r="C95" s="13">
        <f t="shared" si="0"/>
        <v>16</v>
      </c>
      <c r="K95" s="7" t="s">
        <v>191</v>
      </c>
    </row>
    <row r="96" spans="1:12" x14ac:dyDescent="0.3">
      <c r="A96" s="7">
        <v>1665</v>
      </c>
      <c r="B96" s="7" t="s">
        <v>9</v>
      </c>
      <c r="C96" s="13">
        <f t="shared" si="0"/>
        <v>18</v>
      </c>
      <c r="D96" s="27" t="s">
        <v>82</v>
      </c>
      <c r="K96" s="7" t="s">
        <v>192</v>
      </c>
    </row>
    <row r="97" spans="1:12" x14ac:dyDescent="0.3">
      <c r="A97" s="7">
        <v>1683</v>
      </c>
      <c r="B97" s="7" t="s">
        <v>14</v>
      </c>
      <c r="C97" s="13">
        <f t="shared" si="0"/>
        <v>19</v>
      </c>
      <c r="D97" s="7" t="s">
        <v>42</v>
      </c>
      <c r="K97" s="7" t="s">
        <v>192</v>
      </c>
      <c r="L97" s="19"/>
    </row>
    <row r="98" spans="1:12" x14ac:dyDescent="0.3">
      <c r="A98" s="7">
        <v>1702</v>
      </c>
      <c r="B98" s="7" t="s">
        <v>9</v>
      </c>
      <c r="C98" s="13">
        <f t="shared" si="0"/>
        <v>23</v>
      </c>
      <c r="D98" s="27" t="s">
        <v>82</v>
      </c>
      <c r="K98" s="7" t="s">
        <v>192</v>
      </c>
    </row>
    <row r="99" spans="1:12" x14ac:dyDescent="0.3">
      <c r="A99" s="7">
        <v>1725</v>
      </c>
      <c r="B99" s="7" t="s">
        <v>11</v>
      </c>
      <c r="C99" s="13">
        <f t="shared" si="0"/>
        <v>40</v>
      </c>
      <c r="D99" s="7" t="s">
        <v>45</v>
      </c>
      <c r="K99" s="7" t="s">
        <v>192</v>
      </c>
    </row>
    <row r="100" spans="1:12" x14ac:dyDescent="0.3">
      <c r="A100" s="7">
        <v>1765</v>
      </c>
      <c r="B100" s="7" t="s">
        <v>9</v>
      </c>
      <c r="C100" s="13">
        <f t="shared" si="0"/>
        <v>7</v>
      </c>
      <c r="D100" s="27" t="s">
        <v>82</v>
      </c>
      <c r="K100" s="7" t="s">
        <v>193</v>
      </c>
      <c r="L100" s="19"/>
    </row>
    <row r="101" spans="1:12" x14ac:dyDescent="0.3">
      <c r="A101" s="7">
        <v>1772</v>
      </c>
      <c r="B101" s="7" t="s">
        <v>9</v>
      </c>
      <c r="C101" s="13">
        <f t="shared" si="0"/>
        <v>5</v>
      </c>
      <c r="D101" s="7"/>
      <c r="K101" s="7" t="s">
        <v>194</v>
      </c>
    </row>
    <row r="102" spans="1:12" x14ac:dyDescent="0.3">
      <c r="A102" s="7">
        <v>1777</v>
      </c>
      <c r="B102" s="7" t="s">
        <v>9</v>
      </c>
      <c r="C102" s="13">
        <f t="shared" si="0"/>
        <v>7</v>
      </c>
      <c r="D102" s="7" t="s">
        <v>25</v>
      </c>
      <c r="K102" s="7" t="s">
        <v>194</v>
      </c>
    </row>
    <row r="103" spans="1:12" x14ac:dyDescent="0.3">
      <c r="A103" s="7">
        <v>1784</v>
      </c>
      <c r="B103" s="7" t="s">
        <v>11</v>
      </c>
      <c r="C103" s="13">
        <f t="shared" si="0"/>
        <v>3</v>
      </c>
      <c r="D103" s="7" t="s">
        <v>45</v>
      </c>
      <c r="K103" s="7" t="s">
        <v>194</v>
      </c>
      <c r="L103" s="19"/>
    </row>
    <row r="104" spans="1:12" x14ac:dyDescent="0.3">
      <c r="A104" s="7">
        <v>1787</v>
      </c>
      <c r="B104" s="7" t="s">
        <v>9</v>
      </c>
      <c r="C104" s="13">
        <f t="shared" si="0"/>
        <v>9</v>
      </c>
      <c r="D104" s="7" t="s">
        <v>27</v>
      </c>
      <c r="K104" s="7" t="s">
        <v>194</v>
      </c>
    </row>
    <row r="105" spans="1:12" x14ac:dyDescent="0.3">
      <c r="A105" s="7">
        <v>1796</v>
      </c>
      <c r="B105" s="7" t="s">
        <v>11</v>
      </c>
      <c r="C105" s="13">
        <f t="shared" si="0"/>
        <v>9</v>
      </c>
      <c r="D105" s="7" t="s">
        <v>45</v>
      </c>
      <c r="K105" s="7" t="s">
        <v>194</v>
      </c>
    </row>
    <row r="106" spans="1:12" x14ac:dyDescent="0.3">
      <c r="A106" s="7">
        <v>1805</v>
      </c>
      <c r="B106" s="7" t="s">
        <v>48</v>
      </c>
      <c r="C106" s="13">
        <f t="shared" si="0"/>
        <v>7</v>
      </c>
      <c r="K106" s="7" t="s">
        <v>195</v>
      </c>
      <c r="L106" s="19"/>
    </row>
    <row r="107" spans="1:12" x14ac:dyDescent="0.3">
      <c r="A107" s="7">
        <v>1812</v>
      </c>
      <c r="B107" s="27" t="s">
        <v>9</v>
      </c>
      <c r="C107" s="13">
        <f t="shared" si="0"/>
        <v>9</v>
      </c>
      <c r="D107" s="27" t="s">
        <v>25</v>
      </c>
      <c r="K107" s="7" t="s">
        <v>196</v>
      </c>
    </row>
    <row r="108" spans="1:12" x14ac:dyDescent="0.3">
      <c r="A108" s="7">
        <v>1821</v>
      </c>
      <c r="B108" s="7" t="s">
        <v>14</v>
      </c>
      <c r="C108" s="13">
        <f t="shared" si="0"/>
        <v>1</v>
      </c>
      <c r="D108" s="7" t="s">
        <v>42</v>
      </c>
      <c r="K108" s="7" t="s">
        <v>196</v>
      </c>
    </row>
    <row r="109" spans="1:12" x14ac:dyDescent="0.3">
      <c r="A109" s="7">
        <v>1822</v>
      </c>
      <c r="B109" s="27" t="s">
        <v>9</v>
      </c>
      <c r="C109" s="13">
        <f t="shared" si="0"/>
        <v>8</v>
      </c>
      <c r="D109" s="27" t="s">
        <v>25</v>
      </c>
      <c r="K109" s="7" t="s">
        <v>196</v>
      </c>
      <c r="L109" s="19"/>
    </row>
    <row r="110" spans="1:12" x14ac:dyDescent="0.3">
      <c r="A110" s="7">
        <v>1830</v>
      </c>
      <c r="B110" s="7" t="s">
        <v>11</v>
      </c>
      <c r="C110" s="13">
        <f t="shared" si="0"/>
        <v>22</v>
      </c>
      <c r="D110" s="7" t="s">
        <v>45</v>
      </c>
      <c r="K110" s="7" t="s">
        <v>197</v>
      </c>
    </row>
    <row r="111" spans="1:12" x14ac:dyDescent="0.3">
      <c r="A111" s="7">
        <v>1852</v>
      </c>
      <c r="B111" s="27"/>
      <c r="C111" s="13">
        <f t="shared" si="0"/>
        <v>2</v>
      </c>
      <c r="D111" s="27" t="s">
        <v>25</v>
      </c>
      <c r="K111" s="7" t="s">
        <v>198</v>
      </c>
    </row>
    <row r="112" spans="1:12" x14ac:dyDescent="0.3">
      <c r="A112" s="7">
        <v>1854</v>
      </c>
      <c r="B112" s="7" t="s">
        <v>11</v>
      </c>
      <c r="C112" s="13">
        <f t="shared" si="0"/>
        <v>12</v>
      </c>
      <c r="D112" s="7" t="s">
        <v>31</v>
      </c>
      <c r="K112" s="7" t="s">
        <v>198</v>
      </c>
      <c r="L112" s="19"/>
    </row>
    <row r="113" spans="1:12" x14ac:dyDescent="0.3">
      <c r="A113" s="7">
        <v>1866</v>
      </c>
      <c r="B113" s="7" t="s">
        <v>11</v>
      </c>
      <c r="C113" s="13">
        <f t="shared" si="0"/>
        <v>9</v>
      </c>
      <c r="D113" s="7" t="s">
        <v>45</v>
      </c>
      <c r="K113" s="7" t="s">
        <v>198</v>
      </c>
    </row>
    <row r="114" spans="1:12" x14ac:dyDescent="0.3">
      <c r="A114" s="7">
        <v>1875</v>
      </c>
      <c r="B114" s="7" t="s">
        <v>48</v>
      </c>
      <c r="C114" s="13">
        <f t="shared" si="0"/>
        <v>5</v>
      </c>
      <c r="F114" s="19" t="s">
        <v>49</v>
      </c>
      <c r="H114" s="19"/>
      <c r="K114" s="7" t="s">
        <v>199</v>
      </c>
      <c r="L114" s="19" t="s">
        <v>51</v>
      </c>
    </row>
    <row r="115" spans="1:12" x14ac:dyDescent="0.3">
      <c r="A115" s="7">
        <v>1880</v>
      </c>
      <c r="B115" s="7" t="s">
        <v>11</v>
      </c>
      <c r="C115" s="13">
        <f t="shared" si="0"/>
        <v>38</v>
      </c>
      <c r="D115" s="7" t="s">
        <v>45</v>
      </c>
      <c r="K115" s="7" t="s">
        <v>200</v>
      </c>
      <c r="L115" s="19"/>
    </row>
    <row r="116" spans="1:12" x14ac:dyDescent="0.3">
      <c r="A116" s="7">
        <v>1918</v>
      </c>
      <c r="B116" s="7" t="s">
        <v>9</v>
      </c>
      <c r="C116" s="13">
        <f t="shared" si="0"/>
        <v>8</v>
      </c>
      <c r="D116" s="7" t="s">
        <v>23</v>
      </c>
      <c r="K116" s="7" t="s">
        <v>200</v>
      </c>
    </row>
    <row r="117" spans="1:12" x14ac:dyDescent="0.3">
      <c r="A117" s="7">
        <v>1926</v>
      </c>
      <c r="B117" s="7" t="s">
        <v>11</v>
      </c>
      <c r="C117" s="13">
        <f t="shared" si="0"/>
        <v>13</v>
      </c>
      <c r="D117" s="7" t="s">
        <v>45</v>
      </c>
      <c r="K117" s="7" t="s">
        <v>201</v>
      </c>
    </row>
    <row r="118" spans="1:12" x14ac:dyDescent="0.3">
      <c r="A118" s="7">
        <v>1939</v>
      </c>
      <c r="B118" s="7" t="s">
        <v>9</v>
      </c>
      <c r="C118" s="13">
        <f t="shared" si="0"/>
        <v>13</v>
      </c>
      <c r="D118" s="27"/>
      <c r="K118" s="7" t="s">
        <v>202</v>
      </c>
      <c r="L118" s="19"/>
    </row>
    <row r="119" spans="1:12" x14ac:dyDescent="0.3">
      <c r="A119" s="7">
        <v>1952</v>
      </c>
      <c r="B119" s="7" t="s">
        <v>43</v>
      </c>
      <c r="C119" s="13">
        <f t="shared" si="0"/>
        <v>8</v>
      </c>
      <c r="D119" s="7" t="s">
        <v>42</v>
      </c>
      <c r="K119" s="7" t="s">
        <v>203</v>
      </c>
    </row>
    <row r="120" spans="1:12" x14ac:dyDescent="0.3">
      <c r="A120" s="7">
        <v>1960</v>
      </c>
      <c r="B120" s="7" t="s">
        <v>11</v>
      </c>
      <c r="C120" s="13">
        <f t="shared" si="0"/>
        <v>7</v>
      </c>
      <c r="D120" s="7" t="s">
        <v>45</v>
      </c>
      <c r="K120" s="7" t="s">
        <v>204</v>
      </c>
    </row>
    <row r="121" spans="1:12" x14ac:dyDescent="0.3">
      <c r="A121" s="7">
        <v>1967</v>
      </c>
      <c r="B121" s="7" t="s">
        <v>11</v>
      </c>
      <c r="C121" s="13">
        <f t="shared" si="0"/>
        <v>9</v>
      </c>
      <c r="D121" s="7" t="s">
        <v>32</v>
      </c>
      <c r="K121" s="7" t="s">
        <v>204</v>
      </c>
    </row>
    <row r="122" spans="1:12" x14ac:dyDescent="0.3">
      <c r="A122" s="7">
        <v>1976</v>
      </c>
      <c r="B122" s="27"/>
      <c r="C122" s="13">
        <f t="shared" si="0"/>
        <v>2</v>
      </c>
      <c r="D122" s="27" t="s">
        <v>25</v>
      </c>
      <c r="K122" s="7" t="s">
        <v>204</v>
      </c>
    </row>
    <row r="123" spans="1:12" x14ac:dyDescent="0.3">
      <c r="A123" s="7">
        <v>1978</v>
      </c>
      <c r="B123" s="7" t="s">
        <v>11</v>
      </c>
      <c r="C123" s="13">
        <f t="shared" si="0"/>
        <v>9</v>
      </c>
      <c r="D123" s="7" t="s">
        <v>32</v>
      </c>
      <c r="K123" s="7" t="s">
        <v>204</v>
      </c>
    </row>
    <row r="124" spans="1:12" x14ac:dyDescent="0.3">
      <c r="A124" s="7">
        <v>1987</v>
      </c>
      <c r="B124" s="27" t="s">
        <v>48</v>
      </c>
      <c r="C124" s="13">
        <f t="shared" si="0"/>
        <v>6</v>
      </c>
      <c r="K124" s="7" t="s">
        <v>204</v>
      </c>
    </row>
    <row r="125" spans="1:12" x14ac:dyDescent="0.3">
      <c r="A125" s="7">
        <v>1993</v>
      </c>
      <c r="B125" s="7" t="s">
        <v>9</v>
      </c>
      <c r="C125" s="13">
        <f t="shared" si="0"/>
        <v>7</v>
      </c>
      <c r="D125" s="7" t="s">
        <v>27</v>
      </c>
      <c r="K125" s="7" t="s">
        <v>205</v>
      </c>
    </row>
    <row r="126" spans="1:12" x14ac:dyDescent="0.3">
      <c r="A126" s="7">
        <v>2000</v>
      </c>
      <c r="B126" s="7" t="s">
        <v>11</v>
      </c>
      <c r="C126" s="13">
        <f t="shared" si="0"/>
        <v>10</v>
      </c>
      <c r="D126" s="7" t="s">
        <v>45</v>
      </c>
      <c r="K126" s="7" t="s">
        <v>206</v>
      </c>
    </row>
    <row r="127" spans="1:12" x14ac:dyDescent="0.3">
      <c r="A127" s="7">
        <v>2010</v>
      </c>
      <c r="B127" s="27" t="s">
        <v>10</v>
      </c>
      <c r="C127" s="13">
        <f t="shared" si="0"/>
        <v>5</v>
      </c>
      <c r="K127" s="7" t="s">
        <v>206</v>
      </c>
    </row>
    <row r="128" spans="1:12" x14ac:dyDescent="0.3">
      <c r="A128" s="7">
        <v>2015</v>
      </c>
      <c r="B128" s="7" t="s">
        <v>11</v>
      </c>
      <c r="C128" s="13">
        <f t="shared" si="0"/>
        <v>44</v>
      </c>
      <c r="D128" s="7" t="s">
        <v>45</v>
      </c>
      <c r="K128" s="7" t="s">
        <v>207</v>
      </c>
    </row>
    <row r="129" spans="1:11" x14ac:dyDescent="0.3">
      <c r="A129" s="7">
        <v>2059</v>
      </c>
      <c r="B129" s="7" t="s">
        <v>9</v>
      </c>
      <c r="C129" s="13">
        <f t="shared" si="0"/>
        <v>25</v>
      </c>
      <c r="K129" s="7" t="s">
        <v>208</v>
      </c>
    </row>
    <row r="130" spans="1:11" x14ac:dyDescent="0.3">
      <c r="A130" s="7">
        <v>2084</v>
      </c>
      <c r="B130" s="7" t="s">
        <v>11</v>
      </c>
      <c r="C130" s="13">
        <f t="shared" si="0"/>
        <v>45</v>
      </c>
      <c r="D130" s="7" t="s">
        <v>45</v>
      </c>
      <c r="K130" s="7" t="s">
        <v>209</v>
      </c>
    </row>
    <row r="131" spans="1:11" x14ac:dyDescent="0.3">
      <c r="A131" s="7">
        <v>2129</v>
      </c>
      <c r="B131" s="7" t="s">
        <v>9</v>
      </c>
      <c r="C131" s="13">
        <f t="shared" si="0"/>
        <v>6</v>
      </c>
      <c r="D131" s="7" t="s">
        <v>25</v>
      </c>
      <c r="K131" s="7" t="s">
        <v>210</v>
      </c>
    </row>
    <row r="132" spans="1:11" x14ac:dyDescent="0.3">
      <c r="A132" s="7">
        <v>2135</v>
      </c>
      <c r="B132" s="7" t="s">
        <v>11</v>
      </c>
      <c r="C132" s="13">
        <f t="shared" si="0"/>
        <v>2</v>
      </c>
      <c r="D132" s="7" t="s">
        <v>45</v>
      </c>
      <c r="K132" s="7" t="s">
        <v>210</v>
      </c>
    </row>
    <row r="133" spans="1:11" x14ac:dyDescent="0.3">
      <c r="A133" s="7">
        <v>2137</v>
      </c>
      <c r="B133" s="7" t="s">
        <v>43</v>
      </c>
      <c r="C133" s="13">
        <f t="shared" si="0"/>
        <v>9</v>
      </c>
      <c r="D133" s="7" t="s">
        <v>42</v>
      </c>
      <c r="K133" s="7" t="s">
        <v>210</v>
      </c>
    </row>
    <row r="134" spans="1:11" x14ac:dyDescent="0.3">
      <c r="A134" s="7">
        <v>2146</v>
      </c>
      <c r="B134" s="7" t="s">
        <v>9</v>
      </c>
      <c r="C134" s="13">
        <f t="shared" si="0"/>
        <v>49</v>
      </c>
      <c r="D134" s="2" t="s">
        <v>25</v>
      </c>
      <c r="K134" s="7" t="s">
        <v>211</v>
      </c>
    </row>
    <row r="135" spans="1:11" x14ac:dyDescent="0.3">
      <c r="A135" s="7">
        <v>2195</v>
      </c>
      <c r="B135" s="7" t="s">
        <v>11</v>
      </c>
      <c r="C135" s="13">
        <f t="shared" si="0"/>
        <v>5</v>
      </c>
      <c r="D135" s="7" t="s">
        <v>45</v>
      </c>
      <c r="K135" s="7" t="s">
        <v>212</v>
      </c>
    </row>
    <row r="136" spans="1:11" x14ac:dyDescent="0.3">
      <c r="A136" s="7">
        <v>2200</v>
      </c>
      <c r="B136" s="7" t="s">
        <v>9</v>
      </c>
      <c r="C136" s="13">
        <f t="shared" si="0"/>
        <v>21</v>
      </c>
      <c r="D136" s="2" t="s">
        <v>25</v>
      </c>
      <c r="K136" s="7" t="s">
        <v>212</v>
      </c>
    </row>
    <row r="137" spans="1:11" x14ac:dyDescent="0.3">
      <c r="A137" s="7">
        <v>2221</v>
      </c>
      <c r="B137" s="7" t="s">
        <v>11</v>
      </c>
      <c r="C137" s="13">
        <f t="shared" si="0"/>
        <v>11</v>
      </c>
      <c r="D137" s="7" t="s">
        <v>45</v>
      </c>
      <c r="K137" s="7" t="s">
        <v>212</v>
      </c>
    </row>
    <row r="138" spans="1:11" x14ac:dyDescent="0.3">
      <c r="A138" s="7">
        <v>2232</v>
      </c>
      <c r="B138" s="7" t="s">
        <v>9</v>
      </c>
      <c r="C138" s="13">
        <f t="shared" si="0"/>
        <v>8</v>
      </c>
      <c r="D138" s="7" t="s">
        <v>27</v>
      </c>
      <c r="K138" s="7" t="s">
        <v>213</v>
      </c>
    </row>
    <row r="139" spans="1:11" x14ac:dyDescent="0.3">
      <c r="A139" s="7">
        <v>2240</v>
      </c>
      <c r="B139" s="7" t="s">
        <v>11</v>
      </c>
      <c r="C139" s="13">
        <f t="shared" si="0"/>
        <v>33</v>
      </c>
      <c r="D139" s="7" t="s">
        <v>45</v>
      </c>
      <c r="K139" s="7" t="s">
        <v>214</v>
      </c>
    </row>
    <row r="140" spans="1:11" x14ac:dyDescent="0.3">
      <c r="A140" s="7">
        <v>2273</v>
      </c>
      <c r="B140" s="7" t="s">
        <v>11</v>
      </c>
      <c r="C140" s="13">
        <f t="shared" si="0"/>
        <v>14</v>
      </c>
      <c r="D140" s="7" t="s">
        <v>32</v>
      </c>
      <c r="K140" s="7" t="s">
        <v>215</v>
      </c>
    </row>
    <row r="141" spans="1:11" x14ac:dyDescent="0.3">
      <c r="A141" s="7">
        <v>2287</v>
      </c>
      <c r="B141" s="7" t="s">
        <v>11</v>
      </c>
      <c r="C141" s="13">
        <f t="shared" si="0"/>
        <v>48</v>
      </c>
      <c r="D141" s="7" t="s">
        <v>45</v>
      </c>
      <c r="K141" s="7" t="s">
        <v>216</v>
      </c>
    </row>
    <row r="142" spans="1:11" x14ac:dyDescent="0.3">
      <c r="A142" s="7">
        <v>2335</v>
      </c>
      <c r="B142" s="7" t="s">
        <v>14</v>
      </c>
      <c r="C142" s="13">
        <f t="shared" si="0"/>
        <v>2</v>
      </c>
      <c r="D142" s="7" t="s">
        <v>42</v>
      </c>
      <c r="K142" s="7" t="s">
        <v>217</v>
      </c>
    </row>
    <row r="143" spans="1:11" x14ac:dyDescent="0.3">
      <c r="A143" s="7">
        <v>2337</v>
      </c>
      <c r="B143" s="7" t="s">
        <v>11</v>
      </c>
      <c r="C143" s="13">
        <f t="shared" si="0"/>
        <v>5</v>
      </c>
      <c r="D143" s="7" t="s">
        <v>32</v>
      </c>
      <c r="K143" s="7" t="s">
        <v>217</v>
      </c>
    </row>
    <row r="144" spans="1:11" x14ac:dyDescent="0.3">
      <c r="A144" s="7">
        <v>2342</v>
      </c>
      <c r="B144" s="7" t="s">
        <v>11</v>
      </c>
      <c r="C144" s="13">
        <f t="shared" si="0"/>
        <v>8</v>
      </c>
      <c r="D144" s="7" t="s">
        <v>45</v>
      </c>
      <c r="K144" s="7" t="s">
        <v>218</v>
      </c>
    </row>
    <row r="145" spans="1:11" x14ac:dyDescent="0.3">
      <c r="A145" s="7">
        <v>2350</v>
      </c>
      <c r="B145" s="7" t="s">
        <v>9</v>
      </c>
      <c r="C145" s="13">
        <f t="shared" si="0"/>
        <v>5</v>
      </c>
      <c r="D145" s="7" t="s">
        <v>25</v>
      </c>
      <c r="K145" s="7" t="s">
        <v>218</v>
      </c>
    </row>
    <row r="146" spans="1:11" x14ac:dyDescent="0.3">
      <c r="A146" s="7">
        <v>2355</v>
      </c>
      <c r="B146" s="7" t="s">
        <v>11</v>
      </c>
      <c r="C146" s="13">
        <f t="shared" si="0"/>
        <v>4</v>
      </c>
      <c r="D146" s="7" t="s">
        <v>32</v>
      </c>
      <c r="K146" s="7" t="s">
        <v>219</v>
      </c>
    </row>
    <row r="147" spans="1:11" x14ac:dyDescent="0.3">
      <c r="A147" s="7">
        <v>2359</v>
      </c>
      <c r="B147" s="7" t="s">
        <v>9</v>
      </c>
      <c r="C147" s="13">
        <f t="shared" si="0"/>
        <v>3</v>
      </c>
      <c r="D147" s="7" t="s">
        <v>25</v>
      </c>
      <c r="K147" s="7" t="s">
        <v>219</v>
      </c>
    </row>
    <row r="148" spans="1:11" x14ac:dyDescent="0.3">
      <c r="A148" s="7">
        <v>2362</v>
      </c>
      <c r="B148" s="7" t="s">
        <v>11</v>
      </c>
      <c r="C148" s="13">
        <f t="shared" si="0"/>
        <v>15</v>
      </c>
      <c r="D148" s="7" t="s">
        <v>45</v>
      </c>
      <c r="K148" s="7" t="s">
        <v>219</v>
      </c>
    </row>
    <row r="149" spans="1:11" x14ac:dyDescent="0.3">
      <c r="A149" s="7">
        <v>2377</v>
      </c>
      <c r="B149" s="7" t="s">
        <v>9</v>
      </c>
      <c r="C149" s="13">
        <f t="shared" si="0"/>
        <v>10</v>
      </c>
      <c r="D149" s="7" t="s">
        <v>30</v>
      </c>
      <c r="K149" s="7" t="s">
        <v>220</v>
      </c>
    </row>
    <row r="150" spans="1:11" x14ac:dyDescent="0.3">
      <c r="A150" s="7">
        <v>2387</v>
      </c>
      <c r="B150" s="7" t="s">
        <v>11</v>
      </c>
      <c r="C150" s="13">
        <f t="shared" si="0"/>
        <v>7</v>
      </c>
      <c r="D150" s="7" t="s">
        <v>32</v>
      </c>
      <c r="K150" s="7" t="s">
        <v>221</v>
      </c>
    </row>
    <row r="151" spans="1:11" x14ac:dyDescent="0.3">
      <c r="A151" s="7">
        <v>2394</v>
      </c>
      <c r="B151" s="27" t="s">
        <v>13</v>
      </c>
      <c r="C151" s="13">
        <f t="shared" si="0"/>
        <v>3</v>
      </c>
      <c r="K151" s="7" t="s">
        <v>221</v>
      </c>
    </row>
    <row r="152" spans="1:11" x14ac:dyDescent="0.3">
      <c r="A152" s="7">
        <v>2397</v>
      </c>
      <c r="B152" s="7" t="s">
        <v>11</v>
      </c>
      <c r="C152" s="13">
        <f t="shared" si="0"/>
        <v>3</v>
      </c>
      <c r="D152" s="7" t="s">
        <v>32</v>
      </c>
      <c r="K152" s="7" t="s">
        <v>221</v>
      </c>
    </row>
    <row r="153" spans="1:11" x14ac:dyDescent="0.3">
      <c r="A153" s="7">
        <v>2400</v>
      </c>
      <c r="B153" s="7" t="s">
        <v>9</v>
      </c>
      <c r="C153" s="13">
        <f t="shared" si="0"/>
        <v>2</v>
      </c>
      <c r="D153" s="7" t="s">
        <v>25</v>
      </c>
      <c r="K153" s="7" t="s">
        <v>221</v>
      </c>
    </row>
    <row r="154" spans="1:11" x14ac:dyDescent="0.3">
      <c r="A154" s="7">
        <v>2402</v>
      </c>
      <c r="B154" s="7" t="s">
        <v>11</v>
      </c>
      <c r="C154" s="13">
        <f t="shared" si="0"/>
        <v>7</v>
      </c>
      <c r="D154" s="7" t="s">
        <v>45</v>
      </c>
      <c r="K154" s="7" t="s">
        <v>221</v>
      </c>
    </row>
    <row r="155" spans="1:11" x14ac:dyDescent="0.3">
      <c r="A155" s="7">
        <v>2409</v>
      </c>
      <c r="B155" s="27" t="s">
        <v>9</v>
      </c>
      <c r="C155" s="13">
        <f t="shared" si="0"/>
        <v>3</v>
      </c>
      <c r="D155" s="7" t="s">
        <v>25</v>
      </c>
      <c r="K155" s="7" t="s">
        <v>221</v>
      </c>
    </row>
    <row r="156" spans="1:11" x14ac:dyDescent="0.3">
      <c r="A156" s="7">
        <v>2412</v>
      </c>
      <c r="B156" s="27" t="s">
        <v>12</v>
      </c>
      <c r="C156" s="13">
        <f t="shared" si="0"/>
        <v>3</v>
      </c>
      <c r="D156" s="7" t="s">
        <v>25</v>
      </c>
      <c r="K156" s="7" t="s">
        <v>221</v>
      </c>
    </row>
    <row r="157" spans="1:11" x14ac:dyDescent="0.3">
      <c r="A157" s="7">
        <v>2415</v>
      </c>
      <c r="B157" s="7" t="s">
        <v>11</v>
      </c>
      <c r="C157" s="13">
        <f t="shared" si="0"/>
        <v>30</v>
      </c>
      <c r="D157" s="7" t="s">
        <v>45</v>
      </c>
      <c r="K157" s="7" t="s">
        <v>222</v>
      </c>
    </row>
    <row r="158" spans="1:11" x14ac:dyDescent="0.3">
      <c r="A158" s="7">
        <v>2445</v>
      </c>
      <c r="B158" s="7" t="s">
        <v>9</v>
      </c>
      <c r="C158" s="13">
        <f t="shared" si="0"/>
        <v>21</v>
      </c>
      <c r="D158" s="7" t="s">
        <v>30</v>
      </c>
      <c r="K158" s="7" t="s">
        <v>223</v>
      </c>
    </row>
    <row r="159" spans="1:11" x14ac:dyDescent="0.3">
      <c r="A159" s="7">
        <v>2466</v>
      </c>
      <c r="B159" s="7" t="s">
        <v>224</v>
      </c>
      <c r="C159" s="13">
        <f t="shared" si="0"/>
        <v>45</v>
      </c>
      <c r="D159" s="7" t="s">
        <v>45</v>
      </c>
      <c r="K159" s="7" t="s">
        <v>225</v>
      </c>
    </row>
    <row r="160" spans="1:11" x14ac:dyDescent="0.3">
      <c r="A160" s="7">
        <v>2511</v>
      </c>
      <c r="B160" s="7" t="s">
        <v>10</v>
      </c>
      <c r="C160" s="13">
        <f t="shared" si="0"/>
        <v>4</v>
      </c>
      <c r="K160" s="7" t="s">
        <v>226</v>
      </c>
    </row>
    <row r="161" spans="1:11" x14ac:dyDescent="0.3">
      <c r="A161" s="7">
        <v>2515</v>
      </c>
      <c r="B161" s="7" t="s">
        <v>11</v>
      </c>
      <c r="C161" s="13">
        <f t="shared" si="0"/>
        <v>5</v>
      </c>
      <c r="D161" s="7" t="s">
        <v>32</v>
      </c>
      <c r="K161" s="7" t="s">
        <v>227</v>
      </c>
    </row>
    <row r="162" spans="1:11" x14ac:dyDescent="0.3">
      <c r="A162" s="7">
        <v>2520</v>
      </c>
      <c r="B162" s="7" t="s">
        <v>10</v>
      </c>
      <c r="C162" s="13">
        <f t="shared" si="0"/>
        <v>6</v>
      </c>
      <c r="D162" s="27"/>
      <c r="K162" s="7" t="s">
        <v>228</v>
      </c>
    </row>
    <row r="163" spans="1:11" x14ac:dyDescent="0.3">
      <c r="A163" s="7">
        <v>2526</v>
      </c>
      <c r="B163" s="7" t="s">
        <v>43</v>
      </c>
      <c r="C163" s="13">
        <f t="shared" si="0"/>
        <v>14</v>
      </c>
      <c r="D163" s="7" t="s">
        <v>42</v>
      </c>
      <c r="K163" s="7" t="s">
        <v>228</v>
      </c>
    </row>
    <row r="164" spans="1:11" x14ac:dyDescent="0.3">
      <c r="A164" s="7">
        <v>2540</v>
      </c>
      <c r="B164" s="7" t="s">
        <v>9</v>
      </c>
      <c r="C164" s="13">
        <f t="shared" si="0"/>
        <v>38</v>
      </c>
      <c r="D164" s="7" t="s">
        <v>28</v>
      </c>
      <c r="K164" s="7" t="s">
        <v>229</v>
      </c>
    </row>
    <row r="165" spans="1:11" x14ac:dyDescent="0.3">
      <c r="A165" s="7">
        <v>2578</v>
      </c>
      <c r="B165" s="7" t="s">
        <v>11</v>
      </c>
      <c r="C165" s="13">
        <f t="shared" si="0"/>
        <v>24</v>
      </c>
      <c r="D165" s="7" t="s">
        <v>45</v>
      </c>
      <c r="K165" s="7" t="s">
        <v>230</v>
      </c>
    </row>
    <row r="166" spans="1:11" x14ac:dyDescent="0.3">
      <c r="A166" s="7">
        <v>2602</v>
      </c>
      <c r="B166" s="7" t="s">
        <v>14</v>
      </c>
      <c r="C166" s="13">
        <f t="shared" si="0"/>
        <v>6</v>
      </c>
      <c r="D166" s="7" t="s">
        <v>42</v>
      </c>
      <c r="K166" s="7" t="s">
        <v>230</v>
      </c>
    </row>
    <row r="167" spans="1:11" x14ac:dyDescent="0.3">
      <c r="A167" s="7">
        <v>2608</v>
      </c>
      <c r="B167" s="7" t="s">
        <v>11</v>
      </c>
      <c r="C167" s="13">
        <f t="shared" si="0"/>
        <v>42</v>
      </c>
      <c r="D167" s="7" t="s">
        <v>45</v>
      </c>
      <c r="K167" s="7" t="s">
        <v>230</v>
      </c>
    </row>
    <row r="168" spans="1:11" x14ac:dyDescent="0.3">
      <c r="A168" s="7">
        <v>2650</v>
      </c>
      <c r="B168" s="7" t="s">
        <v>11</v>
      </c>
      <c r="C168" s="13">
        <f t="shared" si="0"/>
        <v>3</v>
      </c>
      <c r="D168" s="7" t="s">
        <v>32</v>
      </c>
      <c r="K168" s="7" t="s">
        <v>231</v>
      </c>
    </row>
    <row r="169" spans="1:11" x14ac:dyDescent="0.3">
      <c r="A169" s="7">
        <v>2653</v>
      </c>
      <c r="B169" s="7" t="s">
        <v>11</v>
      </c>
      <c r="C169" s="13">
        <f t="shared" si="0"/>
        <v>23</v>
      </c>
      <c r="D169" s="7" t="s">
        <v>45</v>
      </c>
      <c r="K169" s="7" t="s">
        <v>232</v>
      </c>
    </row>
    <row r="170" spans="1:11" x14ac:dyDescent="0.3">
      <c r="A170" s="7">
        <v>2676</v>
      </c>
      <c r="B170" s="7" t="s">
        <v>43</v>
      </c>
      <c r="C170" s="13">
        <f t="shared" si="0"/>
        <v>4</v>
      </c>
      <c r="D170" s="7" t="s">
        <v>42</v>
      </c>
      <c r="K170" s="7" t="s">
        <v>232</v>
      </c>
    </row>
    <row r="171" spans="1:11" x14ac:dyDescent="0.3">
      <c r="A171" s="7">
        <v>2680</v>
      </c>
      <c r="B171" s="7" t="s">
        <v>9</v>
      </c>
      <c r="C171" s="13">
        <f t="shared" si="0"/>
        <v>4</v>
      </c>
      <c r="D171" s="7" t="s">
        <v>30</v>
      </c>
      <c r="K171" s="7" t="s">
        <v>232</v>
      </c>
    </row>
    <row r="172" spans="1:11" x14ac:dyDescent="0.3">
      <c r="A172" s="7">
        <v>2684</v>
      </c>
      <c r="C172" s="13"/>
    </row>
    <row r="173" spans="1:11" x14ac:dyDescent="0.3">
      <c r="A173" s="29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84"/>
  <sheetViews>
    <sheetView topLeftCell="A162" workbookViewId="0">
      <selection activeCell="C183" sqref="C18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34</v>
      </c>
      <c r="B2" s="4">
        <v>14.7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30</v>
      </c>
      <c r="B5" s="7" t="s">
        <v>43</v>
      </c>
      <c r="C5" s="13">
        <f t="shared" ref="C5:C182" si="0">A6-A5</f>
        <v>10</v>
      </c>
      <c r="D5" s="7" t="s">
        <v>42</v>
      </c>
      <c r="I5" s="14"/>
      <c r="J5" s="15"/>
      <c r="K5" s="7" t="s">
        <v>234</v>
      </c>
      <c r="N5" s="22" t="s">
        <v>9</v>
      </c>
      <c r="O5" s="30">
        <f>SUMIF(B:B,"hard_coral",C:C)</f>
        <v>335</v>
      </c>
      <c r="P5" s="31">
        <f t="shared" ref="P5:P15" si="1">(O5/$O$16)*100</f>
        <v>12.830333205668326</v>
      </c>
      <c r="R5" s="13" t="s">
        <v>11</v>
      </c>
      <c r="S5" s="13">
        <v>1904</v>
      </c>
      <c r="T5" s="7"/>
      <c r="U5" s="7"/>
      <c r="V5" s="7"/>
      <c r="W5" s="7"/>
      <c r="X5" s="7"/>
    </row>
    <row r="6" spans="1:24" x14ac:dyDescent="0.3">
      <c r="A6" s="7">
        <v>40</v>
      </c>
      <c r="B6" s="7" t="s">
        <v>11</v>
      </c>
      <c r="C6" s="13">
        <f t="shared" si="0"/>
        <v>18</v>
      </c>
      <c r="D6" s="7" t="s">
        <v>45</v>
      </c>
      <c r="I6" s="14"/>
      <c r="J6" s="15"/>
      <c r="K6" s="7" t="s">
        <v>234</v>
      </c>
      <c r="N6" s="1" t="s">
        <v>11</v>
      </c>
      <c r="O6" s="16">
        <f>SUMIF(B:B,"algae",C:C)</f>
        <v>1904</v>
      </c>
      <c r="P6" s="17">
        <f t="shared" si="1"/>
        <v>72.922252010723867</v>
      </c>
      <c r="R6" s="7" t="s">
        <v>14</v>
      </c>
      <c r="S6" s="7">
        <v>0</v>
      </c>
    </row>
    <row r="7" spans="1:24" x14ac:dyDescent="0.3">
      <c r="A7" s="7">
        <v>58</v>
      </c>
      <c r="B7" s="27" t="s">
        <v>9</v>
      </c>
      <c r="C7" s="13">
        <f t="shared" si="0"/>
        <v>2</v>
      </c>
      <c r="D7" s="7" t="s">
        <v>25</v>
      </c>
      <c r="I7" s="14"/>
      <c r="J7" s="15"/>
      <c r="K7" s="7" t="s">
        <v>235</v>
      </c>
      <c r="N7" s="1" t="s">
        <v>10</v>
      </c>
      <c r="O7" s="16">
        <f>SUMIF(B:B,"soft_coral",C:C)</f>
        <v>44</v>
      </c>
      <c r="P7" s="17">
        <f t="shared" si="1"/>
        <v>1.685178092684795</v>
      </c>
      <c r="R7" s="7" t="s">
        <v>9</v>
      </c>
      <c r="S7" s="7">
        <v>335</v>
      </c>
    </row>
    <row r="8" spans="1:24" x14ac:dyDescent="0.3">
      <c r="A8" s="7">
        <v>60</v>
      </c>
      <c r="B8" s="7" t="s">
        <v>11</v>
      </c>
      <c r="C8" s="13">
        <f t="shared" si="0"/>
        <v>15</v>
      </c>
      <c r="D8" s="7" t="s">
        <v>45</v>
      </c>
      <c r="I8" s="14"/>
      <c r="J8" s="15"/>
      <c r="K8" s="7" t="s">
        <v>236</v>
      </c>
      <c r="N8" s="1" t="s">
        <v>14</v>
      </c>
      <c r="O8" s="16">
        <f>SUMIF(B:B,"boulder",C:C)</f>
        <v>0</v>
      </c>
      <c r="P8" s="17">
        <f t="shared" si="1"/>
        <v>0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75</v>
      </c>
      <c r="B9" s="7" t="s">
        <v>11</v>
      </c>
      <c r="C9" s="13">
        <f t="shared" si="0"/>
        <v>4</v>
      </c>
      <c r="D9" s="7" t="s">
        <v>32</v>
      </c>
      <c r="I9" s="14"/>
      <c r="J9" s="15"/>
      <c r="K9" s="7" t="s">
        <v>236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79</v>
      </c>
      <c r="B10" s="7" t="s">
        <v>11</v>
      </c>
      <c r="C10" s="13">
        <f t="shared" si="0"/>
        <v>18</v>
      </c>
      <c r="D10" s="7" t="s">
        <v>45</v>
      </c>
      <c r="F10" s="19"/>
      <c r="K10" s="7" t="s">
        <v>237</v>
      </c>
      <c r="L10" s="19"/>
      <c r="N10" s="1" t="s">
        <v>15</v>
      </c>
      <c r="O10" s="16">
        <f>SUMIF(B:B,"sand",C:C)</f>
        <v>36</v>
      </c>
      <c r="P10" s="17">
        <f t="shared" si="1"/>
        <v>1.378782075833014</v>
      </c>
      <c r="R10" s="13" t="s">
        <v>15</v>
      </c>
      <c r="S10" s="13">
        <v>36</v>
      </c>
    </row>
    <row r="11" spans="1:24" x14ac:dyDescent="0.3">
      <c r="A11" s="7">
        <v>97</v>
      </c>
      <c r="B11" s="27" t="s">
        <v>13</v>
      </c>
      <c r="C11" s="13">
        <f t="shared" si="0"/>
        <v>2</v>
      </c>
      <c r="D11" s="27"/>
      <c r="K11" s="7" t="s">
        <v>238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190</v>
      </c>
    </row>
    <row r="12" spans="1:24" x14ac:dyDescent="0.3">
      <c r="A12" s="7">
        <v>99</v>
      </c>
      <c r="B12" s="7" t="s">
        <v>11</v>
      </c>
      <c r="C12" s="13">
        <f t="shared" si="0"/>
        <v>7</v>
      </c>
      <c r="D12" s="7" t="s">
        <v>45</v>
      </c>
      <c r="K12" s="7" t="s">
        <v>238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44</v>
      </c>
    </row>
    <row r="13" spans="1:24" x14ac:dyDescent="0.3">
      <c r="A13" s="7">
        <v>106</v>
      </c>
      <c r="B13" s="7" t="s">
        <v>11</v>
      </c>
      <c r="C13" s="13">
        <f t="shared" si="0"/>
        <v>2</v>
      </c>
      <c r="D13" s="7" t="s">
        <v>31</v>
      </c>
      <c r="K13" s="7" t="s">
        <v>238</v>
      </c>
      <c r="N13" s="1" t="s">
        <v>13</v>
      </c>
      <c r="O13" s="16">
        <f>SUMIF(B:B,"unknown",C:C)</f>
        <v>81</v>
      </c>
      <c r="P13" s="17">
        <f t="shared" si="1"/>
        <v>3.1022596706242815</v>
      </c>
      <c r="R13" s="13" t="s">
        <v>12</v>
      </c>
      <c r="S13" s="13">
        <v>0</v>
      </c>
    </row>
    <row r="14" spans="1:24" x14ac:dyDescent="0.3">
      <c r="A14" s="7">
        <v>108</v>
      </c>
      <c r="B14" s="7" t="s">
        <v>11</v>
      </c>
      <c r="C14" s="13">
        <f t="shared" si="0"/>
        <v>16</v>
      </c>
      <c r="D14" s="7" t="s">
        <v>45</v>
      </c>
      <c r="F14" s="19"/>
      <c r="H14" s="19"/>
      <c r="K14" s="7" t="s">
        <v>238</v>
      </c>
      <c r="L14" s="19"/>
      <c r="N14" s="1" t="s">
        <v>43</v>
      </c>
      <c r="O14" s="16">
        <f>SUMIF(B:B,"shadow",C:C)</f>
        <v>190</v>
      </c>
      <c r="P14" s="17">
        <f t="shared" si="1"/>
        <v>7.276905400229797</v>
      </c>
      <c r="R14" s="13" t="s">
        <v>13</v>
      </c>
      <c r="S14" s="13">
        <v>81</v>
      </c>
    </row>
    <row r="15" spans="1:24" x14ac:dyDescent="0.3">
      <c r="A15" s="7">
        <v>124</v>
      </c>
      <c r="B15" s="7" t="s">
        <v>9</v>
      </c>
      <c r="C15" s="13">
        <f t="shared" si="0"/>
        <v>2</v>
      </c>
      <c r="D15" s="27"/>
      <c r="K15" s="7" t="s">
        <v>238</v>
      </c>
      <c r="N15" s="1" t="s">
        <v>48</v>
      </c>
      <c r="O15" s="16">
        <f>SUMIF(B:B,"zoanthids",C:C)</f>
        <v>21</v>
      </c>
      <c r="P15" s="17">
        <f t="shared" si="1"/>
        <v>0.80428954423592491</v>
      </c>
      <c r="R15" s="13" t="s">
        <v>48</v>
      </c>
      <c r="S15" s="13">
        <v>21</v>
      </c>
    </row>
    <row r="16" spans="1:24" x14ac:dyDescent="0.3">
      <c r="A16" s="7">
        <v>126</v>
      </c>
      <c r="B16" s="7" t="s">
        <v>11</v>
      </c>
      <c r="C16" s="13">
        <f t="shared" si="0"/>
        <v>21</v>
      </c>
      <c r="D16" s="7" t="s">
        <v>45</v>
      </c>
      <c r="K16" s="7" t="s">
        <v>239</v>
      </c>
      <c r="N16" s="1"/>
      <c r="O16" s="32">
        <f t="shared" ref="O16:P16" si="2">SUM(O5:O15)</f>
        <v>2611</v>
      </c>
      <c r="P16" s="21">
        <f t="shared" si="2"/>
        <v>100</v>
      </c>
    </row>
    <row r="17" spans="1:16" x14ac:dyDescent="0.3">
      <c r="A17" s="7">
        <v>147</v>
      </c>
      <c r="B17" s="7" t="s">
        <v>9</v>
      </c>
      <c r="C17" s="13">
        <f t="shared" si="0"/>
        <v>2</v>
      </c>
      <c r="D17" s="27" t="s">
        <v>82</v>
      </c>
      <c r="K17" s="7" t="s">
        <v>240</v>
      </c>
      <c r="N17" s="22"/>
      <c r="O17" s="1"/>
      <c r="P17" s="1"/>
    </row>
    <row r="18" spans="1:16" x14ac:dyDescent="0.3">
      <c r="A18" s="7">
        <v>149</v>
      </c>
      <c r="B18" s="7" t="s">
        <v>11</v>
      </c>
      <c r="C18" s="13">
        <f t="shared" si="0"/>
        <v>4</v>
      </c>
      <c r="D18" s="7" t="s">
        <v>31</v>
      </c>
      <c r="F18" s="19"/>
      <c r="K18" s="7" t="s">
        <v>240</v>
      </c>
      <c r="L18" s="19"/>
      <c r="N18" s="22" t="s">
        <v>58</v>
      </c>
      <c r="O18" s="1"/>
      <c r="P18" s="1"/>
    </row>
    <row r="19" spans="1:16" x14ac:dyDescent="0.3">
      <c r="A19" s="7">
        <v>153</v>
      </c>
      <c r="B19" s="7" t="s">
        <v>11</v>
      </c>
      <c r="C19" s="13">
        <f t="shared" si="0"/>
        <v>39</v>
      </c>
      <c r="D19" s="7" t="s">
        <v>45</v>
      </c>
      <c r="K19" s="7" t="s">
        <v>240</v>
      </c>
      <c r="N19" s="32">
        <f>C272-SUMIF(B5:B263,"missing",C5:C263)</f>
        <v>0</v>
      </c>
      <c r="O19" s="1"/>
      <c r="P19" s="1"/>
    </row>
    <row r="20" spans="1:16" x14ac:dyDescent="0.3">
      <c r="A20" s="7">
        <v>192</v>
      </c>
      <c r="B20" s="7" t="s">
        <v>9</v>
      </c>
      <c r="C20" s="13">
        <f t="shared" si="0"/>
        <v>7</v>
      </c>
      <c r="D20" s="7" t="s">
        <v>25</v>
      </c>
      <c r="K20" s="7" t="s">
        <v>241</v>
      </c>
    </row>
    <row r="21" spans="1:16" x14ac:dyDescent="0.3">
      <c r="A21" s="7">
        <v>199</v>
      </c>
      <c r="B21" s="7" t="s">
        <v>11</v>
      </c>
      <c r="C21" s="13">
        <f t="shared" si="0"/>
        <v>5</v>
      </c>
      <c r="D21" s="7" t="s">
        <v>45</v>
      </c>
      <c r="K21" s="7" t="s">
        <v>242</v>
      </c>
      <c r="N21" s="13" t="s">
        <v>59</v>
      </c>
    </row>
    <row r="22" spans="1:16" x14ac:dyDescent="0.3">
      <c r="A22" s="7">
        <v>204</v>
      </c>
      <c r="B22" s="7" t="s">
        <v>9</v>
      </c>
      <c r="C22" s="13">
        <f t="shared" si="0"/>
        <v>2</v>
      </c>
      <c r="D22" s="7" t="s">
        <v>28</v>
      </c>
      <c r="K22" s="7" t="s">
        <v>242</v>
      </c>
    </row>
    <row r="23" spans="1:16" x14ac:dyDescent="0.3">
      <c r="A23" s="7">
        <v>206</v>
      </c>
      <c r="B23" s="7" t="s">
        <v>224</v>
      </c>
      <c r="C23" s="13">
        <f t="shared" si="0"/>
        <v>102</v>
      </c>
      <c r="D23" s="7" t="s">
        <v>45</v>
      </c>
      <c r="K23" s="7" t="s">
        <v>243</v>
      </c>
      <c r="L23" s="19"/>
    </row>
    <row r="24" spans="1:16" x14ac:dyDescent="0.3">
      <c r="A24" s="7">
        <v>308</v>
      </c>
      <c r="B24" s="7" t="s">
        <v>9</v>
      </c>
      <c r="C24" s="13">
        <f t="shared" si="0"/>
        <v>11</v>
      </c>
      <c r="D24" s="27" t="s">
        <v>23</v>
      </c>
      <c r="K24" s="7" t="s">
        <v>244</v>
      </c>
    </row>
    <row r="25" spans="1:16" x14ac:dyDescent="0.3">
      <c r="A25" s="7">
        <v>319</v>
      </c>
      <c r="B25" s="7" t="s">
        <v>11</v>
      </c>
      <c r="C25" s="13">
        <f t="shared" si="0"/>
        <v>12</v>
      </c>
      <c r="D25" s="7" t="s">
        <v>45</v>
      </c>
      <c r="K25" s="7" t="s">
        <v>245</v>
      </c>
      <c r="L25" s="19"/>
    </row>
    <row r="26" spans="1:16" x14ac:dyDescent="0.3">
      <c r="A26" s="7">
        <v>331</v>
      </c>
      <c r="B26" s="7" t="s">
        <v>43</v>
      </c>
      <c r="C26" s="13">
        <f t="shared" si="0"/>
        <v>13</v>
      </c>
      <c r="D26" s="7" t="s">
        <v>42</v>
      </c>
      <c r="K26" s="7" t="s">
        <v>246</v>
      </c>
    </row>
    <row r="27" spans="1:16" x14ac:dyDescent="0.3">
      <c r="A27" s="7">
        <v>344</v>
      </c>
      <c r="B27" s="7" t="s">
        <v>11</v>
      </c>
      <c r="C27" s="13">
        <f t="shared" si="0"/>
        <v>4</v>
      </c>
      <c r="D27" s="7" t="s">
        <v>45</v>
      </c>
      <c r="K27" s="7" t="s">
        <v>247</v>
      </c>
    </row>
    <row r="28" spans="1:16" x14ac:dyDescent="0.3">
      <c r="A28" s="7">
        <v>348</v>
      </c>
      <c r="B28" s="7" t="s">
        <v>11</v>
      </c>
      <c r="C28" s="13">
        <f t="shared" si="0"/>
        <v>4</v>
      </c>
      <c r="D28" s="7" t="s">
        <v>32</v>
      </c>
      <c r="K28" s="7" t="s">
        <v>247</v>
      </c>
      <c r="L28" s="19"/>
    </row>
    <row r="29" spans="1:16" x14ac:dyDescent="0.3">
      <c r="A29" s="7">
        <v>352</v>
      </c>
      <c r="B29" s="7" t="s">
        <v>11</v>
      </c>
      <c r="C29" s="13">
        <f t="shared" si="0"/>
        <v>11</v>
      </c>
      <c r="D29" s="7" t="s">
        <v>45</v>
      </c>
      <c r="K29" s="7" t="s">
        <v>247</v>
      </c>
    </row>
    <row r="30" spans="1:16" x14ac:dyDescent="0.3">
      <c r="A30" s="7">
        <v>363</v>
      </c>
      <c r="B30" s="7" t="s">
        <v>43</v>
      </c>
      <c r="C30" s="13">
        <f t="shared" si="0"/>
        <v>9</v>
      </c>
      <c r="D30" s="19" t="s">
        <v>42</v>
      </c>
      <c r="K30" s="7" t="s">
        <v>247</v>
      </c>
    </row>
    <row r="31" spans="1:16" x14ac:dyDescent="0.3">
      <c r="A31" s="7">
        <v>372</v>
      </c>
      <c r="B31" s="7" t="s">
        <v>11</v>
      </c>
      <c r="C31" s="13">
        <f t="shared" si="0"/>
        <v>9</v>
      </c>
      <c r="D31" s="7" t="s">
        <v>32</v>
      </c>
      <c r="K31" s="7" t="s">
        <v>248</v>
      </c>
      <c r="L31" s="19"/>
    </row>
    <row r="32" spans="1:16" x14ac:dyDescent="0.3">
      <c r="A32" s="7">
        <v>381</v>
      </c>
      <c r="B32" s="7" t="s">
        <v>11</v>
      </c>
      <c r="C32" s="13">
        <f t="shared" si="0"/>
        <v>32</v>
      </c>
      <c r="D32" s="7" t="s">
        <v>45</v>
      </c>
      <c r="K32" s="7" t="s">
        <v>248</v>
      </c>
    </row>
    <row r="33" spans="1:12" x14ac:dyDescent="0.3">
      <c r="A33" s="7">
        <v>413</v>
      </c>
      <c r="B33" s="27" t="s">
        <v>13</v>
      </c>
      <c r="C33" s="13">
        <f t="shared" si="0"/>
        <v>4</v>
      </c>
      <c r="D33" s="27"/>
      <c r="K33" s="7" t="s">
        <v>249</v>
      </c>
      <c r="L33" s="27" t="s">
        <v>250</v>
      </c>
    </row>
    <row r="34" spans="1:12" x14ac:dyDescent="0.3">
      <c r="A34" s="7">
        <v>417</v>
      </c>
      <c r="B34" s="7" t="s">
        <v>43</v>
      </c>
      <c r="C34" s="13">
        <f t="shared" si="0"/>
        <v>1</v>
      </c>
      <c r="D34" s="7" t="s">
        <v>42</v>
      </c>
      <c r="K34" s="7" t="s">
        <v>249</v>
      </c>
      <c r="L34" s="19"/>
    </row>
    <row r="35" spans="1:12" x14ac:dyDescent="0.3">
      <c r="A35" s="7">
        <v>418</v>
      </c>
      <c r="B35" s="7" t="s">
        <v>11</v>
      </c>
      <c r="C35" s="13">
        <f t="shared" si="0"/>
        <v>9</v>
      </c>
      <c r="D35" s="7" t="s">
        <v>45</v>
      </c>
      <c r="K35" s="7" t="s">
        <v>251</v>
      </c>
    </row>
    <row r="36" spans="1:12" x14ac:dyDescent="0.3">
      <c r="A36" s="7">
        <v>427</v>
      </c>
      <c r="B36" s="27" t="s">
        <v>13</v>
      </c>
      <c r="C36" s="13">
        <f t="shared" si="0"/>
        <v>6</v>
      </c>
      <c r="D36" s="27"/>
      <c r="K36" s="7" t="s">
        <v>252</v>
      </c>
    </row>
    <row r="37" spans="1:12" x14ac:dyDescent="0.3">
      <c r="A37" s="7">
        <v>433</v>
      </c>
      <c r="B37" s="7" t="s">
        <v>11</v>
      </c>
      <c r="C37" s="13">
        <f t="shared" si="0"/>
        <v>2</v>
      </c>
      <c r="D37" s="7" t="s">
        <v>32</v>
      </c>
      <c r="K37" s="7" t="s">
        <v>252</v>
      </c>
      <c r="L37" s="19"/>
    </row>
    <row r="38" spans="1:12" x14ac:dyDescent="0.3">
      <c r="A38" s="7">
        <v>435</v>
      </c>
      <c r="B38" s="27" t="s">
        <v>9</v>
      </c>
      <c r="C38" s="13">
        <f t="shared" si="0"/>
        <v>5</v>
      </c>
      <c r="D38" s="27" t="s">
        <v>25</v>
      </c>
      <c r="K38" s="7" t="s">
        <v>252</v>
      </c>
    </row>
    <row r="39" spans="1:12" x14ac:dyDescent="0.3">
      <c r="A39" s="7">
        <v>440</v>
      </c>
      <c r="B39" s="7" t="s">
        <v>11</v>
      </c>
      <c r="C39" s="13">
        <f t="shared" si="0"/>
        <v>7</v>
      </c>
      <c r="D39" s="7" t="s">
        <v>45</v>
      </c>
      <c r="F39" s="19"/>
      <c r="H39" s="19"/>
      <c r="K39" s="7" t="s">
        <v>252</v>
      </c>
      <c r="L39" s="19"/>
    </row>
    <row r="40" spans="1:12" x14ac:dyDescent="0.3">
      <c r="A40" s="7">
        <v>447</v>
      </c>
      <c r="B40" s="7" t="s">
        <v>9</v>
      </c>
      <c r="C40" s="13">
        <f t="shared" si="0"/>
        <v>3</v>
      </c>
      <c r="D40" s="7" t="s">
        <v>25</v>
      </c>
      <c r="K40" s="7" t="s">
        <v>252</v>
      </c>
      <c r="L40" s="19"/>
    </row>
    <row r="41" spans="1:12" x14ac:dyDescent="0.3">
      <c r="A41" s="7">
        <v>450</v>
      </c>
      <c r="B41" s="27" t="s">
        <v>13</v>
      </c>
      <c r="C41" s="13">
        <f t="shared" si="0"/>
        <v>6</v>
      </c>
      <c r="D41" s="27"/>
      <c r="K41" s="7" t="s">
        <v>252</v>
      </c>
    </row>
    <row r="42" spans="1:12" x14ac:dyDescent="0.3">
      <c r="A42" s="7">
        <v>456</v>
      </c>
      <c r="B42" s="7" t="s">
        <v>11</v>
      </c>
      <c r="C42" s="13">
        <f t="shared" si="0"/>
        <v>20</v>
      </c>
      <c r="D42" s="7" t="s">
        <v>45</v>
      </c>
      <c r="K42" s="7" t="s">
        <v>253</v>
      </c>
    </row>
    <row r="43" spans="1:12" x14ac:dyDescent="0.3">
      <c r="A43" s="7">
        <v>476</v>
      </c>
      <c r="B43" s="7" t="s">
        <v>9</v>
      </c>
      <c r="C43" s="13">
        <f t="shared" si="0"/>
        <v>17</v>
      </c>
      <c r="D43" s="7" t="s">
        <v>25</v>
      </c>
      <c r="K43" s="7" t="s">
        <v>254</v>
      </c>
      <c r="L43" s="19"/>
    </row>
    <row r="44" spans="1:12" x14ac:dyDescent="0.3">
      <c r="A44" s="7">
        <v>493</v>
      </c>
      <c r="B44" s="7" t="s">
        <v>9</v>
      </c>
      <c r="C44" s="13">
        <f t="shared" si="0"/>
        <v>7</v>
      </c>
      <c r="D44" s="7" t="s">
        <v>23</v>
      </c>
      <c r="K44" s="7" t="s">
        <v>254</v>
      </c>
    </row>
    <row r="45" spans="1:12" x14ac:dyDescent="0.3">
      <c r="A45" s="7">
        <v>500</v>
      </c>
      <c r="B45" s="7" t="s">
        <v>43</v>
      </c>
      <c r="C45" s="13">
        <f t="shared" si="0"/>
        <v>10</v>
      </c>
      <c r="D45" s="7" t="s">
        <v>42</v>
      </c>
      <c r="K45" s="7" t="s">
        <v>255</v>
      </c>
    </row>
    <row r="46" spans="1:12" x14ac:dyDescent="0.3">
      <c r="A46" s="7">
        <v>510</v>
      </c>
      <c r="B46" s="7" t="s">
        <v>11</v>
      </c>
      <c r="C46" s="13">
        <f t="shared" si="0"/>
        <v>10</v>
      </c>
      <c r="D46" s="7" t="s">
        <v>45</v>
      </c>
      <c r="K46" s="7" t="s">
        <v>256</v>
      </c>
      <c r="L46" s="19"/>
    </row>
    <row r="47" spans="1:12" x14ac:dyDescent="0.3">
      <c r="A47" s="7">
        <v>520</v>
      </c>
      <c r="B47" s="7" t="s">
        <v>43</v>
      </c>
      <c r="C47" s="13">
        <f t="shared" si="0"/>
        <v>12</v>
      </c>
      <c r="D47" s="7" t="s">
        <v>42</v>
      </c>
      <c r="K47" s="7" t="s">
        <v>257</v>
      </c>
    </row>
    <row r="48" spans="1:12" x14ac:dyDescent="0.3">
      <c r="A48" s="7">
        <v>532</v>
      </c>
      <c r="B48" s="27" t="s">
        <v>9</v>
      </c>
      <c r="C48" s="13">
        <f t="shared" si="0"/>
        <v>9</v>
      </c>
      <c r="D48" s="27" t="s">
        <v>25</v>
      </c>
      <c r="K48" s="7" t="s">
        <v>257</v>
      </c>
    </row>
    <row r="49" spans="1:12" x14ac:dyDescent="0.3">
      <c r="A49" s="7">
        <v>541</v>
      </c>
      <c r="B49" s="7" t="s">
        <v>11</v>
      </c>
      <c r="C49" s="13">
        <f t="shared" si="0"/>
        <v>16</v>
      </c>
      <c r="D49" s="2" t="s">
        <v>45</v>
      </c>
      <c r="K49" s="7" t="s">
        <v>257</v>
      </c>
      <c r="L49" s="19"/>
    </row>
    <row r="50" spans="1:12" x14ac:dyDescent="0.3">
      <c r="A50" s="7">
        <v>557</v>
      </c>
      <c r="B50" s="7" t="s">
        <v>9</v>
      </c>
      <c r="C50" s="13">
        <f t="shared" si="0"/>
        <v>6</v>
      </c>
      <c r="D50" s="7" t="s">
        <v>27</v>
      </c>
      <c r="K50" s="7" t="s">
        <v>258</v>
      </c>
    </row>
    <row r="51" spans="1:12" x14ac:dyDescent="0.3">
      <c r="A51" s="7">
        <v>563</v>
      </c>
      <c r="B51" s="7" t="s">
        <v>11</v>
      </c>
      <c r="C51" s="13">
        <f t="shared" si="0"/>
        <v>9</v>
      </c>
      <c r="D51" s="7" t="s">
        <v>45</v>
      </c>
      <c r="K51" s="7" t="s">
        <v>259</v>
      </c>
    </row>
    <row r="52" spans="1:12" x14ac:dyDescent="0.3">
      <c r="A52" s="7">
        <v>572</v>
      </c>
      <c r="B52" s="7" t="s">
        <v>11</v>
      </c>
      <c r="C52" s="13">
        <f t="shared" si="0"/>
        <v>26</v>
      </c>
      <c r="D52" s="7" t="s">
        <v>32</v>
      </c>
      <c r="K52" s="7" t="s">
        <v>260</v>
      </c>
      <c r="L52" s="19"/>
    </row>
    <row r="53" spans="1:12" x14ac:dyDescent="0.3">
      <c r="A53" s="7">
        <v>598</v>
      </c>
      <c r="B53" s="7" t="s">
        <v>9</v>
      </c>
      <c r="C53" s="13">
        <f t="shared" si="0"/>
        <v>5</v>
      </c>
      <c r="D53" s="7" t="s">
        <v>82</v>
      </c>
      <c r="K53" s="7" t="s">
        <v>261</v>
      </c>
    </row>
    <row r="54" spans="1:12" x14ac:dyDescent="0.3">
      <c r="A54" s="7">
        <v>603</v>
      </c>
      <c r="B54" s="7" t="s">
        <v>48</v>
      </c>
      <c r="C54" s="13">
        <f t="shared" si="0"/>
        <v>2</v>
      </c>
      <c r="F54" s="19" t="s">
        <v>49</v>
      </c>
      <c r="H54" s="19"/>
      <c r="K54" s="7" t="s">
        <v>261</v>
      </c>
      <c r="L54" s="19" t="s">
        <v>51</v>
      </c>
    </row>
    <row r="55" spans="1:12" x14ac:dyDescent="0.3">
      <c r="A55" s="7">
        <v>605</v>
      </c>
      <c r="B55" s="7" t="s">
        <v>43</v>
      </c>
      <c r="C55" s="13">
        <f t="shared" si="0"/>
        <v>3</v>
      </c>
      <c r="D55" s="7" t="s">
        <v>42</v>
      </c>
      <c r="K55" s="7" t="s">
        <v>261</v>
      </c>
      <c r="L55" s="27" t="s">
        <v>250</v>
      </c>
    </row>
    <row r="56" spans="1:12" x14ac:dyDescent="0.3">
      <c r="A56" s="7">
        <v>608</v>
      </c>
      <c r="B56" s="27" t="s">
        <v>13</v>
      </c>
      <c r="C56" s="13">
        <f t="shared" si="0"/>
        <v>3</v>
      </c>
      <c r="D56" s="27"/>
      <c r="K56" s="7" t="s">
        <v>261</v>
      </c>
    </row>
    <row r="57" spans="1:12" x14ac:dyDescent="0.3">
      <c r="A57" s="7">
        <v>611</v>
      </c>
      <c r="B57" s="7" t="s">
        <v>11</v>
      </c>
      <c r="C57" s="13">
        <f t="shared" si="0"/>
        <v>4</v>
      </c>
      <c r="D57" s="7" t="s">
        <v>45</v>
      </c>
      <c r="K57" s="7" t="s">
        <v>261</v>
      </c>
    </row>
    <row r="58" spans="1:12" x14ac:dyDescent="0.3">
      <c r="A58" s="7">
        <v>615</v>
      </c>
      <c r="B58" s="27" t="s">
        <v>9</v>
      </c>
      <c r="C58" s="13">
        <f t="shared" si="0"/>
        <v>2</v>
      </c>
      <c r="D58" s="27" t="s">
        <v>25</v>
      </c>
      <c r="K58" s="7" t="s">
        <v>261</v>
      </c>
      <c r="L58" s="19"/>
    </row>
    <row r="59" spans="1:12" x14ac:dyDescent="0.3">
      <c r="A59" s="7">
        <v>617</v>
      </c>
      <c r="B59" s="7" t="s">
        <v>11</v>
      </c>
      <c r="C59" s="13">
        <f t="shared" si="0"/>
        <v>10</v>
      </c>
      <c r="D59" s="7" t="s">
        <v>45</v>
      </c>
      <c r="K59" s="7" t="s">
        <v>261</v>
      </c>
    </row>
    <row r="60" spans="1:12" x14ac:dyDescent="0.3">
      <c r="A60" s="7">
        <v>627</v>
      </c>
      <c r="B60" s="7" t="s">
        <v>9</v>
      </c>
      <c r="C60" s="13">
        <f t="shared" si="0"/>
        <v>26</v>
      </c>
      <c r="D60" s="7" t="s">
        <v>25</v>
      </c>
      <c r="K60" s="7" t="s">
        <v>262</v>
      </c>
    </row>
    <row r="61" spans="1:12" x14ac:dyDescent="0.3">
      <c r="A61" s="7">
        <v>653</v>
      </c>
      <c r="B61" s="7" t="s">
        <v>43</v>
      </c>
      <c r="C61" s="13">
        <f t="shared" si="0"/>
        <v>6</v>
      </c>
      <c r="D61" s="7" t="s">
        <v>42</v>
      </c>
      <c r="K61" s="7" t="s">
        <v>263</v>
      </c>
      <c r="L61" s="19"/>
    </row>
    <row r="62" spans="1:12" x14ac:dyDescent="0.3">
      <c r="A62" s="7">
        <v>659</v>
      </c>
      <c r="B62" s="7" t="s">
        <v>11</v>
      </c>
      <c r="C62" s="13">
        <f t="shared" si="0"/>
        <v>44</v>
      </c>
      <c r="D62" s="7" t="s">
        <v>45</v>
      </c>
      <c r="K62" s="7" t="s">
        <v>264</v>
      </c>
    </row>
    <row r="63" spans="1:12" x14ac:dyDescent="0.3">
      <c r="A63" s="7">
        <v>703</v>
      </c>
      <c r="B63" s="7" t="s">
        <v>43</v>
      </c>
      <c r="C63" s="13">
        <f t="shared" si="0"/>
        <v>29</v>
      </c>
      <c r="D63" s="7" t="s">
        <v>42</v>
      </c>
      <c r="F63" s="19"/>
      <c r="H63" s="19"/>
      <c r="K63" s="7" t="s">
        <v>265</v>
      </c>
      <c r="L63" s="19"/>
    </row>
    <row r="64" spans="1:12" x14ac:dyDescent="0.3">
      <c r="A64" s="7">
        <v>732</v>
      </c>
      <c r="B64" s="7" t="s">
        <v>9</v>
      </c>
      <c r="C64" s="13">
        <f t="shared" si="0"/>
        <v>3</v>
      </c>
      <c r="D64" s="7" t="s">
        <v>25</v>
      </c>
      <c r="K64" s="7" t="s">
        <v>266</v>
      </c>
      <c r="L64" s="19"/>
    </row>
    <row r="65" spans="1:12" x14ac:dyDescent="0.3">
      <c r="A65" s="7">
        <v>735</v>
      </c>
      <c r="B65" s="7" t="s">
        <v>11</v>
      </c>
      <c r="C65" s="13">
        <f t="shared" si="0"/>
        <v>5</v>
      </c>
      <c r="D65" s="7" t="s">
        <v>45</v>
      </c>
      <c r="K65" s="7" t="s">
        <v>267</v>
      </c>
    </row>
    <row r="66" spans="1:12" x14ac:dyDescent="0.3">
      <c r="A66" s="7">
        <v>740</v>
      </c>
      <c r="B66" s="7" t="s">
        <v>9</v>
      </c>
      <c r="C66" s="13">
        <f t="shared" si="0"/>
        <v>10</v>
      </c>
      <c r="D66" s="7" t="s">
        <v>25</v>
      </c>
      <c r="K66" s="7" t="s">
        <v>267</v>
      </c>
    </row>
    <row r="67" spans="1:12" x14ac:dyDescent="0.3">
      <c r="A67" s="7">
        <v>750</v>
      </c>
      <c r="B67" s="7" t="s">
        <v>11</v>
      </c>
      <c r="C67" s="13">
        <f t="shared" si="0"/>
        <v>25</v>
      </c>
      <c r="D67" s="7" t="s">
        <v>45</v>
      </c>
      <c r="K67" s="7" t="s">
        <v>268</v>
      </c>
      <c r="L67" s="19"/>
    </row>
    <row r="68" spans="1:12" x14ac:dyDescent="0.3">
      <c r="A68" s="7">
        <v>775</v>
      </c>
      <c r="B68" s="7" t="s">
        <v>9</v>
      </c>
      <c r="C68" s="13">
        <f t="shared" si="0"/>
        <v>25</v>
      </c>
      <c r="D68" s="7" t="s">
        <v>25</v>
      </c>
      <c r="K68" s="7" t="s">
        <v>269</v>
      </c>
    </row>
    <row r="69" spans="1:12" x14ac:dyDescent="0.3">
      <c r="A69" s="7">
        <v>800</v>
      </c>
      <c r="B69" s="7" t="s">
        <v>11</v>
      </c>
      <c r="C69" s="13">
        <f t="shared" si="0"/>
        <v>23</v>
      </c>
      <c r="D69" s="7" t="s">
        <v>45</v>
      </c>
      <c r="K69" s="7" t="s">
        <v>270</v>
      </c>
    </row>
    <row r="70" spans="1:12" x14ac:dyDescent="0.3">
      <c r="A70" s="7">
        <v>823</v>
      </c>
      <c r="B70" s="7" t="s">
        <v>9</v>
      </c>
      <c r="C70" s="13">
        <f t="shared" si="0"/>
        <v>12</v>
      </c>
      <c r="D70" s="7" t="s">
        <v>30</v>
      </c>
      <c r="F70" s="19" t="s">
        <v>271</v>
      </c>
      <c r="K70" s="7" t="s">
        <v>272</v>
      </c>
      <c r="L70" s="19"/>
    </row>
    <row r="71" spans="1:12" x14ac:dyDescent="0.3">
      <c r="A71" s="7">
        <v>835</v>
      </c>
      <c r="B71" s="7" t="s">
        <v>11</v>
      </c>
      <c r="C71" s="13">
        <f t="shared" si="0"/>
        <v>28</v>
      </c>
      <c r="D71" s="7" t="s">
        <v>45</v>
      </c>
      <c r="K71" s="7" t="s">
        <v>273</v>
      </c>
    </row>
    <row r="72" spans="1:12" x14ac:dyDescent="0.3">
      <c r="A72" s="7">
        <v>863</v>
      </c>
      <c r="B72" s="7" t="s">
        <v>11</v>
      </c>
      <c r="C72" s="13">
        <f t="shared" si="0"/>
        <v>6</v>
      </c>
      <c r="D72" s="7" t="s">
        <v>32</v>
      </c>
      <c r="K72" s="7" t="s">
        <v>274</v>
      </c>
    </row>
    <row r="73" spans="1:12" x14ac:dyDescent="0.3">
      <c r="A73" s="7">
        <v>869</v>
      </c>
      <c r="B73" s="7" t="s">
        <v>11</v>
      </c>
      <c r="C73" s="13">
        <f t="shared" si="0"/>
        <v>43</v>
      </c>
      <c r="D73" s="7" t="s">
        <v>45</v>
      </c>
      <c r="K73" s="7" t="s">
        <v>275</v>
      </c>
      <c r="L73" s="19"/>
    </row>
    <row r="74" spans="1:12" x14ac:dyDescent="0.3">
      <c r="A74" s="7">
        <v>912</v>
      </c>
      <c r="B74" s="7" t="s">
        <v>9</v>
      </c>
      <c r="C74" s="13">
        <f t="shared" si="0"/>
        <v>5</v>
      </c>
      <c r="D74" s="7" t="s">
        <v>82</v>
      </c>
      <c r="K74" s="7" t="s">
        <v>276</v>
      </c>
    </row>
    <row r="75" spans="1:12" x14ac:dyDescent="0.3">
      <c r="A75" s="7">
        <v>917</v>
      </c>
      <c r="B75" s="7" t="s">
        <v>43</v>
      </c>
      <c r="C75" s="13">
        <f t="shared" si="0"/>
        <v>16</v>
      </c>
      <c r="D75" s="7" t="s">
        <v>42</v>
      </c>
      <c r="K75" s="7" t="s">
        <v>276</v>
      </c>
    </row>
    <row r="76" spans="1:12" x14ac:dyDescent="0.3">
      <c r="A76" s="7">
        <v>933</v>
      </c>
      <c r="B76" s="7" t="s">
        <v>9</v>
      </c>
      <c r="C76" s="13">
        <f t="shared" si="0"/>
        <v>4</v>
      </c>
      <c r="D76" s="7" t="s">
        <v>23</v>
      </c>
      <c r="K76" s="7" t="s">
        <v>277</v>
      </c>
      <c r="L76" s="19"/>
    </row>
    <row r="77" spans="1:12" x14ac:dyDescent="0.3">
      <c r="A77" s="7">
        <v>937</v>
      </c>
      <c r="B77" s="7" t="s">
        <v>11</v>
      </c>
      <c r="C77" s="13">
        <f t="shared" si="0"/>
        <v>9</v>
      </c>
      <c r="D77" s="7" t="s">
        <v>45</v>
      </c>
      <c r="K77" s="7" t="s">
        <v>277</v>
      </c>
    </row>
    <row r="78" spans="1:12" x14ac:dyDescent="0.3">
      <c r="A78" s="7">
        <v>946</v>
      </c>
      <c r="B78" s="27" t="s">
        <v>13</v>
      </c>
      <c r="C78" s="13">
        <f t="shared" si="0"/>
        <v>4</v>
      </c>
      <c r="D78" s="27"/>
      <c r="K78" s="7" t="s">
        <v>277</v>
      </c>
      <c r="L78" s="27" t="s">
        <v>160</v>
      </c>
    </row>
    <row r="79" spans="1:12" x14ac:dyDescent="0.3">
      <c r="A79" s="7">
        <v>950</v>
      </c>
      <c r="B79" s="7" t="s">
        <v>11</v>
      </c>
      <c r="C79" s="13">
        <f t="shared" si="0"/>
        <v>10</v>
      </c>
      <c r="D79" s="7" t="s">
        <v>32</v>
      </c>
      <c r="K79" s="7" t="s">
        <v>277</v>
      </c>
      <c r="L79" s="19"/>
    </row>
    <row r="80" spans="1:12" x14ac:dyDescent="0.3">
      <c r="A80" s="7">
        <v>960</v>
      </c>
      <c r="B80" s="7" t="s">
        <v>43</v>
      </c>
      <c r="C80" s="13">
        <f t="shared" si="0"/>
        <v>10</v>
      </c>
      <c r="D80" s="7" t="s">
        <v>42</v>
      </c>
      <c r="K80" s="7" t="s">
        <v>277</v>
      </c>
    </row>
    <row r="81" spans="1:12" x14ac:dyDescent="0.3">
      <c r="A81" s="7">
        <v>970</v>
      </c>
      <c r="B81" s="7" t="s">
        <v>9</v>
      </c>
      <c r="C81" s="13">
        <f t="shared" si="0"/>
        <v>32</v>
      </c>
      <c r="D81" s="7" t="s">
        <v>23</v>
      </c>
      <c r="K81" s="7" t="s">
        <v>278</v>
      </c>
    </row>
    <row r="82" spans="1:12" x14ac:dyDescent="0.3">
      <c r="A82" s="7">
        <v>1002</v>
      </c>
      <c r="B82" s="7" t="s">
        <v>11</v>
      </c>
      <c r="C82" s="13">
        <f t="shared" si="0"/>
        <v>18</v>
      </c>
      <c r="D82" s="7" t="s">
        <v>45</v>
      </c>
      <c r="K82" s="7" t="s">
        <v>279</v>
      </c>
      <c r="L82" s="19"/>
    </row>
    <row r="83" spans="1:12" x14ac:dyDescent="0.3">
      <c r="A83" s="7">
        <v>1020</v>
      </c>
      <c r="B83" s="27" t="s">
        <v>13</v>
      </c>
      <c r="C83" s="13">
        <f t="shared" si="0"/>
        <v>5</v>
      </c>
      <c r="D83" s="27"/>
      <c r="K83" s="7" t="s">
        <v>280</v>
      </c>
    </row>
    <row r="84" spans="1:12" x14ac:dyDescent="0.3">
      <c r="A84" s="7">
        <v>1025</v>
      </c>
      <c r="B84" s="7" t="s">
        <v>11</v>
      </c>
      <c r="C84" s="13">
        <f t="shared" si="0"/>
        <v>3</v>
      </c>
      <c r="D84" s="7" t="s">
        <v>32</v>
      </c>
      <c r="K84" s="7" t="s">
        <v>280</v>
      </c>
    </row>
    <row r="85" spans="1:12" x14ac:dyDescent="0.3">
      <c r="A85" s="7">
        <v>1028</v>
      </c>
      <c r="B85" s="27" t="s">
        <v>13</v>
      </c>
      <c r="C85" s="13">
        <f t="shared" si="0"/>
        <v>2</v>
      </c>
      <c r="D85" s="27"/>
      <c r="K85" s="7" t="s">
        <v>280</v>
      </c>
      <c r="L85" s="19"/>
    </row>
    <row r="86" spans="1:12" x14ac:dyDescent="0.3">
      <c r="A86" s="7">
        <v>1030</v>
      </c>
      <c r="B86" s="7" t="s">
        <v>10</v>
      </c>
      <c r="C86" s="13">
        <f t="shared" si="0"/>
        <v>25</v>
      </c>
      <c r="K86" s="7" t="s">
        <v>280</v>
      </c>
    </row>
    <row r="87" spans="1:12" x14ac:dyDescent="0.3">
      <c r="A87" s="7">
        <v>1055</v>
      </c>
      <c r="B87" s="7" t="s">
        <v>11</v>
      </c>
      <c r="C87" s="13">
        <f t="shared" si="0"/>
        <v>47</v>
      </c>
      <c r="D87" s="7" t="s">
        <v>45</v>
      </c>
      <c r="K87" s="7" t="s">
        <v>281</v>
      </c>
    </row>
    <row r="88" spans="1:12" x14ac:dyDescent="0.3">
      <c r="A88" s="7">
        <v>1102</v>
      </c>
      <c r="B88" s="7" t="s">
        <v>11</v>
      </c>
      <c r="C88" s="13">
        <f t="shared" si="0"/>
        <v>3</v>
      </c>
      <c r="D88" s="7" t="s">
        <v>31</v>
      </c>
      <c r="K88" s="7" t="s">
        <v>282</v>
      </c>
      <c r="L88" s="19"/>
    </row>
    <row r="89" spans="1:12" x14ac:dyDescent="0.3">
      <c r="A89" s="7">
        <v>1105</v>
      </c>
      <c r="B89" s="7" t="s">
        <v>11</v>
      </c>
      <c r="C89" s="13">
        <f t="shared" si="0"/>
        <v>47</v>
      </c>
      <c r="D89" s="7" t="s">
        <v>45</v>
      </c>
      <c r="K89" s="7" t="s">
        <v>283</v>
      </c>
    </row>
    <row r="90" spans="1:12" x14ac:dyDescent="0.3">
      <c r="A90" s="7">
        <v>1152</v>
      </c>
      <c r="B90" s="7" t="s">
        <v>48</v>
      </c>
      <c r="C90" s="13">
        <f t="shared" si="0"/>
        <v>5</v>
      </c>
      <c r="F90" s="19" t="s">
        <v>49</v>
      </c>
      <c r="K90" s="7" t="s">
        <v>284</v>
      </c>
      <c r="L90" s="19" t="s">
        <v>285</v>
      </c>
    </row>
    <row r="91" spans="1:12" x14ac:dyDescent="0.3">
      <c r="A91" s="7">
        <v>1157</v>
      </c>
      <c r="B91" s="7" t="s">
        <v>11</v>
      </c>
      <c r="C91" s="13">
        <f t="shared" si="0"/>
        <v>43</v>
      </c>
      <c r="D91" s="7" t="s">
        <v>45</v>
      </c>
      <c r="K91" s="7" t="s">
        <v>286</v>
      </c>
      <c r="L91" s="19"/>
    </row>
    <row r="92" spans="1:12" x14ac:dyDescent="0.3">
      <c r="A92" s="7">
        <v>1200</v>
      </c>
      <c r="B92" s="7" t="s">
        <v>43</v>
      </c>
      <c r="C92" s="13">
        <f t="shared" si="0"/>
        <v>20</v>
      </c>
      <c r="D92" s="7" t="s">
        <v>42</v>
      </c>
      <c r="F92" s="19"/>
      <c r="H92" s="19"/>
      <c r="K92" s="7" t="s">
        <v>287</v>
      </c>
      <c r="L92" s="19"/>
    </row>
    <row r="93" spans="1:12" x14ac:dyDescent="0.3">
      <c r="A93" s="7">
        <v>1220</v>
      </c>
      <c r="B93" s="7" t="s">
        <v>11</v>
      </c>
      <c r="C93" s="13">
        <f t="shared" si="0"/>
        <v>72</v>
      </c>
      <c r="D93" s="7" t="s">
        <v>45</v>
      </c>
      <c r="K93" s="7" t="s">
        <v>288</v>
      </c>
    </row>
    <row r="94" spans="1:12" x14ac:dyDescent="0.3">
      <c r="A94" s="7">
        <v>1292</v>
      </c>
      <c r="B94" s="7" t="s">
        <v>10</v>
      </c>
      <c r="C94" s="13">
        <f t="shared" si="0"/>
        <v>4</v>
      </c>
      <c r="K94" s="7" t="s">
        <v>289</v>
      </c>
      <c r="L94" s="19"/>
    </row>
    <row r="95" spans="1:12" x14ac:dyDescent="0.3">
      <c r="A95" s="7">
        <v>1296</v>
      </c>
      <c r="B95" s="7" t="s">
        <v>9</v>
      </c>
      <c r="C95" s="13">
        <f t="shared" si="0"/>
        <v>14</v>
      </c>
      <c r="D95" s="7" t="s">
        <v>30</v>
      </c>
      <c r="F95" s="19" t="s">
        <v>271</v>
      </c>
      <c r="K95" s="7" t="s">
        <v>290</v>
      </c>
    </row>
    <row r="96" spans="1:12" x14ac:dyDescent="0.3">
      <c r="A96" s="7">
        <v>1310</v>
      </c>
      <c r="B96" s="7" t="s">
        <v>10</v>
      </c>
      <c r="C96" s="13">
        <f t="shared" si="0"/>
        <v>5</v>
      </c>
      <c r="D96" s="7"/>
      <c r="K96" s="7" t="s">
        <v>290</v>
      </c>
    </row>
    <row r="97" spans="1:12" x14ac:dyDescent="0.3">
      <c r="A97" s="7">
        <v>1315</v>
      </c>
      <c r="B97" s="7" t="s">
        <v>11</v>
      </c>
      <c r="C97" s="13">
        <f t="shared" si="0"/>
        <v>43</v>
      </c>
      <c r="D97" s="7" t="s">
        <v>45</v>
      </c>
      <c r="K97" s="7" t="s">
        <v>291</v>
      </c>
      <c r="L97" s="19"/>
    </row>
    <row r="98" spans="1:12" x14ac:dyDescent="0.3">
      <c r="A98" s="7">
        <v>1358</v>
      </c>
      <c r="B98" s="7" t="s">
        <v>11</v>
      </c>
      <c r="C98" s="13">
        <f t="shared" si="0"/>
        <v>5</v>
      </c>
      <c r="D98" s="7" t="s">
        <v>32</v>
      </c>
      <c r="K98" s="7" t="s">
        <v>292</v>
      </c>
    </row>
    <row r="99" spans="1:12" x14ac:dyDescent="0.3">
      <c r="A99" s="7">
        <v>1363</v>
      </c>
      <c r="B99" s="7" t="s">
        <v>11</v>
      </c>
      <c r="C99" s="13">
        <f t="shared" si="0"/>
        <v>23</v>
      </c>
      <c r="D99" s="7" t="s">
        <v>45</v>
      </c>
      <c r="K99" s="7" t="s">
        <v>293</v>
      </c>
    </row>
    <row r="100" spans="1:12" x14ac:dyDescent="0.3">
      <c r="A100" s="7">
        <v>1386</v>
      </c>
      <c r="B100" s="7" t="s">
        <v>11</v>
      </c>
      <c r="C100" s="13">
        <f t="shared" si="0"/>
        <v>4</v>
      </c>
      <c r="D100" s="7" t="s">
        <v>32</v>
      </c>
      <c r="K100" s="7" t="s">
        <v>293</v>
      </c>
      <c r="L100" s="19"/>
    </row>
    <row r="101" spans="1:12" x14ac:dyDescent="0.3">
      <c r="A101" s="7">
        <v>1390</v>
      </c>
      <c r="B101" s="7" t="s">
        <v>11</v>
      </c>
      <c r="C101" s="13">
        <f t="shared" si="0"/>
        <v>15</v>
      </c>
      <c r="D101" s="7" t="s">
        <v>45</v>
      </c>
      <c r="K101" s="7" t="s">
        <v>294</v>
      </c>
    </row>
    <row r="102" spans="1:12" x14ac:dyDescent="0.3">
      <c r="A102" s="7">
        <v>1405</v>
      </c>
      <c r="B102" s="7" t="s">
        <v>11</v>
      </c>
      <c r="C102" s="13">
        <f t="shared" si="0"/>
        <v>3</v>
      </c>
      <c r="D102" s="7" t="s">
        <v>32</v>
      </c>
      <c r="K102" s="7" t="s">
        <v>294</v>
      </c>
    </row>
    <row r="103" spans="1:12" x14ac:dyDescent="0.3">
      <c r="A103" s="7">
        <v>1408</v>
      </c>
      <c r="B103" s="7" t="s">
        <v>43</v>
      </c>
      <c r="C103" s="13">
        <f t="shared" si="0"/>
        <v>10</v>
      </c>
      <c r="D103" s="7" t="s">
        <v>42</v>
      </c>
      <c r="K103" s="7" t="s">
        <v>294</v>
      </c>
      <c r="L103" s="19"/>
    </row>
    <row r="104" spans="1:12" x14ac:dyDescent="0.3">
      <c r="A104" s="7">
        <v>1418</v>
      </c>
      <c r="B104" s="7" t="s">
        <v>11</v>
      </c>
      <c r="C104" s="13">
        <f t="shared" si="0"/>
        <v>103</v>
      </c>
      <c r="D104" s="7" t="s">
        <v>45</v>
      </c>
      <c r="K104" s="7" t="s">
        <v>295</v>
      </c>
    </row>
    <row r="105" spans="1:12" x14ac:dyDescent="0.3">
      <c r="A105" s="7">
        <v>1521</v>
      </c>
      <c r="B105" s="27" t="s">
        <v>13</v>
      </c>
      <c r="C105" s="13">
        <f t="shared" si="0"/>
        <v>2</v>
      </c>
      <c r="D105" s="27"/>
      <c r="K105" s="7" t="s">
        <v>296</v>
      </c>
    </row>
    <row r="106" spans="1:12" x14ac:dyDescent="0.3">
      <c r="A106" s="7">
        <v>1523</v>
      </c>
      <c r="B106" s="27" t="s">
        <v>13</v>
      </c>
      <c r="C106" s="13">
        <f t="shared" si="0"/>
        <v>5</v>
      </c>
      <c r="D106" s="27"/>
      <c r="K106" s="7" t="s">
        <v>296</v>
      </c>
      <c r="L106" s="19"/>
    </row>
    <row r="107" spans="1:12" x14ac:dyDescent="0.3">
      <c r="A107" s="7">
        <v>1528</v>
      </c>
      <c r="B107" s="7" t="s">
        <v>11</v>
      </c>
      <c r="C107" s="13">
        <f t="shared" si="0"/>
        <v>89</v>
      </c>
      <c r="D107" s="7" t="s">
        <v>45</v>
      </c>
      <c r="K107" s="7" t="s">
        <v>297</v>
      </c>
    </row>
    <row r="108" spans="1:12" x14ac:dyDescent="0.3">
      <c r="A108" s="7">
        <v>1617</v>
      </c>
      <c r="B108" s="7" t="s">
        <v>43</v>
      </c>
      <c r="C108" s="13">
        <f t="shared" si="0"/>
        <v>5</v>
      </c>
      <c r="K108" s="7" t="s">
        <v>298</v>
      </c>
    </row>
    <row r="109" spans="1:12" x14ac:dyDescent="0.3">
      <c r="A109" s="7">
        <v>1622</v>
      </c>
      <c r="B109" s="7" t="s">
        <v>11</v>
      </c>
      <c r="C109" s="13">
        <f t="shared" si="0"/>
        <v>7</v>
      </c>
      <c r="D109" s="7" t="s">
        <v>45</v>
      </c>
      <c r="K109" s="7" t="s">
        <v>298</v>
      </c>
      <c r="L109" s="19"/>
    </row>
    <row r="110" spans="1:12" x14ac:dyDescent="0.3">
      <c r="A110" s="7">
        <v>1629</v>
      </c>
      <c r="B110" s="27" t="s">
        <v>13</v>
      </c>
      <c r="C110" s="13">
        <f t="shared" si="0"/>
        <v>7</v>
      </c>
      <c r="D110" s="27"/>
      <c r="K110" s="7" t="s">
        <v>299</v>
      </c>
    </row>
    <row r="111" spans="1:12" x14ac:dyDescent="0.3">
      <c r="A111" s="7">
        <v>1636</v>
      </c>
      <c r="B111" s="7" t="s">
        <v>11</v>
      </c>
      <c r="C111" s="13">
        <f t="shared" si="0"/>
        <v>5</v>
      </c>
      <c r="D111" s="7" t="s">
        <v>45</v>
      </c>
      <c r="K111" s="7" t="s">
        <v>300</v>
      </c>
    </row>
    <row r="112" spans="1:12" x14ac:dyDescent="0.3">
      <c r="A112" s="7">
        <v>1641</v>
      </c>
      <c r="B112" s="7" t="s">
        <v>9</v>
      </c>
      <c r="C112" s="13">
        <f t="shared" si="0"/>
        <v>2</v>
      </c>
      <c r="D112" s="7" t="s">
        <v>25</v>
      </c>
      <c r="K112" s="7" t="s">
        <v>300</v>
      </c>
      <c r="L112" s="19"/>
    </row>
    <row r="113" spans="1:12" x14ac:dyDescent="0.3">
      <c r="A113" s="7">
        <v>1643</v>
      </c>
      <c r="B113" s="7" t="s">
        <v>43</v>
      </c>
      <c r="C113" s="13">
        <f t="shared" si="0"/>
        <v>5</v>
      </c>
      <c r="D113" s="7" t="s">
        <v>42</v>
      </c>
      <c r="K113" s="7" t="s">
        <v>300</v>
      </c>
    </row>
    <row r="114" spans="1:12" x14ac:dyDescent="0.3">
      <c r="A114" s="7">
        <v>1648</v>
      </c>
      <c r="B114" s="7" t="s">
        <v>11</v>
      </c>
      <c r="C114" s="13">
        <f t="shared" si="0"/>
        <v>1</v>
      </c>
      <c r="D114" s="7" t="s">
        <v>32</v>
      </c>
      <c r="F114" s="19"/>
      <c r="H114" s="19"/>
      <c r="K114" s="7" t="s">
        <v>300</v>
      </c>
      <c r="L114" s="19"/>
    </row>
    <row r="115" spans="1:12" x14ac:dyDescent="0.3">
      <c r="A115" s="7">
        <v>1649</v>
      </c>
      <c r="B115" s="7" t="s">
        <v>9</v>
      </c>
      <c r="C115" s="13">
        <f t="shared" si="0"/>
        <v>9</v>
      </c>
      <c r="D115" s="7" t="s">
        <v>27</v>
      </c>
      <c r="K115" s="7" t="s">
        <v>300</v>
      </c>
      <c r="L115" s="19"/>
    </row>
    <row r="116" spans="1:12" x14ac:dyDescent="0.3">
      <c r="A116" s="7">
        <v>1658</v>
      </c>
      <c r="B116" s="7" t="s">
        <v>11</v>
      </c>
      <c r="C116" s="13">
        <f t="shared" si="0"/>
        <v>18</v>
      </c>
      <c r="D116" s="7" t="s">
        <v>45</v>
      </c>
      <c r="K116" s="7" t="s">
        <v>301</v>
      </c>
    </row>
    <row r="117" spans="1:12" x14ac:dyDescent="0.3">
      <c r="A117" s="7">
        <v>1676</v>
      </c>
      <c r="B117" s="7" t="s">
        <v>9</v>
      </c>
      <c r="C117" s="13">
        <f t="shared" si="0"/>
        <v>12</v>
      </c>
      <c r="D117" s="7" t="s">
        <v>23</v>
      </c>
      <c r="K117" s="7" t="s">
        <v>302</v>
      </c>
    </row>
    <row r="118" spans="1:12" x14ac:dyDescent="0.3">
      <c r="A118" s="7">
        <v>1688</v>
      </c>
      <c r="B118" s="7" t="s">
        <v>43</v>
      </c>
      <c r="C118" s="13">
        <f t="shared" si="0"/>
        <v>5</v>
      </c>
      <c r="D118" s="7" t="s">
        <v>42</v>
      </c>
      <c r="K118" s="7" t="s">
        <v>302</v>
      </c>
      <c r="L118" s="19"/>
    </row>
    <row r="119" spans="1:12" x14ac:dyDescent="0.3">
      <c r="A119" s="7">
        <v>1693</v>
      </c>
      <c r="B119" s="7" t="s">
        <v>11</v>
      </c>
      <c r="C119" s="13">
        <f t="shared" si="0"/>
        <v>9</v>
      </c>
      <c r="D119" s="7" t="s">
        <v>32</v>
      </c>
      <c r="K119" s="7" t="s">
        <v>302</v>
      </c>
    </row>
    <row r="120" spans="1:12" x14ac:dyDescent="0.3">
      <c r="A120" s="7">
        <v>1702</v>
      </c>
      <c r="B120" s="7" t="s">
        <v>11</v>
      </c>
      <c r="C120" s="13">
        <f t="shared" si="0"/>
        <v>38</v>
      </c>
      <c r="D120" s="7" t="s">
        <v>45</v>
      </c>
      <c r="K120" s="7" t="s">
        <v>303</v>
      </c>
    </row>
    <row r="121" spans="1:12" x14ac:dyDescent="0.3">
      <c r="A121" s="7">
        <v>1740</v>
      </c>
      <c r="B121" s="7" t="s">
        <v>11</v>
      </c>
      <c r="C121" s="13">
        <f t="shared" si="0"/>
        <v>10</v>
      </c>
      <c r="D121" s="7" t="s">
        <v>32</v>
      </c>
      <c r="K121" s="7" t="s">
        <v>304</v>
      </c>
    </row>
    <row r="122" spans="1:12" x14ac:dyDescent="0.3">
      <c r="A122" s="7">
        <v>1750</v>
      </c>
      <c r="B122" s="7" t="s">
        <v>9</v>
      </c>
      <c r="C122" s="13">
        <f t="shared" si="0"/>
        <v>8</v>
      </c>
      <c r="D122" s="7" t="s">
        <v>23</v>
      </c>
      <c r="K122" s="7" t="s">
        <v>305</v>
      </c>
    </row>
    <row r="123" spans="1:12" x14ac:dyDescent="0.3">
      <c r="A123" s="7">
        <v>1758</v>
      </c>
      <c r="B123" s="7" t="s">
        <v>11</v>
      </c>
      <c r="C123" s="13">
        <f t="shared" si="0"/>
        <v>12</v>
      </c>
      <c r="D123" s="7" t="s">
        <v>45</v>
      </c>
      <c r="K123" s="7" t="s">
        <v>306</v>
      </c>
    </row>
    <row r="124" spans="1:12" x14ac:dyDescent="0.3">
      <c r="A124" s="7">
        <v>1770</v>
      </c>
      <c r="B124" s="7" t="s">
        <v>9</v>
      </c>
      <c r="C124" s="13">
        <f t="shared" si="0"/>
        <v>8</v>
      </c>
      <c r="D124" s="7" t="s">
        <v>25</v>
      </c>
      <c r="K124" s="7" t="s">
        <v>307</v>
      </c>
    </row>
    <row r="125" spans="1:12" x14ac:dyDescent="0.3">
      <c r="A125" s="7">
        <v>1778</v>
      </c>
      <c r="B125" s="7" t="s">
        <v>11</v>
      </c>
      <c r="C125" s="13">
        <f t="shared" si="0"/>
        <v>57</v>
      </c>
      <c r="D125" s="7" t="s">
        <v>45</v>
      </c>
      <c r="K125" s="7" t="s">
        <v>308</v>
      </c>
    </row>
    <row r="126" spans="1:12" x14ac:dyDescent="0.3">
      <c r="A126" s="7">
        <v>1835</v>
      </c>
      <c r="B126" s="27" t="s">
        <v>13</v>
      </c>
      <c r="C126" s="13">
        <f t="shared" si="0"/>
        <v>2</v>
      </c>
      <c r="D126" s="27"/>
      <c r="K126" s="7" t="s">
        <v>309</v>
      </c>
    </row>
    <row r="127" spans="1:12" x14ac:dyDescent="0.3">
      <c r="A127" s="7">
        <v>1837</v>
      </c>
      <c r="B127" s="7" t="s">
        <v>11</v>
      </c>
      <c r="C127" s="13">
        <f t="shared" si="0"/>
        <v>32</v>
      </c>
      <c r="D127" s="7" t="s">
        <v>45</v>
      </c>
      <c r="K127" s="7" t="s">
        <v>310</v>
      </c>
    </row>
    <row r="128" spans="1:12" x14ac:dyDescent="0.3">
      <c r="A128" s="7">
        <v>1869</v>
      </c>
      <c r="B128" s="27" t="s">
        <v>13</v>
      </c>
      <c r="C128" s="13">
        <f t="shared" si="0"/>
        <v>6</v>
      </c>
      <c r="D128" s="27"/>
      <c r="K128" s="7" t="s">
        <v>311</v>
      </c>
    </row>
    <row r="129" spans="1:12" x14ac:dyDescent="0.3">
      <c r="A129" s="7">
        <v>1875</v>
      </c>
      <c r="B129" s="7" t="s">
        <v>43</v>
      </c>
      <c r="C129" s="13">
        <f t="shared" si="0"/>
        <v>8</v>
      </c>
      <c r="D129" s="7" t="s">
        <v>42</v>
      </c>
      <c r="K129" s="7" t="s">
        <v>311</v>
      </c>
    </row>
    <row r="130" spans="1:12" x14ac:dyDescent="0.3">
      <c r="A130" s="7">
        <v>1883</v>
      </c>
      <c r="B130" s="7" t="s">
        <v>11</v>
      </c>
      <c r="C130" s="13">
        <f t="shared" si="0"/>
        <v>9</v>
      </c>
      <c r="D130" s="7" t="s">
        <v>32</v>
      </c>
      <c r="K130" s="7" t="s">
        <v>311</v>
      </c>
    </row>
    <row r="131" spans="1:12" x14ac:dyDescent="0.3">
      <c r="A131" s="7">
        <v>1892</v>
      </c>
      <c r="B131" s="7" t="s">
        <v>43</v>
      </c>
      <c r="C131" s="13">
        <f t="shared" si="0"/>
        <v>4</v>
      </c>
      <c r="D131" s="7" t="s">
        <v>42</v>
      </c>
      <c r="K131" s="7" t="s">
        <v>311</v>
      </c>
    </row>
    <row r="132" spans="1:12" x14ac:dyDescent="0.3">
      <c r="A132" s="7">
        <v>1896</v>
      </c>
      <c r="B132" s="7" t="s">
        <v>11</v>
      </c>
      <c r="C132" s="13">
        <f t="shared" si="0"/>
        <v>28</v>
      </c>
      <c r="D132" s="7" t="s">
        <v>45</v>
      </c>
      <c r="K132" s="7" t="s">
        <v>312</v>
      </c>
    </row>
    <row r="133" spans="1:12" x14ac:dyDescent="0.3">
      <c r="A133" s="7">
        <v>1924</v>
      </c>
      <c r="B133" s="7" t="s">
        <v>43</v>
      </c>
      <c r="C133" s="13">
        <f t="shared" si="0"/>
        <v>9</v>
      </c>
      <c r="D133" s="7" t="s">
        <v>42</v>
      </c>
      <c r="K133" s="7" t="s">
        <v>313</v>
      </c>
    </row>
    <row r="134" spans="1:12" x14ac:dyDescent="0.3">
      <c r="A134" s="7">
        <v>1933</v>
      </c>
      <c r="B134" s="7" t="s">
        <v>11</v>
      </c>
      <c r="C134" s="13">
        <f t="shared" si="0"/>
        <v>3</v>
      </c>
      <c r="D134" s="2" t="s">
        <v>32</v>
      </c>
      <c r="K134" s="7" t="s">
        <v>313</v>
      </c>
    </row>
    <row r="135" spans="1:12" x14ac:dyDescent="0.3">
      <c r="A135" s="7">
        <v>1936</v>
      </c>
      <c r="B135" s="7" t="s">
        <v>9</v>
      </c>
      <c r="C135" s="13">
        <f t="shared" si="0"/>
        <v>2</v>
      </c>
      <c r="D135" s="7" t="s">
        <v>27</v>
      </c>
      <c r="K135" s="7" t="s">
        <v>314</v>
      </c>
    </row>
    <row r="136" spans="1:12" x14ac:dyDescent="0.3">
      <c r="A136" s="7">
        <v>1938</v>
      </c>
      <c r="B136" s="7" t="s">
        <v>11</v>
      </c>
      <c r="C136" s="13">
        <f t="shared" si="0"/>
        <v>2</v>
      </c>
      <c r="D136" s="2" t="s">
        <v>32</v>
      </c>
      <c r="K136" s="7" t="s">
        <v>315</v>
      </c>
    </row>
    <row r="137" spans="1:12" x14ac:dyDescent="0.3">
      <c r="A137" s="7">
        <v>1940</v>
      </c>
      <c r="B137" s="27" t="s">
        <v>13</v>
      </c>
      <c r="C137" s="13">
        <f t="shared" si="0"/>
        <v>4</v>
      </c>
      <c r="D137" s="27"/>
      <c r="K137" s="7" t="s">
        <v>315</v>
      </c>
    </row>
    <row r="138" spans="1:12" x14ac:dyDescent="0.3">
      <c r="A138" s="7">
        <v>1944</v>
      </c>
      <c r="B138" s="7" t="s">
        <v>11</v>
      </c>
      <c r="C138" s="13">
        <f t="shared" si="0"/>
        <v>15</v>
      </c>
      <c r="D138" s="7" t="s">
        <v>45</v>
      </c>
      <c r="K138" s="7" t="s">
        <v>315</v>
      </c>
    </row>
    <row r="139" spans="1:12" x14ac:dyDescent="0.3">
      <c r="A139" s="7">
        <v>1959</v>
      </c>
      <c r="B139" s="7" t="s">
        <v>48</v>
      </c>
      <c r="C139" s="13">
        <f t="shared" si="0"/>
        <v>2</v>
      </c>
      <c r="F139" s="19" t="s">
        <v>49</v>
      </c>
      <c r="K139" s="7" t="s">
        <v>315</v>
      </c>
      <c r="L139" s="19" t="s">
        <v>316</v>
      </c>
    </row>
    <row r="140" spans="1:12" x14ac:dyDescent="0.3">
      <c r="A140" s="7">
        <v>1961</v>
      </c>
      <c r="B140" s="7" t="s">
        <v>11</v>
      </c>
      <c r="C140" s="13">
        <f t="shared" si="0"/>
        <v>13</v>
      </c>
      <c r="D140" s="7" t="s">
        <v>45</v>
      </c>
      <c r="K140" s="7" t="s">
        <v>317</v>
      </c>
    </row>
    <row r="141" spans="1:12" x14ac:dyDescent="0.3">
      <c r="A141" s="7">
        <v>1974</v>
      </c>
      <c r="B141" s="7" t="s">
        <v>11</v>
      </c>
      <c r="C141" s="13">
        <f t="shared" si="0"/>
        <v>18</v>
      </c>
      <c r="D141" s="7" t="s">
        <v>32</v>
      </c>
      <c r="K141" s="7" t="s">
        <v>318</v>
      </c>
    </row>
    <row r="142" spans="1:12" x14ac:dyDescent="0.3">
      <c r="A142" s="7">
        <v>1992</v>
      </c>
      <c r="B142" s="7" t="s">
        <v>11</v>
      </c>
      <c r="C142" s="13">
        <f t="shared" si="0"/>
        <v>15</v>
      </c>
      <c r="D142" s="7" t="s">
        <v>45</v>
      </c>
      <c r="K142" s="7" t="s">
        <v>319</v>
      </c>
    </row>
    <row r="143" spans="1:12" x14ac:dyDescent="0.3">
      <c r="A143" s="7">
        <v>2007</v>
      </c>
      <c r="B143" s="7" t="s">
        <v>9</v>
      </c>
      <c r="C143" s="13">
        <f t="shared" si="0"/>
        <v>3</v>
      </c>
      <c r="D143" s="7" t="s">
        <v>23</v>
      </c>
      <c r="K143" s="7" t="s">
        <v>319</v>
      </c>
    </row>
    <row r="144" spans="1:12" x14ac:dyDescent="0.3">
      <c r="A144" s="7">
        <v>2010</v>
      </c>
      <c r="B144" s="27" t="s">
        <v>13</v>
      </c>
      <c r="C144" s="13">
        <f t="shared" si="0"/>
        <v>10</v>
      </c>
      <c r="D144" s="27"/>
      <c r="K144" s="7" t="s">
        <v>319</v>
      </c>
    </row>
    <row r="145" spans="1:11" x14ac:dyDescent="0.3">
      <c r="A145" s="7">
        <v>2020</v>
      </c>
      <c r="B145" s="27" t="s">
        <v>13</v>
      </c>
      <c r="C145" s="13">
        <f t="shared" si="0"/>
        <v>6</v>
      </c>
      <c r="D145" s="27"/>
      <c r="K145" s="7" t="s">
        <v>319</v>
      </c>
    </row>
    <row r="146" spans="1:11" x14ac:dyDescent="0.3">
      <c r="A146" s="7">
        <v>2026</v>
      </c>
      <c r="B146" s="7" t="s">
        <v>9</v>
      </c>
      <c r="C146" s="13">
        <f t="shared" si="0"/>
        <v>6</v>
      </c>
      <c r="D146" s="7" t="s">
        <v>27</v>
      </c>
      <c r="K146" s="7" t="s">
        <v>320</v>
      </c>
    </row>
    <row r="147" spans="1:11" x14ac:dyDescent="0.3">
      <c r="A147" s="7">
        <v>2032</v>
      </c>
      <c r="B147" s="7" t="s">
        <v>43</v>
      </c>
      <c r="C147" s="13">
        <f t="shared" si="0"/>
        <v>3</v>
      </c>
      <c r="D147" s="7" t="s">
        <v>42</v>
      </c>
      <c r="K147" s="7" t="s">
        <v>320</v>
      </c>
    </row>
    <row r="148" spans="1:11" x14ac:dyDescent="0.3">
      <c r="A148" s="7">
        <v>2035</v>
      </c>
      <c r="B148" s="7" t="s">
        <v>11</v>
      </c>
      <c r="C148" s="13">
        <f t="shared" si="0"/>
        <v>6</v>
      </c>
      <c r="D148" s="7" t="s">
        <v>45</v>
      </c>
      <c r="K148" s="7" t="s">
        <v>320</v>
      </c>
    </row>
    <row r="149" spans="1:11" x14ac:dyDescent="0.3">
      <c r="A149" s="7">
        <v>2041</v>
      </c>
      <c r="B149" s="27" t="s">
        <v>48</v>
      </c>
      <c r="C149" s="13">
        <f t="shared" si="0"/>
        <v>9</v>
      </c>
      <c r="K149" s="7" t="s">
        <v>321</v>
      </c>
    </row>
    <row r="150" spans="1:11" x14ac:dyDescent="0.3">
      <c r="A150" s="7">
        <v>2050</v>
      </c>
      <c r="B150" s="7" t="s">
        <v>43</v>
      </c>
      <c r="C150" s="13">
        <f t="shared" si="0"/>
        <v>2</v>
      </c>
      <c r="D150" s="7" t="s">
        <v>42</v>
      </c>
      <c r="K150" s="7" t="s">
        <v>322</v>
      </c>
    </row>
    <row r="151" spans="1:11" x14ac:dyDescent="0.3">
      <c r="A151" s="7">
        <v>2052</v>
      </c>
      <c r="B151" s="27" t="s">
        <v>13</v>
      </c>
      <c r="C151" s="13">
        <f t="shared" si="0"/>
        <v>1</v>
      </c>
      <c r="K151" s="7" t="s">
        <v>322</v>
      </c>
    </row>
    <row r="152" spans="1:11" x14ac:dyDescent="0.3">
      <c r="A152" s="7">
        <v>2053</v>
      </c>
      <c r="B152" s="7" t="s">
        <v>11</v>
      </c>
      <c r="C152" s="13">
        <f t="shared" si="0"/>
        <v>16</v>
      </c>
      <c r="D152" s="7" t="s">
        <v>45</v>
      </c>
      <c r="K152" s="7" t="s">
        <v>322</v>
      </c>
    </row>
    <row r="153" spans="1:11" x14ac:dyDescent="0.3">
      <c r="A153" s="7">
        <v>2069</v>
      </c>
      <c r="B153" s="7" t="s">
        <v>11</v>
      </c>
      <c r="C153" s="13">
        <f t="shared" si="0"/>
        <v>8</v>
      </c>
      <c r="D153" s="7" t="s">
        <v>32</v>
      </c>
      <c r="K153" s="7" t="s">
        <v>322</v>
      </c>
    </row>
    <row r="154" spans="1:11" x14ac:dyDescent="0.3">
      <c r="A154" s="7">
        <v>2077</v>
      </c>
      <c r="B154" s="7" t="s">
        <v>11</v>
      </c>
      <c r="C154" s="13">
        <f t="shared" si="0"/>
        <v>7</v>
      </c>
      <c r="D154" s="7" t="s">
        <v>45</v>
      </c>
      <c r="K154" s="7" t="s">
        <v>322</v>
      </c>
    </row>
    <row r="155" spans="1:11" x14ac:dyDescent="0.3">
      <c r="A155" s="7">
        <v>2084</v>
      </c>
      <c r="B155" s="27" t="s">
        <v>13</v>
      </c>
      <c r="C155" s="13">
        <f t="shared" si="0"/>
        <v>6</v>
      </c>
      <c r="D155" s="27"/>
      <c r="K155" s="7" t="s">
        <v>322</v>
      </c>
    </row>
    <row r="156" spans="1:11" x14ac:dyDescent="0.3">
      <c r="A156" s="7">
        <v>2090</v>
      </c>
      <c r="B156" s="7" t="s">
        <v>11</v>
      </c>
      <c r="C156" s="13">
        <f t="shared" si="0"/>
        <v>10</v>
      </c>
      <c r="D156" s="7" t="s">
        <v>45</v>
      </c>
      <c r="K156" s="7" t="s">
        <v>323</v>
      </c>
    </row>
    <row r="157" spans="1:11" x14ac:dyDescent="0.3">
      <c r="A157" s="7">
        <v>2100</v>
      </c>
      <c r="B157" s="7" t="s">
        <v>11</v>
      </c>
      <c r="C157" s="13">
        <f t="shared" si="0"/>
        <v>6</v>
      </c>
      <c r="D157" s="7" t="s">
        <v>32</v>
      </c>
      <c r="K157" s="7" t="s">
        <v>323</v>
      </c>
    </row>
    <row r="158" spans="1:11" x14ac:dyDescent="0.3">
      <c r="A158" s="7">
        <v>2106</v>
      </c>
      <c r="B158" s="7" t="s">
        <v>11</v>
      </c>
      <c r="C158" s="13">
        <f t="shared" si="0"/>
        <v>66</v>
      </c>
      <c r="D158" s="7" t="s">
        <v>45</v>
      </c>
      <c r="K158" s="7" t="s">
        <v>324</v>
      </c>
    </row>
    <row r="159" spans="1:11" x14ac:dyDescent="0.3">
      <c r="A159" s="7">
        <v>2172</v>
      </c>
      <c r="B159" s="7" t="s">
        <v>11</v>
      </c>
      <c r="C159" s="13">
        <f t="shared" si="0"/>
        <v>4</v>
      </c>
      <c r="D159" s="7" t="s">
        <v>32</v>
      </c>
      <c r="K159" s="7" t="s">
        <v>325</v>
      </c>
    </row>
    <row r="160" spans="1:11" x14ac:dyDescent="0.3">
      <c r="A160" s="7">
        <v>2176</v>
      </c>
      <c r="B160" s="7" t="s">
        <v>11</v>
      </c>
      <c r="C160" s="13">
        <f t="shared" si="0"/>
        <v>90</v>
      </c>
      <c r="D160" s="7" t="s">
        <v>45</v>
      </c>
      <c r="K160" s="7" t="s">
        <v>326</v>
      </c>
    </row>
    <row r="161" spans="1:12" x14ac:dyDescent="0.3">
      <c r="A161" s="7">
        <v>2266</v>
      </c>
      <c r="B161" s="7" t="s">
        <v>15</v>
      </c>
      <c r="C161" s="13">
        <f t="shared" si="0"/>
        <v>36</v>
      </c>
      <c r="D161" s="7" t="s">
        <v>42</v>
      </c>
      <c r="K161" s="7" t="s">
        <v>327</v>
      </c>
    </row>
    <row r="162" spans="1:12" x14ac:dyDescent="0.3">
      <c r="A162" s="7">
        <v>2302</v>
      </c>
      <c r="B162" s="7" t="s">
        <v>11</v>
      </c>
      <c r="C162" s="13">
        <f t="shared" si="0"/>
        <v>18</v>
      </c>
      <c r="D162" s="7" t="s">
        <v>45</v>
      </c>
      <c r="K162" s="7" t="s">
        <v>328</v>
      </c>
    </row>
    <row r="163" spans="1:12" x14ac:dyDescent="0.3">
      <c r="A163" s="7">
        <v>2320</v>
      </c>
      <c r="B163" s="7" t="s">
        <v>11</v>
      </c>
      <c r="C163" s="13">
        <f t="shared" si="0"/>
        <v>24</v>
      </c>
      <c r="D163" s="7" t="s">
        <v>32</v>
      </c>
      <c r="K163" s="7" t="s">
        <v>329</v>
      </c>
    </row>
    <row r="164" spans="1:12" x14ac:dyDescent="0.3">
      <c r="A164" s="7">
        <v>2344</v>
      </c>
      <c r="B164" s="7" t="s">
        <v>11</v>
      </c>
      <c r="C164" s="13">
        <f t="shared" si="0"/>
        <v>42</v>
      </c>
      <c r="D164" s="7" t="s">
        <v>45</v>
      </c>
      <c r="K164" s="7" t="s">
        <v>330</v>
      </c>
    </row>
    <row r="165" spans="1:12" x14ac:dyDescent="0.3">
      <c r="A165" s="7">
        <v>2386</v>
      </c>
      <c r="B165" s="7" t="s">
        <v>48</v>
      </c>
      <c r="C165" s="13">
        <f t="shared" si="0"/>
        <v>3</v>
      </c>
      <c r="F165" s="19" t="s">
        <v>49</v>
      </c>
      <c r="K165" s="7" t="s">
        <v>331</v>
      </c>
      <c r="L165" s="19" t="s">
        <v>51</v>
      </c>
    </row>
    <row r="166" spans="1:12" x14ac:dyDescent="0.3">
      <c r="A166" s="7">
        <v>2389</v>
      </c>
      <c r="B166" s="7" t="s">
        <v>11</v>
      </c>
      <c r="C166" s="13">
        <f t="shared" si="0"/>
        <v>1</v>
      </c>
      <c r="D166" s="7" t="s">
        <v>45</v>
      </c>
      <c r="K166" s="7" t="s">
        <v>331</v>
      </c>
    </row>
    <row r="167" spans="1:12" x14ac:dyDescent="0.3">
      <c r="A167" s="7">
        <v>2390</v>
      </c>
      <c r="B167" s="7" t="s">
        <v>10</v>
      </c>
      <c r="C167" s="13">
        <f t="shared" si="0"/>
        <v>10</v>
      </c>
      <c r="K167" s="7" t="s">
        <v>332</v>
      </c>
    </row>
    <row r="168" spans="1:12" x14ac:dyDescent="0.3">
      <c r="A168" s="7">
        <v>2400</v>
      </c>
      <c r="B168" s="7" t="s">
        <v>11</v>
      </c>
      <c r="C168" s="13">
        <f t="shared" si="0"/>
        <v>26</v>
      </c>
      <c r="D168" s="7" t="s">
        <v>32</v>
      </c>
      <c r="K168" s="7" t="s">
        <v>332</v>
      </c>
    </row>
    <row r="169" spans="1:12" x14ac:dyDescent="0.3">
      <c r="A169" s="7">
        <v>2426</v>
      </c>
      <c r="B169" s="7" t="s">
        <v>11</v>
      </c>
      <c r="C169" s="13">
        <f t="shared" si="0"/>
        <v>34</v>
      </c>
      <c r="D169" s="7" t="s">
        <v>45</v>
      </c>
      <c r="K169" s="7" t="s">
        <v>333</v>
      </c>
    </row>
    <row r="170" spans="1:12" x14ac:dyDescent="0.3">
      <c r="A170" s="7">
        <v>2460</v>
      </c>
      <c r="B170" s="7" t="s">
        <v>9</v>
      </c>
      <c r="C170" s="13">
        <f t="shared" si="0"/>
        <v>23</v>
      </c>
      <c r="D170" s="7" t="s">
        <v>30</v>
      </c>
      <c r="K170" s="7" t="s">
        <v>334</v>
      </c>
    </row>
    <row r="171" spans="1:12" x14ac:dyDescent="0.3">
      <c r="A171" s="7">
        <v>2483</v>
      </c>
      <c r="B171" s="7" t="s">
        <v>11</v>
      </c>
      <c r="C171" s="13">
        <f t="shared" si="0"/>
        <v>23</v>
      </c>
      <c r="D171" s="7" t="s">
        <v>45</v>
      </c>
      <c r="K171" s="7" t="s">
        <v>335</v>
      </c>
    </row>
    <row r="172" spans="1:12" x14ac:dyDescent="0.3">
      <c r="A172" s="7">
        <v>2506</v>
      </c>
      <c r="B172" s="7" t="s">
        <v>9</v>
      </c>
      <c r="C172" s="13">
        <f t="shared" si="0"/>
        <v>7</v>
      </c>
      <c r="D172" s="7" t="s">
        <v>27</v>
      </c>
      <c r="K172" s="7" t="s">
        <v>336</v>
      </c>
    </row>
    <row r="173" spans="1:12" x14ac:dyDescent="0.3">
      <c r="A173" s="29">
        <v>2513</v>
      </c>
      <c r="B173" s="7" t="s">
        <v>11</v>
      </c>
      <c r="C173" s="13">
        <f t="shared" si="0"/>
        <v>8</v>
      </c>
      <c r="D173" s="7" t="s">
        <v>45</v>
      </c>
      <c r="K173" s="7" t="s">
        <v>336</v>
      </c>
    </row>
    <row r="174" spans="1:12" x14ac:dyDescent="0.3">
      <c r="A174" s="7">
        <v>2521</v>
      </c>
      <c r="B174" s="7" t="s">
        <v>9</v>
      </c>
      <c r="C174" s="13">
        <f t="shared" si="0"/>
        <v>19</v>
      </c>
      <c r="D174" s="7" t="s">
        <v>23</v>
      </c>
      <c r="K174" s="7" t="s">
        <v>336</v>
      </c>
    </row>
    <row r="175" spans="1:12" x14ac:dyDescent="0.3">
      <c r="A175" s="7">
        <v>2540</v>
      </c>
      <c r="B175" s="7" t="s">
        <v>224</v>
      </c>
      <c r="C175" s="13">
        <f t="shared" si="0"/>
        <v>9</v>
      </c>
      <c r="D175" s="7" t="s">
        <v>45</v>
      </c>
      <c r="K175" s="7" t="s">
        <v>337</v>
      </c>
    </row>
    <row r="176" spans="1:12" x14ac:dyDescent="0.3">
      <c r="A176" s="7">
        <v>2549</v>
      </c>
      <c r="B176" s="27" t="s">
        <v>9</v>
      </c>
      <c r="C176" s="13">
        <f t="shared" si="0"/>
        <v>2</v>
      </c>
      <c r="D176" s="27" t="s">
        <v>28</v>
      </c>
      <c r="K176" s="7" t="s">
        <v>338</v>
      </c>
    </row>
    <row r="177" spans="1:11" x14ac:dyDescent="0.3">
      <c r="A177" s="7">
        <v>2551</v>
      </c>
      <c r="B177" s="7" t="s">
        <v>11</v>
      </c>
      <c r="C177" s="13">
        <f t="shared" si="0"/>
        <v>49</v>
      </c>
      <c r="D177" s="7" t="s">
        <v>45</v>
      </c>
      <c r="K177" s="7" t="s">
        <v>339</v>
      </c>
    </row>
    <row r="178" spans="1:11" x14ac:dyDescent="0.3">
      <c r="A178" s="7">
        <v>2600</v>
      </c>
      <c r="B178" s="7" t="s">
        <v>9</v>
      </c>
      <c r="C178" s="13">
        <f t="shared" si="0"/>
        <v>9</v>
      </c>
      <c r="D178" s="7" t="s">
        <v>23</v>
      </c>
      <c r="K178" s="7" t="s">
        <v>340</v>
      </c>
    </row>
    <row r="179" spans="1:11" x14ac:dyDescent="0.3">
      <c r="A179" s="7">
        <v>2609</v>
      </c>
      <c r="B179" s="7" t="s">
        <v>11</v>
      </c>
      <c r="C179" s="13">
        <f t="shared" si="0"/>
        <v>91</v>
      </c>
      <c r="D179" s="7" t="s">
        <v>45</v>
      </c>
      <c r="K179" s="7" t="s">
        <v>341</v>
      </c>
    </row>
    <row r="180" spans="1:11" x14ac:dyDescent="0.3">
      <c r="A180" s="7">
        <v>2700</v>
      </c>
      <c r="B180" s="7" t="s">
        <v>9</v>
      </c>
      <c r="C180" s="13">
        <f t="shared" si="0"/>
        <v>7</v>
      </c>
      <c r="D180" s="7" t="s">
        <v>27</v>
      </c>
      <c r="K180" s="7" t="s">
        <v>342</v>
      </c>
    </row>
    <row r="181" spans="1:11" x14ac:dyDescent="0.3">
      <c r="A181" s="7">
        <v>2707</v>
      </c>
      <c r="B181" s="7" t="s">
        <v>9</v>
      </c>
      <c r="C181" s="13">
        <f t="shared" si="0"/>
        <v>7</v>
      </c>
      <c r="D181" s="7" t="s">
        <v>23</v>
      </c>
      <c r="K181" s="7" t="s">
        <v>343</v>
      </c>
    </row>
    <row r="182" spans="1:11" x14ac:dyDescent="0.3">
      <c r="A182" s="7">
        <v>2714</v>
      </c>
      <c r="B182" s="7" t="s">
        <v>11</v>
      </c>
      <c r="C182" s="13">
        <f t="shared" si="0"/>
        <v>38</v>
      </c>
      <c r="D182" s="7" t="s">
        <v>45</v>
      </c>
    </row>
    <row r="183" spans="1:11" x14ac:dyDescent="0.3">
      <c r="A183" s="7">
        <v>2752</v>
      </c>
      <c r="C183" s="13"/>
    </row>
    <row r="184" spans="1:11" x14ac:dyDescent="0.3">
      <c r="A184" s="7" t="s">
        <v>233</v>
      </c>
    </row>
  </sheetData>
  <customSheetViews>
    <customSheetView guid="{163EC2F8-7EFC-4C09-8226-E28C40713B41}" filter="1" showAutoFilter="1">
      <pageMargins left="0.7" right="0.7" top="0.75" bottom="0.75" header="0.3" footer="0.3"/>
      <autoFilter ref="A4:L184" xr:uid="{452D65B3-C1FD-4AD8-9CD3-C2A511DE071E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252"/>
  <sheetViews>
    <sheetView topLeftCell="A235" workbookViewId="0">
      <selection activeCell="C251" sqref="C25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3" t="s">
        <v>33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3">
      <c r="A2" s="3" t="s">
        <v>34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3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23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</row>
    <row r="5" spans="1:23" x14ac:dyDescent="0.3">
      <c r="A5" s="7">
        <v>25</v>
      </c>
      <c r="B5" s="7" t="s">
        <v>9</v>
      </c>
      <c r="C5" s="13">
        <f t="shared" ref="C5:C250" si="0">A6-A5</f>
        <v>6</v>
      </c>
      <c r="D5" s="7" t="s">
        <v>25</v>
      </c>
      <c r="I5" s="14"/>
      <c r="J5" s="15"/>
      <c r="K5" s="7" t="s">
        <v>344</v>
      </c>
      <c r="N5" s="22" t="s">
        <v>9</v>
      </c>
      <c r="O5" s="30">
        <f>SUMIF(B:B,"hard_coral",C:C)</f>
        <v>699</v>
      </c>
      <c r="P5" s="31">
        <f t="shared" ref="P5:P15" si="1">(O5/$O$16)*100</f>
        <v>28.242424242424242</v>
      </c>
      <c r="R5" s="13" t="s">
        <v>11</v>
      </c>
      <c r="S5" s="13">
        <v>1527</v>
      </c>
      <c r="T5" s="7"/>
      <c r="U5" s="7"/>
      <c r="V5" s="7"/>
      <c r="W5" s="7"/>
    </row>
    <row r="6" spans="1:23" x14ac:dyDescent="0.3">
      <c r="A6" s="7">
        <v>31</v>
      </c>
      <c r="B6" s="7" t="s">
        <v>43</v>
      </c>
      <c r="C6" s="13">
        <f t="shared" si="0"/>
        <v>7</v>
      </c>
      <c r="D6" s="7" t="s">
        <v>42</v>
      </c>
      <c r="I6" s="14"/>
      <c r="J6" s="15"/>
      <c r="K6" s="7" t="s">
        <v>344</v>
      </c>
      <c r="N6" s="1" t="s">
        <v>11</v>
      </c>
      <c r="O6" s="16">
        <f>SUMIF(B:B,"algae",C:C)</f>
        <v>1527</v>
      </c>
      <c r="P6" s="17">
        <f t="shared" si="1"/>
        <v>61.696969696969695</v>
      </c>
      <c r="R6" s="7" t="s">
        <v>14</v>
      </c>
      <c r="S6" s="7">
        <v>17</v>
      </c>
    </row>
    <row r="7" spans="1:23" x14ac:dyDescent="0.3">
      <c r="A7" s="7">
        <v>38</v>
      </c>
      <c r="B7" s="27" t="s">
        <v>345</v>
      </c>
      <c r="C7" s="13">
        <f t="shared" si="0"/>
        <v>2</v>
      </c>
      <c r="D7" s="27"/>
      <c r="I7" s="14"/>
      <c r="J7" s="15"/>
      <c r="K7" s="7" t="s">
        <v>344</v>
      </c>
      <c r="N7" s="1" t="s">
        <v>10</v>
      </c>
      <c r="O7" s="16">
        <f>SUMIF(B:B,"soft_coral",C:C)</f>
        <v>117</v>
      </c>
      <c r="P7" s="17">
        <f t="shared" si="1"/>
        <v>4.7272727272727275</v>
      </c>
      <c r="R7" s="7" t="s">
        <v>9</v>
      </c>
      <c r="S7" s="7">
        <v>699</v>
      </c>
    </row>
    <row r="8" spans="1:23" x14ac:dyDescent="0.3">
      <c r="A8" s="7">
        <v>40</v>
      </c>
      <c r="B8" s="7" t="s">
        <v>11</v>
      </c>
      <c r="C8" s="13">
        <f t="shared" si="0"/>
        <v>5</v>
      </c>
      <c r="D8" s="7" t="s">
        <v>45</v>
      </c>
      <c r="I8" s="14"/>
      <c r="J8" s="15"/>
      <c r="K8" s="7" t="s">
        <v>344</v>
      </c>
      <c r="N8" s="1" t="s">
        <v>14</v>
      </c>
      <c r="O8" s="16">
        <f>SUMIF(B:B,"boulder",C:C)</f>
        <v>17</v>
      </c>
      <c r="P8" s="17">
        <f t="shared" si="1"/>
        <v>0.68686868686868685</v>
      </c>
      <c r="R8" s="13" t="s">
        <v>44</v>
      </c>
      <c r="S8" s="13">
        <v>0</v>
      </c>
      <c r="T8" s="7"/>
      <c r="U8" s="7"/>
      <c r="V8" s="7"/>
    </row>
    <row r="9" spans="1:23" x14ac:dyDescent="0.3">
      <c r="A9" s="7">
        <v>45</v>
      </c>
      <c r="B9" s="7" t="s">
        <v>43</v>
      </c>
      <c r="C9" s="13">
        <f t="shared" si="0"/>
        <v>8</v>
      </c>
      <c r="D9" s="7" t="s">
        <v>42</v>
      </c>
      <c r="I9" s="14"/>
      <c r="J9" s="15"/>
      <c r="K9" s="7" t="s">
        <v>344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</row>
    <row r="10" spans="1:23" x14ac:dyDescent="0.3">
      <c r="A10" s="7">
        <v>53</v>
      </c>
      <c r="B10" s="7" t="s">
        <v>11</v>
      </c>
      <c r="C10" s="13">
        <f t="shared" si="0"/>
        <v>4</v>
      </c>
      <c r="D10" s="7" t="s">
        <v>32</v>
      </c>
      <c r="F10" s="19"/>
      <c r="K10" s="7" t="s">
        <v>346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3" x14ac:dyDescent="0.3">
      <c r="A11" s="7">
        <v>57</v>
      </c>
      <c r="B11" s="7" t="s">
        <v>9</v>
      </c>
      <c r="C11" s="13">
        <f t="shared" si="0"/>
        <v>5</v>
      </c>
      <c r="D11" s="7" t="s">
        <v>23</v>
      </c>
      <c r="K11" s="7" t="s">
        <v>346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104</v>
      </c>
    </row>
    <row r="12" spans="1:23" x14ac:dyDescent="0.3">
      <c r="A12" s="7">
        <v>62</v>
      </c>
      <c r="B12" s="7" t="s">
        <v>11</v>
      </c>
      <c r="C12" s="13">
        <f t="shared" si="0"/>
        <v>5</v>
      </c>
      <c r="D12" s="7" t="s">
        <v>45</v>
      </c>
      <c r="K12" s="7" t="s">
        <v>347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13">
        <v>117</v>
      </c>
    </row>
    <row r="13" spans="1:23" x14ac:dyDescent="0.3">
      <c r="A13" s="7">
        <v>67</v>
      </c>
      <c r="B13" s="7" t="s">
        <v>11</v>
      </c>
      <c r="C13" s="13">
        <f t="shared" si="0"/>
        <v>4</v>
      </c>
      <c r="D13" s="7" t="s">
        <v>32</v>
      </c>
      <c r="K13" s="7" t="s">
        <v>347</v>
      </c>
      <c r="N13" s="1" t="s">
        <v>13</v>
      </c>
      <c r="O13" s="16">
        <f>SUMIF(B:B,"unknown",C:C)</f>
        <v>0</v>
      </c>
      <c r="P13" s="17">
        <f t="shared" si="1"/>
        <v>0</v>
      </c>
      <c r="R13" s="13" t="s">
        <v>12</v>
      </c>
      <c r="S13" s="13">
        <v>0</v>
      </c>
    </row>
    <row r="14" spans="1:23" x14ac:dyDescent="0.3">
      <c r="A14" s="7">
        <v>71</v>
      </c>
      <c r="B14" s="7" t="s">
        <v>11</v>
      </c>
      <c r="C14" s="13">
        <f t="shared" si="0"/>
        <v>5</v>
      </c>
      <c r="D14" s="7" t="s">
        <v>45</v>
      </c>
      <c r="F14" s="19"/>
      <c r="H14" s="19"/>
      <c r="K14" s="7" t="s">
        <v>347</v>
      </c>
      <c r="L14" s="19"/>
      <c r="N14" s="1" t="s">
        <v>43</v>
      </c>
      <c r="O14" s="16">
        <f>SUMIF(B:B,"shadow",C:C)</f>
        <v>104</v>
      </c>
      <c r="P14" s="17">
        <f t="shared" si="1"/>
        <v>4.2020202020202024</v>
      </c>
      <c r="R14" s="13" t="s">
        <v>13</v>
      </c>
      <c r="S14" s="13">
        <v>0</v>
      </c>
    </row>
    <row r="15" spans="1:23" x14ac:dyDescent="0.3">
      <c r="A15" s="7">
        <v>76</v>
      </c>
      <c r="B15" s="7" t="s">
        <v>9</v>
      </c>
      <c r="C15" s="13">
        <f t="shared" si="0"/>
        <v>5</v>
      </c>
      <c r="D15" s="7" t="s">
        <v>27</v>
      </c>
      <c r="K15" s="7" t="s">
        <v>348</v>
      </c>
      <c r="N15" s="1" t="s">
        <v>48</v>
      </c>
      <c r="O15" s="16">
        <f>SUMIF(B:B,"zoanthids",C:C)</f>
        <v>11</v>
      </c>
      <c r="P15" s="17">
        <f t="shared" si="1"/>
        <v>0.44444444444444442</v>
      </c>
      <c r="R15" s="13" t="s">
        <v>48</v>
      </c>
      <c r="S15" s="13">
        <v>11</v>
      </c>
    </row>
    <row r="16" spans="1:23" x14ac:dyDescent="0.3">
      <c r="A16" s="7">
        <v>81</v>
      </c>
      <c r="B16" s="7" t="s">
        <v>11</v>
      </c>
      <c r="C16" s="13">
        <f t="shared" si="0"/>
        <v>4</v>
      </c>
      <c r="D16" s="7" t="s">
        <v>45</v>
      </c>
      <c r="K16" s="7" t="s">
        <v>349</v>
      </c>
      <c r="N16" s="1"/>
      <c r="O16" s="20">
        <f t="shared" ref="O16:P16" si="2">SUM(O5:O15)</f>
        <v>2475</v>
      </c>
      <c r="P16" s="21">
        <f t="shared" si="2"/>
        <v>100.00000000000001</v>
      </c>
    </row>
    <row r="17" spans="1:16" x14ac:dyDescent="0.3">
      <c r="A17" s="7">
        <v>85</v>
      </c>
      <c r="B17" s="7" t="s">
        <v>9</v>
      </c>
      <c r="C17" s="13">
        <f t="shared" si="0"/>
        <v>5</v>
      </c>
      <c r="D17" s="7" t="s">
        <v>23</v>
      </c>
      <c r="K17" s="7" t="s">
        <v>349</v>
      </c>
      <c r="N17" s="22"/>
      <c r="O17" s="1"/>
      <c r="P17" s="1"/>
    </row>
    <row r="18" spans="1:16" x14ac:dyDescent="0.3">
      <c r="A18" s="7">
        <v>90</v>
      </c>
      <c r="B18" s="7" t="s">
        <v>11</v>
      </c>
      <c r="C18" s="13">
        <f t="shared" si="0"/>
        <v>38</v>
      </c>
      <c r="D18" s="7" t="s">
        <v>45</v>
      </c>
      <c r="F18" s="19"/>
      <c r="K18" s="7" t="s">
        <v>350</v>
      </c>
      <c r="L18" s="19"/>
      <c r="N18" s="22" t="s">
        <v>58</v>
      </c>
      <c r="O18" s="1"/>
      <c r="P18" s="1"/>
    </row>
    <row r="19" spans="1:16" x14ac:dyDescent="0.3">
      <c r="A19" s="7">
        <v>128</v>
      </c>
      <c r="B19" s="7" t="s">
        <v>224</v>
      </c>
      <c r="C19" s="13">
        <f t="shared" si="0"/>
        <v>13</v>
      </c>
      <c r="D19" s="7" t="s">
        <v>32</v>
      </c>
      <c r="K19" s="7" t="s">
        <v>351</v>
      </c>
      <c r="N19" s="20">
        <f>C251-SUMIF(B5:B250,"missing",C5:C250)</f>
        <v>-7</v>
      </c>
      <c r="O19" s="1"/>
      <c r="P19" s="1"/>
    </row>
    <row r="20" spans="1:16" x14ac:dyDescent="0.3">
      <c r="A20" s="7">
        <v>141</v>
      </c>
      <c r="B20" s="7" t="s">
        <v>43</v>
      </c>
      <c r="C20" s="13">
        <f t="shared" si="0"/>
        <v>9</v>
      </c>
      <c r="D20" s="7" t="s">
        <v>42</v>
      </c>
      <c r="K20" s="7" t="s">
        <v>351</v>
      </c>
      <c r="L20" s="27" t="s">
        <v>160</v>
      </c>
    </row>
    <row r="21" spans="1:16" x14ac:dyDescent="0.3">
      <c r="A21" s="7">
        <v>150</v>
      </c>
      <c r="B21" s="7" t="s">
        <v>11</v>
      </c>
      <c r="C21" s="13">
        <f t="shared" si="0"/>
        <v>10</v>
      </c>
      <c r="D21" s="7" t="s">
        <v>45</v>
      </c>
      <c r="K21" s="7" t="s">
        <v>352</v>
      </c>
      <c r="N21" s="13" t="s">
        <v>59</v>
      </c>
    </row>
    <row r="22" spans="1:16" x14ac:dyDescent="0.3">
      <c r="A22" s="7">
        <v>160</v>
      </c>
      <c r="B22" s="7" t="s">
        <v>11</v>
      </c>
      <c r="C22" s="13">
        <f t="shared" si="0"/>
        <v>5</v>
      </c>
      <c r="D22" s="7" t="s">
        <v>32</v>
      </c>
      <c r="K22" s="7" t="s">
        <v>352</v>
      </c>
    </row>
    <row r="23" spans="1:16" x14ac:dyDescent="0.3">
      <c r="A23" s="7">
        <v>165</v>
      </c>
      <c r="B23" s="7" t="s">
        <v>11</v>
      </c>
      <c r="C23" s="13">
        <f t="shared" si="0"/>
        <v>16</v>
      </c>
      <c r="D23" s="7" t="s">
        <v>45</v>
      </c>
      <c r="K23" s="7" t="s">
        <v>352</v>
      </c>
      <c r="L23" s="19"/>
    </row>
    <row r="24" spans="1:16" x14ac:dyDescent="0.3">
      <c r="A24" s="7">
        <v>181</v>
      </c>
      <c r="B24" s="27" t="s">
        <v>345</v>
      </c>
      <c r="C24" s="13">
        <f t="shared" si="0"/>
        <v>4</v>
      </c>
      <c r="D24" s="27"/>
      <c r="K24" s="7" t="s">
        <v>352</v>
      </c>
    </row>
    <row r="25" spans="1:16" x14ac:dyDescent="0.3">
      <c r="A25" s="7">
        <v>185</v>
      </c>
      <c r="B25" s="7" t="s">
        <v>43</v>
      </c>
      <c r="C25" s="13">
        <f t="shared" si="0"/>
        <v>14</v>
      </c>
      <c r="D25" s="7" t="s">
        <v>42</v>
      </c>
      <c r="K25" s="7" t="s">
        <v>353</v>
      </c>
      <c r="L25" s="19"/>
    </row>
    <row r="26" spans="1:16" x14ac:dyDescent="0.3">
      <c r="A26" s="7">
        <v>199</v>
      </c>
      <c r="B26" s="7" t="s">
        <v>11</v>
      </c>
      <c r="C26" s="13">
        <f t="shared" si="0"/>
        <v>63</v>
      </c>
      <c r="D26" s="7" t="s">
        <v>45</v>
      </c>
      <c r="K26" s="7" t="s">
        <v>354</v>
      </c>
    </row>
    <row r="27" spans="1:16" x14ac:dyDescent="0.3">
      <c r="A27" s="7">
        <v>262</v>
      </c>
      <c r="B27" s="7" t="s">
        <v>9</v>
      </c>
      <c r="C27" s="13">
        <f t="shared" si="0"/>
        <v>5</v>
      </c>
      <c r="D27" s="7" t="s">
        <v>27</v>
      </c>
      <c r="K27" s="7" t="s">
        <v>355</v>
      </c>
    </row>
    <row r="28" spans="1:16" x14ac:dyDescent="0.3">
      <c r="A28" s="7">
        <v>267</v>
      </c>
      <c r="B28" s="7" t="s">
        <v>11</v>
      </c>
      <c r="C28" s="13">
        <f t="shared" si="0"/>
        <v>9</v>
      </c>
      <c r="D28" s="7" t="s">
        <v>45</v>
      </c>
      <c r="K28" s="7" t="s">
        <v>355</v>
      </c>
      <c r="L28" s="19"/>
    </row>
    <row r="29" spans="1:16" x14ac:dyDescent="0.3">
      <c r="A29" s="7">
        <v>276</v>
      </c>
      <c r="B29" s="7" t="s">
        <v>9</v>
      </c>
      <c r="C29" s="13">
        <f t="shared" si="0"/>
        <v>6</v>
      </c>
      <c r="D29" s="7" t="s">
        <v>25</v>
      </c>
      <c r="K29" s="7" t="s">
        <v>356</v>
      </c>
    </row>
    <row r="30" spans="1:16" x14ac:dyDescent="0.3">
      <c r="A30" s="7">
        <v>282</v>
      </c>
      <c r="B30" s="7" t="s">
        <v>11</v>
      </c>
      <c r="C30" s="13">
        <f t="shared" si="0"/>
        <v>6</v>
      </c>
      <c r="D30" s="7" t="s">
        <v>45</v>
      </c>
      <c r="K30" s="7" t="s">
        <v>356</v>
      </c>
    </row>
    <row r="31" spans="1:16" x14ac:dyDescent="0.3">
      <c r="A31" s="7">
        <v>288</v>
      </c>
      <c r="B31" s="27" t="s">
        <v>345</v>
      </c>
      <c r="C31" s="13">
        <f t="shared" si="0"/>
        <v>4</v>
      </c>
      <c r="D31" s="27"/>
      <c r="K31" s="7" t="s">
        <v>356</v>
      </c>
      <c r="L31" s="19"/>
    </row>
    <row r="32" spans="1:16" x14ac:dyDescent="0.3">
      <c r="A32" s="7">
        <v>292</v>
      </c>
      <c r="B32" s="7" t="s">
        <v>11</v>
      </c>
      <c r="C32" s="13">
        <f t="shared" si="0"/>
        <v>2</v>
      </c>
      <c r="D32" s="7" t="s">
        <v>45</v>
      </c>
      <c r="K32" s="7" t="s">
        <v>356</v>
      </c>
    </row>
    <row r="33" spans="1:12" x14ac:dyDescent="0.3">
      <c r="A33" s="7">
        <v>294</v>
      </c>
      <c r="B33" s="7" t="s">
        <v>9</v>
      </c>
      <c r="C33" s="13">
        <f t="shared" si="0"/>
        <v>13</v>
      </c>
      <c r="D33" s="7" t="s">
        <v>27</v>
      </c>
      <c r="K33" s="7" t="s">
        <v>357</v>
      </c>
      <c r="L33" s="7"/>
    </row>
    <row r="34" spans="1:12" x14ac:dyDescent="0.3">
      <c r="A34" s="7">
        <v>307</v>
      </c>
      <c r="B34" s="7" t="s">
        <v>14</v>
      </c>
      <c r="C34" s="13">
        <f t="shared" si="0"/>
        <v>3</v>
      </c>
      <c r="D34" s="7" t="s">
        <v>42</v>
      </c>
      <c r="K34" s="7" t="s">
        <v>358</v>
      </c>
      <c r="L34" s="19"/>
    </row>
    <row r="35" spans="1:12" x14ac:dyDescent="0.3">
      <c r="A35" s="7">
        <v>310</v>
      </c>
      <c r="B35" s="27" t="s">
        <v>9</v>
      </c>
      <c r="C35" s="13">
        <f t="shared" si="0"/>
        <v>10</v>
      </c>
      <c r="D35" s="27" t="s">
        <v>25</v>
      </c>
      <c r="K35" s="7" t="s">
        <v>358</v>
      </c>
    </row>
    <row r="36" spans="1:12" x14ac:dyDescent="0.3">
      <c r="A36" s="7">
        <v>320</v>
      </c>
      <c r="B36" s="7" t="s">
        <v>11</v>
      </c>
      <c r="C36" s="13">
        <f t="shared" si="0"/>
        <v>11</v>
      </c>
      <c r="D36" s="7" t="s">
        <v>45</v>
      </c>
      <c r="K36" s="7" t="s">
        <v>358</v>
      </c>
    </row>
    <row r="37" spans="1:12" x14ac:dyDescent="0.3">
      <c r="A37" s="7">
        <v>331</v>
      </c>
      <c r="B37" s="7" t="s">
        <v>9</v>
      </c>
      <c r="C37" s="13">
        <f t="shared" si="0"/>
        <v>4</v>
      </c>
      <c r="D37" s="7" t="s">
        <v>23</v>
      </c>
      <c r="K37" s="7" t="s">
        <v>358</v>
      </c>
      <c r="L37" s="19"/>
    </row>
    <row r="38" spans="1:12" x14ac:dyDescent="0.3">
      <c r="A38" s="7">
        <v>335</v>
      </c>
      <c r="B38" s="7" t="s">
        <v>11</v>
      </c>
      <c r="C38" s="13">
        <f t="shared" si="0"/>
        <v>13</v>
      </c>
      <c r="D38" s="7" t="s">
        <v>32</v>
      </c>
      <c r="K38" s="7" t="s">
        <v>359</v>
      </c>
    </row>
    <row r="39" spans="1:12" x14ac:dyDescent="0.3">
      <c r="A39" s="7">
        <v>348</v>
      </c>
      <c r="B39" s="7" t="s">
        <v>9</v>
      </c>
      <c r="C39" s="13">
        <f t="shared" si="0"/>
        <v>4</v>
      </c>
      <c r="D39" s="7" t="s">
        <v>27</v>
      </c>
      <c r="F39" s="19"/>
      <c r="H39" s="19"/>
      <c r="K39" s="7" t="s">
        <v>359</v>
      </c>
      <c r="L39" s="19"/>
    </row>
    <row r="40" spans="1:12" x14ac:dyDescent="0.3">
      <c r="A40" s="7">
        <v>352</v>
      </c>
      <c r="B40" s="7" t="s">
        <v>9</v>
      </c>
      <c r="C40" s="13">
        <f t="shared" si="0"/>
        <v>5</v>
      </c>
      <c r="D40" s="7" t="s">
        <v>30</v>
      </c>
      <c r="K40" s="7" t="s">
        <v>359</v>
      </c>
      <c r="L40" s="19"/>
    </row>
    <row r="41" spans="1:12" x14ac:dyDescent="0.3">
      <c r="A41" s="7">
        <v>357</v>
      </c>
      <c r="B41" s="7" t="s">
        <v>11</v>
      </c>
      <c r="C41" s="13">
        <f t="shared" si="0"/>
        <v>15</v>
      </c>
      <c r="D41" s="7" t="s">
        <v>45</v>
      </c>
      <c r="K41" s="7" t="s">
        <v>359</v>
      </c>
    </row>
    <row r="42" spans="1:12" x14ac:dyDescent="0.3">
      <c r="A42" s="7">
        <v>372</v>
      </c>
      <c r="B42" s="7" t="s">
        <v>9</v>
      </c>
      <c r="C42" s="13">
        <f t="shared" si="0"/>
        <v>5</v>
      </c>
      <c r="D42" s="7" t="s">
        <v>27</v>
      </c>
      <c r="K42" s="7" t="s">
        <v>360</v>
      </c>
    </row>
    <row r="43" spans="1:12" x14ac:dyDescent="0.3">
      <c r="A43" s="7">
        <v>377</v>
      </c>
      <c r="B43" s="7" t="s">
        <v>11</v>
      </c>
      <c r="C43" s="13">
        <f t="shared" si="0"/>
        <v>20</v>
      </c>
      <c r="D43" s="7" t="s">
        <v>45</v>
      </c>
      <c r="K43" s="7" t="s">
        <v>361</v>
      </c>
      <c r="L43" s="19"/>
    </row>
    <row r="44" spans="1:12" x14ac:dyDescent="0.3">
      <c r="A44" s="7">
        <v>397</v>
      </c>
      <c r="B44" s="7" t="s">
        <v>11</v>
      </c>
      <c r="C44" s="13">
        <f t="shared" si="0"/>
        <v>10</v>
      </c>
      <c r="D44" s="7" t="s">
        <v>32</v>
      </c>
      <c r="K44" s="7" t="s">
        <v>361</v>
      </c>
    </row>
    <row r="45" spans="1:12" x14ac:dyDescent="0.3">
      <c r="A45" s="7">
        <v>407</v>
      </c>
      <c r="B45" s="7" t="s">
        <v>43</v>
      </c>
      <c r="C45" s="13">
        <f t="shared" si="0"/>
        <v>3</v>
      </c>
      <c r="D45" s="7" t="s">
        <v>42</v>
      </c>
      <c r="K45" s="7" t="s">
        <v>361</v>
      </c>
    </row>
    <row r="46" spans="1:12" x14ac:dyDescent="0.3">
      <c r="A46" s="7">
        <v>410</v>
      </c>
      <c r="B46" s="7" t="s">
        <v>11</v>
      </c>
      <c r="C46" s="13">
        <f t="shared" si="0"/>
        <v>11</v>
      </c>
      <c r="D46" s="7" t="s">
        <v>32</v>
      </c>
      <c r="K46" s="7" t="s">
        <v>361</v>
      </c>
      <c r="L46" s="19"/>
    </row>
    <row r="47" spans="1:12" x14ac:dyDescent="0.3">
      <c r="A47" s="7">
        <v>421</v>
      </c>
      <c r="B47" s="7" t="s">
        <v>11</v>
      </c>
      <c r="C47" s="13">
        <f t="shared" si="0"/>
        <v>4</v>
      </c>
      <c r="D47" s="7" t="s">
        <v>45</v>
      </c>
      <c r="K47" s="7" t="s">
        <v>362</v>
      </c>
    </row>
    <row r="48" spans="1:12" x14ac:dyDescent="0.3">
      <c r="A48" s="7">
        <v>425</v>
      </c>
      <c r="B48" s="7" t="s">
        <v>11</v>
      </c>
      <c r="C48" s="13">
        <f t="shared" si="0"/>
        <v>4</v>
      </c>
      <c r="D48" s="7" t="s">
        <v>32</v>
      </c>
      <c r="K48" s="7" t="s">
        <v>362</v>
      </c>
    </row>
    <row r="49" spans="1:12" x14ac:dyDescent="0.3">
      <c r="A49" s="7">
        <v>429</v>
      </c>
      <c r="B49" s="7" t="s">
        <v>11</v>
      </c>
      <c r="C49" s="13">
        <f t="shared" si="0"/>
        <v>6</v>
      </c>
      <c r="D49" s="2" t="s">
        <v>45</v>
      </c>
      <c r="K49" s="7" t="s">
        <v>362</v>
      </c>
      <c r="L49" s="19"/>
    </row>
    <row r="50" spans="1:12" x14ac:dyDescent="0.3">
      <c r="A50" s="7">
        <v>435</v>
      </c>
      <c r="B50" s="27" t="s">
        <v>345</v>
      </c>
      <c r="C50" s="13">
        <f t="shared" si="0"/>
        <v>6</v>
      </c>
      <c r="D50" s="27"/>
      <c r="K50" s="7" t="s">
        <v>362</v>
      </c>
    </row>
    <row r="51" spans="1:12" x14ac:dyDescent="0.3">
      <c r="A51" s="7">
        <v>441</v>
      </c>
      <c r="B51" s="7" t="s">
        <v>11</v>
      </c>
      <c r="C51" s="13">
        <f t="shared" si="0"/>
        <v>18</v>
      </c>
      <c r="D51" s="7" t="s">
        <v>45</v>
      </c>
      <c r="K51" s="7" t="s">
        <v>363</v>
      </c>
    </row>
    <row r="52" spans="1:12" x14ac:dyDescent="0.3">
      <c r="A52" s="7">
        <v>459</v>
      </c>
      <c r="B52" s="7" t="s">
        <v>11</v>
      </c>
      <c r="C52" s="13">
        <f t="shared" si="0"/>
        <v>3</v>
      </c>
      <c r="D52" s="7" t="s">
        <v>32</v>
      </c>
      <c r="K52" s="7" t="s">
        <v>363</v>
      </c>
      <c r="L52" s="19"/>
    </row>
    <row r="53" spans="1:12" x14ac:dyDescent="0.3">
      <c r="A53" s="7">
        <v>462</v>
      </c>
      <c r="B53" s="7" t="s">
        <v>9</v>
      </c>
      <c r="C53" s="13">
        <f t="shared" si="0"/>
        <v>7</v>
      </c>
      <c r="D53" s="7" t="s">
        <v>27</v>
      </c>
      <c r="K53" s="7" t="s">
        <v>363</v>
      </c>
    </row>
    <row r="54" spans="1:12" x14ac:dyDescent="0.3">
      <c r="A54" s="7">
        <v>469</v>
      </c>
      <c r="B54" s="7" t="s">
        <v>224</v>
      </c>
      <c r="C54" s="13">
        <f t="shared" si="0"/>
        <v>4</v>
      </c>
      <c r="D54" s="7" t="s">
        <v>45</v>
      </c>
      <c r="F54" s="19"/>
      <c r="H54" s="19"/>
      <c r="K54" s="7" t="s">
        <v>363</v>
      </c>
      <c r="L54" s="19"/>
    </row>
    <row r="55" spans="1:12" x14ac:dyDescent="0.3">
      <c r="A55" s="7">
        <v>473</v>
      </c>
      <c r="B55" s="7" t="s">
        <v>9</v>
      </c>
      <c r="C55" s="13">
        <f t="shared" si="0"/>
        <v>3</v>
      </c>
      <c r="D55" s="7" t="s">
        <v>25</v>
      </c>
      <c r="K55" s="7" t="s">
        <v>363</v>
      </c>
      <c r="L55" s="7"/>
    </row>
    <row r="56" spans="1:12" x14ac:dyDescent="0.3">
      <c r="A56" s="7">
        <v>476</v>
      </c>
      <c r="B56" s="7" t="s">
        <v>11</v>
      </c>
      <c r="C56" s="13">
        <f t="shared" si="0"/>
        <v>4</v>
      </c>
      <c r="D56" s="7" t="s">
        <v>45</v>
      </c>
      <c r="K56" s="7" t="s">
        <v>363</v>
      </c>
    </row>
    <row r="57" spans="1:12" x14ac:dyDescent="0.3">
      <c r="A57" s="7">
        <v>480</v>
      </c>
      <c r="B57" s="7" t="s">
        <v>9</v>
      </c>
      <c r="C57" s="13">
        <f t="shared" si="0"/>
        <v>7</v>
      </c>
      <c r="D57" s="7" t="s">
        <v>25</v>
      </c>
      <c r="K57" s="7" t="s">
        <v>364</v>
      </c>
    </row>
    <row r="58" spans="1:12" x14ac:dyDescent="0.3">
      <c r="A58" s="7">
        <v>487</v>
      </c>
      <c r="B58" s="7" t="s">
        <v>10</v>
      </c>
      <c r="C58" s="13">
        <f t="shared" si="0"/>
        <v>11</v>
      </c>
      <c r="D58" s="27"/>
      <c r="K58" s="7" t="s">
        <v>364</v>
      </c>
      <c r="L58" s="19"/>
    </row>
    <row r="59" spans="1:12" x14ac:dyDescent="0.3">
      <c r="A59" s="7">
        <v>498</v>
      </c>
      <c r="B59" s="7" t="s">
        <v>11</v>
      </c>
      <c r="C59" s="13">
        <f t="shared" si="0"/>
        <v>5</v>
      </c>
      <c r="D59" s="7" t="s">
        <v>45</v>
      </c>
      <c r="K59" s="7" t="s">
        <v>364</v>
      </c>
    </row>
    <row r="60" spans="1:12" x14ac:dyDescent="0.3">
      <c r="A60" s="7">
        <v>503</v>
      </c>
      <c r="B60" s="27" t="s">
        <v>345</v>
      </c>
      <c r="C60" s="13">
        <f t="shared" si="0"/>
        <v>2</v>
      </c>
      <c r="D60" s="27"/>
      <c r="K60" s="7" t="s">
        <v>364</v>
      </c>
      <c r="L60" s="27" t="s">
        <v>250</v>
      </c>
    </row>
    <row r="61" spans="1:12" x14ac:dyDescent="0.3">
      <c r="A61" s="7">
        <v>505</v>
      </c>
      <c r="B61" s="7" t="s">
        <v>9</v>
      </c>
      <c r="C61" s="13">
        <f t="shared" si="0"/>
        <v>3</v>
      </c>
      <c r="D61" s="7" t="s">
        <v>27</v>
      </c>
      <c r="K61" s="7" t="s">
        <v>364</v>
      </c>
      <c r="L61" s="19"/>
    </row>
    <row r="62" spans="1:12" x14ac:dyDescent="0.3">
      <c r="A62" s="7">
        <v>508</v>
      </c>
      <c r="B62" s="7" t="s">
        <v>11</v>
      </c>
      <c r="C62" s="13">
        <f t="shared" si="0"/>
        <v>6</v>
      </c>
      <c r="D62" s="7" t="s">
        <v>32</v>
      </c>
      <c r="K62" s="7" t="s">
        <v>364</v>
      </c>
    </row>
    <row r="63" spans="1:12" x14ac:dyDescent="0.3">
      <c r="A63" s="7">
        <v>514</v>
      </c>
      <c r="B63" s="7" t="s">
        <v>9</v>
      </c>
      <c r="C63" s="13">
        <f t="shared" si="0"/>
        <v>21</v>
      </c>
      <c r="D63" s="7" t="s">
        <v>28</v>
      </c>
      <c r="F63" s="19"/>
      <c r="H63" s="19"/>
      <c r="K63" s="7" t="s">
        <v>365</v>
      </c>
      <c r="L63" s="19"/>
    </row>
    <row r="64" spans="1:12" x14ac:dyDescent="0.3">
      <c r="A64" s="7">
        <v>535</v>
      </c>
      <c r="B64" s="7" t="s">
        <v>11</v>
      </c>
      <c r="C64" s="13">
        <f t="shared" si="0"/>
        <v>2</v>
      </c>
      <c r="D64" s="7" t="s">
        <v>45</v>
      </c>
      <c r="K64" s="7" t="s">
        <v>366</v>
      </c>
      <c r="L64" s="19"/>
    </row>
    <row r="65" spans="1:12" x14ac:dyDescent="0.3">
      <c r="A65" s="7">
        <v>537</v>
      </c>
      <c r="B65" s="7" t="s">
        <v>11</v>
      </c>
      <c r="C65" s="13">
        <f t="shared" si="0"/>
        <v>2</v>
      </c>
      <c r="D65" s="7" t="s">
        <v>32</v>
      </c>
      <c r="K65" s="7" t="s">
        <v>366</v>
      </c>
    </row>
    <row r="66" spans="1:12" x14ac:dyDescent="0.3">
      <c r="A66" s="7">
        <v>539</v>
      </c>
      <c r="B66" s="7" t="s">
        <v>11</v>
      </c>
      <c r="C66" s="13">
        <f t="shared" si="0"/>
        <v>37</v>
      </c>
      <c r="D66" s="7" t="s">
        <v>45</v>
      </c>
      <c r="K66" s="7" t="s">
        <v>367</v>
      </c>
    </row>
    <row r="67" spans="1:12" x14ac:dyDescent="0.3">
      <c r="A67" s="7">
        <v>576</v>
      </c>
      <c r="B67" s="7" t="s">
        <v>11</v>
      </c>
      <c r="C67" s="13">
        <f t="shared" si="0"/>
        <v>5</v>
      </c>
      <c r="D67" s="7" t="s">
        <v>32</v>
      </c>
      <c r="K67" s="7" t="s">
        <v>368</v>
      </c>
      <c r="L67" s="19"/>
    </row>
    <row r="68" spans="1:12" x14ac:dyDescent="0.3">
      <c r="A68" s="7">
        <v>581</v>
      </c>
      <c r="B68" s="7" t="s">
        <v>11</v>
      </c>
      <c r="C68" s="13">
        <f t="shared" si="0"/>
        <v>7</v>
      </c>
      <c r="D68" s="7" t="s">
        <v>45</v>
      </c>
      <c r="K68" s="7" t="s">
        <v>368</v>
      </c>
    </row>
    <row r="69" spans="1:12" x14ac:dyDescent="0.3">
      <c r="A69" s="7">
        <v>588</v>
      </c>
      <c r="B69" s="7" t="s">
        <v>11</v>
      </c>
      <c r="C69" s="13">
        <f t="shared" si="0"/>
        <v>4</v>
      </c>
      <c r="D69" s="7" t="s">
        <v>32</v>
      </c>
      <c r="K69" s="7" t="s">
        <v>368</v>
      </c>
    </row>
    <row r="70" spans="1:12" x14ac:dyDescent="0.3">
      <c r="A70" s="7">
        <v>592</v>
      </c>
      <c r="B70" s="7" t="s">
        <v>11</v>
      </c>
      <c r="C70" s="13">
        <f t="shared" si="0"/>
        <v>108</v>
      </c>
      <c r="D70" s="7" t="s">
        <v>45</v>
      </c>
      <c r="F70" s="19"/>
      <c r="K70" s="7" t="s">
        <v>369</v>
      </c>
      <c r="L70" s="19"/>
    </row>
    <row r="71" spans="1:12" x14ac:dyDescent="0.3">
      <c r="A71" s="7">
        <v>700</v>
      </c>
      <c r="B71" s="27" t="s">
        <v>9</v>
      </c>
      <c r="C71" s="13">
        <f t="shared" si="0"/>
        <v>10</v>
      </c>
      <c r="D71" s="27" t="s">
        <v>23</v>
      </c>
      <c r="F71" s="33" t="s">
        <v>370</v>
      </c>
      <c r="K71" s="7" t="s">
        <v>371</v>
      </c>
    </row>
    <row r="72" spans="1:12" x14ac:dyDescent="0.3">
      <c r="A72" s="7">
        <v>710</v>
      </c>
      <c r="B72" s="7" t="s">
        <v>11</v>
      </c>
      <c r="C72" s="13">
        <f t="shared" si="0"/>
        <v>5</v>
      </c>
      <c r="D72" s="7" t="s">
        <v>45</v>
      </c>
      <c r="K72" s="7" t="s">
        <v>371</v>
      </c>
      <c r="L72" s="27" t="s">
        <v>160</v>
      </c>
    </row>
    <row r="73" spans="1:12" x14ac:dyDescent="0.3">
      <c r="A73" s="7">
        <v>715</v>
      </c>
      <c r="B73" s="7" t="s">
        <v>43</v>
      </c>
      <c r="C73" s="13">
        <f t="shared" si="0"/>
        <v>11</v>
      </c>
      <c r="D73" s="7" t="s">
        <v>42</v>
      </c>
      <c r="K73" s="7" t="s">
        <v>372</v>
      </c>
      <c r="L73" s="19"/>
    </row>
    <row r="74" spans="1:12" x14ac:dyDescent="0.3">
      <c r="A74" s="7">
        <v>726</v>
      </c>
      <c r="B74" s="7" t="s">
        <v>11</v>
      </c>
      <c r="C74" s="13">
        <f t="shared" si="0"/>
        <v>4</v>
      </c>
      <c r="D74" s="7" t="s">
        <v>45</v>
      </c>
      <c r="K74" s="7" t="s">
        <v>373</v>
      </c>
    </row>
    <row r="75" spans="1:12" x14ac:dyDescent="0.3">
      <c r="A75" s="7">
        <v>730</v>
      </c>
      <c r="B75" s="7" t="s">
        <v>14</v>
      </c>
      <c r="C75" s="13">
        <f t="shared" si="0"/>
        <v>8</v>
      </c>
      <c r="D75" s="7" t="s">
        <v>42</v>
      </c>
      <c r="K75" s="7" t="s">
        <v>373</v>
      </c>
    </row>
    <row r="76" spans="1:12" x14ac:dyDescent="0.3">
      <c r="A76" s="7">
        <v>738</v>
      </c>
      <c r="B76" s="27" t="s">
        <v>9</v>
      </c>
      <c r="C76" s="13">
        <f t="shared" si="0"/>
        <v>7</v>
      </c>
      <c r="D76" s="7" t="s">
        <v>28</v>
      </c>
      <c r="K76" s="7" t="s">
        <v>373</v>
      </c>
      <c r="L76" s="19"/>
    </row>
    <row r="77" spans="1:12" x14ac:dyDescent="0.3">
      <c r="A77" s="7">
        <v>745</v>
      </c>
      <c r="B77" s="7" t="s">
        <v>43</v>
      </c>
      <c r="C77" s="13">
        <f t="shared" si="0"/>
        <v>2</v>
      </c>
      <c r="D77" s="7" t="s">
        <v>42</v>
      </c>
      <c r="K77" s="7" t="s">
        <v>373</v>
      </c>
    </row>
    <row r="78" spans="1:12" x14ac:dyDescent="0.3">
      <c r="A78" s="7">
        <v>747</v>
      </c>
      <c r="B78" s="7" t="s">
        <v>9</v>
      </c>
      <c r="C78" s="13">
        <f t="shared" si="0"/>
        <v>7</v>
      </c>
      <c r="D78" s="7" t="s">
        <v>27</v>
      </c>
      <c r="K78" s="7" t="s">
        <v>373</v>
      </c>
      <c r="L78" s="7"/>
    </row>
    <row r="79" spans="1:12" x14ac:dyDescent="0.3">
      <c r="A79" s="7">
        <v>754</v>
      </c>
      <c r="B79" s="7" t="s">
        <v>11</v>
      </c>
      <c r="C79" s="13">
        <f t="shared" si="0"/>
        <v>1</v>
      </c>
      <c r="D79" s="7" t="s">
        <v>45</v>
      </c>
      <c r="K79" s="7" t="s">
        <v>373</v>
      </c>
      <c r="L79" s="19"/>
    </row>
    <row r="80" spans="1:12" x14ac:dyDescent="0.3">
      <c r="A80" s="7">
        <v>755</v>
      </c>
      <c r="B80" s="27" t="s">
        <v>345</v>
      </c>
      <c r="C80" s="13">
        <f t="shared" si="0"/>
        <v>7</v>
      </c>
      <c r="D80" s="27"/>
      <c r="K80" s="7" t="s">
        <v>374</v>
      </c>
    </row>
    <row r="81" spans="1:12" x14ac:dyDescent="0.3">
      <c r="A81" s="7">
        <v>762</v>
      </c>
      <c r="B81" s="7" t="s">
        <v>11</v>
      </c>
      <c r="C81" s="13">
        <f t="shared" si="0"/>
        <v>6</v>
      </c>
      <c r="D81" s="7" t="s">
        <v>45</v>
      </c>
      <c r="K81" s="7" t="s">
        <v>375</v>
      </c>
    </row>
    <row r="82" spans="1:12" x14ac:dyDescent="0.3">
      <c r="A82" s="7">
        <v>768</v>
      </c>
      <c r="B82" s="7" t="s">
        <v>9</v>
      </c>
      <c r="C82" s="13">
        <f t="shared" si="0"/>
        <v>2</v>
      </c>
      <c r="D82" s="7" t="s">
        <v>25</v>
      </c>
      <c r="K82" s="7" t="s">
        <v>375</v>
      </c>
      <c r="L82" s="19"/>
    </row>
    <row r="83" spans="1:12" x14ac:dyDescent="0.3">
      <c r="A83" s="7">
        <v>770</v>
      </c>
      <c r="B83" s="7" t="s">
        <v>11</v>
      </c>
      <c r="C83" s="13">
        <f t="shared" si="0"/>
        <v>18</v>
      </c>
      <c r="D83" s="7" t="s">
        <v>45</v>
      </c>
      <c r="K83" s="7" t="s">
        <v>375</v>
      </c>
    </row>
    <row r="84" spans="1:12" x14ac:dyDescent="0.3">
      <c r="A84" s="7">
        <v>788</v>
      </c>
      <c r="B84" s="7" t="s">
        <v>11</v>
      </c>
      <c r="C84" s="13">
        <f t="shared" si="0"/>
        <v>24</v>
      </c>
      <c r="D84" s="7" t="s">
        <v>32</v>
      </c>
      <c r="K84" s="7" t="s">
        <v>376</v>
      </c>
    </row>
    <row r="85" spans="1:12" x14ac:dyDescent="0.3">
      <c r="A85" s="7">
        <v>812</v>
      </c>
      <c r="B85" s="7" t="s">
        <v>11</v>
      </c>
      <c r="C85" s="13">
        <f t="shared" si="0"/>
        <v>16</v>
      </c>
      <c r="D85" s="7" t="s">
        <v>45</v>
      </c>
      <c r="K85" s="7" t="s">
        <v>377</v>
      </c>
      <c r="L85" s="19"/>
    </row>
    <row r="86" spans="1:12" x14ac:dyDescent="0.3">
      <c r="A86" s="7">
        <v>828</v>
      </c>
      <c r="B86" s="27" t="s">
        <v>9</v>
      </c>
      <c r="C86" s="13">
        <f t="shared" si="0"/>
        <v>14</v>
      </c>
      <c r="D86" s="27" t="s">
        <v>23</v>
      </c>
      <c r="F86" s="33" t="s">
        <v>370</v>
      </c>
      <c r="K86" s="7" t="s">
        <v>378</v>
      </c>
    </row>
    <row r="87" spans="1:12" x14ac:dyDescent="0.3">
      <c r="A87" s="7">
        <v>842</v>
      </c>
      <c r="B87" s="7" t="s">
        <v>11</v>
      </c>
      <c r="C87" s="13">
        <f t="shared" si="0"/>
        <v>2</v>
      </c>
      <c r="D87" s="7" t="s">
        <v>32</v>
      </c>
      <c r="K87" s="7" t="s">
        <v>379</v>
      </c>
    </row>
    <row r="88" spans="1:12" x14ac:dyDescent="0.3">
      <c r="A88" s="7">
        <v>844</v>
      </c>
      <c r="B88" s="7" t="s">
        <v>11</v>
      </c>
      <c r="C88" s="13">
        <f t="shared" si="0"/>
        <v>57</v>
      </c>
      <c r="D88" s="7" t="s">
        <v>45</v>
      </c>
      <c r="K88" s="7" t="s">
        <v>380</v>
      </c>
      <c r="L88" s="19"/>
    </row>
    <row r="89" spans="1:12" x14ac:dyDescent="0.3">
      <c r="A89" s="7">
        <v>901</v>
      </c>
      <c r="B89" s="27" t="s">
        <v>345</v>
      </c>
      <c r="C89" s="13">
        <f t="shared" si="0"/>
        <v>2</v>
      </c>
      <c r="D89" s="27"/>
      <c r="K89" s="7" t="s">
        <v>381</v>
      </c>
    </row>
    <row r="90" spans="1:12" x14ac:dyDescent="0.3">
      <c r="A90" s="7">
        <v>903</v>
      </c>
      <c r="B90" s="7" t="s">
        <v>11</v>
      </c>
      <c r="C90" s="13">
        <f t="shared" si="0"/>
        <v>9</v>
      </c>
      <c r="D90" s="7" t="s">
        <v>45</v>
      </c>
      <c r="F90" s="19"/>
      <c r="K90" s="7" t="s">
        <v>381</v>
      </c>
      <c r="L90" s="19"/>
    </row>
    <row r="91" spans="1:12" x14ac:dyDescent="0.3">
      <c r="A91" s="7">
        <v>912</v>
      </c>
      <c r="B91" s="7" t="s">
        <v>9</v>
      </c>
      <c r="C91" s="13">
        <f t="shared" si="0"/>
        <v>15</v>
      </c>
      <c r="D91" s="7" t="s">
        <v>27</v>
      </c>
      <c r="K91" s="7" t="s">
        <v>382</v>
      </c>
      <c r="L91" s="19"/>
    </row>
    <row r="92" spans="1:12" x14ac:dyDescent="0.3">
      <c r="A92" s="7">
        <v>927</v>
      </c>
      <c r="B92" s="7" t="s">
        <v>11</v>
      </c>
      <c r="C92" s="13">
        <f t="shared" si="0"/>
        <v>3</v>
      </c>
      <c r="D92" s="7" t="s">
        <v>45</v>
      </c>
      <c r="F92" s="19"/>
      <c r="H92" s="19"/>
      <c r="K92" s="7" t="s">
        <v>383</v>
      </c>
      <c r="L92" s="19"/>
    </row>
    <row r="93" spans="1:12" x14ac:dyDescent="0.3">
      <c r="A93" s="7">
        <v>930</v>
      </c>
      <c r="B93" s="27" t="s">
        <v>9</v>
      </c>
      <c r="C93" s="13">
        <f t="shared" si="0"/>
        <v>9</v>
      </c>
      <c r="D93" s="27" t="s">
        <v>23</v>
      </c>
      <c r="F93" s="33" t="s">
        <v>370</v>
      </c>
      <c r="K93" s="7" t="s">
        <v>383</v>
      </c>
    </row>
    <row r="94" spans="1:12" x14ac:dyDescent="0.3">
      <c r="A94" s="7">
        <v>939</v>
      </c>
      <c r="B94" s="7" t="s">
        <v>11</v>
      </c>
      <c r="C94" s="13">
        <f t="shared" si="0"/>
        <v>4</v>
      </c>
      <c r="D94" s="7" t="s">
        <v>45</v>
      </c>
      <c r="K94" s="7" t="s">
        <v>383</v>
      </c>
      <c r="L94" s="19"/>
    </row>
    <row r="95" spans="1:12" x14ac:dyDescent="0.3">
      <c r="A95" s="7">
        <v>943</v>
      </c>
      <c r="B95" s="7" t="s">
        <v>9</v>
      </c>
      <c r="C95" s="13">
        <f t="shared" si="0"/>
        <v>9</v>
      </c>
      <c r="D95" s="7" t="s">
        <v>27</v>
      </c>
      <c r="F95" s="19"/>
      <c r="K95" s="7" t="s">
        <v>384</v>
      </c>
    </row>
    <row r="96" spans="1:12" x14ac:dyDescent="0.3">
      <c r="A96" s="7">
        <v>952</v>
      </c>
      <c r="B96" s="7" t="s">
        <v>43</v>
      </c>
      <c r="C96" s="13">
        <f t="shared" si="0"/>
        <v>4</v>
      </c>
      <c r="D96" s="7" t="s">
        <v>42</v>
      </c>
      <c r="K96" s="7" t="s">
        <v>385</v>
      </c>
    </row>
    <row r="97" spans="1:12" x14ac:dyDescent="0.3">
      <c r="A97" s="7">
        <v>956</v>
      </c>
      <c r="B97" s="7" t="s">
        <v>11</v>
      </c>
      <c r="C97" s="13">
        <f t="shared" si="0"/>
        <v>11</v>
      </c>
      <c r="D97" s="7" t="s">
        <v>45</v>
      </c>
      <c r="K97" s="7" t="s">
        <v>385</v>
      </c>
      <c r="L97" s="19"/>
    </row>
    <row r="98" spans="1:12" x14ac:dyDescent="0.3">
      <c r="A98" s="7">
        <v>967</v>
      </c>
      <c r="B98" s="27" t="s">
        <v>9</v>
      </c>
      <c r="C98" s="13">
        <f t="shared" si="0"/>
        <v>5</v>
      </c>
      <c r="D98" s="27" t="s">
        <v>25</v>
      </c>
      <c r="K98" s="7" t="s">
        <v>385</v>
      </c>
    </row>
    <row r="99" spans="1:12" x14ac:dyDescent="0.3">
      <c r="A99" s="7">
        <v>972</v>
      </c>
      <c r="B99" s="7" t="s">
        <v>11</v>
      </c>
      <c r="C99" s="13">
        <f t="shared" si="0"/>
        <v>7</v>
      </c>
      <c r="D99" s="7" t="s">
        <v>45</v>
      </c>
      <c r="K99" s="7" t="s">
        <v>385</v>
      </c>
    </row>
    <row r="100" spans="1:12" x14ac:dyDescent="0.3">
      <c r="A100" s="7">
        <v>979</v>
      </c>
      <c r="B100" s="7" t="s">
        <v>10</v>
      </c>
      <c r="C100" s="13">
        <f t="shared" si="0"/>
        <v>15</v>
      </c>
      <c r="K100" s="7" t="s">
        <v>385</v>
      </c>
      <c r="L100" s="19"/>
    </row>
    <row r="101" spans="1:12" x14ac:dyDescent="0.3">
      <c r="A101" s="7">
        <v>994</v>
      </c>
      <c r="B101" s="7" t="s">
        <v>11</v>
      </c>
      <c r="C101" s="13">
        <f t="shared" si="0"/>
        <v>30</v>
      </c>
      <c r="D101" s="7" t="s">
        <v>45</v>
      </c>
      <c r="K101" s="7" t="s">
        <v>386</v>
      </c>
    </row>
    <row r="102" spans="1:12" x14ac:dyDescent="0.3">
      <c r="A102" s="7">
        <v>1024</v>
      </c>
      <c r="B102" s="7" t="s">
        <v>9</v>
      </c>
      <c r="C102" s="13">
        <f t="shared" si="0"/>
        <v>10</v>
      </c>
      <c r="D102" s="7" t="s">
        <v>27</v>
      </c>
      <c r="K102" s="7" t="s">
        <v>387</v>
      </c>
    </row>
    <row r="103" spans="1:12" x14ac:dyDescent="0.3">
      <c r="A103" s="7">
        <v>1034</v>
      </c>
      <c r="B103" s="7" t="s">
        <v>11</v>
      </c>
      <c r="C103" s="13">
        <f t="shared" si="0"/>
        <v>10</v>
      </c>
      <c r="D103" s="7" t="s">
        <v>45</v>
      </c>
      <c r="K103" s="7" t="s">
        <v>388</v>
      </c>
      <c r="L103" s="19"/>
    </row>
    <row r="104" spans="1:12" x14ac:dyDescent="0.3">
      <c r="A104" s="7">
        <v>1044</v>
      </c>
      <c r="B104" s="7" t="s">
        <v>9</v>
      </c>
      <c r="C104" s="13">
        <f t="shared" si="0"/>
        <v>4</v>
      </c>
      <c r="D104" s="7" t="s">
        <v>27</v>
      </c>
      <c r="K104" s="7" t="s">
        <v>388</v>
      </c>
    </row>
    <row r="105" spans="1:12" x14ac:dyDescent="0.3">
      <c r="A105" s="7">
        <v>1048</v>
      </c>
      <c r="B105" s="7" t="s">
        <v>11</v>
      </c>
      <c r="C105" s="13">
        <f t="shared" si="0"/>
        <v>45</v>
      </c>
      <c r="D105" s="7" t="s">
        <v>45</v>
      </c>
      <c r="K105" s="7" t="s">
        <v>389</v>
      </c>
    </row>
    <row r="106" spans="1:12" x14ac:dyDescent="0.3">
      <c r="A106" s="7">
        <v>1093</v>
      </c>
      <c r="B106" s="7" t="s">
        <v>9</v>
      </c>
      <c r="C106" s="13">
        <f t="shared" si="0"/>
        <v>4</v>
      </c>
      <c r="D106" s="7" t="s">
        <v>25</v>
      </c>
      <c r="K106" s="7" t="s">
        <v>390</v>
      </c>
      <c r="L106" s="19"/>
    </row>
    <row r="107" spans="1:12" x14ac:dyDescent="0.3">
      <c r="A107" s="7">
        <v>1097</v>
      </c>
      <c r="B107" s="7" t="s">
        <v>9</v>
      </c>
      <c r="C107" s="13">
        <f t="shared" si="0"/>
        <v>14</v>
      </c>
      <c r="D107" s="7" t="s">
        <v>23</v>
      </c>
      <c r="K107" s="7" t="s">
        <v>391</v>
      </c>
    </row>
    <row r="108" spans="1:12" x14ac:dyDescent="0.3">
      <c r="A108" s="7">
        <v>1111</v>
      </c>
      <c r="B108" s="7" t="s">
        <v>9</v>
      </c>
      <c r="C108" s="13">
        <f t="shared" si="0"/>
        <v>7</v>
      </c>
      <c r="D108" s="7" t="s">
        <v>27</v>
      </c>
      <c r="K108" s="7" t="s">
        <v>392</v>
      </c>
    </row>
    <row r="109" spans="1:12" x14ac:dyDescent="0.3">
      <c r="A109" s="7">
        <v>1118</v>
      </c>
      <c r="B109" s="7" t="s">
        <v>11</v>
      </c>
      <c r="C109" s="13">
        <f t="shared" si="0"/>
        <v>17</v>
      </c>
      <c r="D109" s="7" t="s">
        <v>45</v>
      </c>
      <c r="K109" s="7" t="s">
        <v>392</v>
      </c>
      <c r="L109" s="19"/>
    </row>
    <row r="110" spans="1:12" x14ac:dyDescent="0.3">
      <c r="A110" s="7">
        <v>1135</v>
      </c>
      <c r="B110" s="27" t="s">
        <v>62</v>
      </c>
      <c r="C110" s="13">
        <f t="shared" si="0"/>
        <v>3</v>
      </c>
      <c r="D110" s="27"/>
      <c r="K110" s="7" t="s">
        <v>392</v>
      </c>
    </row>
    <row r="111" spans="1:12" x14ac:dyDescent="0.3">
      <c r="A111" s="7">
        <v>1138</v>
      </c>
      <c r="B111" s="7" t="s">
        <v>11</v>
      </c>
      <c r="C111" s="13">
        <f t="shared" si="0"/>
        <v>5</v>
      </c>
      <c r="D111" s="7" t="s">
        <v>45</v>
      </c>
      <c r="K111" s="7" t="s">
        <v>392</v>
      </c>
    </row>
    <row r="112" spans="1:12" x14ac:dyDescent="0.3">
      <c r="A112" s="7">
        <v>1143</v>
      </c>
      <c r="B112" s="7" t="s">
        <v>11</v>
      </c>
      <c r="C112" s="13">
        <f t="shared" si="0"/>
        <v>4</v>
      </c>
      <c r="D112" s="7" t="s">
        <v>32</v>
      </c>
      <c r="K112" s="7" t="s">
        <v>392</v>
      </c>
      <c r="L112" s="19"/>
    </row>
    <row r="113" spans="1:12" x14ac:dyDescent="0.3">
      <c r="A113" s="7">
        <v>1147</v>
      </c>
      <c r="B113" s="27" t="s">
        <v>345</v>
      </c>
      <c r="C113" s="13">
        <f t="shared" si="0"/>
        <v>13</v>
      </c>
      <c r="D113" s="27"/>
      <c r="K113" s="7" t="s">
        <v>393</v>
      </c>
    </row>
    <row r="114" spans="1:12" x14ac:dyDescent="0.3">
      <c r="A114" s="7">
        <v>1160</v>
      </c>
      <c r="B114" s="7" t="s">
        <v>11</v>
      </c>
      <c r="C114" s="13">
        <f t="shared" si="0"/>
        <v>11</v>
      </c>
      <c r="D114" s="7" t="s">
        <v>45</v>
      </c>
      <c r="F114" s="19"/>
      <c r="H114" s="19"/>
      <c r="K114" s="7" t="s">
        <v>394</v>
      </c>
      <c r="L114" s="19"/>
    </row>
    <row r="115" spans="1:12" x14ac:dyDescent="0.3">
      <c r="A115" s="7">
        <v>1171</v>
      </c>
      <c r="B115" s="7" t="s">
        <v>9</v>
      </c>
      <c r="C115" s="13">
        <f t="shared" si="0"/>
        <v>5</v>
      </c>
      <c r="D115" s="7" t="s">
        <v>27</v>
      </c>
      <c r="K115" s="7" t="s">
        <v>394</v>
      </c>
      <c r="L115" s="19"/>
    </row>
    <row r="116" spans="1:12" x14ac:dyDescent="0.3">
      <c r="A116" s="7">
        <v>1176</v>
      </c>
      <c r="B116" s="7" t="s">
        <v>11</v>
      </c>
      <c r="C116" s="13">
        <f t="shared" si="0"/>
        <v>10</v>
      </c>
      <c r="D116" s="7" t="s">
        <v>45</v>
      </c>
      <c r="K116" s="7" t="s">
        <v>394</v>
      </c>
    </row>
    <row r="117" spans="1:12" x14ac:dyDescent="0.3">
      <c r="A117" s="7">
        <v>1186</v>
      </c>
      <c r="B117" s="7" t="s">
        <v>9</v>
      </c>
      <c r="C117" s="13">
        <f t="shared" si="0"/>
        <v>10</v>
      </c>
      <c r="D117" s="7" t="s">
        <v>27</v>
      </c>
      <c r="K117" s="7" t="s">
        <v>395</v>
      </c>
    </row>
    <row r="118" spans="1:12" x14ac:dyDescent="0.3">
      <c r="A118" s="7">
        <v>1196</v>
      </c>
      <c r="B118" s="7" t="s">
        <v>11</v>
      </c>
      <c r="C118" s="13">
        <f t="shared" si="0"/>
        <v>2</v>
      </c>
      <c r="D118" s="7" t="s">
        <v>32</v>
      </c>
      <c r="K118" s="7" t="s">
        <v>396</v>
      </c>
      <c r="L118" s="19"/>
    </row>
    <row r="119" spans="1:12" x14ac:dyDescent="0.3">
      <c r="A119" s="7">
        <v>1198</v>
      </c>
      <c r="B119" s="7" t="s">
        <v>11</v>
      </c>
      <c r="C119" s="13">
        <f t="shared" si="0"/>
        <v>22</v>
      </c>
      <c r="D119" s="7" t="s">
        <v>45</v>
      </c>
      <c r="K119" s="7" t="s">
        <v>397</v>
      </c>
    </row>
    <row r="120" spans="1:12" x14ac:dyDescent="0.3">
      <c r="A120" s="7">
        <v>1220</v>
      </c>
      <c r="B120" s="7" t="s">
        <v>11</v>
      </c>
      <c r="C120" s="13">
        <f t="shared" si="0"/>
        <v>4</v>
      </c>
      <c r="D120" s="7" t="s">
        <v>32</v>
      </c>
      <c r="K120" s="7" t="s">
        <v>398</v>
      </c>
    </row>
    <row r="121" spans="1:12" x14ac:dyDescent="0.3">
      <c r="A121" s="7">
        <v>1224</v>
      </c>
      <c r="B121" s="7" t="s">
        <v>43</v>
      </c>
      <c r="C121" s="13">
        <f t="shared" si="0"/>
        <v>3</v>
      </c>
      <c r="D121" s="7" t="s">
        <v>42</v>
      </c>
      <c r="K121" s="7" t="s">
        <v>398</v>
      </c>
    </row>
    <row r="122" spans="1:12" x14ac:dyDescent="0.3">
      <c r="A122" s="7">
        <v>1227</v>
      </c>
      <c r="B122" s="27" t="s">
        <v>9</v>
      </c>
      <c r="C122" s="13">
        <f t="shared" si="0"/>
        <v>18</v>
      </c>
      <c r="D122" s="27" t="s">
        <v>23</v>
      </c>
      <c r="F122" s="33" t="s">
        <v>370</v>
      </c>
      <c r="K122" s="7" t="s">
        <v>399</v>
      </c>
    </row>
    <row r="123" spans="1:12" x14ac:dyDescent="0.3">
      <c r="A123" s="7">
        <v>1245</v>
      </c>
      <c r="B123" s="7" t="s">
        <v>11</v>
      </c>
      <c r="C123" s="13">
        <f t="shared" si="0"/>
        <v>29</v>
      </c>
      <c r="D123" s="7" t="s">
        <v>45</v>
      </c>
      <c r="K123" s="7" t="s">
        <v>400</v>
      </c>
      <c r="L123" s="27" t="s">
        <v>160</v>
      </c>
    </row>
    <row r="124" spans="1:12" x14ac:dyDescent="0.3">
      <c r="A124" s="7">
        <v>1274</v>
      </c>
      <c r="B124" s="27" t="s">
        <v>345</v>
      </c>
      <c r="C124" s="13">
        <f t="shared" si="0"/>
        <v>7</v>
      </c>
      <c r="D124" s="27"/>
      <c r="K124" s="7" t="s">
        <v>401</v>
      </c>
    </row>
    <row r="125" spans="1:12" x14ac:dyDescent="0.3">
      <c r="A125" s="7">
        <v>1281</v>
      </c>
      <c r="B125" s="7" t="s">
        <v>11</v>
      </c>
      <c r="C125" s="13">
        <f t="shared" si="0"/>
        <v>11</v>
      </c>
      <c r="D125" s="7" t="s">
        <v>45</v>
      </c>
      <c r="K125" s="7" t="s">
        <v>401</v>
      </c>
    </row>
    <row r="126" spans="1:12" x14ac:dyDescent="0.3">
      <c r="A126" s="7">
        <v>1292</v>
      </c>
      <c r="B126" s="7" t="s">
        <v>9</v>
      </c>
      <c r="C126" s="13">
        <f t="shared" si="0"/>
        <v>6</v>
      </c>
      <c r="D126" s="7" t="s">
        <v>25</v>
      </c>
      <c r="K126" s="7" t="s">
        <v>401</v>
      </c>
    </row>
    <row r="127" spans="1:12" x14ac:dyDescent="0.3">
      <c r="A127" s="7">
        <v>1298</v>
      </c>
      <c r="B127" s="7" t="s">
        <v>11</v>
      </c>
      <c r="C127" s="13">
        <f t="shared" si="0"/>
        <v>4</v>
      </c>
      <c r="D127" s="7" t="s">
        <v>45</v>
      </c>
      <c r="K127" s="7" t="s">
        <v>402</v>
      </c>
    </row>
    <row r="128" spans="1:12" x14ac:dyDescent="0.3">
      <c r="A128" s="7">
        <v>1302</v>
      </c>
      <c r="B128" s="27" t="s">
        <v>9</v>
      </c>
      <c r="C128" s="13">
        <f t="shared" si="0"/>
        <v>7</v>
      </c>
      <c r="D128" s="27" t="s">
        <v>25</v>
      </c>
      <c r="K128" s="7" t="s">
        <v>403</v>
      </c>
    </row>
    <row r="129" spans="1:12" x14ac:dyDescent="0.3">
      <c r="A129" s="7">
        <v>1309</v>
      </c>
      <c r="B129" s="7" t="s">
        <v>11</v>
      </c>
      <c r="C129" s="13">
        <f t="shared" si="0"/>
        <v>19</v>
      </c>
      <c r="D129" s="7" t="s">
        <v>45</v>
      </c>
      <c r="K129" s="7" t="s">
        <v>404</v>
      </c>
    </row>
    <row r="130" spans="1:12" x14ac:dyDescent="0.3">
      <c r="A130" s="7">
        <v>1328</v>
      </c>
      <c r="B130" s="7" t="s">
        <v>9</v>
      </c>
      <c r="C130" s="13">
        <f t="shared" si="0"/>
        <v>9</v>
      </c>
      <c r="D130" s="7" t="s">
        <v>23</v>
      </c>
      <c r="K130" s="7" t="s">
        <v>405</v>
      </c>
    </row>
    <row r="131" spans="1:12" x14ac:dyDescent="0.3">
      <c r="A131" s="7">
        <v>1337</v>
      </c>
      <c r="B131" s="27" t="s">
        <v>9</v>
      </c>
      <c r="C131" s="13">
        <f t="shared" si="0"/>
        <v>3</v>
      </c>
      <c r="D131" s="27" t="s">
        <v>25</v>
      </c>
      <c r="K131" s="7" t="s">
        <v>405</v>
      </c>
    </row>
    <row r="132" spans="1:12" x14ac:dyDescent="0.3">
      <c r="A132" s="7">
        <v>1340</v>
      </c>
      <c r="B132" s="7" t="s">
        <v>11</v>
      </c>
      <c r="C132" s="13">
        <f t="shared" si="0"/>
        <v>23</v>
      </c>
      <c r="D132" s="7" t="s">
        <v>45</v>
      </c>
      <c r="K132" s="7" t="s">
        <v>406</v>
      </c>
    </row>
    <row r="133" spans="1:12" x14ac:dyDescent="0.3">
      <c r="A133" s="7">
        <v>1363</v>
      </c>
      <c r="B133" s="7" t="s">
        <v>11</v>
      </c>
      <c r="C133" s="13">
        <f t="shared" si="0"/>
        <v>2</v>
      </c>
      <c r="D133" s="7" t="s">
        <v>32</v>
      </c>
      <c r="K133" s="7" t="s">
        <v>407</v>
      </c>
    </row>
    <row r="134" spans="1:12" x14ac:dyDescent="0.3">
      <c r="A134" s="7">
        <v>1365</v>
      </c>
      <c r="B134" s="27" t="s">
        <v>48</v>
      </c>
      <c r="C134" s="13">
        <f t="shared" si="0"/>
        <v>5</v>
      </c>
      <c r="D134" s="2"/>
      <c r="K134" s="7" t="s">
        <v>407</v>
      </c>
    </row>
    <row r="135" spans="1:12" x14ac:dyDescent="0.3">
      <c r="A135" s="7">
        <v>1370</v>
      </c>
      <c r="B135" s="7" t="s">
        <v>11</v>
      </c>
      <c r="C135" s="13">
        <f t="shared" si="0"/>
        <v>2</v>
      </c>
      <c r="D135" s="7" t="s">
        <v>45</v>
      </c>
      <c r="K135" s="7" t="s">
        <v>407</v>
      </c>
    </row>
    <row r="136" spans="1:12" x14ac:dyDescent="0.3">
      <c r="A136" s="7">
        <v>1372</v>
      </c>
      <c r="B136" s="7" t="s">
        <v>11</v>
      </c>
      <c r="C136" s="13">
        <f t="shared" si="0"/>
        <v>3</v>
      </c>
      <c r="D136" s="2" t="s">
        <v>32</v>
      </c>
      <c r="K136" s="7" t="s">
        <v>407</v>
      </c>
    </row>
    <row r="137" spans="1:12" x14ac:dyDescent="0.3">
      <c r="A137" s="7">
        <v>1375</v>
      </c>
      <c r="B137" s="7" t="s">
        <v>11</v>
      </c>
      <c r="C137" s="13">
        <f t="shared" si="0"/>
        <v>28</v>
      </c>
      <c r="D137" s="7" t="s">
        <v>45</v>
      </c>
      <c r="K137" s="7" t="s">
        <v>408</v>
      </c>
    </row>
    <row r="138" spans="1:12" x14ac:dyDescent="0.3">
      <c r="A138" s="7">
        <v>1403</v>
      </c>
      <c r="B138" s="7" t="s">
        <v>9</v>
      </c>
      <c r="C138" s="13">
        <f t="shared" si="0"/>
        <v>5</v>
      </c>
      <c r="D138" s="7" t="s">
        <v>27</v>
      </c>
      <c r="K138" s="7" t="s">
        <v>409</v>
      </c>
    </row>
    <row r="139" spans="1:12" x14ac:dyDescent="0.3">
      <c r="A139" s="7">
        <v>1408</v>
      </c>
      <c r="B139" s="7" t="s">
        <v>11</v>
      </c>
      <c r="C139" s="13">
        <f t="shared" si="0"/>
        <v>3</v>
      </c>
      <c r="D139" s="7" t="s">
        <v>32</v>
      </c>
      <c r="F139" s="19"/>
      <c r="K139" s="7" t="s">
        <v>409</v>
      </c>
      <c r="L139" s="19"/>
    </row>
    <row r="140" spans="1:12" x14ac:dyDescent="0.3">
      <c r="A140" s="7">
        <v>1411</v>
      </c>
      <c r="B140" s="7" t="s">
        <v>9</v>
      </c>
      <c r="C140" s="13">
        <f t="shared" si="0"/>
        <v>11</v>
      </c>
      <c r="D140" s="7" t="s">
        <v>28</v>
      </c>
      <c r="K140" s="7" t="s">
        <v>409</v>
      </c>
    </row>
    <row r="141" spans="1:12" x14ac:dyDescent="0.3">
      <c r="A141" s="7">
        <v>1422</v>
      </c>
      <c r="B141" s="7" t="s">
        <v>11</v>
      </c>
      <c r="C141" s="13">
        <f t="shared" si="0"/>
        <v>56</v>
      </c>
      <c r="D141" s="7" t="s">
        <v>45</v>
      </c>
      <c r="K141" s="7" t="s">
        <v>410</v>
      </c>
    </row>
    <row r="142" spans="1:12" x14ac:dyDescent="0.3">
      <c r="A142" s="7">
        <v>1478</v>
      </c>
      <c r="B142" s="7" t="s">
        <v>9</v>
      </c>
      <c r="C142" s="13">
        <f t="shared" si="0"/>
        <v>3</v>
      </c>
      <c r="D142" s="27" t="s">
        <v>25</v>
      </c>
      <c r="K142" s="7" t="s">
        <v>411</v>
      </c>
    </row>
    <row r="143" spans="1:12" x14ac:dyDescent="0.3">
      <c r="A143" s="7">
        <v>1481</v>
      </c>
      <c r="B143" s="7" t="s">
        <v>11</v>
      </c>
      <c r="C143" s="13">
        <f t="shared" si="0"/>
        <v>69</v>
      </c>
      <c r="D143" s="7" t="s">
        <v>45</v>
      </c>
      <c r="K143" s="7" t="s">
        <v>412</v>
      </c>
    </row>
    <row r="144" spans="1:12" x14ac:dyDescent="0.3">
      <c r="A144" s="7">
        <v>1550</v>
      </c>
      <c r="B144" s="7" t="s">
        <v>10</v>
      </c>
      <c r="C144" s="13">
        <f t="shared" si="0"/>
        <v>9</v>
      </c>
      <c r="D144" s="7"/>
      <c r="K144" s="7" t="s">
        <v>413</v>
      </c>
    </row>
    <row r="145" spans="1:12" x14ac:dyDescent="0.3">
      <c r="A145" s="7">
        <v>1559</v>
      </c>
      <c r="B145" s="7" t="s">
        <v>10</v>
      </c>
      <c r="C145" s="13">
        <f t="shared" si="0"/>
        <v>68</v>
      </c>
      <c r="K145" s="7" t="s">
        <v>414</v>
      </c>
    </row>
    <row r="146" spans="1:12" x14ac:dyDescent="0.3">
      <c r="A146" s="7">
        <v>1627</v>
      </c>
      <c r="B146" s="7" t="s">
        <v>11</v>
      </c>
      <c r="C146" s="13">
        <f t="shared" si="0"/>
        <v>30</v>
      </c>
      <c r="D146" s="7" t="s">
        <v>45</v>
      </c>
      <c r="K146" s="7" t="s">
        <v>415</v>
      </c>
    </row>
    <row r="147" spans="1:12" x14ac:dyDescent="0.3">
      <c r="A147" s="7">
        <v>1657</v>
      </c>
      <c r="B147" s="7" t="s">
        <v>9</v>
      </c>
      <c r="C147" s="13">
        <f t="shared" si="0"/>
        <v>5</v>
      </c>
      <c r="D147" s="7" t="s">
        <v>25</v>
      </c>
      <c r="K147" s="7" t="s">
        <v>415</v>
      </c>
    </row>
    <row r="148" spans="1:12" x14ac:dyDescent="0.3">
      <c r="A148" s="7">
        <v>1662</v>
      </c>
      <c r="B148" s="7" t="s">
        <v>11</v>
      </c>
      <c r="C148" s="13">
        <f t="shared" si="0"/>
        <v>13</v>
      </c>
      <c r="D148" s="7" t="s">
        <v>45</v>
      </c>
      <c r="K148" s="7" t="s">
        <v>416</v>
      </c>
    </row>
    <row r="149" spans="1:12" x14ac:dyDescent="0.3">
      <c r="A149" s="7">
        <v>1675</v>
      </c>
      <c r="B149" s="7" t="s">
        <v>9</v>
      </c>
      <c r="C149" s="13">
        <f t="shared" si="0"/>
        <v>4</v>
      </c>
      <c r="D149" s="7" t="s">
        <v>25</v>
      </c>
      <c r="K149" s="7" t="s">
        <v>416</v>
      </c>
    </row>
    <row r="150" spans="1:12" x14ac:dyDescent="0.3">
      <c r="A150" s="7">
        <v>1679</v>
      </c>
      <c r="B150" s="7" t="s">
        <v>11</v>
      </c>
      <c r="C150" s="13">
        <f t="shared" si="0"/>
        <v>1</v>
      </c>
      <c r="D150" s="7" t="s">
        <v>45</v>
      </c>
      <c r="K150" s="7" t="s">
        <v>416</v>
      </c>
    </row>
    <row r="151" spans="1:12" x14ac:dyDescent="0.3">
      <c r="A151" s="7">
        <v>1680</v>
      </c>
      <c r="B151" s="7" t="s">
        <v>9</v>
      </c>
      <c r="C151" s="13">
        <f t="shared" si="0"/>
        <v>5</v>
      </c>
      <c r="D151" s="7" t="s">
        <v>28</v>
      </c>
      <c r="K151" s="7" t="s">
        <v>416</v>
      </c>
    </row>
    <row r="152" spans="1:12" x14ac:dyDescent="0.3">
      <c r="A152" s="7">
        <v>1685</v>
      </c>
      <c r="B152" s="7" t="s">
        <v>43</v>
      </c>
      <c r="C152" s="13">
        <f t="shared" si="0"/>
        <v>4</v>
      </c>
      <c r="D152" s="7" t="s">
        <v>42</v>
      </c>
      <c r="K152" s="7" t="s">
        <v>416</v>
      </c>
      <c r="L152" s="27" t="s">
        <v>160</v>
      </c>
    </row>
    <row r="153" spans="1:12" x14ac:dyDescent="0.3">
      <c r="A153" s="7">
        <v>1689</v>
      </c>
      <c r="B153" s="7" t="s">
        <v>9</v>
      </c>
      <c r="C153" s="13">
        <f t="shared" si="0"/>
        <v>7</v>
      </c>
      <c r="D153" s="27" t="s">
        <v>28</v>
      </c>
      <c r="K153" s="7" t="s">
        <v>416</v>
      </c>
    </row>
    <row r="154" spans="1:12" x14ac:dyDescent="0.3">
      <c r="A154" s="7">
        <v>1696</v>
      </c>
      <c r="B154" s="7" t="s">
        <v>11</v>
      </c>
      <c r="C154" s="13">
        <f t="shared" si="0"/>
        <v>28</v>
      </c>
      <c r="D154" s="7" t="s">
        <v>45</v>
      </c>
      <c r="K154" s="7" t="s">
        <v>417</v>
      </c>
    </row>
    <row r="155" spans="1:12" x14ac:dyDescent="0.3">
      <c r="A155" s="7">
        <v>1724</v>
      </c>
      <c r="B155" s="7" t="s">
        <v>10</v>
      </c>
      <c r="C155" s="13">
        <f t="shared" si="0"/>
        <v>3</v>
      </c>
      <c r="K155" s="7" t="s">
        <v>418</v>
      </c>
    </row>
    <row r="156" spans="1:12" x14ac:dyDescent="0.3">
      <c r="A156" s="7">
        <v>1727</v>
      </c>
      <c r="B156" s="7" t="s">
        <v>43</v>
      </c>
      <c r="C156" s="13">
        <f t="shared" si="0"/>
        <v>2</v>
      </c>
      <c r="D156" s="7" t="s">
        <v>42</v>
      </c>
      <c r="K156" s="7" t="s">
        <v>418</v>
      </c>
      <c r="L156" s="27" t="s">
        <v>160</v>
      </c>
    </row>
    <row r="157" spans="1:12" x14ac:dyDescent="0.3">
      <c r="A157" s="7">
        <v>1729</v>
      </c>
      <c r="B157" s="7" t="s">
        <v>11</v>
      </c>
      <c r="C157" s="13">
        <f t="shared" si="0"/>
        <v>6</v>
      </c>
      <c r="D157" s="7" t="s">
        <v>32</v>
      </c>
      <c r="K157" s="7" t="s">
        <v>418</v>
      </c>
    </row>
    <row r="158" spans="1:12" x14ac:dyDescent="0.3">
      <c r="A158" s="7">
        <v>1735</v>
      </c>
      <c r="B158" s="7" t="s">
        <v>9</v>
      </c>
      <c r="C158" s="13">
        <f t="shared" si="0"/>
        <v>3</v>
      </c>
      <c r="D158" s="7" t="s">
        <v>23</v>
      </c>
      <c r="K158" s="7" t="s">
        <v>418</v>
      </c>
    </row>
    <row r="159" spans="1:12" x14ac:dyDescent="0.3">
      <c r="A159" s="7">
        <v>1738</v>
      </c>
      <c r="B159" s="7" t="s">
        <v>11</v>
      </c>
      <c r="C159" s="13">
        <f t="shared" si="0"/>
        <v>6</v>
      </c>
      <c r="D159" s="7" t="s">
        <v>45</v>
      </c>
      <c r="K159" s="7" t="s">
        <v>419</v>
      </c>
    </row>
    <row r="160" spans="1:12" x14ac:dyDescent="0.3">
      <c r="A160" s="7">
        <v>1744</v>
      </c>
      <c r="B160" s="7" t="s">
        <v>11</v>
      </c>
      <c r="C160" s="13">
        <f t="shared" si="0"/>
        <v>4</v>
      </c>
      <c r="D160" s="7" t="s">
        <v>32</v>
      </c>
      <c r="K160" s="7" t="s">
        <v>420</v>
      </c>
    </row>
    <row r="161" spans="1:12" x14ac:dyDescent="0.3">
      <c r="A161" s="7">
        <v>1748</v>
      </c>
      <c r="B161" s="7" t="s">
        <v>11</v>
      </c>
      <c r="C161" s="13">
        <f t="shared" si="0"/>
        <v>25</v>
      </c>
      <c r="D161" s="7" t="s">
        <v>45</v>
      </c>
      <c r="K161" s="7" t="s">
        <v>420</v>
      </c>
    </row>
    <row r="162" spans="1:12" x14ac:dyDescent="0.3">
      <c r="A162" s="7">
        <v>1773</v>
      </c>
      <c r="B162" s="7" t="s">
        <v>9</v>
      </c>
      <c r="C162" s="13">
        <f t="shared" si="0"/>
        <v>37</v>
      </c>
      <c r="D162" s="7" t="s">
        <v>28</v>
      </c>
      <c r="K162" s="7" t="s">
        <v>421</v>
      </c>
    </row>
    <row r="163" spans="1:12" x14ac:dyDescent="0.3">
      <c r="A163" s="7">
        <v>1810</v>
      </c>
      <c r="B163" s="7" t="s">
        <v>11</v>
      </c>
      <c r="C163" s="13">
        <f t="shared" si="0"/>
        <v>30</v>
      </c>
      <c r="D163" s="7" t="s">
        <v>45</v>
      </c>
      <c r="K163" s="7" t="s">
        <v>422</v>
      </c>
    </row>
    <row r="164" spans="1:12" x14ac:dyDescent="0.3">
      <c r="A164" s="7">
        <v>1840</v>
      </c>
      <c r="B164" s="7" t="s">
        <v>9</v>
      </c>
      <c r="C164" s="13">
        <f t="shared" si="0"/>
        <v>5</v>
      </c>
      <c r="D164" s="7" t="s">
        <v>27</v>
      </c>
      <c r="K164" s="7" t="s">
        <v>423</v>
      </c>
    </row>
    <row r="165" spans="1:12" x14ac:dyDescent="0.3">
      <c r="A165" s="7">
        <v>1845</v>
      </c>
      <c r="B165" s="7" t="s">
        <v>11</v>
      </c>
      <c r="C165" s="13">
        <f t="shared" si="0"/>
        <v>13</v>
      </c>
      <c r="D165" s="7" t="s">
        <v>32</v>
      </c>
      <c r="F165" s="19"/>
      <c r="K165" s="7" t="s">
        <v>423</v>
      </c>
      <c r="L165" s="19"/>
    </row>
    <row r="166" spans="1:12" x14ac:dyDescent="0.3">
      <c r="A166" s="7">
        <v>1858</v>
      </c>
      <c r="B166" s="7" t="s">
        <v>9</v>
      </c>
      <c r="C166" s="13">
        <f t="shared" si="0"/>
        <v>7</v>
      </c>
      <c r="D166" s="7" t="s">
        <v>23</v>
      </c>
      <c r="K166" s="7" t="s">
        <v>423</v>
      </c>
      <c r="L166" s="27" t="s">
        <v>160</v>
      </c>
    </row>
    <row r="167" spans="1:12" x14ac:dyDescent="0.3">
      <c r="A167" s="7">
        <v>1865</v>
      </c>
      <c r="B167" s="7" t="s">
        <v>11</v>
      </c>
      <c r="C167" s="13">
        <f t="shared" si="0"/>
        <v>14</v>
      </c>
      <c r="D167" s="7" t="s">
        <v>45</v>
      </c>
      <c r="K167" s="7" t="s">
        <v>424</v>
      </c>
    </row>
    <row r="168" spans="1:12" x14ac:dyDescent="0.3">
      <c r="A168" s="7">
        <v>1879</v>
      </c>
      <c r="B168" s="7" t="s">
        <v>11</v>
      </c>
      <c r="C168" s="13">
        <f t="shared" si="0"/>
        <v>3</v>
      </c>
      <c r="D168" s="7" t="s">
        <v>32</v>
      </c>
      <c r="K168" s="7" t="s">
        <v>424</v>
      </c>
    </row>
    <row r="169" spans="1:12" x14ac:dyDescent="0.3">
      <c r="A169" s="7">
        <v>1882</v>
      </c>
      <c r="B169" s="7" t="s">
        <v>11</v>
      </c>
      <c r="C169" s="13">
        <f t="shared" si="0"/>
        <v>5</v>
      </c>
      <c r="D169" s="7" t="s">
        <v>45</v>
      </c>
      <c r="K169" s="7" t="s">
        <v>424</v>
      </c>
    </row>
    <row r="170" spans="1:12" x14ac:dyDescent="0.3">
      <c r="A170" s="7">
        <v>1887</v>
      </c>
      <c r="B170" s="27" t="s">
        <v>345</v>
      </c>
      <c r="C170" s="13">
        <f t="shared" si="0"/>
        <v>3</v>
      </c>
      <c r="D170" s="27"/>
      <c r="K170" s="7" t="s">
        <v>424</v>
      </c>
    </row>
    <row r="171" spans="1:12" x14ac:dyDescent="0.3">
      <c r="A171" s="7">
        <v>1890</v>
      </c>
      <c r="B171" s="7" t="s">
        <v>11</v>
      </c>
      <c r="C171" s="13">
        <f t="shared" si="0"/>
        <v>8</v>
      </c>
      <c r="D171" s="7" t="s">
        <v>45</v>
      </c>
      <c r="K171" s="7" t="s">
        <v>424</v>
      </c>
    </row>
    <row r="172" spans="1:12" x14ac:dyDescent="0.3">
      <c r="A172" s="7">
        <v>1898</v>
      </c>
      <c r="B172" s="7" t="s">
        <v>11</v>
      </c>
      <c r="C172" s="13">
        <f t="shared" si="0"/>
        <v>22</v>
      </c>
      <c r="D172" s="7" t="s">
        <v>32</v>
      </c>
      <c r="K172" s="7" t="s">
        <v>425</v>
      </c>
    </row>
    <row r="173" spans="1:12" x14ac:dyDescent="0.3">
      <c r="A173" s="29">
        <v>1920</v>
      </c>
      <c r="B173" s="7" t="s">
        <v>11</v>
      </c>
      <c r="C173" s="13">
        <f t="shared" si="0"/>
        <v>9</v>
      </c>
      <c r="D173" s="7" t="s">
        <v>45</v>
      </c>
      <c r="K173" s="7" t="s">
        <v>424</v>
      </c>
    </row>
    <row r="174" spans="1:12" x14ac:dyDescent="0.3">
      <c r="A174" s="7">
        <v>1929</v>
      </c>
      <c r="B174" s="7" t="s">
        <v>9</v>
      </c>
      <c r="C174" s="13">
        <f t="shared" si="0"/>
        <v>3</v>
      </c>
      <c r="D174" s="7" t="s">
        <v>27</v>
      </c>
      <c r="K174" s="7" t="s">
        <v>426</v>
      </c>
    </row>
    <row r="175" spans="1:12" x14ac:dyDescent="0.3">
      <c r="A175" s="7">
        <v>1932</v>
      </c>
      <c r="B175" s="7" t="s">
        <v>43</v>
      </c>
      <c r="C175" s="13">
        <f t="shared" si="0"/>
        <v>3</v>
      </c>
      <c r="D175" s="7" t="s">
        <v>42</v>
      </c>
      <c r="K175" s="7" t="s">
        <v>427</v>
      </c>
    </row>
    <row r="176" spans="1:12" x14ac:dyDescent="0.3">
      <c r="A176" s="7">
        <v>1935</v>
      </c>
      <c r="B176" s="7" t="s">
        <v>9</v>
      </c>
      <c r="C176" s="13">
        <f t="shared" si="0"/>
        <v>8</v>
      </c>
      <c r="D176" s="7" t="s">
        <v>23</v>
      </c>
      <c r="K176" s="7" t="s">
        <v>428</v>
      </c>
    </row>
    <row r="177" spans="1:12" x14ac:dyDescent="0.3">
      <c r="A177" s="7">
        <v>1943</v>
      </c>
      <c r="B177" s="7" t="s">
        <v>11</v>
      </c>
      <c r="C177" s="13">
        <f t="shared" si="0"/>
        <v>17</v>
      </c>
      <c r="D177" s="7" t="s">
        <v>45</v>
      </c>
      <c r="K177" s="7" t="s">
        <v>429</v>
      </c>
    </row>
    <row r="178" spans="1:12" x14ac:dyDescent="0.3">
      <c r="A178" s="7">
        <v>1960</v>
      </c>
      <c r="B178" s="7" t="s">
        <v>10</v>
      </c>
      <c r="C178" s="13">
        <f t="shared" si="0"/>
        <v>2</v>
      </c>
      <c r="K178" s="7" t="s">
        <v>430</v>
      </c>
    </row>
    <row r="179" spans="1:12" x14ac:dyDescent="0.3">
      <c r="A179" s="7">
        <v>1962</v>
      </c>
      <c r="B179" s="7" t="s">
        <v>11</v>
      </c>
      <c r="C179" s="13">
        <f t="shared" si="0"/>
        <v>6</v>
      </c>
      <c r="D179" s="7" t="s">
        <v>32</v>
      </c>
      <c r="K179" s="7" t="s">
        <v>430</v>
      </c>
    </row>
    <row r="180" spans="1:12" x14ac:dyDescent="0.3">
      <c r="A180" s="7">
        <v>1968</v>
      </c>
      <c r="B180" s="7" t="s">
        <v>11</v>
      </c>
      <c r="C180" s="13">
        <f t="shared" si="0"/>
        <v>2</v>
      </c>
      <c r="D180" s="7" t="s">
        <v>45</v>
      </c>
      <c r="K180" s="7" t="s">
        <v>430</v>
      </c>
    </row>
    <row r="181" spans="1:12" x14ac:dyDescent="0.3">
      <c r="A181" s="7">
        <v>1970</v>
      </c>
      <c r="B181" s="27" t="s">
        <v>11</v>
      </c>
      <c r="C181" s="13">
        <f t="shared" si="0"/>
        <v>3</v>
      </c>
      <c r="D181" s="27"/>
      <c r="K181" s="7" t="s">
        <v>430</v>
      </c>
    </row>
    <row r="182" spans="1:12" x14ac:dyDescent="0.3">
      <c r="A182" s="7">
        <v>1973</v>
      </c>
      <c r="B182" s="7" t="s">
        <v>9</v>
      </c>
      <c r="C182" s="13">
        <f t="shared" si="0"/>
        <v>5</v>
      </c>
      <c r="K182" s="7" t="s">
        <v>430</v>
      </c>
    </row>
    <row r="183" spans="1:12" x14ac:dyDescent="0.3">
      <c r="A183" s="7">
        <v>1978</v>
      </c>
      <c r="B183" s="27" t="s">
        <v>11</v>
      </c>
      <c r="C183" s="13">
        <f t="shared" si="0"/>
        <v>5</v>
      </c>
      <c r="D183" s="27"/>
      <c r="K183" s="7" t="s">
        <v>430</v>
      </c>
    </row>
    <row r="184" spans="1:12" x14ac:dyDescent="0.3">
      <c r="A184" s="7">
        <v>1983</v>
      </c>
      <c r="B184" s="7" t="s">
        <v>11</v>
      </c>
      <c r="C184" s="13">
        <f t="shared" si="0"/>
        <v>3</v>
      </c>
      <c r="D184" s="7" t="s">
        <v>32</v>
      </c>
      <c r="K184" s="7" t="s">
        <v>430</v>
      </c>
    </row>
    <row r="185" spans="1:12" x14ac:dyDescent="0.3">
      <c r="A185" s="7">
        <v>1986</v>
      </c>
      <c r="B185" s="7" t="s">
        <v>11</v>
      </c>
      <c r="C185" s="13">
        <f t="shared" si="0"/>
        <v>2</v>
      </c>
      <c r="D185" s="7" t="s">
        <v>45</v>
      </c>
      <c r="K185" s="7" t="s">
        <v>431</v>
      </c>
    </row>
    <row r="186" spans="1:12" x14ac:dyDescent="0.3">
      <c r="A186" s="7">
        <v>1988</v>
      </c>
      <c r="B186" s="7" t="s">
        <v>9</v>
      </c>
      <c r="C186" s="13">
        <f t="shared" si="0"/>
        <v>10</v>
      </c>
      <c r="D186" s="7" t="s">
        <v>23</v>
      </c>
      <c r="K186" s="7" t="s">
        <v>431</v>
      </c>
      <c r="L186" s="27" t="s">
        <v>432</v>
      </c>
    </row>
    <row r="187" spans="1:12" x14ac:dyDescent="0.3">
      <c r="A187" s="7">
        <v>1998</v>
      </c>
      <c r="B187" s="7" t="s">
        <v>11</v>
      </c>
      <c r="C187" s="13">
        <f t="shared" si="0"/>
        <v>4</v>
      </c>
      <c r="D187" s="7" t="s">
        <v>45</v>
      </c>
      <c r="K187" s="7" t="s">
        <v>431</v>
      </c>
    </row>
    <row r="188" spans="1:12" x14ac:dyDescent="0.3">
      <c r="A188" s="7">
        <v>2002</v>
      </c>
      <c r="B188" s="27" t="s">
        <v>345</v>
      </c>
      <c r="C188" s="13">
        <f t="shared" si="0"/>
        <v>2</v>
      </c>
      <c r="D188" s="27"/>
      <c r="K188" s="7" t="s">
        <v>431</v>
      </c>
    </row>
    <row r="189" spans="1:12" x14ac:dyDescent="0.3">
      <c r="A189" s="7">
        <v>2004</v>
      </c>
      <c r="B189" s="7" t="s">
        <v>9</v>
      </c>
      <c r="C189" s="13">
        <f t="shared" si="0"/>
        <v>9</v>
      </c>
      <c r="D189" s="7" t="s">
        <v>23</v>
      </c>
      <c r="K189" s="7" t="s">
        <v>431</v>
      </c>
    </row>
    <row r="190" spans="1:12" x14ac:dyDescent="0.3">
      <c r="A190" s="7">
        <v>2013</v>
      </c>
      <c r="B190" s="7" t="s">
        <v>9</v>
      </c>
      <c r="C190" s="13">
        <f t="shared" si="0"/>
        <v>2</v>
      </c>
      <c r="D190" s="7" t="s">
        <v>25</v>
      </c>
      <c r="K190" s="7" t="s">
        <v>431</v>
      </c>
    </row>
    <row r="191" spans="1:12" x14ac:dyDescent="0.3">
      <c r="A191" s="7">
        <v>2015</v>
      </c>
      <c r="B191" s="7" t="s">
        <v>43</v>
      </c>
      <c r="C191" s="13">
        <f t="shared" si="0"/>
        <v>5</v>
      </c>
      <c r="D191" s="7" t="s">
        <v>42</v>
      </c>
      <c r="K191" s="7" t="s">
        <v>431</v>
      </c>
    </row>
    <row r="192" spans="1:12" x14ac:dyDescent="0.3">
      <c r="A192" s="7">
        <v>2020</v>
      </c>
      <c r="B192" s="7" t="s">
        <v>9</v>
      </c>
      <c r="C192" s="13">
        <f t="shared" si="0"/>
        <v>18</v>
      </c>
      <c r="D192" s="7" t="s">
        <v>23</v>
      </c>
      <c r="K192" s="7" t="s">
        <v>433</v>
      </c>
    </row>
    <row r="193" spans="1:12" x14ac:dyDescent="0.3">
      <c r="A193" s="7">
        <v>2038</v>
      </c>
      <c r="B193" s="7" t="s">
        <v>9</v>
      </c>
      <c r="C193" s="13">
        <f t="shared" si="0"/>
        <v>7</v>
      </c>
      <c r="D193" s="27" t="s">
        <v>27</v>
      </c>
      <c r="K193" s="7" t="s">
        <v>434</v>
      </c>
      <c r="L193" s="27" t="s">
        <v>435</v>
      </c>
    </row>
    <row r="194" spans="1:12" x14ac:dyDescent="0.3">
      <c r="A194" s="7">
        <v>2045</v>
      </c>
      <c r="B194" s="7" t="s">
        <v>11</v>
      </c>
      <c r="C194" s="13">
        <f t="shared" si="0"/>
        <v>14</v>
      </c>
      <c r="D194" s="7" t="s">
        <v>32</v>
      </c>
      <c r="K194" s="7" t="s">
        <v>434</v>
      </c>
      <c r="L194" s="27" t="s">
        <v>435</v>
      </c>
    </row>
    <row r="195" spans="1:12" x14ac:dyDescent="0.3">
      <c r="A195" s="7">
        <v>2059</v>
      </c>
      <c r="B195" s="7" t="s">
        <v>9</v>
      </c>
      <c r="C195" s="13">
        <f t="shared" si="0"/>
        <v>6</v>
      </c>
      <c r="D195" s="7" t="s">
        <v>30</v>
      </c>
      <c r="F195" s="19" t="s">
        <v>271</v>
      </c>
      <c r="K195" s="7" t="s">
        <v>434</v>
      </c>
      <c r="L195" s="27" t="s">
        <v>432</v>
      </c>
    </row>
    <row r="196" spans="1:12" x14ac:dyDescent="0.3">
      <c r="A196" s="7">
        <v>2065</v>
      </c>
      <c r="B196" s="7" t="s">
        <v>9</v>
      </c>
      <c r="C196" s="13">
        <f t="shared" si="0"/>
        <v>3</v>
      </c>
      <c r="D196" s="7" t="s">
        <v>25</v>
      </c>
      <c r="K196" s="7" t="s">
        <v>436</v>
      </c>
    </row>
    <row r="197" spans="1:12" x14ac:dyDescent="0.3">
      <c r="A197" s="7">
        <v>2068</v>
      </c>
      <c r="B197" s="7" t="s">
        <v>11</v>
      </c>
      <c r="C197" s="13">
        <f t="shared" si="0"/>
        <v>25</v>
      </c>
      <c r="D197" s="7" t="s">
        <v>45</v>
      </c>
      <c r="K197" s="7" t="s">
        <v>437</v>
      </c>
    </row>
    <row r="198" spans="1:12" x14ac:dyDescent="0.3">
      <c r="A198" s="7">
        <v>2093</v>
      </c>
      <c r="B198" s="7" t="s">
        <v>9</v>
      </c>
      <c r="C198" s="13">
        <f t="shared" si="0"/>
        <v>16</v>
      </c>
      <c r="D198" s="7" t="s">
        <v>23</v>
      </c>
      <c r="K198" s="7" t="s">
        <v>438</v>
      </c>
    </row>
    <row r="199" spans="1:12" x14ac:dyDescent="0.3">
      <c r="A199" s="7">
        <v>2109</v>
      </c>
      <c r="B199" s="7" t="s">
        <v>9</v>
      </c>
      <c r="C199" s="13">
        <f t="shared" si="0"/>
        <v>5</v>
      </c>
      <c r="D199" s="7" t="s">
        <v>30</v>
      </c>
      <c r="K199" s="7" t="s">
        <v>438</v>
      </c>
    </row>
    <row r="200" spans="1:12" x14ac:dyDescent="0.3">
      <c r="A200" s="7">
        <v>2114</v>
      </c>
      <c r="B200" s="7" t="s">
        <v>9</v>
      </c>
      <c r="C200" s="13">
        <f t="shared" si="0"/>
        <v>2</v>
      </c>
      <c r="D200" s="7" t="s">
        <v>23</v>
      </c>
      <c r="K200" s="7" t="s">
        <v>438</v>
      </c>
    </row>
    <row r="201" spans="1:12" x14ac:dyDescent="0.3">
      <c r="A201" s="7">
        <v>2116</v>
      </c>
      <c r="B201" s="7" t="s">
        <v>11</v>
      </c>
      <c r="C201" s="13">
        <f t="shared" si="0"/>
        <v>9</v>
      </c>
      <c r="D201" s="7" t="s">
        <v>45</v>
      </c>
      <c r="K201" s="7" t="s">
        <v>438</v>
      </c>
    </row>
    <row r="202" spans="1:12" x14ac:dyDescent="0.3">
      <c r="A202" s="7">
        <v>2125</v>
      </c>
      <c r="B202" s="7" t="s">
        <v>10</v>
      </c>
      <c r="C202" s="13">
        <f t="shared" si="0"/>
        <v>5</v>
      </c>
      <c r="K202" s="7" t="s">
        <v>438</v>
      </c>
    </row>
    <row r="203" spans="1:12" x14ac:dyDescent="0.3">
      <c r="A203" s="7">
        <v>2130</v>
      </c>
      <c r="B203" s="7" t="s">
        <v>11</v>
      </c>
      <c r="C203" s="13">
        <f t="shared" si="0"/>
        <v>20</v>
      </c>
      <c r="D203" s="7" t="s">
        <v>45</v>
      </c>
      <c r="K203" s="7" t="s">
        <v>439</v>
      </c>
    </row>
    <row r="204" spans="1:12" x14ac:dyDescent="0.3">
      <c r="A204" s="7">
        <v>2150</v>
      </c>
      <c r="B204" s="7" t="s">
        <v>9</v>
      </c>
      <c r="C204" s="13">
        <f t="shared" si="0"/>
        <v>5</v>
      </c>
      <c r="D204" s="7" t="s">
        <v>27</v>
      </c>
      <c r="K204" s="7" t="s">
        <v>440</v>
      </c>
    </row>
    <row r="205" spans="1:12" x14ac:dyDescent="0.3">
      <c r="A205" s="7">
        <v>2155</v>
      </c>
      <c r="B205" s="7" t="s">
        <v>11</v>
      </c>
      <c r="C205" s="13">
        <f t="shared" si="0"/>
        <v>6</v>
      </c>
      <c r="D205" s="7" t="s">
        <v>45</v>
      </c>
      <c r="K205" s="7" t="s">
        <v>440</v>
      </c>
    </row>
    <row r="206" spans="1:12" x14ac:dyDescent="0.3">
      <c r="A206" s="7">
        <v>2161</v>
      </c>
      <c r="B206" s="7" t="s">
        <v>9</v>
      </c>
      <c r="C206" s="13">
        <f t="shared" si="0"/>
        <v>3</v>
      </c>
      <c r="D206" s="7" t="s">
        <v>28</v>
      </c>
      <c r="K206" s="7" t="s">
        <v>440</v>
      </c>
    </row>
    <row r="207" spans="1:12" x14ac:dyDescent="0.3">
      <c r="A207" s="7">
        <v>2164</v>
      </c>
      <c r="B207" s="7" t="s">
        <v>14</v>
      </c>
      <c r="C207" s="13">
        <f t="shared" si="0"/>
        <v>6</v>
      </c>
      <c r="D207" s="7" t="s">
        <v>42</v>
      </c>
      <c r="K207" s="7" t="s">
        <v>440</v>
      </c>
    </row>
    <row r="208" spans="1:12" x14ac:dyDescent="0.3">
      <c r="A208" s="7">
        <v>2170</v>
      </c>
      <c r="B208" s="7" t="s">
        <v>9</v>
      </c>
      <c r="C208" s="13">
        <f t="shared" si="0"/>
        <v>4</v>
      </c>
      <c r="D208" s="7" t="s">
        <v>23</v>
      </c>
      <c r="K208" s="7" t="s">
        <v>440</v>
      </c>
    </row>
    <row r="209" spans="1:12" x14ac:dyDescent="0.3">
      <c r="A209" s="7">
        <v>2174</v>
      </c>
      <c r="B209" s="7" t="s">
        <v>11</v>
      </c>
      <c r="C209" s="13">
        <f t="shared" si="0"/>
        <v>6</v>
      </c>
      <c r="D209" s="7" t="s">
        <v>32</v>
      </c>
      <c r="K209" s="7" t="s">
        <v>441</v>
      </c>
    </row>
    <row r="210" spans="1:12" x14ac:dyDescent="0.3">
      <c r="A210" s="7">
        <v>2180</v>
      </c>
      <c r="B210" s="7" t="s">
        <v>11</v>
      </c>
      <c r="C210" s="13">
        <f t="shared" si="0"/>
        <v>45</v>
      </c>
      <c r="D210" s="7" t="s">
        <v>45</v>
      </c>
      <c r="K210" s="7" t="s">
        <v>442</v>
      </c>
    </row>
    <row r="211" spans="1:12" x14ac:dyDescent="0.3">
      <c r="A211" s="7">
        <v>2225</v>
      </c>
      <c r="B211" s="7" t="s">
        <v>48</v>
      </c>
      <c r="C211" s="13">
        <f t="shared" si="0"/>
        <v>6</v>
      </c>
      <c r="F211" s="19" t="s">
        <v>49</v>
      </c>
      <c r="K211" s="7" t="s">
        <v>443</v>
      </c>
      <c r="L211" s="19" t="s">
        <v>316</v>
      </c>
    </row>
    <row r="212" spans="1:12" x14ac:dyDescent="0.3">
      <c r="A212" s="7">
        <v>2231</v>
      </c>
      <c r="B212" s="7" t="s">
        <v>11</v>
      </c>
      <c r="C212" s="13">
        <f t="shared" si="0"/>
        <v>6</v>
      </c>
      <c r="D212" s="7" t="s">
        <v>45</v>
      </c>
      <c r="K212" s="7" t="s">
        <v>443</v>
      </c>
    </row>
    <row r="213" spans="1:12" x14ac:dyDescent="0.3">
      <c r="A213" s="7">
        <v>2237</v>
      </c>
      <c r="B213" s="7" t="s">
        <v>9</v>
      </c>
      <c r="C213" s="13">
        <f t="shared" si="0"/>
        <v>13</v>
      </c>
      <c r="D213" s="7" t="s">
        <v>25</v>
      </c>
      <c r="K213" s="7" t="s">
        <v>444</v>
      </c>
    </row>
    <row r="214" spans="1:12" x14ac:dyDescent="0.3">
      <c r="A214" s="7">
        <v>2250</v>
      </c>
      <c r="B214" s="7" t="s">
        <v>11</v>
      </c>
      <c r="C214" s="13">
        <f t="shared" si="0"/>
        <v>4</v>
      </c>
      <c r="D214" s="7" t="s">
        <v>32</v>
      </c>
      <c r="K214" s="7" t="s">
        <v>444</v>
      </c>
    </row>
    <row r="215" spans="1:12" x14ac:dyDescent="0.3">
      <c r="A215" s="7">
        <v>2254</v>
      </c>
      <c r="B215" s="7" t="s">
        <v>9</v>
      </c>
      <c r="C215" s="13">
        <f t="shared" si="0"/>
        <v>3</v>
      </c>
      <c r="D215" s="7" t="s">
        <v>23</v>
      </c>
      <c r="K215" s="7" t="s">
        <v>444</v>
      </c>
    </row>
    <row r="216" spans="1:12" x14ac:dyDescent="0.3">
      <c r="A216" s="7">
        <v>2257</v>
      </c>
      <c r="B216" s="7" t="s">
        <v>11</v>
      </c>
      <c r="C216" s="13">
        <f t="shared" si="0"/>
        <v>20</v>
      </c>
      <c r="D216" s="7" t="s">
        <v>45</v>
      </c>
      <c r="K216" s="7" t="s">
        <v>445</v>
      </c>
    </row>
    <row r="217" spans="1:12" x14ac:dyDescent="0.3">
      <c r="A217" s="7">
        <v>2277</v>
      </c>
      <c r="B217" s="7" t="s">
        <v>9</v>
      </c>
      <c r="C217" s="13">
        <f t="shared" si="0"/>
        <v>17</v>
      </c>
      <c r="D217" s="27" t="s">
        <v>30</v>
      </c>
      <c r="F217" s="19" t="s">
        <v>271</v>
      </c>
      <c r="K217" s="7" t="s">
        <v>446</v>
      </c>
    </row>
    <row r="218" spans="1:12" x14ac:dyDescent="0.3">
      <c r="A218" s="7">
        <v>2294</v>
      </c>
      <c r="B218" s="7" t="s">
        <v>9</v>
      </c>
      <c r="C218" s="13">
        <f t="shared" si="0"/>
        <v>3</v>
      </c>
      <c r="D218" s="7" t="s">
        <v>23</v>
      </c>
      <c r="K218" s="7" t="s">
        <v>447</v>
      </c>
    </row>
    <row r="219" spans="1:12" x14ac:dyDescent="0.3">
      <c r="A219" s="7">
        <v>2297</v>
      </c>
      <c r="B219" s="7" t="s">
        <v>11</v>
      </c>
      <c r="C219" s="13">
        <f t="shared" si="0"/>
        <v>19</v>
      </c>
      <c r="D219" s="7" t="s">
        <v>32</v>
      </c>
      <c r="K219" s="7" t="s">
        <v>448</v>
      </c>
    </row>
    <row r="220" spans="1:12" x14ac:dyDescent="0.3">
      <c r="A220" s="7">
        <v>2316</v>
      </c>
      <c r="B220" s="7" t="s">
        <v>43</v>
      </c>
      <c r="C220" s="13">
        <f t="shared" si="0"/>
        <v>2</v>
      </c>
      <c r="D220" s="7" t="s">
        <v>42</v>
      </c>
      <c r="K220" s="7" t="s">
        <v>448</v>
      </c>
    </row>
    <row r="221" spans="1:12" x14ac:dyDescent="0.3">
      <c r="A221" s="7">
        <v>2318</v>
      </c>
      <c r="B221" s="7" t="s">
        <v>9</v>
      </c>
      <c r="C221" s="13">
        <f t="shared" si="0"/>
        <v>4</v>
      </c>
      <c r="D221" s="7" t="s">
        <v>25</v>
      </c>
      <c r="K221" s="7" t="s">
        <v>448</v>
      </c>
    </row>
    <row r="222" spans="1:12" x14ac:dyDescent="0.3">
      <c r="A222" s="7">
        <v>2322</v>
      </c>
      <c r="B222" s="7" t="s">
        <v>9</v>
      </c>
      <c r="C222" s="13">
        <f t="shared" si="0"/>
        <v>10</v>
      </c>
      <c r="D222" s="7" t="s">
        <v>23</v>
      </c>
      <c r="K222" s="7" t="s">
        <v>449</v>
      </c>
    </row>
    <row r="223" spans="1:12" x14ac:dyDescent="0.3">
      <c r="A223" s="7">
        <v>2332</v>
      </c>
      <c r="B223" s="7" t="s">
        <v>43</v>
      </c>
      <c r="C223" s="13">
        <f t="shared" si="0"/>
        <v>8</v>
      </c>
      <c r="D223" s="7" t="s">
        <v>42</v>
      </c>
      <c r="K223" s="7" t="s">
        <v>450</v>
      </c>
    </row>
    <row r="224" spans="1:12" x14ac:dyDescent="0.3">
      <c r="A224" s="7">
        <v>2340</v>
      </c>
      <c r="B224" s="7" t="s">
        <v>11</v>
      </c>
      <c r="C224" s="13">
        <f t="shared" si="0"/>
        <v>2</v>
      </c>
      <c r="D224" s="7" t="s">
        <v>45</v>
      </c>
      <c r="K224" s="7" t="s">
        <v>450</v>
      </c>
    </row>
    <row r="225" spans="1:12" x14ac:dyDescent="0.3">
      <c r="A225" s="7">
        <v>2342</v>
      </c>
      <c r="B225" s="7" t="s">
        <v>11</v>
      </c>
      <c r="C225" s="13">
        <f t="shared" si="0"/>
        <v>4</v>
      </c>
      <c r="D225" s="7" t="s">
        <v>32</v>
      </c>
      <c r="K225" s="7" t="s">
        <v>450</v>
      </c>
    </row>
    <row r="226" spans="1:12" x14ac:dyDescent="0.3">
      <c r="A226" s="7">
        <v>2346</v>
      </c>
      <c r="B226" s="7" t="s">
        <v>10</v>
      </c>
      <c r="C226" s="13">
        <f t="shared" si="0"/>
        <v>4</v>
      </c>
      <c r="K226" s="7" t="s">
        <v>450</v>
      </c>
    </row>
    <row r="227" spans="1:12" x14ac:dyDescent="0.3">
      <c r="A227" s="7">
        <v>2350</v>
      </c>
      <c r="B227" s="7" t="s">
        <v>9</v>
      </c>
      <c r="C227" s="13">
        <f t="shared" si="0"/>
        <v>3</v>
      </c>
      <c r="D227" s="7" t="s">
        <v>22</v>
      </c>
      <c r="K227" s="7" t="s">
        <v>450</v>
      </c>
    </row>
    <row r="228" spans="1:12" x14ac:dyDescent="0.3">
      <c r="A228" s="7">
        <v>2353</v>
      </c>
      <c r="B228" s="7" t="s">
        <v>43</v>
      </c>
      <c r="C228" s="13">
        <f t="shared" si="0"/>
        <v>7</v>
      </c>
      <c r="K228" s="7" t="s">
        <v>450</v>
      </c>
    </row>
    <row r="229" spans="1:12" x14ac:dyDescent="0.3">
      <c r="A229" s="7">
        <v>2360</v>
      </c>
      <c r="B229" s="34" t="s">
        <v>451</v>
      </c>
      <c r="C229" s="13">
        <f t="shared" si="0"/>
        <v>7</v>
      </c>
      <c r="K229" s="34" t="s">
        <v>42</v>
      </c>
      <c r="L229" s="34" t="s">
        <v>452</v>
      </c>
    </row>
    <row r="230" spans="1:12" x14ac:dyDescent="0.3">
      <c r="A230" s="7">
        <v>2367</v>
      </c>
      <c r="B230" s="7" t="s">
        <v>43</v>
      </c>
      <c r="C230" s="13">
        <f t="shared" si="0"/>
        <v>4</v>
      </c>
      <c r="D230" s="7" t="s">
        <v>42</v>
      </c>
      <c r="K230" s="7" t="s">
        <v>453</v>
      </c>
    </row>
    <row r="231" spans="1:12" x14ac:dyDescent="0.3">
      <c r="A231" s="7">
        <v>2371</v>
      </c>
      <c r="B231" s="7" t="s">
        <v>9</v>
      </c>
      <c r="C231" s="13">
        <f t="shared" si="0"/>
        <v>6</v>
      </c>
      <c r="D231" s="7" t="s">
        <v>28</v>
      </c>
      <c r="K231" s="7" t="s">
        <v>453</v>
      </c>
    </row>
    <row r="232" spans="1:12" x14ac:dyDescent="0.3">
      <c r="A232" s="7">
        <v>2377</v>
      </c>
      <c r="B232" s="7" t="s">
        <v>11</v>
      </c>
      <c r="C232" s="13">
        <f t="shared" si="0"/>
        <v>5</v>
      </c>
      <c r="D232" s="7" t="s">
        <v>32</v>
      </c>
      <c r="K232" s="7" t="s">
        <v>453</v>
      </c>
    </row>
    <row r="233" spans="1:12" x14ac:dyDescent="0.3">
      <c r="A233" s="7">
        <v>2382</v>
      </c>
      <c r="B233" s="7" t="s">
        <v>11</v>
      </c>
      <c r="C233" s="13">
        <f t="shared" si="0"/>
        <v>7</v>
      </c>
      <c r="D233" s="7" t="s">
        <v>45</v>
      </c>
      <c r="K233" s="7" t="s">
        <v>453</v>
      </c>
    </row>
    <row r="234" spans="1:12" x14ac:dyDescent="0.3">
      <c r="A234" s="7">
        <v>2389</v>
      </c>
      <c r="B234" s="7" t="s">
        <v>9</v>
      </c>
      <c r="C234" s="13">
        <f t="shared" si="0"/>
        <v>20</v>
      </c>
      <c r="D234" s="7" t="s">
        <v>23</v>
      </c>
      <c r="K234" s="7" t="s">
        <v>454</v>
      </c>
    </row>
    <row r="235" spans="1:12" x14ac:dyDescent="0.3">
      <c r="A235" s="7">
        <v>2409</v>
      </c>
      <c r="B235" s="7" t="s">
        <v>9</v>
      </c>
      <c r="C235" s="13">
        <f t="shared" si="0"/>
        <v>20</v>
      </c>
      <c r="D235" s="27" t="s">
        <v>24</v>
      </c>
      <c r="K235" s="7" t="s">
        <v>455</v>
      </c>
    </row>
    <row r="236" spans="1:12" x14ac:dyDescent="0.3">
      <c r="A236" s="7">
        <v>2429</v>
      </c>
      <c r="B236" s="7" t="s">
        <v>11</v>
      </c>
      <c r="C236" s="13">
        <f t="shared" si="0"/>
        <v>5</v>
      </c>
      <c r="D236" s="7" t="s">
        <v>45</v>
      </c>
      <c r="K236" s="7" t="s">
        <v>455</v>
      </c>
    </row>
    <row r="237" spans="1:12" x14ac:dyDescent="0.3">
      <c r="A237" s="7">
        <v>2434</v>
      </c>
      <c r="B237" s="7" t="s">
        <v>9</v>
      </c>
      <c r="C237" s="13">
        <f t="shared" si="0"/>
        <v>2</v>
      </c>
      <c r="D237" s="7" t="s">
        <v>27</v>
      </c>
      <c r="K237" s="7" t="s">
        <v>455</v>
      </c>
    </row>
    <row r="238" spans="1:12" x14ac:dyDescent="0.3">
      <c r="A238" s="7">
        <v>2436</v>
      </c>
      <c r="B238" s="7" t="s">
        <v>9</v>
      </c>
      <c r="C238" s="13">
        <f t="shared" si="0"/>
        <v>6</v>
      </c>
      <c r="D238" s="27" t="s">
        <v>24</v>
      </c>
      <c r="K238" s="7" t="s">
        <v>456</v>
      </c>
    </row>
    <row r="239" spans="1:12" x14ac:dyDescent="0.3">
      <c r="A239" s="7">
        <v>2442</v>
      </c>
      <c r="B239" s="7" t="s">
        <v>9</v>
      </c>
      <c r="C239" s="13">
        <f t="shared" si="0"/>
        <v>9</v>
      </c>
      <c r="D239" s="7" t="s">
        <v>23</v>
      </c>
      <c r="K239" s="7" t="s">
        <v>456</v>
      </c>
    </row>
    <row r="240" spans="1:12" x14ac:dyDescent="0.3">
      <c r="A240" s="7">
        <v>2451</v>
      </c>
      <c r="B240" s="7" t="s">
        <v>11</v>
      </c>
      <c r="C240" s="13">
        <f t="shared" si="0"/>
        <v>5</v>
      </c>
      <c r="D240" s="7" t="s">
        <v>45</v>
      </c>
      <c r="K240" s="7" t="s">
        <v>456</v>
      </c>
    </row>
    <row r="241" spans="1:17" x14ac:dyDescent="0.3">
      <c r="A241" s="7">
        <v>2456</v>
      </c>
      <c r="B241" s="7" t="s">
        <v>9</v>
      </c>
      <c r="C241" s="13">
        <f t="shared" si="0"/>
        <v>9</v>
      </c>
      <c r="D241" s="7" t="s">
        <v>28</v>
      </c>
      <c r="K241" s="7" t="s">
        <v>456</v>
      </c>
    </row>
    <row r="242" spans="1:17" x14ac:dyDescent="0.3">
      <c r="A242" s="7">
        <v>2465</v>
      </c>
      <c r="B242" s="7" t="s">
        <v>11</v>
      </c>
      <c r="C242" s="13">
        <f t="shared" si="0"/>
        <v>15</v>
      </c>
      <c r="D242" s="7" t="s">
        <v>45</v>
      </c>
      <c r="K242" s="7" t="s">
        <v>456</v>
      </c>
    </row>
    <row r="243" spans="1:17" x14ac:dyDescent="0.3">
      <c r="A243" s="29">
        <v>2480</v>
      </c>
      <c r="B243" s="7" t="s">
        <v>9</v>
      </c>
      <c r="C243" s="13">
        <f t="shared" si="0"/>
        <v>10</v>
      </c>
      <c r="D243" s="7" t="s">
        <v>23</v>
      </c>
      <c r="E243" s="7"/>
      <c r="F243" s="7"/>
      <c r="G243" s="7"/>
      <c r="H243" s="7"/>
      <c r="I243" s="7"/>
      <c r="J243" s="7"/>
      <c r="K243" s="7" t="s">
        <v>457</v>
      </c>
      <c r="L243" s="7"/>
      <c r="M243" s="7"/>
      <c r="N243" s="7"/>
      <c r="O243" s="7"/>
      <c r="P243" s="7"/>
      <c r="Q243" s="7"/>
    </row>
    <row r="244" spans="1:17" x14ac:dyDescent="0.3">
      <c r="A244" s="29">
        <v>2490</v>
      </c>
      <c r="B244" s="7" t="s">
        <v>9</v>
      </c>
      <c r="C244" s="13">
        <f t="shared" si="0"/>
        <v>6</v>
      </c>
      <c r="D244" s="7" t="s">
        <v>25</v>
      </c>
      <c r="E244" s="7"/>
      <c r="F244" s="7"/>
      <c r="G244" s="7"/>
      <c r="H244" s="7"/>
      <c r="I244" s="7"/>
      <c r="J244" s="7"/>
      <c r="K244" s="7" t="s">
        <v>458</v>
      </c>
      <c r="L244" s="7"/>
      <c r="M244" s="7"/>
      <c r="N244" s="7"/>
      <c r="O244" s="7"/>
      <c r="P244" s="7"/>
      <c r="Q244" s="7"/>
    </row>
    <row r="245" spans="1:17" x14ac:dyDescent="0.3">
      <c r="A245" s="29">
        <v>2496</v>
      </c>
      <c r="B245" s="7" t="s">
        <v>11</v>
      </c>
      <c r="C245" s="13">
        <f t="shared" si="0"/>
        <v>2</v>
      </c>
      <c r="D245" s="7" t="s">
        <v>45</v>
      </c>
      <c r="E245" s="7"/>
      <c r="F245" s="7"/>
      <c r="G245" s="7"/>
      <c r="H245" s="7"/>
      <c r="I245" s="7"/>
      <c r="J245" s="7"/>
      <c r="K245" s="7" t="s">
        <v>458</v>
      </c>
      <c r="L245" s="7"/>
      <c r="M245" s="7"/>
      <c r="N245" s="7"/>
      <c r="O245" s="7"/>
      <c r="P245" s="7"/>
      <c r="Q245" s="7"/>
    </row>
    <row r="246" spans="1:17" x14ac:dyDescent="0.3">
      <c r="A246" s="29">
        <v>2498</v>
      </c>
      <c r="B246" s="7" t="s">
        <v>9</v>
      </c>
      <c r="C246" s="13">
        <f t="shared" si="0"/>
        <v>40</v>
      </c>
      <c r="D246" s="7" t="s">
        <v>29</v>
      </c>
      <c r="E246" s="7"/>
      <c r="F246" s="7"/>
      <c r="G246" s="7"/>
      <c r="H246" s="7"/>
      <c r="I246" s="7"/>
      <c r="J246" s="7"/>
      <c r="K246" s="7" t="s">
        <v>459</v>
      </c>
      <c r="L246" s="7"/>
      <c r="M246" s="7"/>
      <c r="N246" s="7"/>
      <c r="O246" s="7"/>
      <c r="P246" s="7"/>
      <c r="Q246" s="7"/>
    </row>
    <row r="247" spans="1:17" x14ac:dyDescent="0.3">
      <c r="A247" s="29">
        <v>2538</v>
      </c>
      <c r="B247" s="7" t="s">
        <v>43</v>
      </c>
      <c r="C247" s="13">
        <f t="shared" si="0"/>
        <v>8</v>
      </c>
      <c r="D247" s="7" t="s">
        <v>42</v>
      </c>
      <c r="E247" s="7"/>
      <c r="F247" s="7"/>
      <c r="G247" s="7"/>
      <c r="H247" s="7"/>
      <c r="I247" s="7"/>
      <c r="J247" s="7"/>
      <c r="K247" s="7" t="s">
        <v>460</v>
      </c>
      <c r="L247" s="7"/>
      <c r="M247" s="7"/>
      <c r="N247" s="7"/>
      <c r="O247" s="7"/>
      <c r="P247" s="7"/>
      <c r="Q247" s="7"/>
    </row>
    <row r="248" spans="1:17" x14ac:dyDescent="0.3">
      <c r="A248" s="29">
        <v>2546</v>
      </c>
      <c r="B248" s="7" t="s">
        <v>9</v>
      </c>
      <c r="C248" s="13">
        <f t="shared" si="0"/>
        <v>19</v>
      </c>
      <c r="D248" s="27"/>
      <c r="E248" s="7"/>
      <c r="F248" s="33" t="s">
        <v>370</v>
      </c>
      <c r="G248" s="7"/>
      <c r="H248" s="7"/>
      <c r="I248" s="7"/>
      <c r="J248" s="7"/>
      <c r="K248" s="7" t="s">
        <v>461</v>
      </c>
      <c r="L248" s="7"/>
      <c r="M248" s="7"/>
      <c r="N248" s="7"/>
      <c r="O248" s="7"/>
      <c r="P248" s="7"/>
      <c r="Q248" s="7"/>
    </row>
    <row r="249" spans="1:17" x14ac:dyDescent="0.3">
      <c r="A249" s="29">
        <v>2565</v>
      </c>
      <c r="B249" s="7" t="s">
        <v>11</v>
      </c>
      <c r="C249" s="13">
        <f t="shared" si="0"/>
        <v>2</v>
      </c>
      <c r="D249" s="7" t="s">
        <v>45</v>
      </c>
      <c r="E249" s="7"/>
      <c r="F249" s="7"/>
      <c r="G249" s="7"/>
      <c r="H249" s="7"/>
      <c r="I249" s="7"/>
      <c r="J249" s="7"/>
      <c r="K249" s="7" t="s">
        <v>462</v>
      </c>
      <c r="L249" s="7"/>
      <c r="M249" s="7"/>
      <c r="N249" s="7"/>
      <c r="O249" s="7"/>
      <c r="P249" s="7"/>
      <c r="Q249" s="7"/>
    </row>
    <row r="250" spans="1:17" x14ac:dyDescent="0.3">
      <c r="A250" s="29">
        <v>2567</v>
      </c>
      <c r="B250" s="7" t="s">
        <v>9</v>
      </c>
      <c r="C250" s="13">
        <f t="shared" si="0"/>
        <v>12</v>
      </c>
      <c r="D250" s="27" t="s">
        <v>23</v>
      </c>
      <c r="E250" s="7"/>
      <c r="F250" s="7"/>
      <c r="G250" s="7"/>
      <c r="H250" s="7"/>
      <c r="I250" s="7"/>
      <c r="J250" s="7"/>
      <c r="K250" s="7" t="s">
        <v>462</v>
      </c>
      <c r="L250" s="7"/>
      <c r="M250" s="7"/>
      <c r="N250" s="7"/>
      <c r="O250" s="7"/>
      <c r="P250" s="7"/>
      <c r="Q250" s="7"/>
    </row>
    <row r="251" spans="1:17" x14ac:dyDescent="0.3">
      <c r="A251" s="29">
        <v>2579</v>
      </c>
      <c r="B251" s="7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3">
      <c r="A252" s="7" t="s">
        <v>233</v>
      </c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58"/>
  <sheetViews>
    <sheetView topLeftCell="A237" workbookViewId="0">
      <selection activeCell="C257" sqref="C25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11</v>
      </c>
      <c r="C5" s="13">
        <f t="shared" ref="C5:C256" si="0">A6-A5</f>
        <v>46</v>
      </c>
      <c r="D5" s="13" t="s">
        <v>45</v>
      </c>
      <c r="I5" s="14"/>
      <c r="J5" s="15"/>
      <c r="K5" s="7" t="s">
        <v>463</v>
      </c>
      <c r="N5" s="22" t="s">
        <v>9</v>
      </c>
      <c r="O5" s="30">
        <f>SUMIF(B:B,"hard_coral",C:C)</f>
        <v>731</v>
      </c>
      <c r="P5" s="31">
        <f t="shared" ref="P5:P15" si="1">(O5/$O$16)*100</f>
        <v>27.225325884543761</v>
      </c>
      <c r="R5" s="13" t="s">
        <v>11</v>
      </c>
      <c r="S5" s="13">
        <v>1626</v>
      </c>
      <c r="T5" s="7"/>
      <c r="U5" s="7"/>
      <c r="V5" s="7"/>
      <c r="W5" s="7"/>
      <c r="X5" s="7"/>
    </row>
    <row r="6" spans="1:24" x14ac:dyDescent="0.3">
      <c r="A6" s="7">
        <v>81</v>
      </c>
      <c r="B6" s="7" t="s">
        <v>11</v>
      </c>
      <c r="C6" s="13">
        <f t="shared" si="0"/>
        <v>16</v>
      </c>
      <c r="D6" s="13" t="s">
        <v>32</v>
      </c>
      <c r="I6" s="14"/>
      <c r="J6" s="15"/>
      <c r="K6" s="7" t="s">
        <v>464</v>
      </c>
      <c r="N6" s="1" t="s">
        <v>11</v>
      </c>
      <c r="O6" s="16">
        <f>SUMIF(B:B,"algae",C:C)</f>
        <v>1626</v>
      </c>
      <c r="P6" s="17">
        <f t="shared" si="1"/>
        <v>60.5586592178771</v>
      </c>
      <c r="R6" s="7" t="s">
        <v>14</v>
      </c>
      <c r="S6" s="7">
        <v>143</v>
      </c>
    </row>
    <row r="7" spans="1:24" x14ac:dyDescent="0.3">
      <c r="A7" s="7">
        <v>97</v>
      </c>
      <c r="B7" s="7" t="s">
        <v>43</v>
      </c>
      <c r="C7" s="13">
        <f t="shared" si="0"/>
        <v>2</v>
      </c>
      <c r="I7" s="14"/>
      <c r="J7" s="15"/>
      <c r="K7" s="7" t="s">
        <v>464</v>
      </c>
      <c r="N7" s="1" t="s">
        <v>10</v>
      </c>
      <c r="O7" s="16">
        <f>SUMIF(B:B,"soft_coral",C:C)</f>
        <v>13</v>
      </c>
      <c r="P7" s="17">
        <f t="shared" si="1"/>
        <v>0.48417132216014896</v>
      </c>
      <c r="R7" s="7" t="s">
        <v>9</v>
      </c>
      <c r="S7" s="7">
        <v>731</v>
      </c>
    </row>
    <row r="8" spans="1:24" x14ac:dyDescent="0.3">
      <c r="A8" s="7">
        <v>99</v>
      </c>
      <c r="B8" s="7" t="s">
        <v>9</v>
      </c>
      <c r="C8" s="13">
        <f t="shared" si="0"/>
        <v>14</v>
      </c>
      <c r="D8" s="13" t="s">
        <v>23</v>
      </c>
      <c r="I8" s="14"/>
      <c r="J8" s="15"/>
      <c r="K8" s="7" t="s">
        <v>464</v>
      </c>
      <c r="N8" s="1" t="s">
        <v>14</v>
      </c>
      <c r="O8" s="16">
        <f>SUMIF(B:B,"boulder",C:C)</f>
        <v>143</v>
      </c>
      <c r="P8" s="17">
        <f t="shared" si="1"/>
        <v>5.3258845437616387</v>
      </c>
      <c r="R8" s="13" t="s">
        <v>44</v>
      </c>
      <c r="S8" s="13">
        <v>7</v>
      </c>
      <c r="T8" s="7"/>
      <c r="U8" s="7"/>
      <c r="V8" s="7"/>
      <c r="W8" s="7"/>
    </row>
    <row r="9" spans="1:24" x14ac:dyDescent="0.3">
      <c r="A9" s="7">
        <v>113</v>
      </c>
      <c r="B9" s="7" t="s">
        <v>9</v>
      </c>
      <c r="C9" s="13">
        <f t="shared" si="0"/>
        <v>4</v>
      </c>
      <c r="D9" s="13" t="s">
        <v>25</v>
      </c>
      <c r="I9" s="14"/>
      <c r="J9" s="15"/>
      <c r="K9" s="7" t="s">
        <v>465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117</v>
      </c>
      <c r="B10" s="7" t="s">
        <v>11</v>
      </c>
      <c r="C10" s="13">
        <f t="shared" si="0"/>
        <v>34</v>
      </c>
      <c r="D10" s="13" t="s">
        <v>45</v>
      </c>
      <c r="F10" s="19"/>
      <c r="K10" s="7" t="s">
        <v>466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4" x14ac:dyDescent="0.3">
      <c r="A11" s="7">
        <v>151</v>
      </c>
      <c r="B11" s="7" t="s">
        <v>11</v>
      </c>
      <c r="C11" s="13">
        <f t="shared" si="0"/>
        <v>14</v>
      </c>
      <c r="D11" s="13" t="s">
        <v>32</v>
      </c>
      <c r="K11" s="7" t="s">
        <v>466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65</v>
      </c>
    </row>
    <row r="12" spans="1:24" x14ac:dyDescent="0.3">
      <c r="A12" s="7">
        <v>165</v>
      </c>
      <c r="B12" s="7" t="s">
        <v>11</v>
      </c>
      <c r="C12" s="13">
        <f t="shared" si="0"/>
        <v>7</v>
      </c>
      <c r="D12" s="13" t="s">
        <v>45</v>
      </c>
      <c r="K12" s="7" t="s">
        <v>467</v>
      </c>
      <c r="N12" s="1" t="s">
        <v>44</v>
      </c>
      <c r="O12" s="16">
        <f>SUMIF(B:B,"other",C:C)</f>
        <v>7</v>
      </c>
      <c r="P12" s="17">
        <f t="shared" si="1"/>
        <v>0.26070763500931099</v>
      </c>
      <c r="R12" s="7" t="s">
        <v>10</v>
      </c>
      <c r="S12" s="7">
        <v>13</v>
      </c>
    </row>
    <row r="13" spans="1:24" x14ac:dyDescent="0.3">
      <c r="A13" s="7">
        <v>172</v>
      </c>
      <c r="B13" s="27" t="s">
        <v>13</v>
      </c>
      <c r="C13" s="13">
        <f t="shared" si="0"/>
        <v>5</v>
      </c>
      <c r="D13" s="35"/>
      <c r="K13" s="7" t="s">
        <v>467</v>
      </c>
      <c r="N13" s="1" t="s">
        <v>13</v>
      </c>
      <c r="O13" s="16">
        <f>SUMIF(B:B,"unknown",C:C)</f>
        <v>63</v>
      </c>
      <c r="P13" s="17">
        <f t="shared" si="1"/>
        <v>2.3463687150837989</v>
      </c>
      <c r="R13" s="13" t="s">
        <v>12</v>
      </c>
      <c r="S13" s="13">
        <v>0</v>
      </c>
    </row>
    <row r="14" spans="1:24" x14ac:dyDescent="0.3">
      <c r="A14" s="7">
        <v>177</v>
      </c>
      <c r="B14" s="7" t="s">
        <v>11</v>
      </c>
      <c r="C14" s="13">
        <f t="shared" si="0"/>
        <v>22</v>
      </c>
      <c r="D14" s="13" t="s">
        <v>45</v>
      </c>
      <c r="K14" s="7" t="s">
        <v>468</v>
      </c>
      <c r="L14" s="7"/>
      <c r="N14" s="1" t="s">
        <v>43</v>
      </c>
      <c r="O14" s="16">
        <f>SUMIF(B:B,"shadow",C:C)</f>
        <v>65</v>
      </c>
      <c r="P14" s="17">
        <f t="shared" si="1"/>
        <v>2.4208566108007448</v>
      </c>
      <c r="R14" s="13" t="s">
        <v>13</v>
      </c>
      <c r="S14" s="13">
        <v>63</v>
      </c>
    </row>
    <row r="15" spans="1:24" x14ac:dyDescent="0.3">
      <c r="A15" s="7">
        <v>199</v>
      </c>
      <c r="B15" s="7" t="s">
        <v>9</v>
      </c>
      <c r="C15" s="13">
        <f t="shared" si="0"/>
        <v>3</v>
      </c>
      <c r="D15" s="13" t="s">
        <v>23</v>
      </c>
      <c r="K15" s="7" t="s">
        <v>469</v>
      </c>
      <c r="N15" s="1" t="s">
        <v>48</v>
      </c>
      <c r="O15" s="16">
        <f>SUMIF(B:B,"zoanthids",C:C)</f>
        <v>37</v>
      </c>
      <c r="P15" s="17">
        <f t="shared" si="1"/>
        <v>1.3780260707635008</v>
      </c>
      <c r="R15" s="13" t="s">
        <v>48</v>
      </c>
      <c r="S15" s="13">
        <v>37</v>
      </c>
    </row>
    <row r="16" spans="1:24" x14ac:dyDescent="0.3">
      <c r="A16" s="7">
        <v>202</v>
      </c>
      <c r="B16" s="7" t="s">
        <v>11</v>
      </c>
      <c r="C16" s="13">
        <f t="shared" si="0"/>
        <v>3</v>
      </c>
      <c r="D16" s="13" t="s">
        <v>45</v>
      </c>
      <c r="K16" s="7" t="s">
        <v>469</v>
      </c>
      <c r="N16" s="1"/>
      <c r="O16" s="32">
        <f t="shared" ref="O16:P16" si="2">SUM(O5:O15)</f>
        <v>2685</v>
      </c>
      <c r="P16" s="21">
        <f t="shared" si="2"/>
        <v>100</v>
      </c>
    </row>
    <row r="17" spans="1:16" x14ac:dyDescent="0.3">
      <c r="A17" s="7">
        <v>205</v>
      </c>
      <c r="B17" s="7" t="s">
        <v>43</v>
      </c>
      <c r="C17" s="13">
        <f t="shared" si="0"/>
        <v>10</v>
      </c>
      <c r="D17" s="13" t="s">
        <v>42</v>
      </c>
      <c r="K17" s="7" t="s">
        <v>469</v>
      </c>
      <c r="N17" s="22"/>
      <c r="O17" s="1"/>
      <c r="P17" s="1"/>
    </row>
    <row r="18" spans="1:16" x14ac:dyDescent="0.3">
      <c r="A18" s="7">
        <v>215</v>
      </c>
      <c r="B18" s="7" t="s">
        <v>9</v>
      </c>
      <c r="C18" s="13">
        <f t="shared" si="0"/>
        <v>6</v>
      </c>
      <c r="D18" s="13" t="s">
        <v>28</v>
      </c>
      <c r="F18" s="19"/>
      <c r="K18" s="7" t="s">
        <v>469</v>
      </c>
      <c r="L18" s="19"/>
      <c r="N18" s="22" t="s">
        <v>58</v>
      </c>
      <c r="O18" s="1"/>
      <c r="P18" s="1"/>
    </row>
    <row r="19" spans="1:16" x14ac:dyDescent="0.3">
      <c r="A19" s="7">
        <v>221</v>
      </c>
      <c r="B19" s="27" t="s">
        <v>9</v>
      </c>
      <c r="C19" s="13">
        <f t="shared" si="0"/>
        <v>5</v>
      </c>
      <c r="D19" s="35" t="s">
        <v>25</v>
      </c>
      <c r="K19" s="7" t="s">
        <v>469</v>
      </c>
      <c r="N19" s="32">
        <f>C251-SUMIF(B5:B250,"missing",C5:C250)</f>
        <v>8</v>
      </c>
      <c r="O19" s="1"/>
      <c r="P19" s="1"/>
    </row>
    <row r="20" spans="1:16" x14ac:dyDescent="0.3">
      <c r="A20" s="13">
        <v>226</v>
      </c>
      <c r="B20" s="7" t="s">
        <v>9</v>
      </c>
      <c r="C20" s="13">
        <f t="shared" si="0"/>
        <v>5</v>
      </c>
      <c r="D20" s="13" t="s">
        <v>24</v>
      </c>
      <c r="K20" s="7" t="s">
        <v>470</v>
      </c>
      <c r="L20" s="35" t="s">
        <v>432</v>
      </c>
    </row>
    <row r="21" spans="1:16" x14ac:dyDescent="0.3">
      <c r="A21" s="7">
        <v>231</v>
      </c>
      <c r="B21" s="7" t="s">
        <v>9</v>
      </c>
      <c r="C21" s="13">
        <f t="shared" si="0"/>
        <v>2</v>
      </c>
      <c r="D21" s="35" t="s">
        <v>25</v>
      </c>
      <c r="K21" s="7" t="s">
        <v>471</v>
      </c>
      <c r="L21" s="35" t="s">
        <v>432</v>
      </c>
      <c r="N21" s="13" t="s">
        <v>59</v>
      </c>
    </row>
    <row r="22" spans="1:16" x14ac:dyDescent="0.3">
      <c r="A22" s="7">
        <v>233</v>
      </c>
      <c r="B22" s="7" t="s">
        <v>11</v>
      </c>
      <c r="C22" s="13">
        <f t="shared" si="0"/>
        <v>2</v>
      </c>
      <c r="D22" s="13" t="s">
        <v>45</v>
      </c>
      <c r="K22" s="7" t="s">
        <v>471</v>
      </c>
    </row>
    <row r="23" spans="1:16" x14ac:dyDescent="0.3">
      <c r="A23" s="7">
        <v>235</v>
      </c>
      <c r="B23" s="7" t="s">
        <v>9</v>
      </c>
      <c r="C23" s="13">
        <f t="shared" si="0"/>
        <v>3</v>
      </c>
      <c r="D23" s="13" t="s">
        <v>23</v>
      </c>
      <c r="K23" s="7" t="s">
        <v>471</v>
      </c>
    </row>
    <row r="24" spans="1:16" x14ac:dyDescent="0.3">
      <c r="A24" s="7">
        <v>238</v>
      </c>
      <c r="B24" s="7" t="s">
        <v>11</v>
      </c>
      <c r="C24" s="13">
        <f t="shared" si="0"/>
        <v>17</v>
      </c>
      <c r="D24" s="13" t="s">
        <v>45</v>
      </c>
      <c r="K24" s="7" t="s">
        <v>471</v>
      </c>
      <c r="L24" s="1"/>
    </row>
    <row r="25" spans="1:16" x14ac:dyDescent="0.3">
      <c r="A25" s="7">
        <v>255</v>
      </c>
      <c r="B25" s="27" t="s">
        <v>13</v>
      </c>
      <c r="C25" s="13">
        <f t="shared" si="0"/>
        <v>3</v>
      </c>
      <c r="D25" s="35"/>
      <c r="K25" s="7" t="s">
        <v>471</v>
      </c>
      <c r="L25" s="1"/>
    </row>
    <row r="26" spans="1:16" x14ac:dyDescent="0.3">
      <c r="A26" s="7">
        <v>258</v>
      </c>
      <c r="B26" s="7" t="s">
        <v>10</v>
      </c>
      <c r="C26" s="13">
        <f t="shared" si="0"/>
        <v>13</v>
      </c>
      <c r="K26" s="7" t="s">
        <v>472</v>
      </c>
      <c r="L26" s="1"/>
    </row>
    <row r="27" spans="1:16" x14ac:dyDescent="0.3">
      <c r="A27" s="7">
        <v>271</v>
      </c>
      <c r="B27" s="7" t="s">
        <v>9</v>
      </c>
      <c r="C27" s="13">
        <f t="shared" si="0"/>
        <v>6</v>
      </c>
      <c r="D27" s="13" t="s">
        <v>27</v>
      </c>
      <c r="K27" s="7" t="s">
        <v>473</v>
      </c>
      <c r="L27" s="1"/>
    </row>
    <row r="28" spans="1:16" x14ac:dyDescent="0.3">
      <c r="A28" s="7">
        <v>277</v>
      </c>
      <c r="B28" s="7" t="s">
        <v>11</v>
      </c>
      <c r="C28" s="13">
        <f t="shared" si="0"/>
        <v>2</v>
      </c>
      <c r="D28" s="13" t="s">
        <v>45</v>
      </c>
      <c r="K28" s="7" t="s">
        <v>473</v>
      </c>
    </row>
    <row r="29" spans="1:16" x14ac:dyDescent="0.3">
      <c r="A29" s="7">
        <v>279</v>
      </c>
      <c r="B29" s="7" t="s">
        <v>9</v>
      </c>
      <c r="C29" s="13">
        <f t="shared" si="0"/>
        <v>5</v>
      </c>
      <c r="D29" s="13" t="s">
        <v>27</v>
      </c>
      <c r="K29" s="7" t="s">
        <v>473</v>
      </c>
    </row>
    <row r="30" spans="1:16" x14ac:dyDescent="0.3">
      <c r="A30" s="7">
        <v>284</v>
      </c>
      <c r="B30" s="7" t="s">
        <v>11</v>
      </c>
      <c r="C30" s="13">
        <f t="shared" si="0"/>
        <v>1</v>
      </c>
      <c r="D30" s="13" t="s">
        <v>45</v>
      </c>
      <c r="K30" s="7" t="s">
        <v>473</v>
      </c>
    </row>
    <row r="31" spans="1:16" x14ac:dyDescent="0.3">
      <c r="A31" s="7">
        <v>285</v>
      </c>
      <c r="B31" s="7" t="s">
        <v>9</v>
      </c>
      <c r="C31" s="13">
        <f t="shared" si="0"/>
        <v>2</v>
      </c>
      <c r="D31" s="13" t="s">
        <v>28</v>
      </c>
      <c r="K31" s="7" t="s">
        <v>473</v>
      </c>
    </row>
    <row r="32" spans="1:16" x14ac:dyDescent="0.3">
      <c r="A32" s="7">
        <v>287</v>
      </c>
      <c r="B32" s="7" t="s">
        <v>11</v>
      </c>
      <c r="C32" s="13">
        <f t="shared" si="0"/>
        <v>17</v>
      </c>
      <c r="D32" s="13" t="s">
        <v>45</v>
      </c>
      <c r="K32" s="7" t="s">
        <v>474</v>
      </c>
    </row>
    <row r="33" spans="1:12" x14ac:dyDescent="0.3">
      <c r="A33" s="7">
        <v>304</v>
      </c>
      <c r="B33" s="27" t="s">
        <v>13</v>
      </c>
      <c r="C33" s="13">
        <f t="shared" si="0"/>
        <v>2</v>
      </c>
      <c r="D33" s="35"/>
      <c r="K33" s="7" t="s">
        <v>475</v>
      </c>
    </row>
    <row r="34" spans="1:12" x14ac:dyDescent="0.3">
      <c r="A34" s="7">
        <v>306</v>
      </c>
      <c r="B34" s="7" t="s">
        <v>11</v>
      </c>
      <c r="C34" s="13">
        <f t="shared" si="0"/>
        <v>4</v>
      </c>
      <c r="D34" s="13" t="s">
        <v>32</v>
      </c>
      <c r="K34" s="7" t="s">
        <v>475</v>
      </c>
    </row>
    <row r="35" spans="1:12" x14ac:dyDescent="0.3">
      <c r="A35" s="7">
        <v>310</v>
      </c>
      <c r="B35" s="7" t="s">
        <v>11</v>
      </c>
      <c r="C35" s="13">
        <f t="shared" si="0"/>
        <v>5</v>
      </c>
      <c r="D35" s="13" t="s">
        <v>45</v>
      </c>
      <c r="K35" s="7" t="s">
        <v>475</v>
      </c>
    </row>
    <row r="36" spans="1:12" x14ac:dyDescent="0.3">
      <c r="A36" s="7">
        <v>315</v>
      </c>
      <c r="B36" s="7" t="s">
        <v>9</v>
      </c>
      <c r="C36" s="13">
        <f t="shared" si="0"/>
        <v>4</v>
      </c>
      <c r="D36" s="35"/>
      <c r="K36" s="7" t="s">
        <v>475</v>
      </c>
    </row>
    <row r="37" spans="1:12" x14ac:dyDescent="0.3">
      <c r="A37" s="7">
        <v>319</v>
      </c>
      <c r="B37" s="7" t="s">
        <v>11</v>
      </c>
      <c r="C37" s="13">
        <f t="shared" si="0"/>
        <v>1</v>
      </c>
      <c r="D37" s="13" t="s">
        <v>45</v>
      </c>
      <c r="K37" s="7" t="s">
        <v>475</v>
      </c>
    </row>
    <row r="38" spans="1:12" x14ac:dyDescent="0.3">
      <c r="A38" s="7">
        <v>320</v>
      </c>
      <c r="B38" s="7" t="s">
        <v>9</v>
      </c>
      <c r="C38" s="13">
        <f t="shared" si="0"/>
        <v>5</v>
      </c>
      <c r="D38" s="13" t="s">
        <v>25</v>
      </c>
      <c r="K38" s="7" t="s">
        <v>475</v>
      </c>
    </row>
    <row r="39" spans="1:12" x14ac:dyDescent="0.3">
      <c r="A39" s="7">
        <v>325</v>
      </c>
      <c r="B39" s="7" t="s">
        <v>9</v>
      </c>
      <c r="C39" s="13">
        <f t="shared" si="0"/>
        <v>5</v>
      </c>
      <c r="D39" s="13" t="s">
        <v>23</v>
      </c>
      <c r="K39" s="7" t="s">
        <v>475</v>
      </c>
    </row>
    <row r="40" spans="1:12" x14ac:dyDescent="0.3">
      <c r="A40" s="7">
        <v>330</v>
      </c>
      <c r="B40" s="7" t="s">
        <v>9</v>
      </c>
      <c r="C40" s="13">
        <f t="shared" si="0"/>
        <v>8</v>
      </c>
      <c r="D40" s="13" t="s">
        <v>25</v>
      </c>
      <c r="K40" s="7" t="s">
        <v>475</v>
      </c>
    </row>
    <row r="41" spans="1:12" x14ac:dyDescent="0.3">
      <c r="A41" s="7">
        <v>338</v>
      </c>
      <c r="B41" s="7" t="s">
        <v>11</v>
      </c>
      <c r="C41" s="13">
        <f t="shared" si="0"/>
        <v>12</v>
      </c>
      <c r="D41" s="13" t="s">
        <v>45</v>
      </c>
      <c r="K41" s="7" t="s">
        <v>476</v>
      </c>
    </row>
    <row r="42" spans="1:12" x14ac:dyDescent="0.3">
      <c r="A42" s="7">
        <v>350</v>
      </c>
      <c r="B42" s="7" t="s">
        <v>9</v>
      </c>
      <c r="C42" s="13">
        <f t="shared" si="0"/>
        <v>6</v>
      </c>
      <c r="D42" s="13" t="s">
        <v>25</v>
      </c>
      <c r="K42" s="7" t="s">
        <v>477</v>
      </c>
      <c r="L42" s="1"/>
    </row>
    <row r="43" spans="1:12" x14ac:dyDescent="0.3">
      <c r="A43" s="7">
        <v>356</v>
      </c>
      <c r="B43" s="7" t="s">
        <v>11</v>
      </c>
      <c r="C43" s="13">
        <f t="shared" si="0"/>
        <v>7</v>
      </c>
      <c r="D43" s="13" t="s">
        <v>45</v>
      </c>
      <c r="K43" s="7" t="s">
        <v>477</v>
      </c>
    </row>
    <row r="44" spans="1:12" x14ac:dyDescent="0.3">
      <c r="A44" s="7">
        <v>363</v>
      </c>
      <c r="B44" s="7" t="s">
        <v>9</v>
      </c>
      <c r="C44" s="13">
        <f t="shared" si="0"/>
        <v>10</v>
      </c>
      <c r="D44" s="13" t="s">
        <v>28</v>
      </c>
      <c r="K44" s="7" t="s">
        <v>478</v>
      </c>
    </row>
    <row r="45" spans="1:12" x14ac:dyDescent="0.3">
      <c r="A45" s="7">
        <v>373</v>
      </c>
      <c r="B45" s="7" t="s">
        <v>11</v>
      </c>
      <c r="C45" s="13">
        <f t="shared" si="0"/>
        <v>45</v>
      </c>
      <c r="D45" s="13" t="s">
        <v>45</v>
      </c>
      <c r="K45" s="7" t="s">
        <v>479</v>
      </c>
    </row>
    <row r="46" spans="1:12" x14ac:dyDescent="0.3">
      <c r="A46" s="7">
        <v>418</v>
      </c>
      <c r="B46" s="27" t="s">
        <v>9</v>
      </c>
      <c r="C46" s="13">
        <f t="shared" si="0"/>
        <v>5</v>
      </c>
      <c r="D46" s="35" t="s">
        <v>25</v>
      </c>
      <c r="K46" s="7" t="s">
        <v>480</v>
      </c>
    </row>
    <row r="47" spans="1:12" x14ac:dyDescent="0.3">
      <c r="A47" s="7">
        <v>423</v>
      </c>
      <c r="B47" s="7" t="s">
        <v>11</v>
      </c>
      <c r="C47" s="13">
        <f t="shared" si="0"/>
        <v>10</v>
      </c>
      <c r="D47" s="13" t="s">
        <v>45</v>
      </c>
      <c r="K47" s="7" t="s">
        <v>480</v>
      </c>
    </row>
    <row r="48" spans="1:12" x14ac:dyDescent="0.3">
      <c r="A48" s="7">
        <v>433</v>
      </c>
      <c r="B48" s="27" t="s">
        <v>9</v>
      </c>
      <c r="C48" s="13">
        <f t="shared" si="0"/>
        <v>3</v>
      </c>
      <c r="D48" s="35" t="s">
        <v>25</v>
      </c>
      <c r="K48" s="7" t="s">
        <v>480</v>
      </c>
    </row>
    <row r="49" spans="1:12" x14ac:dyDescent="0.3">
      <c r="A49" s="7">
        <v>436</v>
      </c>
      <c r="B49" s="7" t="s">
        <v>11</v>
      </c>
      <c r="C49" s="13">
        <f t="shared" si="0"/>
        <v>29</v>
      </c>
      <c r="D49" s="13" t="s">
        <v>45</v>
      </c>
      <c r="K49" s="7" t="s">
        <v>481</v>
      </c>
    </row>
    <row r="50" spans="1:12" x14ac:dyDescent="0.3">
      <c r="A50" s="7">
        <v>465</v>
      </c>
      <c r="B50" s="27" t="s">
        <v>13</v>
      </c>
      <c r="C50" s="13">
        <f t="shared" si="0"/>
        <v>7</v>
      </c>
      <c r="D50" s="35"/>
      <c r="K50" s="7" t="s">
        <v>482</v>
      </c>
    </row>
    <row r="51" spans="1:12" x14ac:dyDescent="0.3">
      <c r="A51" s="7">
        <v>472</v>
      </c>
      <c r="B51" s="7" t="s">
        <v>9</v>
      </c>
      <c r="C51" s="13">
        <f t="shared" si="0"/>
        <v>4</v>
      </c>
      <c r="D51" s="13" t="s">
        <v>23</v>
      </c>
      <c r="K51" s="7" t="s">
        <v>482</v>
      </c>
    </row>
    <row r="52" spans="1:12" x14ac:dyDescent="0.3">
      <c r="A52" s="7">
        <v>476</v>
      </c>
      <c r="B52" s="7" t="s">
        <v>11</v>
      </c>
      <c r="C52" s="13">
        <f t="shared" si="0"/>
        <v>4</v>
      </c>
      <c r="D52" s="13" t="s">
        <v>32</v>
      </c>
      <c r="K52" s="7" t="s">
        <v>482</v>
      </c>
    </row>
    <row r="53" spans="1:12" x14ac:dyDescent="0.3">
      <c r="A53" s="7">
        <v>480</v>
      </c>
      <c r="B53" s="7" t="s">
        <v>9</v>
      </c>
      <c r="C53" s="13">
        <f t="shared" si="0"/>
        <v>10</v>
      </c>
      <c r="D53" s="13" t="s">
        <v>30</v>
      </c>
      <c r="K53" s="7" t="s">
        <v>483</v>
      </c>
    </row>
    <row r="54" spans="1:12" x14ac:dyDescent="0.3">
      <c r="A54" s="7">
        <v>490</v>
      </c>
      <c r="B54" s="7" t="s">
        <v>11</v>
      </c>
      <c r="C54" s="13">
        <f t="shared" si="0"/>
        <v>12</v>
      </c>
      <c r="D54" s="13" t="s">
        <v>32</v>
      </c>
      <c r="K54" s="7" t="s">
        <v>484</v>
      </c>
    </row>
    <row r="55" spans="1:12" x14ac:dyDescent="0.3">
      <c r="A55" s="7">
        <v>502</v>
      </c>
      <c r="B55" s="7" t="s">
        <v>14</v>
      </c>
      <c r="C55" s="13">
        <f t="shared" si="0"/>
        <v>5</v>
      </c>
      <c r="D55" s="13" t="s">
        <v>42</v>
      </c>
      <c r="K55" s="7" t="s">
        <v>484</v>
      </c>
    </row>
    <row r="56" spans="1:12" x14ac:dyDescent="0.3">
      <c r="A56" s="7">
        <v>507</v>
      </c>
      <c r="B56" s="7" t="s">
        <v>11</v>
      </c>
      <c r="C56" s="13">
        <f t="shared" si="0"/>
        <v>34</v>
      </c>
      <c r="D56" s="13" t="s">
        <v>45</v>
      </c>
      <c r="K56" s="7" t="s">
        <v>485</v>
      </c>
    </row>
    <row r="57" spans="1:12" x14ac:dyDescent="0.3">
      <c r="A57" s="7">
        <v>541</v>
      </c>
      <c r="B57" s="7" t="s">
        <v>9</v>
      </c>
      <c r="C57" s="13">
        <f t="shared" si="0"/>
        <v>21</v>
      </c>
      <c r="D57" s="13" t="s">
        <v>23</v>
      </c>
      <c r="K57" s="7" t="s">
        <v>486</v>
      </c>
    </row>
    <row r="58" spans="1:12" x14ac:dyDescent="0.3">
      <c r="A58" s="7">
        <v>562</v>
      </c>
      <c r="B58" s="7" t="s">
        <v>14</v>
      </c>
      <c r="C58" s="13">
        <f t="shared" si="0"/>
        <v>5</v>
      </c>
      <c r="D58" s="13" t="s">
        <v>42</v>
      </c>
      <c r="K58" s="1" t="s">
        <v>487</v>
      </c>
    </row>
    <row r="59" spans="1:12" x14ac:dyDescent="0.3">
      <c r="A59" s="7">
        <v>567</v>
      </c>
      <c r="B59" s="7" t="s">
        <v>9</v>
      </c>
      <c r="C59" s="13">
        <f t="shared" si="0"/>
        <v>4</v>
      </c>
      <c r="D59" s="13" t="s">
        <v>25</v>
      </c>
      <c r="K59" s="1" t="s">
        <v>487</v>
      </c>
    </row>
    <row r="60" spans="1:12" x14ac:dyDescent="0.3">
      <c r="A60" s="7">
        <v>571</v>
      </c>
      <c r="B60" s="7" t="s">
        <v>11</v>
      </c>
      <c r="C60" s="13">
        <f t="shared" si="0"/>
        <v>9</v>
      </c>
      <c r="D60" s="13" t="s">
        <v>45</v>
      </c>
      <c r="K60" s="1" t="s">
        <v>487</v>
      </c>
    </row>
    <row r="61" spans="1:12" x14ac:dyDescent="0.3">
      <c r="A61" s="7">
        <v>580</v>
      </c>
      <c r="B61" s="7" t="s">
        <v>11</v>
      </c>
      <c r="C61" s="13">
        <f t="shared" si="0"/>
        <v>9</v>
      </c>
      <c r="D61" s="13" t="s">
        <v>32</v>
      </c>
      <c r="K61" s="1" t="s">
        <v>487</v>
      </c>
    </row>
    <row r="62" spans="1:12" x14ac:dyDescent="0.3">
      <c r="A62" s="7">
        <v>589</v>
      </c>
      <c r="B62" s="7" t="s">
        <v>11</v>
      </c>
      <c r="C62" s="13">
        <f t="shared" si="0"/>
        <v>31</v>
      </c>
      <c r="D62" s="13" t="s">
        <v>45</v>
      </c>
      <c r="K62" s="1" t="s">
        <v>488</v>
      </c>
      <c r="L62" s="1"/>
    </row>
    <row r="63" spans="1:12" x14ac:dyDescent="0.3">
      <c r="A63" s="7">
        <v>620</v>
      </c>
      <c r="B63" s="7" t="s">
        <v>48</v>
      </c>
      <c r="C63" s="13">
        <f t="shared" si="0"/>
        <v>6</v>
      </c>
      <c r="F63" s="36" t="s">
        <v>49</v>
      </c>
      <c r="K63" s="1" t="s">
        <v>489</v>
      </c>
      <c r="L63" s="36" t="s">
        <v>316</v>
      </c>
    </row>
    <row r="64" spans="1:12" x14ac:dyDescent="0.3">
      <c r="A64" s="7">
        <v>626</v>
      </c>
      <c r="B64" s="7" t="s">
        <v>9</v>
      </c>
      <c r="C64" s="13">
        <f t="shared" si="0"/>
        <v>8</v>
      </c>
      <c r="D64" s="7" t="s">
        <v>27</v>
      </c>
      <c r="E64" s="7"/>
      <c r="K64" s="1" t="s">
        <v>490</v>
      </c>
    </row>
    <row r="65" spans="1:12" x14ac:dyDescent="0.3">
      <c r="A65" s="7">
        <v>634</v>
      </c>
      <c r="B65" s="7" t="s">
        <v>9</v>
      </c>
      <c r="C65" s="13">
        <f t="shared" si="0"/>
        <v>7</v>
      </c>
      <c r="D65" s="13" t="s">
        <v>23</v>
      </c>
      <c r="K65" s="1" t="s">
        <v>491</v>
      </c>
    </row>
    <row r="66" spans="1:12" x14ac:dyDescent="0.3">
      <c r="A66" s="7">
        <v>641</v>
      </c>
      <c r="B66" s="7" t="s">
        <v>11</v>
      </c>
      <c r="C66" s="13">
        <f t="shared" si="0"/>
        <v>10</v>
      </c>
      <c r="D66" s="13" t="s">
        <v>45</v>
      </c>
      <c r="K66" s="1" t="s">
        <v>491</v>
      </c>
    </row>
    <row r="67" spans="1:12" x14ac:dyDescent="0.3">
      <c r="A67" s="7">
        <v>651</v>
      </c>
      <c r="B67" s="7" t="s">
        <v>9</v>
      </c>
      <c r="C67" s="13">
        <f t="shared" si="0"/>
        <v>4</v>
      </c>
      <c r="D67" s="13" t="s">
        <v>27</v>
      </c>
      <c r="K67" s="1" t="s">
        <v>491</v>
      </c>
    </row>
    <row r="68" spans="1:12" x14ac:dyDescent="0.3">
      <c r="A68" s="7">
        <v>655</v>
      </c>
      <c r="B68" s="7" t="s">
        <v>11</v>
      </c>
      <c r="C68" s="13">
        <f t="shared" si="0"/>
        <v>2</v>
      </c>
      <c r="D68" s="13" t="s">
        <v>45</v>
      </c>
      <c r="K68" s="1" t="s">
        <v>491</v>
      </c>
    </row>
    <row r="69" spans="1:12" x14ac:dyDescent="0.3">
      <c r="A69" s="7">
        <v>657</v>
      </c>
      <c r="B69" s="7" t="s">
        <v>11</v>
      </c>
      <c r="C69" s="13">
        <f t="shared" si="0"/>
        <v>10</v>
      </c>
      <c r="D69" s="13" t="s">
        <v>32</v>
      </c>
      <c r="K69" s="1" t="s">
        <v>492</v>
      </c>
    </row>
    <row r="70" spans="1:12" x14ac:dyDescent="0.3">
      <c r="A70" s="7">
        <v>667</v>
      </c>
      <c r="B70" s="7" t="s">
        <v>43</v>
      </c>
      <c r="C70" s="13">
        <f t="shared" si="0"/>
        <v>19</v>
      </c>
      <c r="D70" s="13" t="s">
        <v>42</v>
      </c>
      <c r="K70" s="1" t="s">
        <v>493</v>
      </c>
    </row>
    <row r="71" spans="1:12" x14ac:dyDescent="0.3">
      <c r="A71" s="7">
        <v>686</v>
      </c>
      <c r="B71" s="7" t="s">
        <v>9</v>
      </c>
      <c r="C71" s="13">
        <f t="shared" si="0"/>
        <v>7</v>
      </c>
      <c r="D71" s="13" t="s">
        <v>23</v>
      </c>
      <c r="K71" s="1" t="s">
        <v>493</v>
      </c>
    </row>
    <row r="72" spans="1:12" x14ac:dyDescent="0.3">
      <c r="A72" s="7">
        <v>693</v>
      </c>
      <c r="B72" s="7" t="s">
        <v>11</v>
      </c>
      <c r="C72" s="13">
        <f t="shared" si="0"/>
        <v>24</v>
      </c>
      <c r="D72" s="13" t="s">
        <v>45</v>
      </c>
      <c r="K72" s="1" t="s">
        <v>494</v>
      </c>
    </row>
    <row r="73" spans="1:12" x14ac:dyDescent="0.3">
      <c r="A73" s="7">
        <v>717</v>
      </c>
      <c r="B73" s="7" t="s">
        <v>11</v>
      </c>
      <c r="C73" s="13">
        <f t="shared" si="0"/>
        <v>21</v>
      </c>
      <c r="D73" s="13" t="s">
        <v>32</v>
      </c>
      <c r="K73" s="1" t="s">
        <v>495</v>
      </c>
    </row>
    <row r="74" spans="1:12" x14ac:dyDescent="0.3">
      <c r="A74" s="7">
        <v>738</v>
      </c>
      <c r="B74" s="7" t="s">
        <v>11</v>
      </c>
      <c r="C74" s="13">
        <f t="shared" si="0"/>
        <v>7</v>
      </c>
      <c r="D74" s="13" t="s">
        <v>45</v>
      </c>
      <c r="K74" s="1" t="s">
        <v>495</v>
      </c>
    </row>
    <row r="75" spans="1:12" x14ac:dyDescent="0.3">
      <c r="A75" s="7">
        <v>745</v>
      </c>
      <c r="B75" s="7" t="s">
        <v>11</v>
      </c>
      <c r="C75" s="13">
        <f t="shared" si="0"/>
        <v>3</v>
      </c>
      <c r="D75" s="13" t="s">
        <v>32</v>
      </c>
      <c r="K75" s="1" t="s">
        <v>496</v>
      </c>
    </row>
    <row r="76" spans="1:12" x14ac:dyDescent="0.3">
      <c r="A76" s="7">
        <v>748</v>
      </c>
      <c r="B76" s="7" t="s">
        <v>11</v>
      </c>
      <c r="C76" s="13">
        <f t="shared" si="0"/>
        <v>11</v>
      </c>
      <c r="D76" s="13" t="s">
        <v>45</v>
      </c>
      <c r="K76" s="1" t="s">
        <v>497</v>
      </c>
    </row>
    <row r="77" spans="1:12" x14ac:dyDescent="0.3">
      <c r="A77" s="7">
        <v>759</v>
      </c>
      <c r="B77" s="27" t="s">
        <v>13</v>
      </c>
      <c r="C77" s="13">
        <f t="shared" si="0"/>
        <v>10</v>
      </c>
      <c r="D77" s="35"/>
      <c r="K77" s="1" t="s">
        <v>498</v>
      </c>
    </row>
    <row r="78" spans="1:12" x14ac:dyDescent="0.3">
      <c r="A78" s="7">
        <v>769</v>
      </c>
      <c r="B78" s="7" t="s">
        <v>11</v>
      </c>
      <c r="C78" s="13">
        <f t="shared" si="0"/>
        <v>31</v>
      </c>
      <c r="D78" s="13" t="s">
        <v>32</v>
      </c>
      <c r="K78" s="1" t="s">
        <v>499</v>
      </c>
      <c r="L78" s="7"/>
    </row>
    <row r="79" spans="1:12" x14ac:dyDescent="0.3">
      <c r="A79" s="7">
        <v>800</v>
      </c>
      <c r="B79" s="7" t="s">
        <v>11</v>
      </c>
      <c r="C79" s="13">
        <f t="shared" si="0"/>
        <v>11</v>
      </c>
      <c r="D79" s="13" t="s">
        <v>45</v>
      </c>
      <c r="K79" s="1" t="s">
        <v>500</v>
      </c>
    </row>
    <row r="80" spans="1:12" x14ac:dyDescent="0.3">
      <c r="A80" s="7">
        <v>811</v>
      </c>
      <c r="B80" s="7" t="s">
        <v>9</v>
      </c>
      <c r="C80" s="13">
        <f t="shared" si="0"/>
        <v>11</v>
      </c>
      <c r="D80" s="13" t="s">
        <v>25</v>
      </c>
      <c r="K80" s="1" t="s">
        <v>501</v>
      </c>
    </row>
    <row r="81" spans="1:11" x14ac:dyDescent="0.3">
      <c r="A81" s="7">
        <v>822</v>
      </c>
      <c r="B81" s="7" t="s">
        <v>11</v>
      </c>
      <c r="C81" s="13">
        <f t="shared" si="0"/>
        <v>26</v>
      </c>
      <c r="D81" s="13" t="s">
        <v>45</v>
      </c>
      <c r="K81" s="1" t="s">
        <v>502</v>
      </c>
    </row>
    <row r="82" spans="1:11" x14ac:dyDescent="0.3">
      <c r="A82" s="7">
        <v>848</v>
      </c>
      <c r="B82" s="7" t="s">
        <v>11</v>
      </c>
      <c r="C82" s="13">
        <f t="shared" si="0"/>
        <v>2</v>
      </c>
      <c r="D82" s="13" t="s">
        <v>32</v>
      </c>
      <c r="K82" s="1" t="s">
        <v>503</v>
      </c>
    </row>
    <row r="83" spans="1:11" x14ac:dyDescent="0.3">
      <c r="A83" s="7">
        <v>850</v>
      </c>
      <c r="B83" s="7" t="s">
        <v>9</v>
      </c>
      <c r="C83" s="13">
        <f t="shared" si="0"/>
        <v>3</v>
      </c>
      <c r="D83" s="13" t="s">
        <v>25</v>
      </c>
      <c r="K83" s="1" t="s">
        <v>503</v>
      </c>
    </row>
    <row r="84" spans="1:11" x14ac:dyDescent="0.3">
      <c r="A84" s="7">
        <v>853</v>
      </c>
      <c r="B84" s="7" t="s">
        <v>11</v>
      </c>
      <c r="C84" s="13">
        <f t="shared" si="0"/>
        <v>3</v>
      </c>
      <c r="D84" s="13" t="s">
        <v>45</v>
      </c>
      <c r="K84" s="1" t="s">
        <v>503</v>
      </c>
    </row>
    <row r="85" spans="1:11" x14ac:dyDescent="0.3">
      <c r="A85" s="7">
        <v>856</v>
      </c>
      <c r="B85" s="7" t="s">
        <v>11</v>
      </c>
      <c r="C85" s="13">
        <f t="shared" si="0"/>
        <v>5</v>
      </c>
      <c r="D85" s="13" t="s">
        <v>32</v>
      </c>
      <c r="K85" s="1" t="s">
        <v>503</v>
      </c>
    </row>
    <row r="86" spans="1:11" x14ac:dyDescent="0.3">
      <c r="A86" s="7">
        <v>861</v>
      </c>
      <c r="B86" s="7" t="s">
        <v>11</v>
      </c>
      <c r="C86" s="13">
        <f t="shared" si="0"/>
        <v>4</v>
      </c>
      <c r="D86" s="13" t="s">
        <v>45</v>
      </c>
      <c r="K86" s="1" t="s">
        <v>503</v>
      </c>
    </row>
    <row r="87" spans="1:11" x14ac:dyDescent="0.3">
      <c r="A87" s="7">
        <v>865</v>
      </c>
      <c r="B87" s="7" t="s">
        <v>11</v>
      </c>
      <c r="C87" s="13">
        <f t="shared" si="0"/>
        <v>21</v>
      </c>
      <c r="D87" s="13" t="s">
        <v>32</v>
      </c>
      <c r="K87" s="1" t="s">
        <v>504</v>
      </c>
    </row>
    <row r="88" spans="1:11" x14ac:dyDescent="0.3">
      <c r="A88" s="7">
        <v>886</v>
      </c>
      <c r="B88" s="7" t="s">
        <v>9</v>
      </c>
      <c r="C88" s="13">
        <f t="shared" si="0"/>
        <v>14</v>
      </c>
      <c r="D88" s="13" t="s">
        <v>25</v>
      </c>
      <c r="K88" s="1" t="s">
        <v>505</v>
      </c>
    </row>
    <row r="89" spans="1:11" x14ac:dyDescent="0.3">
      <c r="A89" s="7">
        <v>900</v>
      </c>
      <c r="B89" s="7" t="s">
        <v>11</v>
      </c>
      <c r="C89" s="13">
        <f t="shared" si="0"/>
        <v>9</v>
      </c>
      <c r="D89" s="13" t="s">
        <v>32</v>
      </c>
      <c r="K89" s="1" t="s">
        <v>505</v>
      </c>
    </row>
    <row r="90" spans="1:11" x14ac:dyDescent="0.3">
      <c r="A90" s="7">
        <v>909</v>
      </c>
      <c r="B90" s="7" t="s">
        <v>11</v>
      </c>
      <c r="C90" s="13">
        <f t="shared" si="0"/>
        <v>87</v>
      </c>
      <c r="D90" s="13" t="s">
        <v>45</v>
      </c>
      <c r="K90" s="1" t="s">
        <v>506</v>
      </c>
    </row>
    <row r="91" spans="1:11" x14ac:dyDescent="0.3">
      <c r="A91" s="7">
        <v>996</v>
      </c>
      <c r="B91" s="7" t="s">
        <v>9</v>
      </c>
      <c r="C91" s="13">
        <f t="shared" si="0"/>
        <v>20</v>
      </c>
      <c r="D91" s="13" t="s">
        <v>30</v>
      </c>
      <c r="F91" s="37" t="s">
        <v>271</v>
      </c>
      <c r="K91" s="1" t="s">
        <v>507</v>
      </c>
    </row>
    <row r="92" spans="1:11" x14ac:dyDescent="0.3">
      <c r="A92" s="7">
        <v>1016</v>
      </c>
      <c r="B92" s="7" t="s">
        <v>11</v>
      </c>
      <c r="C92" s="13">
        <f t="shared" si="0"/>
        <v>9</v>
      </c>
      <c r="D92" s="13" t="s">
        <v>32</v>
      </c>
      <c r="K92" s="1" t="s">
        <v>508</v>
      </c>
    </row>
    <row r="93" spans="1:11" x14ac:dyDescent="0.3">
      <c r="A93" s="7">
        <v>1025</v>
      </c>
      <c r="B93" s="7" t="s">
        <v>11</v>
      </c>
      <c r="C93" s="13">
        <f t="shared" si="0"/>
        <v>40</v>
      </c>
      <c r="D93" s="13" t="s">
        <v>45</v>
      </c>
      <c r="K93" s="1" t="s">
        <v>509</v>
      </c>
    </row>
    <row r="94" spans="1:11" x14ac:dyDescent="0.3">
      <c r="A94" s="7">
        <v>1065</v>
      </c>
      <c r="B94" s="7" t="s">
        <v>9</v>
      </c>
      <c r="C94" s="13">
        <f t="shared" si="0"/>
        <v>4</v>
      </c>
      <c r="D94" s="13" t="s">
        <v>23</v>
      </c>
      <c r="K94" s="1" t="s">
        <v>510</v>
      </c>
    </row>
    <row r="95" spans="1:11" x14ac:dyDescent="0.3">
      <c r="A95" s="7">
        <v>1069</v>
      </c>
      <c r="B95" s="7" t="s">
        <v>11</v>
      </c>
      <c r="C95" s="13">
        <f t="shared" si="0"/>
        <v>25</v>
      </c>
      <c r="D95" s="13" t="s">
        <v>45</v>
      </c>
      <c r="K95" s="1" t="s">
        <v>510</v>
      </c>
    </row>
    <row r="96" spans="1:11" x14ac:dyDescent="0.3">
      <c r="A96" s="7">
        <v>1094</v>
      </c>
      <c r="B96" s="7" t="s">
        <v>9</v>
      </c>
      <c r="C96" s="13">
        <f t="shared" si="0"/>
        <v>7</v>
      </c>
      <c r="D96" s="13" t="s">
        <v>25</v>
      </c>
      <c r="K96" s="1" t="s">
        <v>511</v>
      </c>
    </row>
    <row r="97" spans="1:12" x14ac:dyDescent="0.3">
      <c r="A97" s="7">
        <v>1101</v>
      </c>
      <c r="B97" s="7" t="s">
        <v>9</v>
      </c>
      <c r="C97" s="13">
        <f t="shared" si="0"/>
        <v>4</v>
      </c>
      <c r="D97" s="13" t="s">
        <v>27</v>
      </c>
      <c r="K97" s="1" t="s">
        <v>511</v>
      </c>
    </row>
    <row r="98" spans="1:12" x14ac:dyDescent="0.3">
      <c r="A98" s="7">
        <v>1105</v>
      </c>
      <c r="B98" s="7" t="s">
        <v>11</v>
      </c>
      <c r="C98" s="13">
        <f t="shared" si="0"/>
        <v>6</v>
      </c>
      <c r="D98" s="13" t="s">
        <v>45</v>
      </c>
      <c r="K98" s="1" t="s">
        <v>511</v>
      </c>
    </row>
    <row r="99" spans="1:12" x14ac:dyDescent="0.3">
      <c r="A99" s="7">
        <v>1111</v>
      </c>
      <c r="B99" s="7" t="s">
        <v>14</v>
      </c>
      <c r="C99" s="13">
        <f t="shared" si="0"/>
        <v>124</v>
      </c>
      <c r="D99" s="13" t="s">
        <v>42</v>
      </c>
      <c r="K99" s="1" t="s">
        <v>512</v>
      </c>
    </row>
    <row r="100" spans="1:12" x14ac:dyDescent="0.3">
      <c r="A100" s="7">
        <v>1235</v>
      </c>
      <c r="B100" s="7" t="s">
        <v>11</v>
      </c>
      <c r="C100" s="13">
        <f t="shared" si="0"/>
        <v>21</v>
      </c>
      <c r="D100" s="13" t="s">
        <v>45</v>
      </c>
      <c r="K100" s="1" t="s">
        <v>513</v>
      </c>
    </row>
    <row r="101" spans="1:12" x14ac:dyDescent="0.3">
      <c r="A101" s="7">
        <v>1256</v>
      </c>
      <c r="B101" s="7" t="s">
        <v>9</v>
      </c>
      <c r="C101" s="13">
        <f t="shared" si="0"/>
        <v>3</v>
      </c>
      <c r="D101" s="13" t="s">
        <v>23</v>
      </c>
      <c r="K101" s="1" t="s">
        <v>513</v>
      </c>
    </row>
    <row r="102" spans="1:12" x14ac:dyDescent="0.3">
      <c r="A102" s="7">
        <v>1259</v>
      </c>
      <c r="B102" s="7" t="s">
        <v>11</v>
      </c>
      <c r="C102" s="13">
        <f t="shared" si="0"/>
        <v>7</v>
      </c>
      <c r="D102" s="13" t="s">
        <v>45</v>
      </c>
      <c r="K102" s="1" t="s">
        <v>514</v>
      </c>
    </row>
    <row r="103" spans="1:12" x14ac:dyDescent="0.3">
      <c r="A103" s="7">
        <v>1266</v>
      </c>
      <c r="B103" s="7" t="s">
        <v>9</v>
      </c>
      <c r="C103" s="13">
        <f t="shared" si="0"/>
        <v>6</v>
      </c>
      <c r="D103" s="13" t="s">
        <v>27</v>
      </c>
      <c r="K103" s="1" t="s">
        <v>515</v>
      </c>
    </row>
    <row r="104" spans="1:12" x14ac:dyDescent="0.3">
      <c r="A104" s="7">
        <v>1272</v>
      </c>
      <c r="B104" s="7" t="s">
        <v>9</v>
      </c>
      <c r="C104" s="13">
        <f t="shared" si="0"/>
        <v>4</v>
      </c>
      <c r="D104" s="13" t="s">
        <v>25</v>
      </c>
      <c r="K104" s="1" t="s">
        <v>515</v>
      </c>
    </row>
    <row r="105" spans="1:12" x14ac:dyDescent="0.3">
      <c r="A105" s="7">
        <v>1276</v>
      </c>
      <c r="B105" s="7" t="s">
        <v>11</v>
      </c>
      <c r="C105" s="13">
        <f t="shared" si="0"/>
        <v>21</v>
      </c>
      <c r="D105" s="13" t="s">
        <v>45</v>
      </c>
      <c r="K105" s="1" t="s">
        <v>516</v>
      </c>
    </row>
    <row r="106" spans="1:12" x14ac:dyDescent="0.3">
      <c r="A106" s="7">
        <v>1297</v>
      </c>
      <c r="B106" s="7" t="s">
        <v>9</v>
      </c>
      <c r="C106" s="13">
        <f t="shared" si="0"/>
        <v>3</v>
      </c>
      <c r="D106" s="13" t="s">
        <v>27</v>
      </c>
      <c r="K106" s="1" t="s">
        <v>517</v>
      </c>
    </row>
    <row r="107" spans="1:12" x14ac:dyDescent="0.3">
      <c r="A107" s="7">
        <v>1300</v>
      </c>
      <c r="B107" s="27" t="s">
        <v>13</v>
      </c>
      <c r="C107" s="13">
        <f t="shared" si="0"/>
        <v>5</v>
      </c>
      <c r="D107" s="35"/>
      <c r="K107" s="1" t="s">
        <v>517</v>
      </c>
    </row>
    <row r="108" spans="1:12" x14ac:dyDescent="0.3">
      <c r="A108" s="7">
        <v>1305</v>
      </c>
      <c r="B108" s="7" t="s">
        <v>11</v>
      </c>
      <c r="C108" s="13">
        <f t="shared" si="0"/>
        <v>13</v>
      </c>
      <c r="D108" s="13" t="s">
        <v>45</v>
      </c>
      <c r="K108" s="1" t="s">
        <v>517</v>
      </c>
    </row>
    <row r="109" spans="1:12" x14ac:dyDescent="0.3">
      <c r="A109" s="7">
        <v>1318</v>
      </c>
      <c r="B109" s="7" t="s">
        <v>9</v>
      </c>
      <c r="C109" s="13">
        <f t="shared" si="0"/>
        <v>4</v>
      </c>
      <c r="D109" s="13" t="s">
        <v>25</v>
      </c>
      <c r="K109" s="1" t="s">
        <v>517</v>
      </c>
    </row>
    <row r="110" spans="1:12" x14ac:dyDescent="0.3">
      <c r="A110" s="7">
        <v>1322</v>
      </c>
      <c r="B110" s="7" t="s">
        <v>43</v>
      </c>
      <c r="C110" s="13">
        <f t="shared" si="0"/>
        <v>12</v>
      </c>
      <c r="D110" s="13" t="s">
        <v>42</v>
      </c>
      <c r="K110" s="1" t="s">
        <v>518</v>
      </c>
      <c r="L110" s="35" t="s">
        <v>250</v>
      </c>
    </row>
    <row r="111" spans="1:12" x14ac:dyDescent="0.3">
      <c r="A111" s="7">
        <v>1334</v>
      </c>
      <c r="B111" s="7" t="s">
        <v>9</v>
      </c>
      <c r="C111" s="13">
        <f t="shared" si="0"/>
        <v>6</v>
      </c>
      <c r="D111" s="13" t="s">
        <v>27</v>
      </c>
      <c r="K111" s="1" t="s">
        <v>518</v>
      </c>
    </row>
    <row r="112" spans="1:12" x14ac:dyDescent="0.3">
      <c r="A112" s="7">
        <v>1340</v>
      </c>
      <c r="B112" s="7" t="s">
        <v>11</v>
      </c>
      <c r="C112" s="13">
        <f t="shared" si="0"/>
        <v>6</v>
      </c>
      <c r="D112" s="13" t="s">
        <v>45</v>
      </c>
      <c r="K112" s="1" t="s">
        <v>518</v>
      </c>
    </row>
    <row r="113" spans="1:11" x14ac:dyDescent="0.3">
      <c r="A113" s="7">
        <v>1346</v>
      </c>
      <c r="B113" s="7" t="s">
        <v>11</v>
      </c>
      <c r="C113" s="13">
        <f t="shared" si="0"/>
        <v>4</v>
      </c>
      <c r="D113" s="13" t="s">
        <v>32</v>
      </c>
      <c r="K113" s="1" t="s">
        <v>518</v>
      </c>
    </row>
    <row r="114" spans="1:11" x14ac:dyDescent="0.3">
      <c r="A114" s="7">
        <v>1350</v>
      </c>
      <c r="B114" s="7" t="s">
        <v>11</v>
      </c>
      <c r="C114" s="13">
        <f t="shared" si="0"/>
        <v>20</v>
      </c>
      <c r="D114" s="13" t="s">
        <v>45</v>
      </c>
      <c r="K114" s="1" t="s">
        <v>518</v>
      </c>
    </row>
    <row r="115" spans="1:11" x14ac:dyDescent="0.3">
      <c r="A115" s="7">
        <v>1370</v>
      </c>
      <c r="B115" s="7" t="s">
        <v>9</v>
      </c>
      <c r="C115" s="13">
        <f t="shared" si="0"/>
        <v>4</v>
      </c>
      <c r="D115" s="7" t="s">
        <v>27</v>
      </c>
      <c r="E115" s="7"/>
      <c r="K115" s="1" t="s">
        <v>518</v>
      </c>
    </row>
    <row r="116" spans="1:11" x14ac:dyDescent="0.3">
      <c r="A116" s="7">
        <v>1374</v>
      </c>
      <c r="B116" s="7" t="s">
        <v>14</v>
      </c>
      <c r="C116" s="13">
        <f t="shared" si="0"/>
        <v>3</v>
      </c>
      <c r="D116" s="13" t="s">
        <v>42</v>
      </c>
      <c r="K116" s="1" t="s">
        <v>518</v>
      </c>
    </row>
    <row r="117" spans="1:11" x14ac:dyDescent="0.3">
      <c r="A117" s="7">
        <v>1377</v>
      </c>
      <c r="B117" s="7" t="s">
        <v>9</v>
      </c>
      <c r="C117" s="13">
        <f t="shared" si="0"/>
        <v>7</v>
      </c>
      <c r="D117" s="13" t="s">
        <v>28</v>
      </c>
      <c r="K117" s="1" t="s">
        <v>519</v>
      </c>
    </row>
    <row r="118" spans="1:11" x14ac:dyDescent="0.3">
      <c r="A118" s="7">
        <v>1384</v>
      </c>
      <c r="B118" s="7" t="s">
        <v>11</v>
      </c>
      <c r="C118" s="13">
        <f t="shared" si="0"/>
        <v>3</v>
      </c>
      <c r="D118" s="13" t="s">
        <v>45</v>
      </c>
      <c r="K118" s="1" t="s">
        <v>520</v>
      </c>
    </row>
    <row r="119" spans="1:11" x14ac:dyDescent="0.3">
      <c r="A119" s="7">
        <v>1387</v>
      </c>
      <c r="B119" s="7" t="s">
        <v>9</v>
      </c>
      <c r="C119" s="13">
        <f t="shared" si="0"/>
        <v>2</v>
      </c>
      <c r="D119" s="13" t="s">
        <v>25</v>
      </c>
      <c r="K119" s="1" t="s">
        <v>520</v>
      </c>
    </row>
    <row r="120" spans="1:11" x14ac:dyDescent="0.3">
      <c r="A120" s="7">
        <v>1389</v>
      </c>
      <c r="B120" s="7" t="s">
        <v>11</v>
      </c>
      <c r="C120" s="13">
        <f t="shared" si="0"/>
        <v>36</v>
      </c>
      <c r="D120" s="13" t="s">
        <v>45</v>
      </c>
      <c r="K120" s="1" t="s">
        <v>521</v>
      </c>
    </row>
    <row r="121" spans="1:11" x14ac:dyDescent="0.3">
      <c r="A121" s="7">
        <v>1425</v>
      </c>
      <c r="B121" s="7" t="s">
        <v>11</v>
      </c>
      <c r="C121" s="13">
        <f t="shared" si="0"/>
        <v>2</v>
      </c>
      <c r="D121" s="13" t="s">
        <v>32</v>
      </c>
      <c r="K121" s="1" t="s">
        <v>522</v>
      </c>
    </row>
    <row r="122" spans="1:11" x14ac:dyDescent="0.3">
      <c r="A122" s="7">
        <v>1427</v>
      </c>
      <c r="B122" s="7" t="s">
        <v>11</v>
      </c>
      <c r="C122" s="13">
        <f t="shared" si="0"/>
        <v>31</v>
      </c>
      <c r="D122" s="13" t="s">
        <v>45</v>
      </c>
      <c r="K122" s="1" t="s">
        <v>523</v>
      </c>
    </row>
    <row r="123" spans="1:11" x14ac:dyDescent="0.3">
      <c r="A123" s="7">
        <v>1458</v>
      </c>
      <c r="B123" s="7" t="s">
        <v>9</v>
      </c>
      <c r="C123" s="13">
        <f t="shared" si="0"/>
        <v>7</v>
      </c>
      <c r="D123" s="13" t="s">
        <v>28</v>
      </c>
      <c r="K123" s="1" t="s">
        <v>524</v>
      </c>
    </row>
    <row r="124" spans="1:11" x14ac:dyDescent="0.3">
      <c r="A124" s="7">
        <v>1465</v>
      </c>
      <c r="B124" s="7" t="s">
        <v>9</v>
      </c>
      <c r="C124" s="13">
        <f t="shared" si="0"/>
        <v>5</v>
      </c>
      <c r="D124" s="13" t="s">
        <v>28</v>
      </c>
      <c r="K124" s="1" t="s">
        <v>524</v>
      </c>
    </row>
    <row r="125" spans="1:11" x14ac:dyDescent="0.3">
      <c r="A125" s="7">
        <v>1470</v>
      </c>
      <c r="B125" s="7" t="s">
        <v>43</v>
      </c>
      <c r="C125" s="13">
        <f t="shared" si="0"/>
        <v>5</v>
      </c>
      <c r="D125" s="13" t="s">
        <v>42</v>
      </c>
      <c r="K125" s="1" t="s">
        <v>524</v>
      </c>
    </row>
    <row r="126" spans="1:11" x14ac:dyDescent="0.3">
      <c r="A126" s="7">
        <v>1475</v>
      </c>
      <c r="B126" s="7" t="s">
        <v>9</v>
      </c>
      <c r="C126" s="13">
        <f t="shared" si="0"/>
        <v>12</v>
      </c>
      <c r="D126" s="13" t="s">
        <v>22</v>
      </c>
      <c r="K126" s="1" t="s">
        <v>525</v>
      </c>
    </row>
    <row r="127" spans="1:11" x14ac:dyDescent="0.3">
      <c r="A127" s="7">
        <v>1487</v>
      </c>
      <c r="B127" s="7" t="s">
        <v>11</v>
      </c>
      <c r="C127" s="13">
        <f t="shared" si="0"/>
        <v>8</v>
      </c>
      <c r="D127" s="13" t="s">
        <v>45</v>
      </c>
      <c r="K127" s="1" t="s">
        <v>526</v>
      </c>
    </row>
    <row r="128" spans="1:11" x14ac:dyDescent="0.3">
      <c r="A128" s="7">
        <v>1495</v>
      </c>
      <c r="B128" s="7" t="s">
        <v>9</v>
      </c>
      <c r="C128" s="13">
        <f t="shared" si="0"/>
        <v>28</v>
      </c>
      <c r="D128" s="35" t="s">
        <v>23</v>
      </c>
      <c r="K128" s="1" t="s">
        <v>526</v>
      </c>
    </row>
    <row r="129" spans="1:11" x14ac:dyDescent="0.3">
      <c r="A129" s="7">
        <v>1523</v>
      </c>
      <c r="B129" s="7" t="s">
        <v>11</v>
      </c>
      <c r="C129" s="13">
        <f t="shared" si="0"/>
        <v>33</v>
      </c>
      <c r="D129" s="13" t="s">
        <v>45</v>
      </c>
      <c r="K129" s="1" t="s">
        <v>527</v>
      </c>
    </row>
    <row r="130" spans="1:11" x14ac:dyDescent="0.3">
      <c r="A130" s="7">
        <v>1556</v>
      </c>
      <c r="B130" s="7" t="s">
        <v>9</v>
      </c>
      <c r="C130" s="13">
        <f t="shared" si="0"/>
        <v>11</v>
      </c>
      <c r="D130" s="13" t="s">
        <v>25</v>
      </c>
      <c r="K130" s="1" t="s">
        <v>528</v>
      </c>
    </row>
    <row r="131" spans="1:11" x14ac:dyDescent="0.3">
      <c r="A131" s="7">
        <v>1567</v>
      </c>
      <c r="B131" s="7" t="s">
        <v>43</v>
      </c>
      <c r="C131" s="13">
        <f t="shared" si="0"/>
        <v>3</v>
      </c>
      <c r="D131" s="13" t="s">
        <v>42</v>
      </c>
      <c r="K131" s="1" t="s">
        <v>529</v>
      </c>
    </row>
    <row r="132" spans="1:11" x14ac:dyDescent="0.3">
      <c r="A132" s="7">
        <v>1570</v>
      </c>
      <c r="B132" s="7" t="s">
        <v>9</v>
      </c>
      <c r="C132" s="13">
        <f t="shared" si="0"/>
        <v>11</v>
      </c>
      <c r="D132" s="13" t="s">
        <v>27</v>
      </c>
      <c r="K132" s="1" t="s">
        <v>529</v>
      </c>
    </row>
    <row r="133" spans="1:11" x14ac:dyDescent="0.3">
      <c r="A133" s="7">
        <v>1581</v>
      </c>
      <c r="B133" s="7" t="s">
        <v>9</v>
      </c>
      <c r="C133" s="13">
        <f t="shared" si="0"/>
        <v>6</v>
      </c>
      <c r="D133" s="13" t="s">
        <v>23</v>
      </c>
      <c r="K133" s="1" t="s">
        <v>529</v>
      </c>
    </row>
    <row r="134" spans="1:11" x14ac:dyDescent="0.3">
      <c r="A134" s="7">
        <v>1587</v>
      </c>
      <c r="B134" s="7" t="s">
        <v>9</v>
      </c>
      <c r="C134" s="13">
        <f t="shared" si="0"/>
        <v>16</v>
      </c>
      <c r="D134" s="13" t="s">
        <v>30</v>
      </c>
      <c r="F134" s="37" t="s">
        <v>271</v>
      </c>
      <c r="K134" s="1" t="s">
        <v>530</v>
      </c>
    </row>
    <row r="135" spans="1:11" x14ac:dyDescent="0.3">
      <c r="A135" s="7">
        <v>1603</v>
      </c>
      <c r="B135" s="7" t="s">
        <v>11</v>
      </c>
      <c r="C135" s="13">
        <f t="shared" si="0"/>
        <v>9</v>
      </c>
      <c r="D135" s="13" t="s">
        <v>45</v>
      </c>
      <c r="K135" s="1" t="s">
        <v>531</v>
      </c>
    </row>
    <row r="136" spans="1:11" x14ac:dyDescent="0.3">
      <c r="A136" s="7">
        <v>1612</v>
      </c>
      <c r="B136" s="27" t="s">
        <v>9</v>
      </c>
      <c r="C136" s="13">
        <f t="shared" si="0"/>
        <v>9</v>
      </c>
      <c r="D136" s="35" t="s">
        <v>25</v>
      </c>
      <c r="K136" s="1" t="s">
        <v>531</v>
      </c>
    </row>
    <row r="137" spans="1:11" x14ac:dyDescent="0.3">
      <c r="A137" s="7">
        <v>1621</v>
      </c>
      <c r="B137" s="7" t="s">
        <v>11</v>
      </c>
      <c r="C137" s="13">
        <f t="shared" si="0"/>
        <v>16</v>
      </c>
      <c r="D137" s="13" t="s">
        <v>45</v>
      </c>
      <c r="K137" s="1" t="s">
        <v>532</v>
      </c>
    </row>
    <row r="138" spans="1:11" x14ac:dyDescent="0.3">
      <c r="A138" s="7">
        <v>1637</v>
      </c>
      <c r="B138" s="7" t="s">
        <v>9</v>
      </c>
      <c r="C138" s="13">
        <f t="shared" si="0"/>
        <v>8</v>
      </c>
      <c r="D138" s="13" t="s">
        <v>27</v>
      </c>
      <c r="K138" s="1" t="s">
        <v>533</v>
      </c>
    </row>
    <row r="139" spans="1:11" x14ac:dyDescent="0.3">
      <c r="A139" s="7">
        <v>1645</v>
      </c>
      <c r="B139" s="7" t="s">
        <v>9</v>
      </c>
      <c r="C139" s="13">
        <f t="shared" si="0"/>
        <v>9</v>
      </c>
      <c r="D139" s="13" t="s">
        <v>23</v>
      </c>
      <c r="K139" s="1" t="s">
        <v>533</v>
      </c>
    </row>
    <row r="140" spans="1:11" x14ac:dyDescent="0.3">
      <c r="A140" s="7">
        <v>1654</v>
      </c>
      <c r="B140" s="7" t="s">
        <v>11</v>
      </c>
      <c r="C140" s="13">
        <f t="shared" si="0"/>
        <v>1</v>
      </c>
      <c r="D140" s="13" t="s">
        <v>32</v>
      </c>
      <c r="K140" s="1" t="s">
        <v>533</v>
      </c>
    </row>
    <row r="141" spans="1:11" x14ac:dyDescent="0.3">
      <c r="A141" s="7">
        <v>1655</v>
      </c>
      <c r="B141" s="7" t="s">
        <v>9</v>
      </c>
      <c r="C141" s="13">
        <f t="shared" si="0"/>
        <v>3</v>
      </c>
      <c r="D141" s="13" t="s">
        <v>25</v>
      </c>
      <c r="K141" s="1" t="s">
        <v>533</v>
      </c>
    </row>
    <row r="142" spans="1:11" x14ac:dyDescent="0.3">
      <c r="A142" s="7">
        <v>1658</v>
      </c>
      <c r="B142" s="7" t="s">
        <v>11</v>
      </c>
      <c r="C142" s="13">
        <f t="shared" si="0"/>
        <v>19</v>
      </c>
      <c r="D142" s="13" t="s">
        <v>45</v>
      </c>
      <c r="K142" s="1" t="s">
        <v>534</v>
      </c>
    </row>
    <row r="143" spans="1:11" x14ac:dyDescent="0.3">
      <c r="A143" s="7">
        <v>1677</v>
      </c>
      <c r="B143" s="7" t="s">
        <v>9</v>
      </c>
      <c r="C143" s="13">
        <f t="shared" si="0"/>
        <v>5</v>
      </c>
      <c r="D143" s="13" t="s">
        <v>23</v>
      </c>
      <c r="K143" s="1" t="s">
        <v>535</v>
      </c>
    </row>
    <row r="144" spans="1:11" x14ac:dyDescent="0.3">
      <c r="A144" s="7">
        <v>1682</v>
      </c>
      <c r="B144" s="27" t="s">
        <v>13</v>
      </c>
      <c r="C144" s="13">
        <f t="shared" si="0"/>
        <v>3</v>
      </c>
      <c r="D144" s="35"/>
      <c r="K144" s="1" t="s">
        <v>535</v>
      </c>
    </row>
    <row r="145" spans="1:11" x14ac:dyDescent="0.3">
      <c r="A145" s="7">
        <v>1685</v>
      </c>
      <c r="B145" s="7" t="s">
        <v>11</v>
      </c>
      <c r="C145" s="13">
        <f t="shared" si="0"/>
        <v>11</v>
      </c>
      <c r="D145" s="13" t="s">
        <v>45</v>
      </c>
      <c r="K145" s="1" t="s">
        <v>535</v>
      </c>
    </row>
    <row r="146" spans="1:11" x14ac:dyDescent="0.3">
      <c r="A146" s="7">
        <v>1696</v>
      </c>
      <c r="B146" s="7" t="s">
        <v>9</v>
      </c>
      <c r="C146" s="13">
        <f t="shared" si="0"/>
        <v>7</v>
      </c>
      <c r="D146" s="13" t="s">
        <v>28</v>
      </c>
      <c r="K146" s="1" t="s">
        <v>535</v>
      </c>
    </row>
    <row r="147" spans="1:11" x14ac:dyDescent="0.3">
      <c r="A147" s="7">
        <v>1703</v>
      </c>
      <c r="B147" s="7" t="s">
        <v>11</v>
      </c>
      <c r="C147" s="13">
        <f t="shared" si="0"/>
        <v>6</v>
      </c>
      <c r="D147" s="13" t="s">
        <v>45</v>
      </c>
      <c r="K147" s="1" t="s">
        <v>535</v>
      </c>
    </row>
    <row r="148" spans="1:11" x14ac:dyDescent="0.3">
      <c r="A148" s="7">
        <v>1709</v>
      </c>
      <c r="B148" s="7" t="s">
        <v>9</v>
      </c>
      <c r="C148" s="13">
        <f t="shared" si="0"/>
        <v>13</v>
      </c>
      <c r="D148" s="13" t="s">
        <v>23</v>
      </c>
      <c r="K148" s="1" t="s">
        <v>536</v>
      </c>
    </row>
    <row r="149" spans="1:11" x14ac:dyDescent="0.3">
      <c r="A149" s="7">
        <v>1722</v>
      </c>
      <c r="B149" s="7" t="s">
        <v>11</v>
      </c>
      <c r="C149" s="13">
        <f t="shared" si="0"/>
        <v>4</v>
      </c>
      <c r="D149" s="13" t="s">
        <v>45</v>
      </c>
      <c r="K149" s="1" t="s">
        <v>537</v>
      </c>
    </row>
    <row r="150" spans="1:11" x14ac:dyDescent="0.3">
      <c r="A150" s="7">
        <v>1726</v>
      </c>
      <c r="B150" s="7" t="s">
        <v>9</v>
      </c>
      <c r="C150" s="13">
        <f t="shared" si="0"/>
        <v>6</v>
      </c>
      <c r="D150" s="13" t="s">
        <v>27</v>
      </c>
      <c r="K150" s="1" t="s">
        <v>537</v>
      </c>
    </row>
    <row r="151" spans="1:11" x14ac:dyDescent="0.3">
      <c r="A151" s="7">
        <v>1732</v>
      </c>
      <c r="B151" s="7" t="s">
        <v>9</v>
      </c>
      <c r="C151" s="13">
        <f t="shared" si="0"/>
        <v>3</v>
      </c>
      <c r="D151" s="13" t="s">
        <v>27</v>
      </c>
      <c r="K151" s="1" t="s">
        <v>537</v>
      </c>
    </row>
    <row r="152" spans="1:11" x14ac:dyDescent="0.3">
      <c r="A152" s="7">
        <v>1735</v>
      </c>
      <c r="B152" s="7" t="s">
        <v>11</v>
      </c>
      <c r="C152" s="13">
        <f t="shared" si="0"/>
        <v>10</v>
      </c>
      <c r="D152" s="13" t="s">
        <v>45</v>
      </c>
      <c r="K152" s="1" t="s">
        <v>537</v>
      </c>
    </row>
    <row r="153" spans="1:11" x14ac:dyDescent="0.3">
      <c r="A153" s="7">
        <v>1745</v>
      </c>
      <c r="B153" s="7" t="s">
        <v>9</v>
      </c>
      <c r="C153" s="13">
        <f t="shared" si="0"/>
        <v>13</v>
      </c>
      <c r="D153" s="13" t="s">
        <v>23</v>
      </c>
      <c r="K153" s="1" t="s">
        <v>538</v>
      </c>
    </row>
    <row r="154" spans="1:11" x14ac:dyDescent="0.3">
      <c r="A154" s="7">
        <v>1758</v>
      </c>
      <c r="B154" s="7" t="s">
        <v>11</v>
      </c>
      <c r="C154" s="13">
        <f t="shared" si="0"/>
        <v>6</v>
      </c>
      <c r="D154" s="13" t="s">
        <v>45</v>
      </c>
      <c r="K154" s="1" t="s">
        <v>539</v>
      </c>
    </row>
    <row r="155" spans="1:11" x14ac:dyDescent="0.3">
      <c r="A155" s="7">
        <v>1764</v>
      </c>
      <c r="B155" s="27" t="s">
        <v>13</v>
      </c>
      <c r="C155" s="13">
        <f t="shared" si="0"/>
        <v>2</v>
      </c>
      <c r="D155" s="35"/>
      <c r="K155" s="1" t="s">
        <v>539</v>
      </c>
    </row>
    <row r="156" spans="1:11" x14ac:dyDescent="0.3">
      <c r="A156" s="7">
        <v>1766</v>
      </c>
      <c r="B156" s="7" t="s">
        <v>43</v>
      </c>
      <c r="C156" s="13">
        <f t="shared" si="0"/>
        <v>4</v>
      </c>
      <c r="D156" s="13" t="s">
        <v>42</v>
      </c>
      <c r="K156" s="1" t="s">
        <v>539</v>
      </c>
    </row>
    <row r="157" spans="1:11" x14ac:dyDescent="0.3">
      <c r="A157" s="7">
        <v>1770</v>
      </c>
      <c r="B157" s="7" t="s">
        <v>11</v>
      </c>
      <c r="C157" s="13">
        <f t="shared" si="0"/>
        <v>2</v>
      </c>
      <c r="D157" s="13" t="s">
        <v>32</v>
      </c>
      <c r="K157" s="1" t="s">
        <v>539</v>
      </c>
    </row>
    <row r="158" spans="1:11" x14ac:dyDescent="0.3">
      <c r="A158" s="7">
        <v>1772</v>
      </c>
      <c r="B158" s="7" t="s">
        <v>11</v>
      </c>
      <c r="C158" s="13">
        <f t="shared" si="0"/>
        <v>6</v>
      </c>
      <c r="D158" s="13" t="s">
        <v>45</v>
      </c>
      <c r="K158" s="1" t="s">
        <v>539</v>
      </c>
    </row>
    <row r="159" spans="1:11" x14ac:dyDescent="0.3">
      <c r="A159" s="7">
        <v>1778</v>
      </c>
      <c r="B159" s="7" t="s">
        <v>43</v>
      </c>
      <c r="C159" s="13">
        <f t="shared" si="0"/>
        <v>2</v>
      </c>
      <c r="D159" s="13" t="s">
        <v>42</v>
      </c>
      <c r="K159" s="1" t="s">
        <v>539</v>
      </c>
    </row>
    <row r="160" spans="1:11" x14ac:dyDescent="0.3">
      <c r="A160" s="7">
        <v>1780</v>
      </c>
      <c r="B160" s="7" t="s">
        <v>11</v>
      </c>
      <c r="C160" s="13">
        <f t="shared" si="0"/>
        <v>18</v>
      </c>
      <c r="D160" s="13" t="s">
        <v>45</v>
      </c>
      <c r="K160" s="1" t="s">
        <v>540</v>
      </c>
    </row>
    <row r="161" spans="1:11" x14ac:dyDescent="0.3">
      <c r="A161" s="7">
        <v>1798</v>
      </c>
      <c r="B161" s="7" t="s">
        <v>9</v>
      </c>
      <c r="C161" s="13">
        <f t="shared" si="0"/>
        <v>12</v>
      </c>
      <c r="D161" s="13" t="s">
        <v>30</v>
      </c>
      <c r="F161" s="37" t="s">
        <v>271</v>
      </c>
      <c r="K161" s="1" t="s">
        <v>541</v>
      </c>
    </row>
    <row r="162" spans="1:11" x14ac:dyDescent="0.3">
      <c r="A162" s="7">
        <v>1810</v>
      </c>
      <c r="B162" s="7" t="s">
        <v>11</v>
      </c>
      <c r="C162" s="13">
        <f t="shared" si="0"/>
        <v>8</v>
      </c>
      <c r="D162" s="13" t="s">
        <v>45</v>
      </c>
      <c r="K162" s="1" t="s">
        <v>541</v>
      </c>
    </row>
    <row r="163" spans="1:11" x14ac:dyDescent="0.3">
      <c r="A163" s="7">
        <v>1818</v>
      </c>
      <c r="B163" s="7" t="s">
        <v>9</v>
      </c>
      <c r="C163" s="13">
        <f t="shared" si="0"/>
        <v>7</v>
      </c>
      <c r="D163" s="13" t="s">
        <v>28</v>
      </c>
      <c r="K163" s="1" t="s">
        <v>541</v>
      </c>
    </row>
    <row r="164" spans="1:11" x14ac:dyDescent="0.3">
      <c r="A164" s="7">
        <v>1825</v>
      </c>
      <c r="B164" s="7" t="s">
        <v>11</v>
      </c>
      <c r="C164" s="13">
        <f t="shared" si="0"/>
        <v>31</v>
      </c>
      <c r="D164" s="13" t="s">
        <v>45</v>
      </c>
      <c r="K164" s="1" t="s">
        <v>542</v>
      </c>
    </row>
    <row r="165" spans="1:11" x14ac:dyDescent="0.3">
      <c r="A165" s="7">
        <v>1856</v>
      </c>
      <c r="B165" s="27" t="s">
        <v>13</v>
      </c>
      <c r="C165" s="13">
        <f t="shared" si="0"/>
        <v>5</v>
      </c>
      <c r="D165" s="35"/>
      <c r="K165" s="1" t="s">
        <v>543</v>
      </c>
    </row>
    <row r="166" spans="1:11" x14ac:dyDescent="0.3">
      <c r="A166" s="7">
        <v>1861</v>
      </c>
      <c r="B166" s="13" t="s">
        <v>11</v>
      </c>
      <c r="C166" s="13">
        <f t="shared" si="0"/>
        <v>45</v>
      </c>
      <c r="D166" s="13" t="s">
        <v>45</v>
      </c>
      <c r="K166" s="1" t="s">
        <v>544</v>
      </c>
    </row>
    <row r="167" spans="1:11" x14ac:dyDescent="0.3">
      <c r="A167" s="13">
        <v>1906</v>
      </c>
      <c r="B167" s="13" t="s">
        <v>43</v>
      </c>
      <c r="C167" s="13">
        <f t="shared" si="0"/>
        <v>4</v>
      </c>
      <c r="D167" s="13" t="s">
        <v>42</v>
      </c>
      <c r="K167" s="1" t="s">
        <v>545</v>
      </c>
    </row>
    <row r="168" spans="1:11" x14ac:dyDescent="0.3">
      <c r="A168" s="13">
        <v>1910</v>
      </c>
      <c r="B168" s="13" t="s">
        <v>11</v>
      </c>
      <c r="C168" s="13">
        <f t="shared" si="0"/>
        <v>14</v>
      </c>
      <c r="D168" s="13" t="s">
        <v>45</v>
      </c>
      <c r="K168" s="1" t="s">
        <v>546</v>
      </c>
    </row>
    <row r="169" spans="1:11" x14ac:dyDescent="0.3">
      <c r="A169" s="13">
        <v>1924</v>
      </c>
      <c r="B169" s="13" t="s">
        <v>11</v>
      </c>
      <c r="C169" s="13">
        <f t="shared" si="0"/>
        <v>5</v>
      </c>
      <c r="D169" s="13" t="s">
        <v>32</v>
      </c>
      <c r="K169" s="1" t="s">
        <v>546</v>
      </c>
    </row>
    <row r="170" spans="1:11" x14ac:dyDescent="0.3">
      <c r="A170" s="13">
        <v>1929</v>
      </c>
      <c r="B170" s="13" t="s">
        <v>11</v>
      </c>
      <c r="C170" s="13">
        <f t="shared" si="0"/>
        <v>2</v>
      </c>
      <c r="D170" s="13" t="s">
        <v>45</v>
      </c>
      <c r="K170" s="1" t="s">
        <v>546</v>
      </c>
    </row>
    <row r="171" spans="1:11" x14ac:dyDescent="0.3">
      <c r="A171" s="13">
        <v>1931</v>
      </c>
      <c r="B171" s="13" t="s">
        <v>11</v>
      </c>
      <c r="C171" s="13">
        <f t="shared" si="0"/>
        <v>10</v>
      </c>
      <c r="D171" s="13" t="s">
        <v>32</v>
      </c>
      <c r="K171" s="1" t="s">
        <v>546</v>
      </c>
    </row>
    <row r="172" spans="1:11" x14ac:dyDescent="0.3">
      <c r="A172" s="13">
        <v>1941</v>
      </c>
      <c r="B172" s="13" t="s">
        <v>11</v>
      </c>
      <c r="C172" s="13">
        <f t="shared" si="0"/>
        <v>3</v>
      </c>
      <c r="D172" s="13" t="s">
        <v>45</v>
      </c>
      <c r="K172" s="1" t="s">
        <v>546</v>
      </c>
    </row>
    <row r="173" spans="1:11" x14ac:dyDescent="0.3">
      <c r="A173" s="13">
        <v>1944</v>
      </c>
      <c r="B173" s="13" t="s">
        <v>11</v>
      </c>
      <c r="C173" s="13">
        <f t="shared" si="0"/>
        <v>5</v>
      </c>
      <c r="D173" s="13" t="s">
        <v>32</v>
      </c>
      <c r="K173" s="1" t="s">
        <v>546</v>
      </c>
    </row>
    <row r="174" spans="1:11" x14ac:dyDescent="0.3">
      <c r="A174" s="13">
        <v>1949</v>
      </c>
      <c r="B174" s="13" t="s">
        <v>11</v>
      </c>
      <c r="C174" s="13">
        <f t="shared" si="0"/>
        <v>6</v>
      </c>
      <c r="D174" s="13" t="s">
        <v>45</v>
      </c>
      <c r="K174" s="1" t="s">
        <v>547</v>
      </c>
    </row>
    <row r="175" spans="1:11" x14ac:dyDescent="0.3">
      <c r="A175" s="13">
        <v>1955</v>
      </c>
      <c r="B175" s="13" t="s">
        <v>9</v>
      </c>
      <c r="C175" s="13">
        <f t="shared" si="0"/>
        <v>14</v>
      </c>
      <c r="D175" s="13" t="s">
        <v>23</v>
      </c>
      <c r="K175" s="1" t="s">
        <v>548</v>
      </c>
    </row>
    <row r="176" spans="1:11" x14ac:dyDescent="0.3">
      <c r="A176" s="13">
        <v>1969</v>
      </c>
      <c r="B176" s="13" t="s">
        <v>9</v>
      </c>
      <c r="C176" s="13">
        <f t="shared" si="0"/>
        <v>4</v>
      </c>
      <c r="D176" s="13" t="s">
        <v>23</v>
      </c>
      <c r="K176" s="1" t="s">
        <v>549</v>
      </c>
    </row>
    <row r="177" spans="1:11" x14ac:dyDescent="0.3">
      <c r="A177" s="13">
        <v>1973</v>
      </c>
      <c r="B177" s="13" t="s">
        <v>11</v>
      </c>
      <c r="C177" s="13">
        <f t="shared" si="0"/>
        <v>23</v>
      </c>
      <c r="D177" s="13" t="s">
        <v>45</v>
      </c>
      <c r="K177" s="1" t="s">
        <v>550</v>
      </c>
    </row>
    <row r="178" spans="1:11" x14ac:dyDescent="0.3">
      <c r="A178" s="13">
        <v>1996</v>
      </c>
      <c r="B178" s="13" t="s">
        <v>9</v>
      </c>
      <c r="C178" s="13">
        <f t="shared" si="0"/>
        <v>5</v>
      </c>
      <c r="D178" s="13" t="s">
        <v>25</v>
      </c>
      <c r="K178" s="1" t="s">
        <v>551</v>
      </c>
    </row>
    <row r="179" spans="1:11" x14ac:dyDescent="0.3">
      <c r="A179" s="13">
        <v>2001</v>
      </c>
      <c r="B179" s="13" t="s">
        <v>11</v>
      </c>
      <c r="C179" s="13">
        <f t="shared" si="0"/>
        <v>3</v>
      </c>
      <c r="D179" s="13" t="s">
        <v>32</v>
      </c>
      <c r="K179" s="1" t="s">
        <v>551</v>
      </c>
    </row>
    <row r="180" spans="1:11" x14ac:dyDescent="0.3">
      <c r="A180" s="13">
        <v>2004</v>
      </c>
      <c r="B180" s="13" t="s">
        <v>9</v>
      </c>
      <c r="C180" s="13">
        <f t="shared" si="0"/>
        <v>3</v>
      </c>
      <c r="D180" s="13" t="s">
        <v>27</v>
      </c>
      <c r="K180" s="1" t="s">
        <v>551</v>
      </c>
    </row>
    <row r="181" spans="1:11" x14ac:dyDescent="0.3">
      <c r="A181" s="13">
        <v>2007</v>
      </c>
      <c r="B181" s="13" t="s">
        <v>9</v>
      </c>
      <c r="C181" s="13">
        <f t="shared" si="0"/>
        <v>8</v>
      </c>
      <c r="D181" s="13" t="s">
        <v>25</v>
      </c>
      <c r="K181" s="1" t="s">
        <v>552</v>
      </c>
    </row>
    <row r="182" spans="1:11" x14ac:dyDescent="0.3">
      <c r="A182" s="13">
        <v>2015</v>
      </c>
      <c r="B182" s="13" t="s">
        <v>43</v>
      </c>
      <c r="C182" s="13">
        <f t="shared" si="0"/>
        <v>2</v>
      </c>
      <c r="D182" s="13" t="s">
        <v>42</v>
      </c>
      <c r="K182" s="1" t="s">
        <v>552</v>
      </c>
    </row>
    <row r="183" spans="1:11" x14ac:dyDescent="0.3">
      <c r="A183" s="13">
        <v>2017</v>
      </c>
      <c r="B183" s="13" t="s">
        <v>9</v>
      </c>
      <c r="C183" s="13">
        <f t="shared" si="0"/>
        <v>31</v>
      </c>
      <c r="D183" s="13" t="s">
        <v>29</v>
      </c>
      <c r="K183" s="1" t="s">
        <v>553</v>
      </c>
    </row>
    <row r="184" spans="1:11" x14ac:dyDescent="0.3">
      <c r="A184" s="13">
        <v>2048</v>
      </c>
      <c r="B184" s="13" t="s">
        <v>43</v>
      </c>
      <c r="C184" s="13">
        <f t="shared" si="0"/>
        <v>2</v>
      </c>
      <c r="D184" s="13" t="s">
        <v>42</v>
      </c>
      <c r="K184" s="1" t="s">
        <v>554</v>
      </c>
    </row>
    <row r="185" spans="1:11" x14ac:dyDescent="0.3">
      <c r="A185" s="13">
        <v>2050</v>
      </c>
      <c r="B185" s="13" t="s">
        <v>11</v>
      </c>
      <c r="C185" s="13">
        <f t="shared" si="0"/>
        <v>9</v>
      </c>
      <c r="D185" s="13" t="s">
        <v>45</v>
      </c>
      <c r="K185" s="1" t="s">
        <v>554</v>
      </c>
    </row>
    <row r="186" spans="1:11" x14ac:dyDescent="0.3">
      <c r="A186" s="13">
        <v>2059</v>
      </c>
      <c r="B186" s="27" t="s">
        <v>13</v>
      </c>
      <c r="C186" s="13">
        <f t="shared" si="0"/>
        <v>8</v>
      </c>
      <c r="D186" s="35"/>
      <c r="K186" s="1" t="s">
        <v>554</v>
      </c>
    </row>
    <row r="187" spans="1:11" x14ac:dyDescent="0.3">
      <c r="A187" s="13">
        <v>2067</v>
      </c>
      <c r="B187" s="13" t="s">
        <v>9</v>
      </c>
      <c r="C187" s="13">
        <f t="shared" si="0"/>
        <v>4</v>
      </c>
      <c r="D187" s="13" t="s">
        <v>28</v>
      </c>
      <c r="K187" s="1" t="s">
        <v>554</v>
      </c>
    </row>
    <row r="188" spans="1:11" x14ac:dyDescent="0.3">
      <c r="A188" s="13">
        <v>2071</v>
      </c>
      <c r="B188" s="13" t="s">
        <v>11</v>
      </c>
      <c r="C188" s="13">
        <f t="shared" si="0"/>
        <v>3</v>
      </c>
      <c r="D188" s="13" t="s">
        <v>45</v>
      </c>
      <c r="K188" s="1" t="s">
        <v>554</v>
      </c>
    </row>
    <row r="189" spans="1:11" x14ac:dyDescent="0.3">
      <c r="A189" s="13">
        <v>2074</v>
      </c>
      <c r="B189" s="13" t="s">
        <v>9</v>
      </c>
      <c r="C189" s="13">
        <f t="shared" si="0"/>
        <v>19</v>
      </c>
      <c r="D189" s="35"/>
      <c r="F189" s="36" t="s">
        <v>370</v>
      </c>
      <c r="K189" s="1" t="s">
        <v>555</v>
      </c>
    </row>
    <row r="190" spans="1:11" x14ac:dyDescent="0.3">
      <c r="A190" s="13">
        <v>2093</v>
      </c>
      <c r="B190" s="13" t="s">
        <v>11</v>
      </c>
      <c r="C190" s="13">
        <f t="shared" si="0"/>
        <v>4</v>
      </c>
      <c r="D190" s="13" t="s">
        <v>32</v>
      </c>
      <c r="K190" s="1" t="s">
        <v>556</v>
      </c>
    </row>
    <row r="191" spans="1:11" x14ac:dyDescent="0.3">
      <c r="A191" s="13">
        <v>2097</v>
      </c>
      <c r="B191" s="13" t="s">
        <v>11</v>
      </c>
      <c r="C191" s="13">
        <f t="shared" si="0"/>
        <v>14</v>
      </c>
      <c r="D191" s="13" t="s">
        <v>45</v>
      </c>
      <c r="K191" s="1" t="s">
        <v>556</v>
      </c>
    </row>
    <row r="192" spans="1:11" x14ac:dyDescent="0.3">
      <c r="A192" s="13">
        <v>2111</v>
      </c>
      <c r="B192" s="13" t="s">
        <v>11</v>
      </c>
      <c r="C192" s="13">
        <f t="shared" si="0"/>
        <v>2</v>
      </c>
      <c r="D192" s="13" t="s">
        <v>32</v>
      </c>
      <c r="K192" s="1" t="s">
        <v>556</v>
      </c>
    </row>
    <row r="193" spans="1:12" x14ac:dyDescent="0.3">
      <c r="A193" s="13">
        <v>2113</v>
      </c>
      <c r="B193" s="13" t="s">
        <v>11</v>
      </c>
      <c r="C193" s="13">
        <f t="shared" si="0"/>
        <v>20</v>
      </c>
      <c r="D193" s="13" t="s">
        <v>45</v>
      </c>
      <c r="K193" s="1" t="s">
        <v>557</v>
      </c>
    </row>
    <row r="194" spans="1:12" x14ac:dyDescent="0.3">
      <c r="A194" s="13">
        <v>2133</v>
      </c>
      <c r="B194" s="35" t="s">
        <v>48</v>
      </c>
      <c r="C194" s="13">
        <f t="shared" si="0"/>
        <v>3</v>
      </c>
      <c r="K194" s="1" t="s">
        <v>558</v>
      </c>
    </row>
    <row r="195" spans="1:12" x14ac:dyDescent="0.3">
      <c r="A195" s="13">
        <v>2136</v>
      </c>
      <c r="B195" s="13" t="s">
        <v>11</v>
      </c>
      <c r="C195" s="13">
        <f t="shared" si="0"/>
        <v>13</v>
      </c>
      <c r="D195" s="13" t="s">
        <v>45</v>
      </c>
      <c r="K195" s="1" t="s">
        <v>558</v>
      </c>
    </row>
    <row r="196" spans="1:12" x14ac:dyDescent="0.3">
      <c r="A196" s="13">
        <v>2149</v>
      </c>
      <c r="B196" s="27" t="s">
        <v>13</v>
      </c>
      <c r="C196" s="13">
        <f t="shared" si="0"/>
        <v>3</v>
      </c>
      <c r="D196" s="35"/>
      <c r="K196" s="1" t="s">
        <v>558</v>
      </c>
    </row>
    <row r="197" spans="1:12" x14ac:dyDescent="0.3">
      <c r="A197" s="13">
        <v>2152</v>
      </c>
      <c r="B197" s="13" t="s">
        <v>11</v>
      </c>
      <c r="C197" s="13">
        <f t="shared" si="0"/>
        <v>6</v>
      </c>
      <c r="D197" s="13" t="s">
        <v>45</v>
      </c>
      <c r="K197" s="1" t="s">
        <v>559</v>
      </c>
    </row>
    <row r="198" spans="1:12" x14ac:dyDescent="0.3">
      <c r="A198" s="13">
        <v>2158</v>
      </c>
      <c r="B198" s="13" t="s">
        <v>11</v>
      </c>
      <c r="C198" s="13">
        <f t="shared" si="0"/>
        <v>6</v>
      </c>
      <c r="D198" s="13" t="s">
        <v>32</v>
      </c>
      <c r="K198" s="1" t="s">
        <v>560</v>
      </c>
    </row>
    <row r="199" spans="1:12" x14ac:dyDescent="0.3">
      <c r="A199" s="13">
        <v>2164</v>
      </c>
      <c r="B199" s="13" t="s">
        <v>9</v>
      </c>
      <c r="C199" s="13">
        <f t="shared" si="0"/>
        <v>1</v>
      </c>
      <c r="D199" s="13" t="s">
        <v>23</v>
      </c>
      <c r="K199" s="1" t="s">
        <v>560</v>
      </c>
    </row>
    <row r="200" spans="1:12" x14ac:dyDescent="0.3">
      <c r="A200" s="13">
        <v>2165</v>
      </c>
      <c r="B200" s="13" t="s">
        <v>9</v>
      </c>
      <c r="C200" s="13">
        <f t="shared" si="0"/>
        <v>3</v>
      </c>
      <c r="D200" s="35"/>
      <c r="K200" s="1" t="s">
        <v>560</v>
      </c>
    </row>
    <row r="201" spans="1:12" x14ac:dyDescent="0.3">
      <c r="A201" s="13">
        <v>2168</v>
      </c>
      <c r="B201" s="13" t="s">
        <v>9</v>
      </c>
      <c r="C201" s="13">
        <f t="shared" si="0"/>
        <v>5</v>
      </c>
      <c r="D201" s="13" t="s">
        <v>28</v>
      </c>
      <c r="K201" s="1" t="s">
        <v>560</v>
      </c>
    </row>
    <row r="202" spans="1:12" x14ac:dyDescent="0.3">
      <c r="A202" s="13">
        <v>2173</v>
      </c>
      <c r="B202" s="13" t="s">
        <v>11</v>
      </c>
      <c r="C202" s="13">
        <f t="shared" si="0"/>
        <v>3</v>
      </c>
      <c r="D202" s="13" t="s">
        <v>32</v>
      </c>
      <c r="K202" s="1" t="s">
        <v>560</v>
      </c>
    </row>
    <row r="203" spans="1:12" x14ac:dyDescent="0.3">
      <c r="A203" s="13">
        <v>2176</v>
      </c>
      <c r="B203" s="13" t="s">
        <v>9</v>
      </c>
      <c r="C203" s="13">
        <f t="shared" si="0"/>
        <v>6</v>
      </c>
      <c r="D203" s="13" t="s">
        <v>28</v>
      </c>
      <c r="K203" s="1" t="s">
        <v>561</v>
      </c>
    </row>
    <row r="204" spans="1:12" x14ac:dyDescent="0.3">
      <c r="A204" s="13">
        <v>2182</v>
      </c>
      <c r="B204" s="13" t="s">
        <v>14</v>
      </c>
      <c r="C204" s="13">
        <f t="shared" si="0"/>
        <v>6</v>
      </c>
      <c r="D204" s="13" t="s">
        <v>42</v>
      </c>
      <c r="K204" s="1" t="s">
        <v>562</v>
      </c>
    </row>
    <row r="205" spans="1:12" x14ac:dyDescent="0.3">
      <c r="A205" s="13">
        <v>2188</v>
      </c>
      <c r="B205" s="13" t="s">
        <v>9</v>
      </c>
      <c r="C205" s="13">
        <f t="shared" si="0"/>
        <v>7</v>
      </c>
      <c r="D205" s="35"/>
      <c r="F205" s="36" t="s">
        <v>370</v>
      </c>
      <c r="K205" s="1" t="s">
        <v>562</v>
      </c>
    </row>
    <row r="206" spans="1:12" x14ac:dyDescent="0.3">
      <c r="A206" s="13">
        <v>2195</v>
      </c>
      <c r="B206" s="13" t="s">
        <v>48</v>
      </c>
      <c r="C206" s="13">
        <f t="shared" si="0"/>
        <v>3</v>
      </c>
      <c r="F206" s="37" t="s">
        <v>49</v>
      </c>
      <c r="K206" s="1" t="s">
        <v>562</v>
      </c>
      <c r="L206" s="37" t="s">
        <v>316</v>
      </c>
    </row>
    <row r="207" spans="1:12" x14ac:dyDescent="0.3">
      <c r="A207" s="13">
        <v>2198</v>
      </c>
      <c r="B207" s="13" t="s">
        <v>9</v>
      </c>
      <c r="C207" s="13">
        <f t="shared" si="0"/>
        <v>15</v>
      </c>
      <c r="D207" s="35" t="s">
        <v>22</v>
      </c>
      <c r="F207" s="36" t="s">
        <v>271</v>
      </c>
      <c r="K207" s="1" t="s">
        <v>563</v>
      </c>
    </row>
    <row r="208" spans="1:12" x14ac:dyDescent="0.3">
      <c r="A208" s="13">
        <v>2213</v>
      </c>
      <c r="B208" s="13" t="s">
        <v>11</v>
      </c>
      <c r="C208" s="13">
        <f t="shared" si="0"/>
        <v>6</v>
      </c>
      <c r="D208" s="13" t="s">
        <v>45</v>
      </c>
      <c r="K208" s="1" t="s">
        <v>564</v>
      </c>
    </row>
    <row r="209" spans="1:11" x14ac:dyDescent="0.3">
      <c r="A209" s="13">
        <v>2219</v>
      </c>
      <c r="B209" s="13" t="s">
        <v>9</v>
      </c>
      <c r="C209" s="13">
        <f t="shared" si="0"/>
        <v>3</v>
      </c>
      <c r="D209" s="13" t="s">
        <v>22</v>
      </c>
      <c r="K209" s="1" t="s">
        <v>564</v>
      </c>
    </row>
    <row r="210" spans="1:11" x14ac:dyDescent="0.3">
      <c r="A210" s="13">
        <v>2222</v>
      </c>
      <c r="B210" s="13" t="s">
        <v>11</v>
      </c>
      <c r="C210" s="13">
        <f t="shared" si="0"/>
        <v>-95</v>
      </c>
      <c r="D210" s="13" t="s">
        <v>45</v>
      </c>
      <c r="K210" s="1" t="s">
        <v>564</v>
      </c>
    </row>
    <row r="211" spans="1:11" x14ac:dyDescent="0.3">
      <c r="A211" s="13">
        <v>2127</v>
      </c>
      <c r="B211" s="13" t="s">
        <v>11</v>
      </c>
      <c r="C211" s="13">
        <f t="shared" si="0"/>
        <v>103</v>
      </c>
      <c r="D211" s="13" t="s">
        <v>32</v>
      </c>
      <c r="K211" s="1" t="s">
        <v>564</v>
      </c>
    </row>
    <row r="212" spans="1:11" x14ac:dyDescent="0.3">
      <c r="A212" s="13">
        <v>2230</v>
      </c>
      <c r="B212" s="13" t="s">
        <v>9</v>
      </c>
      <c r="C212" s="13">
        <f t="shared" si="0"/>
        <v>5</v>
      </c>
      <c r="D212" s="13" t="s">
        <v>27</v>
      </c>
      <c r="K212" s="1" t="s">
        <v>564</v>
      </c>
    </row>
    <row r="213" spans="1:11" x14ac:dyDescent="0.3">
      <c r="A213" s="13">
        <v>2235</v>
      </c>
      <c r="B213" s="27" t="s">
        <v>13</v>
      </c>
      <c r="C213" s="13">
        <f t="shared" si="0"/>
        <v>10</v>
      </c>
      <c r="D213" s="35"/>
      <c r="K213" s="1" t="s">
        <v>565</v>
      </c>
    </row>
    <row r="214" spans="1:11" x14ac:dyDescent="0.3">
      <c r="A214" s="13">
        <v>2245</v>
      </c>
      <c r="B214" s="13" t="s">
        <v>11</v>
      </c>
      <c r="C214" s="13">
        <f t="shared" si="0"/>
        <v>4</v>
      </c>
      <c r="D214" s="13" t="s">
        <v>45</v>
      </c>
      <c r="K214" s="1" t="s">
        <v>566</v>
      </c>
    </row>
    <row r="215" spans="1:11" x14ac:dyDescent="0.3">
      <c r="A215" s="13">
        <v>2249</v>
      </c>
      <c r="B215" s="13" t="s">
        <v>9</v>
      </c>
      <c r="C215" s="13">
        <f t="shared" si="0"/>
        <v>9</v>
      </c>
      <c r="D215" s="13" t="s">
        <v>23</v>
      </c>
      <c r="K215" s="1" t="s">
        <v>566</v>
      </c>
    </row>
    <row r="216" spans="1:11" x14ac:dyDescent="0.3">
      <c r="A216" s="13">
        <v>2258</v>
      </c>
      <c r="B216" s="35" t="s">
        <v>9</v>
      </c>
      <c r="C216" s="13">
        <f t="shared" si="0"/>
        <v>20</v>
      </c>
      <c r="D216" s="35" t="s">
        <v>28</v>
      </c>
      <c r="K216" s="1" t="s">
        <v>566</v>
      </c>
    </row>
    <row r="217" spans="1:11" x14ac:dyDescent="0.3">
      <c r="A217" s="13">
        <v>2278</v>
      </c>
      <c r="B217" s="13" t="s">
        <v>9</v>
      </c>
      <c r="C217" s="13">
        <f t="shared" si="0"/>
        <v>7</v>
      </c>
      <c r="D217" s="13" t="s">
        <v>27</v>
      </c>
      <c r="K217" s="1" t="s">
        <v>566</v>
      </c>
    </row>
    <row r="218" spans="1:11" x14ac:dyDescent="0.3">
      <c r="A218" s="13">
        <v>2285</v>
      </c>
      <c r="B218" s="13" t="s">
        <v>11</v>
      </c>
      <c r="C218" s="13">
        <f t="shared" si="0"/>
        <v>20</v>
      </c>
      <c r="D218" s="13" t="s">
        <v>45</v>
      </c>
      <c r="K218" s="1" t="s">
        <v>567</v>
      </c>
    </row>
    <row r="219" spans="1:11" x14ac:dyDescent="0.3">
      <c r="A219" s="13">
        <v>2305</v>
      </c>
      <c r="B219" s="13" t="s">
        <v>9</v>
      </c>
      <c r="C219" s="13">
        <f t="shared" si="0"/>
        <v>2</v>
      </c>
      <c r="D219" s="13" t="s">
        <v>25</v>
      </c>
      <c r="K219" s="1" t="s">
        <v>568</v>
      </c>
    </row>
    <row r="220" spans="1:11" x14ac:dyDescent="0.3">
      <c r="A220" s="13">
        <v>2307</v>
      </c>
      <c r="B220" s="13" t="s">
        <v>9</v>
      </c>
      <c r="C220" s="13">
        <f t="shared" si="0"/>
        <v>4</v>
      </c>
      <c r="D220" s="13" t="s">
        <v>28</v>
      </c>
      <c r="K220" s="1" t="s">
        <v>568</v>
      </c>
    </row>
    <row r="221" spans="1:11" x14ac:dyDescent="0.3">
      <c r="A221" s="13">
        <v>2311</v>
      </c>
      <c r="B221" s="13" t="s">
        <v>9</v>
      </c>
      <c r="C221" s="13">
        <f t="shared" si="0"/>
        <v>8</v>
      </c>
      <c r="D221" s="13" t="s">
        <v>25</v>
      </c>
      <c r="K221" s="1" t="s">
        <v>569</v>
      </c>
    </row>
    <row r="222" spans="1:11" x14ac:dyDescent="0.3">
      <c r="A222" s="13">
        <v>2319</v>
      </c>
      <c r="B222" s="13" t="s">
        <v>11</v>
      </c>
      <c r="C222" s="13">
        <f t="shared" si="0"/>
        <v>6</v>
      </c>
      <c r="D222" s="13" t="s">
        <v>45</v>
      </c>
      <c r="K222" s="1" t="s">
        <v>570</v>
      </c>
    </row>
    <row r="223" spans="1:11" x14ac:dyDescent="0.3">
      <c r="A223" s="13">
        <v>2325</v>
      </c>
      <c r="B223" s="13" t="s">
        <v>9</v>
      </c>
      <c r="C223" s="13">
        <f t="shared" si="0"/>
        <v>3</v>
      </c>
      <c r="D223" s="13" t="s">
        <v>28</v>
      </c>
      <c r="K223" s="1" t="s">
        <v>570</v>
      </c>
    </row>
    <row r="224" spans="1:11" x14ac:dyDescent="0.3">
      <c r="A224" s="13">
        <v>2328</v>
      </c>
      <c r="B224" s="13" t="s">
        <v>11</v>
      </c>
      <c r="C224" s="13">
        <f t="shared" si="0"/>
        <v>2</v>
      </c>
      <c r="D224" s="13" t="s">
        <v>32</v>
      </c>
      <c r="K224" s="1" t="s">
        <v>570</v>
      </c>
    </row>
    <row r="225" spans="1:12" x14ac:dyDescent="0.3">
      <c r="A225" s="13">
        <v>2330</v>
      </c>
      <c r="B225" s="13" t="s">
        <v>9</v>
      </c>
      <c r="C225" s="13">
        <f t="shared" si="0"/>
        <v>8</v>
      </c>
      <c r="D225" s="13" t="s">
        <v>23</v>
      </c>
      <c r="K225" s="1" t="s">
        <v>571</v>
      </c>
    </row>
    <row r="226" spans="1:12" x14ac:dyDescent="0.3">
      <c r="A226" s="13">
        <v>2338</v>
      </c>
      <c r="B226" s="35" t="s">
        <v>48</v>
      </c>
      <c r="C226" s="13">
        <f t="shared" si="0"/>
        <v>18</v>
      </c>
      <c r="F226" s="37" t="s">
        <v>49</v>
      </c>
      <c r="K226" s="1" t="s">
        <v>572</v>
      </c>
      <c r="L226" s="37" t="s">
        <v>316</v>
      </c>
    </row>
    <row r="227" spans="1:12" x14ac:dyDescent="0.3">
      <c r="A227" s="13">
        <v>2356</v>
      </c>
      <c r="B227" s="13" t="s">
        <v>11</v>
      </c>
      <c r="C227" s="13">
        <f t="shared" si="0"/>
        <v>12</v>
      </c>
      <c r="D227" s="13" t="s">
        <v>45</v>
      </c>
      <c r="K227" s="1" t="s">
        <v>573</v>
      </c>
    </row>
    <row r="228" spans="1:12" x14ac:dyDescent="0.3">
      <c r="A228" s="13">
        <v>2368</v>
      </c>
      <c r="B228" s="13" t="s">
        <v>9</v>
      </c>
      <c r="C228" s="13">
        <f t="shared" si="0"/>
        <v>9</v>
      </c>
      <c r="D228" s="13" t="s">
        <v>25</v>
      </c>
      <c r="K228" s="1" t="s">
        <v>573</v>
      </c>
    </row>
    <row r="229" spans="1:12" x14ac:dyDescent="0.3">
      <c r="A229" s="13">
        <v>2377</v>
      </c>
      <c r="B229" s="13" t="s">
        <v>11</v>
      </c>
      <c r="C229" s="13">
        <f t="shared" si="0"/>
        <v>7</v>
      </c>
      <c r="D229" s="13" t="s">
        <v>45</v>
      </c>
      <c r="K229" s="1" t="s">
        <v>573</v>
      </c>
    </row>
    <row r="230" spans="1:12" x14ac:dyDescent="0.3">
      <c r="A230" s="13">
        <v>2384</v>
      </c>
      <c r="B230" s="13" t="s">
        <v>9</v>
      </c>
      <c r="C230" s="13">
        <f t="shared" si="0"/>
        <v>6</v>
      </c>
      <c r="D230" s="13" t="s">
        <v>25</v>
      </c>
      <c r="K230" s="1" t="s">
        <v>573</v>
      </c>
    </row>
    <row r="231" spans="1:12" x14ac:dyDescent="0.3">
      <c r="A231" s="13">
        <v>2390</v>
      </c>
      <c r="B231" s="13" t="s">
        <v>11</v>
      </c>
      <c r="C231" s="13">
        <f t="shared" si="0"/>
        <v>11</v>
      </c>
      <c r="D231" s="13" t="s">
        <v>45</v>
      </c>
      <c r="K231" s="1" t="s">
        <v>574</v>
      </c>
    </row>
    <row r="232" spans="1:12" x14ac:dyDescent="0.3">
      <c r="A232" s="13">
        <v>2401</v>
      </c>
      <c r="B232" s="13" t="s">
        <v>9</v>
      </c>
      <c r="C232" s="13">
        <f t="shared" si="0"/>
        <v>5</v>
      </c>
      <c r="D232" s="13" t="s">
        <v>23</v>
      </c>
      <c r="K232" s="1" t="s">
        <v>574</v>
      </c>
    </row>
    <row r="233" spans="1:12" x14ac:dyDescent="0.3">
      <c r="A233" s="13">
        <v>2406</v>
      </c>
      <c r="B233" s="13" t="s">
        <v>9</v>
      </c>
      <c r="C233" s="13">
        <f t="shared" si="0"/>
        <v>20</v>
      </c>
      <c r="D233" s="13" t="s">
        <v>30</v>
      </c>
      <c r="F233" s="37" t="s">
        <v>271</v>
      </c>
      <c r="K233" s="1" t="s">
        <v>574</v>
      </c>
    </row>
    <row r="234" spans="1:12" x14ac:dyDescent="0.3">
      <c r="A234" s="13">
        <v>2426</v>
      </c>
      <c r="B234" s="13" t="s">
        <v>11</v>
      </c>
      <c r="C234" s="13">
        <f t="shared" si="0"/>
        <v>8</v>
      </c>
      <c r="D234" s="13" t="s">
        <v>32</v>
      </c>
      <c r="K234" s="1" t="s">
        <v>575</v>
      </c>
    </row>
    <row r="235" spans="1:12" x14ac:dyDescent="0.3">
      <c r="A235" s="13">
        <v>2434</v>
      </c>
      <c r="B235" s="13" t="s">
        <v>9</v>
      </c>
      <c r="C235" s="13">
        <f t="shared" si="0"/>
        <v>1</v>
      </c>
      <c r="D235" s="13" t="s">
        <v>23</v>
      </c>
      <c r="K235" s="1" t="s">
        <v>575</v>
      </c>
    </row>
    <row r="236" spans="1:12" x14ac:dyDescent="0.3">
      <c r="A236" s="13">
        <v>2435</v>
      </c>
      <c r="B236" s="13" t="s">
        <v>11</v>
      </c>
      <c r="C236" s="13">
        <f t="shared" si="0"/>
        <v>24</v>
      </c>
      <c r="D236" s="13" t="s">
        <v>45</v>
      </c>
      <c r="K236" s="1" t="s">
        <v>575</v>
      </c>
    </row>
    <row r="237" spans="1:12" x14ac:dyDescent="0.3">
      <c r="A237" s="13">
        <v>2459</v>
      </c>
      <c r="B237" s="13" t="s">
        <v>44</v>
      </c>
      <c r="C237" s="13">
        <f t="shared" si="0"/>
        <v>3</v>
      </c>
      <c r="K237" s="1" t="s">
        <v>575</v>
      </c>
      <c r="L237" s="13" t="s">
        <v>576</v>
      </c>
    </row>
    <row r="238" spans="1:12" x14ac:dyDescent="0.3">
      <c r="A238" s="13">
        <v>2462</v>
      </c>
      <c r="B238" s="13" t="s">
        <v>9</v>
      </c>
      <c r="C238" s="13">
        <f t="shared" si="0"/>
        <v>6</v>
      </c>
      <c r="D238" s="13" t="s">
        <v>27</v>
      </c>
      <c r="K238" s="1" t="s">
        <v>577</v>
      </c>
    </row>
    <row r="239" spans="1:12" x14ac:dyDescent="0.3">
      <c r="A239" s="13">
        <v>2468</v>
      </c>
      <c r="B239" s="13" t="s">
        <v>11</v>
      </c>
      <c r="C239" s="13">
        <f t="shared" si="0"/>
        <v>66</v>
      </c>
      <c r="D239" s="13" t="s">
        <v>45</v>
      </c>
      <c r="K239" s="1" t="s">
        <v>578</v>
      </c>
    </row>
    <row r="240" spans="1:12" x14ac:dyDescent="0.3">
      <c r="A240" s="13">
        <v>2534</v>
      </c>
      <c r="B240" s="13" t="s">
        <v>9</v>
      </c>
      <c r="C240" s="13">
        <f t="shared" si="0"/>
        <v>4</v>
      </c>
      <c r="D240" s="13" t="s">
        <v>25</v>
      </c>
      <c r="K240" s="1" t="s">
        <v>579</v>
      </c>
    </row>
    <row r="241" spans="1:12" x14ac:dyDescent="0.3">
      <c r="A241" s="13">
        <v>2538</v>
      </c>
      <c r="B241" s="13" t="s">
        <v>11</v>
      </c>
      <c r="C241" s="13">
        <f t="shared" si="0"/>
        <v>17</v>
      </c>
      <c r="D241" s="13" t="s">
        <v>45</v>
      </c>
      <c r="K241" s="1" t="s">
        <v>579</v>
      </c>
    </row>
    <row r="242" spans="1:12" x14ac:dyDescent="0.3">
      <c r="A242" s="13">
        <v>2555</v>
      </c>
      <c r="B242" s="13" t="s">
        <v>11</v>
      </c>
      <c r="C242" s="13">
        <f t="shared" si="0"/>
        <v>5</v>
      </c>
      <c r="D242" s="13" t="s">
        <v>32</v>
      </c>
      <c r="K242" s="1" t="s">
        <v>579</v>
      </c>
    </row>
    <row r="243" spans="1:12" x14ac:dyDescent="0.3">
      <c r="A243" s="13">
        <v>2560</v>
      </c>
      <c r="B243" s="13" t="s">
        <v>11</v>
      </c>
      <c r="C243" s="13">
        <f t="shared" si="0"/>
        <v>18</v>
      </c>
      <c r="D243" s="13" t="s">
        <v>45</v>
      </c>
      <c r="K243" s="1" t="s">
        <v>580</v>
      </c>
    </row>
    <row r="244" spans="1:12" x14ac:dyDescent="0.3">
      <c r="A244" s="13">
        <v>2578</v>
      </c>
      <c r="B244" s="13" t="s">
        <v>9</v>
      </c>
      <c r="C244" s="13">
        <f t="shared" si="0"/>
        <v>2</v>
      </c>
      <c r="D244" s="35"/>
      <c r="K244" s="1" t="s">
        <v>581</v>
      </c>
    </row>
    <row r="245" spans="1:12" x14ac:dyDescent="0.3">
      <c r="A245" s="13">
        <v>2580</v>
      </c>
      <c r="B245" s="13" t="s">
        <v>9</v>
      </c>
      <c r="C245" s="13">
        <f t="shared" si="0"/>
        <v>7</v>
      </c>
      <c r="D245" s="13" t="s">
        <v>25</v>
      </c>
      <c r="K245" s="1" t="s">
        <v>581</v>
      </c>
    </row>
    <row r="246" spans="1:12" x14ac:dyDescent="0.3">
      <c r="A246" s="13">
        <v>2587</v>
      </c>
      <c r="B246" s="13" t="s">
        <v>11</v>
      </c>
      <c r="C246" s="13">
        <f t="shared" si="0"/>
        <v>41</v>
      </c>
      <c r="D246" s="13" t="s">
        <v>45</v>
      </c>
      <c r="K246" s="1" t="s">
        <v>582</v>
      </c>
    </row>
    <row r="247" spans="1:12" x14ac:dyDescent="0.3">
      <c r="A247" s="13">
        <v>2628</v>
      </c>
      <c r="B247" s="13" t="s">
        <v>11</v>
      </c>
      <c r="C247" s="13">
        <f t="shared" si="0"/>
        <v>15</v>
      </c>
      <c r="D247" s="13" t="s">
        <v>32</v>
      </c>
      <c r="K247" s="1" t="s">
        <v>583</v>
      </c>
    </row>
    <row r="248" spans="1:12" x14ac:dyDescent="0.3">
      <c r="A248" s="13">
        <v>2643</v>
      </c>
      <c r="B248" s="13" t="s">
        <v>48</v>
      </c>
      <c r="C248" s="13">
        <f t="shared" si="0"/>
        <v>7</v>
      </c>
      <c r="F248" s="37" t="s">
        <v>49</v>
      </c>
      <c r="K248" s="1" t="s">
        <v>584</v>
      </c>
      <c r="L248" s="37" t="s">
        <v>316</v>
      </c>
    </row>
    <row r="249" spans="1:12" x14ac:dyDescent="0.3">
      <c r="A249" s="13">
        <v>2650</v>
      </c>
      <c r="B249" s="13" t="s">
        <v>44</v>
      </c>
      <c r="C249" s="13">
        <f t="shared" si="0"/>
        <v>4</v>
      </c>
      <c r="K249" s="1" t="s">
        <v>585</v>
      </c>
      <c r="L249" s="13" t="s">
        <v>586</v>
      </c>
    </row>
    <row r="250" spans="1:12" x14ac:dyDescent="0.3">
      <c r="A250" s="13">
        <v>2654</v>
      </c>
      <c r="B250" s="13" t="s">
        <v>11</v>
      </c>
      <c r="C250" s="13">
        <f t="shared" si="0"/>
        <v>18</v>
      </c>
      <c r="D250" s="13" t="s">
        <v>32</v>
      </c>
      <c r="K250" s="1" t="s">
        <v>585</v>
      </c>
    </row>
    <row r="251" spans="1:12" x14ac:dyDescent="0.3">
      <c r="A251" s="13">
        <v>2672</v>
      </c>
      <c r="B251" s="13" t="s">
        <v>9</v>
      </c>
      <c r="C251" s="13">
        <f t="shared" si="0"/>
        <v>8</v>
      </c>
      <c r="D251" s="13" t="s">
        <v>23</v>
      </c>
      <c r="K251" s="1" t="s">
        <v>585</v>
      </c>
    </row>
    <row r="252" spans="1:12" x14ac:dyDescent="0.3">
      <c r="A252" s="13">
        <v>2680</v>
      </c>
      <c r="B252" s="13" t="s">
        <v>11</v>
      </c>
      <c r="C252" s="13">
        <f t="shared" si="0"/>
        <v>16</v>
      </c>
      <c r="D252" s="13" t="s">
        <v>45</v>
      </c>
      <c r="K252" s="1" t="s">
        <v>585</v>
      </c>
    </row>
    <row r="253" spans="1:12" x14ac:dyDescent="0.3">
      <c r="A253" s="13">
        <v>2696</v>
      </c>
      <c r="B253" s="13" t="s">
        <v>9</v>
      </c>
      <c r="C253" s="13">
        <f t="shared" si="0"/>
        <v>4</v>
      </c>
      <c r="D253" s="13" t="s">
        <v>23</v>
      </c>
      <c r="K253" s="1" t="s">
        <v>587</v>
      </c>
    </row>
    <row r="254" spans="1:12" x14ac:dyDescent="0.3">
      <c r="A254" s="13">
        <v>2700</v>
      </c>
      <c r="B254" s="13" t="s">
        <v>11</v>
      </c>
      <c r="C254" s="13">
        <f t="shared" si="0"/>
        <v>4</v>
      </c>
      <c r="D254" s="13" t="s">
        <v>45</v>
      </c>
      <c r="K254" s="1" t="s">
        <v>588</v>
      </c>
    </row>
    <row r="255" spans="1:12" x14ac:dyDescent="0.3">
      <c r="A255" s="13">
        <v>2704</v>
      </c>
      <c r="B255" s="13" t="s">
        <v>9</v>
      </c>
      <c r="C255" s="13">
        <f t="shared" si="0"/>
        <v>6</v>
      </c>
      <c r="D255" s="13" t="s">
        <v>27</v>
      </c>
      <c r="K255" s="1" t="s">
        <v>588</v>
      </c>
    </row>
    <row r="256" spans="1:12" x14ac:dyDescent="0.3">
      <c r="A256" s="13">
        <v>2710</v>
      </c>
      <c r="B256" s="13" t="s">
        <v>11</v>
      </c>
      <c r="C256" s="13">
        <f t="shared" si="0"/>
        <v>10</v>
      </c>
      <c r="D256" s="13" t="s">
        <v>32</v>
      </c>
      <c r="K256" s="1" t="s">
        <v>588</v>
      </c>
    </row>
    <row r="257" spans="1:3" x14ac:dyDescent="0.3">
      <c r="A257" s="13">
        <v>2720</v>
      </c>
      <c r="C257" s="13"/>
    </row>
    <row r="258" spans="1:3" x14ac:dyDescent="0.3">
      <c r="A258" s="13" t="s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6"/>
  <sheetViews>
    <sheetView tabSelected="1" topLeftCell="A221" workbookViewId="0">
      <selection activeCell="C228" sqref="C22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5.8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80</v>
      </c>
      <c r="B5" s="7" t="s">
        <v>11</v>
      </c>
      <c r="C5" s="13">
        <f t="shared" ref="C5:C227" si="0">A6-A5</f>
        <v>22</v>
      </c>
      <c r="D5" s="13" t="s">
        <v>45</v>
      </c>
      <c r="I5" s="14"/>
      <c r="J5" s="15"/>
      <c r="K5" s="7" t="s">
        <v>589</v>
      </c>
      <c r="N5" s="22" t="s">
        <v>9</v>
      </c>
      <c r="O5" s="30">
        <f>SUMIF(B:B,"hard_coral",C:C)</f>
        <v>609</v>
      </c>
      <c r="P5" s="31">
        <f t="shared" ref="P5:P15" si="1">(O5/$O$16)*100</f>
        <v>22.480620155038761</v>
      </c>
      <c r="R5" s="13" t="s">
        <v>11</v>
      </c>
      <c r="S5" s="13">
        <v>1848</v>
      </c>
      <c r="T5" s="7"/>
      <c r="U5" s="7"/>
      <c r="V5" s="7"/>
      <c r="W5" s="7"/>
      <c r="X5" s="7"/>
    </row>
    <row r="6" spans="1:24" x14ac:dyDescent="0.3">
      <c r="A6" s="7">
        <v>102</v>
      </c>
      <c r="B6" s="27" t="s">
        <v>13</v>
      </c>
      <c r="C6" s="13">
        <f t="shared" si="0"/>
        <v>15</v>
      </c>
      <c r="D6" s="35"/>
      <c r="I6" s="14"/>
      <c r="J6" s="15"/>
      <c r="K6" s="7" t="s">
        <v>589</v>
      </c>
      <c r="N6" s="1" t="s">
        <v>11</v>
      </c>
      <c r="O6" s="16">
        <f>SUMIF(B:B,"algae",C:C)</f>
        <v>1848</v>
      </c>
      <c r="P6" s="17">
        <f t="shared" si="1"/>
        <v>68.217054263565885</v>
      </c>
      <c r="R6" s="7" t="s">
        <v>14</v>
      </c>
      <c r="S6" s="7">
        <v>112</v>
      </c>
    </row>
    <row r="7" spans="1:24" x14ac:dyDescent="0.3">
      <c r="A7" s="7">
        <v>117</v>
      </c>
      <c r="B7" s="7" t="s">
        <v>11</v>
      </c>
      <c r="C7" s="13">
        <f t="shared" si="0"/>
        <v>4</v>
      </c>
      <c r="D7" s="13" t="s">
        <v>32</v>
      </c>
      <c r="I7" s="14"/>
      <c r="J7" s="15"/>
      <c r="K7" s="7" t="s">
        <v>589</v>
      </c>
      <c r="N7" s="1" t="s">
        <v>10</v>
      </c>
      <c r="O7" s="16">
        <f>SUMIF(B:B,"soft_coral",C:C)</f>
        <v>0</v>
      </c>
      <c r="P7" s="17">
        <f t="shared" si="1"/>
        <v>0</v>
      </c>
      <c r="R7" s="7" t="s">
        <v>9</v>
      </c>
      <c r="S7" s="7">
        <v>609</v>
      </c>
    </row>
    <row r="8" spans="1:24" x14ac:dyDescent="0.3">
      <c r="A8" s="7">
        <v>121</v>
      </c>
      <c r="B8" s="7" t="s">
        <v>11</v>
      </c>
      <c r="C8" s="13">
        <f t="shared" si="0"/>
        <v>20</v>
      </c>
      <c r="D8" s="13" t="s">
        <v>45</v>
      </c>
      <c r="I8" s="14"/>
      <c r="J8" s="15"/>
      <c r="K8" s="7" t="s">
        <v>590</v>
      </c>
      <c r="N8" s="1" t="s">
        <v>14</v>
      </c>
      <c r="O8" s="16">
        <f>SUMIF(B:B,"boulder",C:C)</f>
        <v>112</v>
      </c>
      <c r="P8" s="17">
        <f t="shared" si="1"/>
        <v>4.1343669250646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141</v>
      </c>
      <c r="B9" s="7" t="s">
        <v>11</v>
      </c>
      <c r="C9" s="13">
        <f t="shared" si="0"/>
        <v>5</v>
      </c>
      <c r="D9" s="13" t="s">
        <v>32</v>
      </c>
      <c r="I9" s="14"/>
      <c r="J9" s="15"/>
      <c r="K9" s="7" t="s">
        <v>591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146</v>
      </c>
      <c r="B10" s="7" t="s">
        <v>11</v>
      </c>
      <c r="C10" s="13">
        <f t="shared" si="0"/>
        <v>32</v>
      </c>
      <c r="D10" s="13" t="s">
        <v>45</v>
      </c>
      <c r="F10" s="19"/>
      <c r="K10" s="7" t="s">
        <v>592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4" x14ac:dyDescent="0.3">
      <c r="A11" s="7">
        <v>178</v>
      </c>
      <c r="B11" s="7" t="s">
        <v>11</v>
      </c>
      <c r="C11" s="13">
        <f t="shared" si="0"/>
        <v>7</v>
      </c>
      <c r="D11" s="13" t="s">
        <v>32</v>
      </c>
      <c r="K11" s="7" t="s">
        <v>593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76</v>
      </c>
    </row>
    <row r="12" spans="1:24" x14ac:dyDescent="0.3">
      <c r="A12" s="7">
        <v>185</v>
      </c>
      <c r="B12" s="7" t="s">
        <v>9</v>
      </c>
      <c r="C12" s="13">
        <f t="shared" si="0"/>
        <v>10</v>
      </c>
      <c r="D12" s="35"/>
      <c r="F12" s="36" t="s">
        <v>370</v>
      </c>
      <c r="K12" s="7" t="s">
        <v>594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0</v>
      </c>
    </row>
    <row r="13" spans="1:24" x14ac:dyDescent="0.3">
      <c r="A13" s="7">
        <v>195</v>
      </c>
      <c r="B13" s="7" t="s">
        <v>9</v>
      </c>
      <c r="C13" s="13">
        <f t="shared" si="0"/>
        <v>12</v>
      </c>
      <c r="D13" s="13" t="s">
        <v>28</v>
      </c>
      <c r="K13" s="7" t="s">
        <v>595</v>
      </c>
      <c r="N13" s="1" t="s">
        <v>13</v>
      </c>
      <c r="O13" s="16">
        <f>SUMIF(B:B,"unknown",C:C)</f>
        <v>48</v>
      </c>
      <c r="P13" s="17">
        <f t="shared" si="1"/>
        <v>1.7718715393133997</v>
      </c>
      <c r="R13" s="13" t="s">
        <v>12</v>
      </c>
      <c r="S13" s="13">
        <v>0</v>
      </c>
    </row>
    <row r="14" spans="1:24" x14ac:dyDescent="0.3">
      <c r="A14" s="7">
        <v>207</v>
      </c>
      <c r="B14" s="27" t="s">
        <v>13</v>
      </c>
      <c r="C14" s="13">
        <f t="shared" si="0"/>
        <v>5</v>
      </c>
      <c r="D14" s="35"/>
      <c r="K14" s="7" t="s">
        <v>595</v>
      </c>
      <c r="L14" s="7"/>
      <c r="N14" s="1" t="s">
        <v>43</v>
      </c>
      <c r="O14" s="16">
        <f>SUMIF(B:B,"shadow",C:C)</f>
        <v>76</v>
      </c>
      <c r="P14" s="17">
        <f t="shared" si="1"/>
        <v>2.8054632705795499</v>
      </c>
      <c r="R14" s="13" t="s">
        <v>13</v>
      </c>
      <c r="S14" s="13">
        <v>48</v>
      </c>
    </row>
    <row r="15" spans="1:24" x14ac:dyDescent="0.3">
      <c r="A15" s="7">
        <v>212</v>
      </c>
      <c r="B15" s="7" t="s">
        <v>11</v>
      </c>
      <c r="C15" s="13">
        <f t="shared" si="0"/>
        <v>3</v>
      </c>
      <c r="D15" s="13" t="s">
        <v>45</v>
      </c>
      <c r="K15" s="7" t="s">
        <v>595</v>
      </c>
      <c r="N15" s="1" t="s">
        <v>48</v>
      </c>
      <c r="O15" s="16">
        <f>SUMIF(B:B,"zoanthids",C:C)</f>
        <v>16</v>
      </c>
      <c r="P15" s="17">
        <f t="shared" si="1"/>
        <v>0.59062384643779986</v>
      </c>
      <c r="R15" s="13" t="s">
        <v>48</v>
      </c>
      <c r="S15" s="13">
        <v>16</v>
      </c>
    </row>
    <row r="16" spans="1:24" x14ac:dyDescent="0.3">
      <c r="A16" s="7">
        <v>215</v>
      </c>
      <c r="B16" s="7" t="s">
        <v>9</v>
      </c>
      <c r="C16" s="13">
        <f t="shared" si="0"/>
        <v>5</v>
      </c>
      <c r="D16" s="13" t="s">
        <v>27</v>
      </c>
      <c r="K16" s="7" t="s">
        <v>595</v>
      </c>
      <c r="N16" s="1"/>
      <c r="O16" s="32">
        <f t="shared" ref="O16:P16" si="2">SUM(O5:O15)</f>
        <v>2709</v>
      </c>
      <c r="P16" s="21">
        <f t="shared" si="2"/>
        <v>99.999999999999986</v>
      </c>
    </row>
    <row r="17" spans="1:16" x14ac:dyDescent="0.3">
      <c r="A17" s="7">
        <v>220</v>
      </c>
      <c r="B17" s="7" t="s">
        <v>11</v>
      </c>
      <c r="C17" s="13">
        <f t="shared" si="0"/>
        <v>21</v>
      </c>
      <c r="D17" s="13" t="s">
        <v>45</v>
      </c>
      <c r="K17" s="7" t="s">
        <v>596</v>
      </c>
      <c r="N17" s="22"/>
      <c r="O17" s="1"/>
      <c r="P17" s="1"/>
    </row>
    <row r="18" spans="1:16" x14ac:dyDescent="0.3">
      <c r="A18" s="7">
        <v>241</v>
      </c>
      <c r="B18" s="7" t="s">
        <v>11</v>
      </c>
      <c r="C18" s="13">
        <f t="shared" si="0"/>
        <v>6</v>
      </c>
      <c r="D18" s="13" t="s">
        <v>32</v>
      </c>
      <c r="F18" s="19"/>
      <c r="K18" s="7" t="s">
        <v>597</v>
      </c>
      <c r="L18" s="19"/>
      <c r="N18" s="22" t="s">
        <v>58</v>
      </c>
      <c r="O18" s="1"/>
      <c r="P18" s="1"/>
    </row>
    <row r="19" spans="1:16" x14ac:dyDescent="0.3">
      <c r="A19" s="7">
        <v>247</v>
      </c>
      <c r="B19" s="7" t="s">
        <v>9</v>
      </c>
      <c r="C19" s="13">
        <f t="shared" si="0"/>
        <v>8</v>
      </c>
      <c r="D19" s="13" t="s">
        <v>23</v>
      </c>
      <c r="K19" s="7" t="s">
        <v>598</v>
      </c>
      <c r="L19" s="35" t="s">
        <v>432</v>
      </c>
      <c r="N19" s="32">
        <f>C228-SUMIF(B5:B228,"missing",C5:C228)</f>
        <v>-11</v>
      </c>
      <c r="O19" s="1"/>
      <c r="P19" s="1"/>
    </row>
    <row r="20" spans="1:16" x14ac:dyDescent="0.3">
      <c r="A20" s="13">
        <v>255</v>
      </c>
      <c r="B20" s="7" t="s">
        <v>11</v>
      </c>
      <c r="C20" s="13">
        <f t="shared" si="0"/>
        <v>46</v>
      </c>
      <c r="D20" s="13" t="s">
        <v>45</v>
      </c>
      <c r="K20" s="7" t="s">
        <v>599</v>
      </c>
      <c r="L20" s="13"/>
    </row>
    <row r="21" spans="1:16" x14ac:dyDescent="0.3">
      <c r="A21" s="7">
        <v>301</v>
      </c>
      <c r="B21" s="7" t="s">
        <v>9</v>
      </c>
      <c r="C21" s="13">
        <f t="shared" si="0"/>
        <v>4</v>
      </c>
      <c r="D21" s="13" t="s">
        <v>27</v>
      </c>
      <c r="K21" s="7" t="s">
        <v>600</v>
      </c>
      <c r="L21" s="13"/>
      <c r="N21" s="13" t="s">
        <v>59</v>
      </c>
    </row>
    <row r="22" spans="1:16" x14ac:dyDescent="0.3">
      <c r="A22" s="7">
        <v>305</v>
      </c>
      <c r="B22" s="7" t="s">
        <v>11</v>
      </c>
      <c r="C22" s="13">
        <f t="shared" si="0"/>
        <v>25</v>
      </c>
      <c r="D22" s="13" t="s">
        <v>45</v>
      </c>
      <c r="K22" s="7" t="s">
        <v>601</v>
      </c>
    </row>
    <row r="23" spans="1:16" x14ac:dyDescent="0.3">
      <c r="A23" s="7">
        <v>330</v>
      </c>
      <c r="B23" s="7" t="s">
        <v>9</v>
      </c>
      <c r="C23" s="13">
        <f t="shared" si="0"/>
        <v>10</v>
      </c>
      <c r="D23" s="35"/>
      <c r="F23" s="36" t="s">
        <v>370</v>
      </c>
      <c r="K23" s="7" t="s">
        <v>602</v>
      </c>
    </row>
    <row r="24" spans="1:16" x14ac:dyDescent="0.3">
      <c r="A24" s="7">
        <v>340</v>
      </c>
      <c r="B24" s="7" t="s">
        <v>11</v>
      </c>
      <c r="C24" s="13">
        <f t="shared" si="0"/>
        <v>3</v>
      </c>
      <c r="D24" s="13" t="s">
        <v>45</v>
      </c>
      <c r="K24" s="7" t="s">
        <v>602</v>
      </c>
      <c r="L24" s="1"/>
    </row>
    <row r="25" spans="1:16" x14ac:dyDescent="0.3">
      <c r="A25" s="7">
        <v>343</v>
      </c>
      <c r="B25" s="7" t="s">
        <v>9</v>
      </c>
      <c r="C25" s="13">
        <f t="shared" si="0"/>
        <v>4</v>
      </c>
      <c r="D25" s="13" t="s">
        <v>28</v>
      </c>
      <c r="K25" s="7" t="s">
        <v>602</v>
      </c>
      <c r="L25" s="1"/>
    </row>
    <row r="26" spans="1:16" x14ac:dyDescent="0.3">
      <c r="A26" s="7">
        <v>347</v>
      </c>
      <c r="B26" s="7" t="s">
        <v>43</v>
      </c>
      <c r="C26" s="13">
        <f t="shared" si="0"/>
        <v>5</v>
      </c>
      <c r="D26" s="13" t="s">
        <v>42</v>
      </c>
      <c r="K26" s="7" t="s">
        <v>602</v>
      </c>
      <c r="L26" s="1"/>
    </row>
    <row r="27" spans="1:16" x14ac:dyDescent="0.3">
      <c r="A27" s="7">
        <v>352</v>
      </c>
      <c r="B27" s="7" t="s">
        <v>9</v>
      </c>
      <c r="C27" s="13">
        <f t="shared" si="0"/>
        <v>4</v>
      </c>
      <c r="D27" s="13" t="s">
        <v>29</v>
      </c>
      <c r="K27" s="7" t="s">
        <v>603</v>
      </c>
      <c r="L27" s="1"/>
    </row>
    <row r="28" spans="1:16" x14ac:dyDescent="0.3">
      <c r="A28" s="7">
        <v>356</v>
      </c>
      <c r="B28" s="27" t="s">
        <v>9</v>
      </c>
      <c r="C28" s="13">
        <f t="shared" si="0"/>
        <v>6</v>
      </c>
      <c r="D28" s="27" t="s">
        <v>25</v>
      </c>
      <c r="K28" s="7" t="s">
        <v>603</v>
      </c>
    </row>
    <row r="29" spans="1:16" x14ac:dyDescent="0.3">
      <c r="A29" s="7">
        <v>362</v>
      </c>
      <c r="B29" s="7" t="s">
        <v>48</v>
      </c>
      <c r="C29" s="13">
        <f t="shared" si="0"/>
        <v>7</v>
      </c>
      <c r="F29" s="37" t="s">
        <v>49</v>
      </c>
      <c r="K29" s="7" t="s">
        <v>603</v>
      </c>
      <c r="L29" s="37" t="s">
        <v>316</v>
      </c>
    </row>
    <row r="30" spans="1:16" x14ac:dyDescent="0.3">
      <c r="A30" s="7">
        <v>369</v>
      </c>
      <c r="B30" s="7" t="s">
        <v>9</v>
      </c>
      <c r="C30" s="13">
        <f t="shared" si="0"/>
        <v>6</v>
      </c>
      <c r="D30" s="35" t="s">
        <v>25</v>
      </c>
      <c r="K30" s="7" t="s">
        <v>603</v>
      </c>
    </row>
    <row r="31" spans="1:16" x14ac:dyDescent="0.3">
      <c r="A31" s="7">
        <v>375</v>
      </c>
      <c r="B31" s="7" t="s">
        <v>11</v>
      </c>
      <c r="C31" s="13">
        <f t="shared" si="0"/>
        <v>5</v>
      </c>
      <c r="D31" s="13" t="s">
        <v>32</v>
      </c>
      <c r="K31" s="7" t="s">
        <v>603</v>
      </c>
    </row>
    <row r="32" spans="1:16" x14ac:dyDescent="0.3">
      <c r="A32" s="7">
        <v>380</v>
      </c>
      <c r="B32" s="7" t="s">
        <v>9</v>
      </c>
      <c r="C32" s="13">
        <f t="shared" si="0"/>
        <v>15</v>
      </c>
      <c r="D32" s="13" t="s">
        <v>28</v>
      </c>
      <c r="K32" s="7" t="s">
        <v>603</v>
      </c>
    </row>
    <row r="33" spans="1:12" x14ac:dyDescent="0.3">
      <c r="A33" s="7">
        <v>395</v>
      </c>
      <c r="B33" s="7" t="s">
        <v>11</v>
      </c>
      <c r="C33" s="13">
        <f t="shared" si="0"/>
        <v>8</v>
      </c>
      <c r="D33" s="13" t="s">
        <v>45</v>
      </c>
      <c r="K33" s="7" t="s">
        <v>604</v>
      </c>
    </row>
    <row r="34" spans="1:12" x14ac:dyDescent="0.3">
      <c r="A34" s="7">
        <v>403</v>
      </c>
      <c r="B34" s="7" t="s">
        <v>11</v>
      </c>
      <c r="C34" s="13">
        <f t="shared" si="0"/>
        <v>5</v>
      </c>
      <c r="D34" s="13" t="s">
        <v>32</v>
      </c>
      <c r="K34" s="7" t="s">
        <v>605</v>
      </c>
    </row>
    <row r="35" spans="1:12" x14ac:dyDescent="0.3">
      <c r="A35" s="7">
        <v>408</v>
      </c>
      <c r="B35" s="7" t="s">
        <v>11</v>
      </c>
      <c r="C35" s="13">
        <f t="shared" si="0"/>
        <v>30</v>
      </c>
      <c r="D35" s="13" t="s">
        <v>45</v>
      </c>
      <c r="K35" s="7" t="s">
        <v>606</v>
      </c>
    </row>
    <row r="36" spans="1:12" x14ac:dyDescent="0.3">
      <c r="A36" s="7">
        <v>438</v>
      </c>
      <c r="B36" s="7" t="s">
        <v>9</v>
      </c>
      <c r="C36" s="13">
        <f t="shared" si="0"/>
        <v>5</v>
      </c>
      <c r="D36" s="13" t="s">
        <v>27</v>
      </c>
      <c r="K36" s="7" t="s">
        <v>607</v>
      </c>
    </row>
    <row r="37" spans="1:12" x14ac:dyDescent="0.3">
      <c r="A37" s="7">
        <v>443</v>
      </c>
      <c r="B37" s="7" t="s">
        <v>11</v>
      </c>
      <c r="C37" s="13">
        <f t="shared" si="0"/>
        <v>23</v>
      </c>
      <c r="D37" s="13" t="s">
        <v>45</v>
      </c>
      <c r="K37" s="7" t="s">
        <v>608</v>
      </c>
    </row>
    <row r="38" spans="1:12" x14ac:dyDescent="0.3">
      <c r="A38" s="7">
        <v>466</v>
      </c>
      <c r="B38" s="27" t="s">
        <v>48</v>
      </c>
      <c r="C38" s="13">
        <f t="shared" si="0"/>
        <v>6</v>
      </c>
      <c r="F38" s="36" t="s">
        <v>49</v>
      </c>
      <c r="K38" s="7" t="s">
        <v>609</v>
      </c>
      <c r="L38" s="36" t="s">
        <v>316</v>
      </c>
    </row>
    <row r="39" spans="1:12" x14ac:dyDescent="0.3">
      <c r="A39" s="7">
        <v>472</v>
      </c>
      <c r="B39" s="7" t="s">
        <v>11</v>
      </c>
      <c r="C39" s="13">
        <f t="shared" si="0"/>
        <v>19</v>
      </c>
      <c r="D39" s="13" t="s">
        <v>45</v>
      </c>
      <c r="K39" s="7" t="s">
        <v>610</v>
      </c>
    </row>
    <row r="40" spans="1:12" x14ac:dyDescent="0.3">
      <c r="A40" s="7">
        <v>491</v>
      </c>
      <c r="B40" s="7" t="s">
        <v>9</v>
      </c>
      <c r="C40" s="13">
        <f t="shared" si="0"/>
        <v>3</v>
      </c>
      <c r="D40" s="13" t="s">
        <v>25</v>
      </c>
      <c r="K40" s="7" t="s">
        <v>611</v>
      </c>
    </row>
    <row r="41" spans="1:12" x14ac:dyDescent="0.3">
      <c r="A41" s="7">
        <v>494</v>
      </c>
      <c r="B41" s="7" t="s">
        <v>11</v>
      </c>
      <c r="C41" s="13">
        <f t="shared" si="0"/>
        <v>16</v>
      </c>
      <c r="D41" s="13" t="s">
        <v>45</v>
      </c>
      <c r="K41" s="7" t="s">
        <v>611</v>
      </c>
    </row>
    <row r="42" spans="1:12" x14ac:dyDescent="0.3">
      <c r="A42" s="7">
        <v>510</v>
      </c>
      <c r="B42" s="7" t="s">
        <v>9</v>
      </c>
      <c r="C42" s="13">
        <f t="shared" si="0"/>
        <v>22</v>
      </c>
      <c r="D42" s="13" t="s">
        <v>26</v>
      </c>
      <c r="K42" s="7" t="s">
        <v>612</v>
      </c>
      <c r="L42" s="1"/>
    </row>
    <row r="43" spans="1:12" x14ac:dyDescent="0.3">
      <c r="A43" s="7">
        <v>532</v>
      </c>
      <c r="B43" s="7" t="s">
        <v>11</v>
      </c>
      <c r="C43" s="13">
        <f t="shared" si="0"/>
        <v>13</v>
      </c>
      <c r="D43" s="35" t="s">
        <v>32</v>
      </c>
      <c r="K43" s="7" t="s">
        <v>613</v>
      </c>
    </row>
    <row r="44" spans="1:12" x14ac:dyDescent="0.3">
      <c r="A44" s="7">
        <v>545</v>
      </c>
      <c r="B44" s="7" t="s">
        <v>11</v>
      </c>
      <c r="C44" s="13">
        <f t="shared" si="0"/>
        <v>3</v>
      </c>
      <c r="D44" s="13" t="s">
        <v>32</v>
      </c>
      <c r="K44" s="7" t="s">
        <v>613</v>
      </c>
    </row>
    <row r="45" spans="1:12" x14ac:dyDescent="0.3">
      <c r="A45" s="7">
        <v>548</v>
      </c>
      <c r="B45" s="7" t="s">
        <v>43</v>
      </c>
      <c r="C45" s="13">
        <f t="shared" si="0"/>
        <v>5</v>
      </c>
      <c r="D45" s="13" t="s">
        <v>42</v>
      </c>
      <c r="K45" s="7" t="s">
        <v>613</v>
      </c>
    </row>
    <row r="46" spans="1:12" x14ac:dyDescent="0.3">
      <c r="A46" s="7">
        <v>553</v>
      </c>
      <c r="B46" s="7" t="s">
        <v>9</v>
      </c>
      <c r="C46" s="13">
        <f t="shared" si="0"/>
        <v>3</v>
      </c>
      <c r="D46" s="13" t="s">
        <v>28</v>
      </c>
      <c r="K46" s="7" t="s">
        <v>614</v>
      </c>
    </row>
    <row r="47" spans="1:12" x14ac:dyDescent="0.3">
      <c r="A47" s="13">
        <v>556</v>
      </c>
      <c r="B47" s="7" t="s">
        <v>11</v>
      </c>
      <c r="C47" s="13">
        <f t="shared" si="0"/>
        <v>40</v>
      </c>
      <c r="D47" s="13" t="s">
        <v>45</v>
      </c>
      <c r="K47" s="7" t="s">
        <v>615</v>
      </c>
    </row>
    <row r="48" spans="1:12" x14ac:dyDescent="0.3">
      <c r="A48" s="7">
        <v>596</v>
      </c>
      <c r="B48" s="7" t="s">
        <v>43</v>
      </c>
      <c r="C48" s="13">
        <f t="shared" si="0"/>
        <v>2</v>
      </c>
      <c r="D48" s="13" t="s">
        <v>42</v>
      </c>
      <c r="K48" s="7" t="s">
        <v>616</v>
      </c>
    </row>
    <row r="49" spans="1:12" x14ac:dyDescent="0.3">
      <c r="A49" s="7">
        <v>598</v>
      </c>
      <c r="B49" s="7" t="s">
        <v>9</v>
      </c>
      <c r="C49" s="13">
        <f t="shared" si="0"/>
        <v>8</v>
      </c>
      <c r="D49" s="35"/>
      <c r="K49" s="7" t="s">
        <v>616</v>
      </c>
    </row>
    <row r="50" spans="1:12" x14ac:dyDescent="0.3">
      <c r="A50" s="7">
        <v>606</v>
      </c>
      <c r="B50" s="7" t="s">
        <v>43</v>
      </c>
      <c r="C50" s="13">
        <f t="shared" si="0"/>
        <v>4</v>
      </c>
      <c r="D50" s="13" t="s">
        <v>42</v>
      </c>
      <c r="K50" s="7" t="s">
        <v>616</v>
      </c>
    </row>
    <row r="51" spans="1:12" x14ac:dyDescent="0.3">
      <c r="A51" s="7">
        <v>610</v>
      </c>
      <c r="B51" s="7" t="s">
        <v>9</v>
      </c>
      <c r="C51" s="13">
        <f t="shared" si="0"/>
        <v>4</v>
      </c>
      <c r="D51" s="13" t="s">
        <v>23</v>
      </c>
      <c r="K51" s="7" t="s">
        <v>616</v>
      </c>
    </row>
    <row r="52" spans="1:12" x14ac:dyDescent="0.3">
      <c r="A52" s="7">
        <v>614</v>
      </c>
      <c r="B52" s="7" t="s">
        <v>9</v>
      </c>
      <c r="C52" s="13">
        <f t="shared" si="0"/>
        <v>11</v>
      </c>
      <c r="D52" s="13" t="s">
        <v>23</v>
      </c>
      <c r="K52" s="7" t="s">
        <v>617</v>
      </c>
    </row>
    <row r="53" spans="1:12" x14ac:dyDescent="0.3">
      <c r="A53" s="7">
        <v>625</v>
      </c>
      <c r="B53" s="7" t="s">
        <v>11</v>
      </c>
      <c r="C53" s="13">
        <f t="shared" si="0"/>
        <v>11</v>
      </c>
      <c r="D53" s="13" t="s">
        <v>45</v>
      </c>
      <c r="K53" s="7" t="s">
        <v>618</v>
      </c>
    </row>
    <row r="54" spans="1:12" x14ac:dyDescent="0.3">
      <c r="A54" s="7">
        <v>636</v>
      </c>
      <c r="B54" s="7" t="s">
        <v>9</v>
      </c>
      <c r="C54" s="13">
        <f t="shared" si="0"/>
        <v>22</v>
      </c>
      <c r="D54" s="13" t="s">
        <v>30</v>
      </c>
      <c r="F54" s="37" t="s">
        <v>271</v>
      </c>
      <c r="K54" s="7" t="s">
        <v>619</v>
      </c>
    </row>
    <row r="55" spans="1:12" x14ac:dyDescent="0.3">
      <c r="A55" s="7">
        <v>658</v>
      </c>
      <c r="B55" s="7" t="s">
        <v>43</v>
      </c>
      <c r="C55" s="13">
        <f t="shared" si="0"/>
        <v>5</v>
      </c>
      <c r="D55" s="13" t="s">
        <v>42</v>
      </c>
      <c r="K55" s="7" t="s">
        <v>620</v>
      </c>
      <c r="L55" s="13" t="s">
        <v>160</v>
      </c>
    </row>
    <row r="56" spans="1:12" x14ac:dyDescent="0.3">
      <c r="A56" s="7">
        <v>663</v>
      </c>
      <c r="B56" s="7" t="s">
        <v>11</v>
      </c>
      <c r="C56" s="13">
        <f t="shared" si="0"/>
        <v>25</v>
      </c>
      <c r="D56" s="13" t="s">
        <v>45</v>
      </c>
      <c r="K56" s="7" t="s">
        <v>620</v>
      </c>
    </row>
    <row r="57" spans="1:12" x14ac:dyDescent="0.3">
      <c r="A57" s="7">
        <v>688</v>
      </c>
      <c r="B57" s="7" t="s">
        <v>9</v>
      </c>
      <c r="C57" s="13">
        <f t="shared" si="0"/>
        <v>9</v>
      </c>
      <c r="D57" s="13" t="s">
        <v>29</v>
      </c>
      <c r="K57" s="7" t="s">
        <v>621</v>
      </c>
    </row>
    <row r="58" spans="1:12" x14ac:dyDescent="0.3">
      <c r="A58" s="7">
        <v>697</v>
      </c>
      <c r="B58" s="7" t="s">
        <v>11</v>
      </c>
      <c r="C58" s="13">
        <f t="shared" si="0"/>
        <v>15</v>
      </c>
      <c r="D58" s="13" t="s">
        <v>45</v>
      </c>
      <c r="K58" s="7" t="s">
        <v>622</v>
      </c>
    </row>
    <row r="59" spans="1:12" x14ac:dyDescent="0.3">
      <c r="A59" s="7">
        <v>712</v>
      </c>
      <c r="B59" s="7" t="s">
        <v>9</v>
      </c>
      <c r="C59" s="13">
        <f t="shared" si="0"/>
        <v>4</v>
      </c>
      <c r="D59" s="13" t="s">
        <v>25</v>
      </c>
      <c r="K59" s="7" t="s">
        <v>623</v>
      </c>
    </row>
    <row r="60" spans="1:12" x14ac:dyDescent="0.3">
      <c r="A60" s="7">
        <v>716</v>
      </c>
      <c r="B60" s="7" t="s">
        <v>11</v>
      </c>
      <c r="C60" s="13">
        <f t="shared" si="0"/>
        <v>9</v>
      </c>
      <c r="D60" s="13" t="s">
        <v>45</v>
      </c>
      <c r="K60" s="7" t="s">
        <v>623</v>
      </c>
    </row>
    <row r="61" spans="1:12" x14ac:dyDescent="0.3">
      <c r="A61" s="7">
        <v>725</v>
      </c>
      <c r="B61" s="7" t="s">
        <v>14</v>
      </c>
      <c r="C61" s="13">
        <f t="shared" si="0"/>
        <v>10</v>
      </c>
      <c r="D61" s="13" t="s">
        <v>42</v>
      </c>
      <c r="K61" s="7" t="s">
        <v>623</v>
      </c>
    </row>
    <row r="62" spans="1:12" x14ac:dyDescent="0.3">
      <c r="A62" s="7">
        <v>735</v>
      </c>
      <c r="B62" s="7" t="s">
        <v>11</v>
      </c>
      <c r="C62" s="13">
        <f t="shared" si="0"/>
        <v>8</v>
      </c>
      <c r="D62" s="13" t="s">
        <v>45</v>
      </c>
      <c r="K62" s="7" t="s">
        <v>624</v>
      </c>
      <c r="L62" s="1"/>
    </row>
    <row r="63" spans="1:12" x14ac:dyDescent="0.3">
      <c r="A63" s="7">
        <v>743</v>
      </c>
      <c r="B63" s="7" t="s">
        <v>14</v>
      </c>
      <c r="C63" s="13">
        <f t="shared" si="0"/>
        <v>10</v>
      </c>
      <c r="D63" s="13" t="s">
        <v>42</v>
      </c>
      <c r="F63" s="37"/>
      <c r="K63" s="7" t="s">
        <v>625</v>
      </c>
      <c r="L63" s="37"/>
    </row>
    <row r="64" spans="1:12" x14ac:dyDescent="0.3">
      <c r="A64" s="7">
        <v>753</v>
      </c>
      <c r="B64" s="7" t="s">
        <v>11</v>
      </c>
      <c r="C64" s="13">
        <f t="shared" si="0"/>
        <v>2</v>
      </c>
      <c r="D64" s="7" t="s">
        <v>45</v>
      </c>
      <c r="E64" s="7"/>
      <c r="K64" s="7" t="s">
        <v>625</v>
      </c>
    </row>
    <row r="65" spans="1:12" x14ac:dyDescent="0.3">
      <c r="A65" s="7">
        <v>755</v>
      </c>
      <c r="B65" s="27" t="s">
        <v>9</v>
      </c>
      <c r="C65" s="13">
        <f t="shared" si="0"/>
        <v>2</v>
      </c>
      <c r="D65" s="35" t="s">
        <v>25</v>
      </c>
      <c r="K65" s="7" t="s">
        <v>625</v>
      </c>
    </row>
    <row r="66" spans="1:12" x14ac:dyDescent="0.3">
      <c r="A66" s="7">
        <v>757</v>
      </c>
      <c r="B66" s="7" t="s">
        <v>11</v>
      </c>
      <c r="C66" s="13">
        <f t="shared" si="0"/>
        <v>1</v>
      </c>
      <c r="D66" s="13" t="s">
        <v>45</v>
      </c>
      <c r="K66" s="7" t="s">
        <v>625</v>
      </c>
    </row>
    <row r="67" spans="1:12" x14ac:dyDescent="0.3">
      <c r="A67" s="7">
        <v>758</v>
      </c>
      <c r="B67" s="7" t="s">
        <v>9</v>
      </c>
      <c r="C67" s="13">
        <f t="shared" si="0"/>
        <v>7</v>
      </c>
      <c r="D67" s="13" t="s">
        <v>27</v>
      </c>
      <c r="K67" s="7" t="s">
        <v>625</v>
      </c>
    </row>
    <row r="68" spans="1:12" x14ac:dyDescent="0.3">
      <c r="A68" s="7">
        <v>765</v>
      </c>
      <c r="B68" s="7" t="s">
        <v>14</v>
      </c>
      <c r="C68" s="13">
        <f t="shared" si="0"/>
        <v>11</v>
      </c>
      <c r="D68" s="13" t="s">
        <v>42</v>
      </c>
      <c r="K68" s="7" t="s">
        <v>626</v>
      </c>
    </row>
    <row r="69" spans="1:12" x14ac:dyDescent="0.3">
      <c r="A69" s="7">
        <v>776</v>
      </c>
      <c r="B69" s="7" t="s">
        <v>11</v>
      </c>
      <c r="C69" s="13">
        <f t="shared" si="0"/>
        <v>10</v>
      </c>
      <c r="D69" s="13" t="s">
        <v>45</v>
      </c>
      <c r="K69" s="7" t="s">
        <v>627</v>
      </c>
    </row>
    <row r="70" spans="1:12" x14ac:dyDescent="0.3">
      <c r="A70" s="7">
        <v>786</v>
      </c>
      <c r="B70" s="7" t="s">
        <v>9</v>
      </c>
      <c r="C70" s="13">
        <f t="shared" si="0"/>
        <v>4</v>
      </c>
      <c r="D70" s="13" t="s">
        <v>29</v>
      </c>
      <c r="K70" s="7" t="s">
        <v>627</v>
      </c>
    </row>
    <row r="71" spans="1:12" x14ac:dyDescent="0.3">
      <c r="A71" s="7">
        <v>790</v>
      </c>
      <c r="B71" s="7" t="s">
        <v>9</v>
      </c>
      <c r="C71" s="13">
        <f t="shared" si="0"/>
        <v>18</v>
      </c>
      <c r="D71" s="13" t="s">
        <v>26</v>
      </c>
      <c r="E71" s="13" t="s">
        <v>25</v>
      </c>
      <c r="K71" s="7" t="s">
        <v>628</v>
      </c>
    </row>
    <row r="72" spans="1:12" x14ac:dyDescent="0.3">
      <c r="A72" s="7">
        <v>808</v>
      </c>
      <c r="B72" s="7" t="s">
        <v>11</v>
      </c>
      <c r="C72" s="13">
        <f t="shared" si="0"/>
        <v>12</v>
      </c>
      <c r="D72" s="13" t="s">
        <v>45</v>
      </c>
      <c r="K72" s="7" t="s">
        <v>629</v>
      </c>
    </row>
    <row r="73" spans="1:12" x14ac:dyDescent="0.3">
      <c r="A73" s="7">
        <v>820</v>
      </c>
      <c r="B73" s="7" t="s">
        <v>11</v>
      </c>
      <c r="C73" s="13">
        <f t="shared" si="0"/>
        <v>5</v>
      </c>
      <c r="D73" s="13" t="s">
        <v>32</v>
      </c>
      <c r="K73" s="7" t="s">
        <v>629</v>
      </c>
    </row>
    <row r="74" spans="1:12" x14ac:dyDescent="0.3">
      <c r="A74" s="7">
        <v>825</v>
      </c>
      <c r="B74" s="7" t="s">
        <v>11</v>
      </c>
      <c r="C74" s="13">
        <f t="shared" si="0"/>
        <v>20</v>
      </c>
      <c r="D74" s="13" t="s">
        <v>45</v>
      </c>
      <c r="K74" s="7" t="s">
        <v>629</v>
      </c>
    </row>
    <row r="75" spans="1:12" x14ac:dyDescent="0.3">
      <c r="A75" s="7">
        <v>845</v>
      </c>
      <c r="B75" s="7" t="s">
        <v>9</v>
      </c>
      <c r="C75" s="13">
        <f t="shared" si="0"/>
        <v>4</v>
      </c>
      <c r="D75" s="13" t="s">
        <v>25</v>
      </c>
      <c r="K75" s="7" t="s">
        <v>630</v>
      </c>
    </row>
    <row r="76" spans="1:12" x14ac:dyDescent="0.3">
      <c r="A76" s="7">
        <v>849</v>
      </c>
      <c r="B76" s="13" t="s">
        <v>9</v>
      </c>
      <c r="C76" s="13">
        <f t="shared" si="0"/>
        <v>6</v>
      </c>
      <c r="D76" s="13" t="s">
        <v>29</v>
      </c>
      <c r="K76" s="7" t="s">
        <v>630</v>
      </c>
    </row>
    <row r="77" spans="1:12" x14ac:dyDescent="0.3">
      <c r="A77" s="7">
        <v>855</v>
      </c>
      <c r="B77" s="27" t="s">
        <v>13</v>
      </c>
      <c r="C77" s="13">
        <f t="shared" si="0"/>
        <v>7</v>
      </c>
      <c r="D77" s="35"/>
      <c r="K77" s="7" t="s">
        <v>630</v>
      </c>
    </row>
    <row r="78" spans="1:12" x14ac:dyDescent="0.3">
      <c r="A78" s="7">
        <v>862</v>
      </c>
      <c r="B78" s="7" t="s">
        <v>11</v>
      </c>
      <c r="C78" s="13">
        <f t="shared" si="0"/>
        <v>18</v>
      </c>
      <c r="D78" s="13" t="s">
        <v>45</v>
      </c>
      <c r="K78" s="7" t="s">
        <v>630</v>
      </c>
      <c r="L78" s="7"/>
    </row>
    <row r="79" spans="1:12" x14ac:dyDescent="0.3">
      <c r="A79" s="7">
        <v>880</v>
      </c>
      <c r="B79" s="7" t="s">
        <v>9</v>
      </c>
      <c r="C79" s="13">
        <f t="shared" si="0"/>
        <v>14</v>
      </c>
      <c r="D79" s="13" t="s">
        <v>23</v>
      </c>
      <c r="K79" s="7" t="s">
        <v>631</v>
      </c>
    </row>
    <row r="80" spans="1:12" x14ac:dyDescent="0.3">
      <c r="A80" s="7">
        <v>894</v>
      </c>
      <c r="B80" s="7" t="s">
        <v>11</v>
      </c>
      <c r="C80" s="13">
        <f t="shared" si="0"/>
        <v>13</v>
      </c>
      <c r="D80" s="13" t="s">
        <v>45</v>
      </c>
      <c r="K80" s="7" t="s">
        <v>632</v>
      </c>
    </row>
    <row r="81" spans="1:12" x14ac:dyDescent="0.3">
      <c r="A81" s="7">
        <v>907</v>
      </c>
      <c r="B81" s="7" t="s">
        <v>9</v>
      </c>
      <c r="C81" s="13">
        <f t="shared" si="0"/>
        <v>12</v>
      </c>
      <c r="D81" s="13" t="s">
        <v>28</v>
      </c>
      <c r="K81" s="7" t="s">
        <v>632</v>
      </c>
    </row>
    <row r="82" spans="1:12" x14ac:dyDescent="0.3">
      <c r="A82" s="7">
        <v>919</v>
      </c>
      <c r="B82" s="7" t="s">
        <v>11</v>
      </c>
      <c r="C82" s="13">
        <f t="shared" si="0"/>
        <v>4</v>
      </c>
      <c r="D82" s="13" t="s">
        <v>45</v>
      </c>
      <c r="K82" s="7" t="s">
        <v>632</v>
      </c>
    </row>
    <row r="83" spans="1:12" x14ac:dyDescent="0.3">
      <c r="A83" s="7">
        <v>923</v>
      </c>
      <c r="B83" s="7" t="s">
        <v>43</v>
      </c>
      <c r="C83" s="13">
        <f t="shared" si="0"/>
        <v>4</v>
      </c>
      <c r="D83" s="13" t="s">
        <v>42</v>
      </c>
      <c r="K83" s="7" t="s">
        <v>632</v>
      </c>
    </row>
    <row r="84" spans="1:12" x14ac:dyDescent="0.3">
      <c r="A84" s="7">
        <v>927</v>
      </c>
      <c r="B84" s="7" t="s">
        <v>9</v>
      </c>
      <c r="C84" s="13">
        <f t="shared" si="0"/>
        <v>3</v>
      </c>
      <c r="D84" s="13" t="s">
        <v>27</v>
      </c>
      <c r="K84" s="7" t="s">
        <v>632</v>
      </c>
    </row>
    <row r="85" spans="1:12" x14ac:dyDescent="0.3">
      <c r="A85" s="7">
        <v>930</v>
      </c>
      <c r="B85" s="7" t="s">
        <v>11</v>
      </c>
      <c r="C85" s="13">
        <f t="shared" si="0"/>
        <v>34</v>
      </c>
      <c r="D85" s="13" t="s">
        <v>45</v>
      </c>
      <c r="K85" s="7" t="s">
        <v>633</v>
      </c>
    </row>
    <row r="86" spans="1:12" x14ac:dyDescent="0.3">
      <c r="A86" s="7">
        <v>964</v>
      </c>
      <c r="B86" s="7" t="s">
        <v>9</v>
      </c>
      <c r="C86" s="13">
        <f t="shared" si="0"/>
        <v>29</v>
      </c>
      <c r="D86" s="13" t="s">
        <v>29</v>
      </c>
      <c r="K86" s="7" t="s">
        <v>634</v>
      </c>
    </row>
    <row r="87" spans="1:12" x14ac:dyDescent="0.3">
      <c r="A87" s="7">
        <v>993</v>
      </c>
      <c r="B87" s="7" t="s">
        <v>11</v>
      </c>
      <c r="C87" s="13">
        <f t="shared" si="0"/>
        <v>14</v>
      </c>
      <c r="D87" s="13" t="s">
        <v>45</v>
      </c>
      <c r="K87" s="7" t="s">
        <v>635</v>
      </c>
    </row>
    <row r="88" spans="1:12" x14ac:dyDescent="0.3">
      <c r="A88" s="13">
        <v>1007</v>
      </c>
      <c r="B88" s="7" t="s">
        <v>9</v>
      </c>
      <c r="C88" s="13">
        <f t="shared" si="0"/>
        <v>2</v>
      </c>
      <c r="D88" s="13" t="s">
        <v>25</v>
      </c>
      <c r="K88" s="7" t="s">
        <v>635</v>
      </c>
    </row>
    <row r="89" spans="1:12" x14ac:dyDescent="0.3">
      <c r="A89" s="7">
        <v>1009</v>
      </c>
      <c r="B89" s="27" t="s">
        <v>13</v>
      </c>
      <c r="C89" s="13">
        <f t="shared" si="0"/>
        <v>3</v>
      </c>
      <c r="D89" s="35"/>
      <c r="K89" s="7" t="s">
        <v>635</v>
      </c>
      <c r="L89" s="35" t="s">
        <v>250</v>
      </c>
    </row>
    <row r="90" spans="1:12" x14ac:dyDescent="0.3">
      <c r="A90" s="7">
        <v>1012</v>
      </c>
      <c r="B90" s="7" t="s">
        <v>11</v>
      </c>
      <c r="C90" s="13">
        <f t="shared" si="0"/>
        <v>34</v>
      </c>
      <c r="D90" s="13" t="s">
        <v>45</v>
      </c>
      <c r="K90" s="7" t="s">
        <v>636</v>
      </c>
      <c r="L90" s="35" t="s">
        <v>250</v>
      </c>
    </row>
    <row r="91" spans="1:12" x14ac:dyDescent="0.3">
      <c r="A91" s="7">
        <v>1046</v>
      </c>
      <c r="B91" s="7" t="s">
        <v>9</v>
      </c>
      <c r="C91" s="13">
        <f t="shared" si="0"/>
        <v>9</v>
      </c>
      <c r="D91" s="13" t="s">
        <v>23</v>
      </c>
      <c r="F91" s="37"/>
      <c r="K91" s="7" t="s">
        <v>637</v>
      </c>
    </row>
    <row r="92" spans="1:12" x14ac:dyDescent="0.3">
      <c r="A92" s="13">
        <v>1055</v>
      </c>
      <c r="B92" s="13" t="s">
        <v>11</v>
      </c>
      <c r="C92" s="13">
        <f t="shared" si="0"/>
        <v>3</v>
      </c>
      <c r="D92" s="13" t="s">
        <v>45</v>
      </c>
      <c r="K92" s="7" t="s">
        <v>637</v>
      </c>
    </row>
    <row r="93" spans="1:12" x14ac:dyDescent="0.3">
      <c r="A93" s="7">
        <v>1058</v>
      </c>
      <c r="B93" s="27" t="s">
        <v>13</v>
      </c>
      <c r="C93" s="13">
        <f t="shared" si="0"/>
        <v>4</v>
      </c>
      <c r="D93" s="35"/>
      <c r="K93" s="7" t="s">
        <v>637</v>
      </c>
    </row>
    <row r="94" spans="1:12" x14ac:dyDescent="0.3">
      <c r="A94" s="7">
        <v>1062</v>
      </c>
      <c r="B94" s="7" t="s">
        <v>11</v>
      </c>
      <c r="C94" s="13">
        <f t="shared" si="0"/>
        <v>21</v>
      </c>
      <c r="D94" s="13" t="s">
        <v>45</v>
      </c>
      <c r="K94" s="7" t="s">
        <v>638</v>
      </c>
    </row>
    <row r="95" spans="1:12" x14ac:dyDescent="0.3">
      <c r="A95" s="7">
        <v>1083</v>
      </c>
      <c r="B95" s="7" t="s">
        <v>11</v>
      </c>
      <c r="C95" s="13">
        <f t="shared" si="0"/>
        <v>2</v>
      </c>
      <c r="D95" s="13" t="s">
        <v>32</v>
      </c>
      <c r="K95" s="7" t="s">
        <v>639</v>
      </c>
    </row>
    <row r="96" spans="1:12" x14ac:dyDescent="0.3">
      <c r="A96" s="7">
        <v>1085</v>
      </c>
      <c r="B96" s="7" t="s">
        <v>11</v>
      </c>
      <c r="C96" s="13">
        <f t="shared" si="0"/>
        <v>38</v>
      </c>
      <c r="D96" s="13" t="s">
        <v>45</v>
      </c>
      <c r="K96" s="7" t="s">
        <v>639</v>
      </c>
    </row>
    <row r="97" spans="1:12" x14ac:dyDescent="0.3">
      <c r="A97" s="7">
        <v>1123</v>
      </c>
      <c r="B97" s="7" t="s">
        <v>9</v>
      </c>
      <c r="C97" s="13">
        <f t="shared" si="0"/>
        <v>16</v>
      </c>
      <c r="D97" s="13" t="s">
        <v>23</v>
      </c>
      <c r="K97" s="7" t="s">
        <v>639</v>
      </c>
    </row>
    <row r="98" spans="1:12" x14ac:dyDescent="0.3">
      <c r="A98" s="7">
        <v>1139</v>
      </c>
      <c r="B98" s="7" t="s">
        <v>11</v>
      </c>
      <c r="C98" s="13">
        <f t="shared" si="0"/>
        <v>16</v>
      </c>
      <c r="D98" s="13" t="s">
        <v>32</v>
      </c>
      <c r="K98" s="7" t="s">
        <v>640</v>
      </c>
    </row>
    <row r="99" spans="1:12" x14ac:dyDescent="0.3">
      <c r="A99" s="7">
        <v>1155</v>
      </c>
      <c r="B99" s="7" t="s">
        <v>11</v>
      </c>
      <c r="C99" s="13">
        <f t="shared" si="0"/>
        <v>5</v>
      </c>
      <c r="D99" s="13" t="s">
        <v>45</v>
      </c>
      <c r="K99" s="7" t="s">
        <v>641</v>
      </c>
    </row>
    <row r="100" spans="1:12" x14ac:dyDescent="0.3">
      <c r="A100" s="7">
        <v>1160</v>
      </c>
      <c r="B100" s="27" t="s">
        <v>9</v>
      </c>
      <c r="C100" s="13">
        <f t="shared" si="0"/>
        <v>6</v>
      </c>
      <c r="D100" s="35" t="s">
        <v>25</v>
      </c>
      <c r="K100" s="7" t="s">
        <v>642</v>
      </c>
    </row>
    <row r="101" spans="1:12" x14ac:dyDescent="0.3">
      <c r="A101" s="7">
        <v>1166</v>
      </c>
      <c r="B101" s="7" t="s">
        <v>11</v>
      </c>
      <c r="C101" s="13">
        <f t="shared" si="0"/>
        <v>54</v>
      </c>
      <c r="D101" s="13" t="s">
        <v>32</v>
      </c>
      <c r="K101" s="7" t="s">
        <v>643</v>
      </c>
    </row>
    <row r="102" spans="1:12" x14ac:dyDescent="0.3">
      <c r="A102" s="7">
        <v>1220</v>
      </c>
      <c r="B102" s="7" t="s">
        <v>11</v>
      </c>
      <c r="C102" s="13">
        <f t="shared" si="0"/>
        <v>6</v>
      </c>
      <c r="D102" s="13" t="s">
        <v>45</v>
      </c>
      <c r="K102" s="7" t="s">
        <v>644</v>
      </c>
    </row>
    <row r="103" spans="1:12" x14ac:dyDescent="0.3">
      <c r="A103" s="7">
        <v>1226</v>
      </c>
      <c r="B103" s="7" t="s">
        <v>43</v>
      </c>
      <c r="C103" s="13">
        <f t="shared" si="0"/>
        <v>9</v>
      </c>
      <c r="D103" s="13" t="s">
        <v>42</v>
      </c>
      <c r="K103" s="7" t="s">
        <v>645</v>
      </c>
    </row>
    <row r="104" spans="1:12" x14ac:dyDescent="0.3">
      <c r="A104" s="7">
        <v>1235</v>
      </c>
      <c r="B104" s="7" t="s">
        <v>11</v>
      </c>
      <c r="C104" s="13">
        <f t="shared" si="0"/>
        <v>20</v>
      </c>
      <c r="D104" s="13" t="s">
        <v>45</v>
      </c>
      <c r="K104" s="7" t="s">
        <v>645</v>
      </c>
    </row>
    <row r="105" spans="1:12" x14ac:dyDescent="0.3">
      <c r="A105" s="7">
        <v>1255</v>
      </c>
      <c r="B105" s="7" t="s">
        <v>11</v>
      </c>
      <c r="C105" s="13">
        <f t="shared" si="0"/>
        <v>5</v>
      </c>
      <c r="D105" s="13" t="s">
        <v>32</v>
      </c>
      <c r="K105" s="7" t="s">
        <v>645</v>
      </c>
    </row>
    <row r="106" spans="1:12" x14ac:dyDescent="0.3">
      <c r="A106" s="7">
        <v>1260</v>
      </c>
      <c r="B106" s="7" t="s">
        <v>11</v>
      </c>
      <c r="C106" s="13">
        <f t="shared" si="0"/>
        <v>15</v>
      </c>
      <c r="D106" s="13" t="s">
        <v>45</v>
      </c>
      <c r="K106" s="7" t="s">
        <v>646</v>
      </c>
    </row>
    <row r="107" spans="1:12" x14ac:dyDescent="0.3">
      <c r="A107" s="7">
        <v>1275</v>
      </c>
      <c r="B107" s="7" t="s">
        <v>9</v>
      </c>
      <c r="C107" s="13">
        <f t="shared" si="0"/>
        <v>3</v>
      </c>
      <c r="D107" s="13" t="s">
        <v>23</v>
      </c>
      <c r="K107" s="7" t="s">
        <v>647</v>
      </c>
    </row>
    <row r="108" spans="1:12" x14ac:dyDescent="0.3">
      <c r="A108" s="7">
        <v>1278</v>
      </c>
      <c r="B108" s="7" t="s">
        <v>11</v>
      </c>
      <c r="C108" s="13">
        <f t="shared" si="0"/>
        <v>25</v>
      </c>
      <c r="D108" s="13" t="s">
        <v>45</v>
      </c>
      <c r="K108" s="7" t="s">
        <v>648</v>
      </c>
    </row>
    <row r="109" spans="1:12" x14ac:dyDescent="0.3">
      <c r="A109" s="7">
        <v>1303</v>
      </c>
      <c r="B109" s="7" t="s">
        <v>9</v>
      </c>
      <c r="C109" s="13">
        <f t="shared" si="0"/>
        <v>5</v>
      </c>
      <c r="D109" s="13" t="s">
        <v>30</v>
      </c>
      <c r="F109" s="36" t="s">
        <v>271</v>
      </c>
      <c r="K109" s="7" t="s">
        <v>649</v>
      </c>
    </row>
    <row r="110" spans="1:12" x14ac:dyDescent="0.3">
      <c r="A110" s="7">
        <v>1308</v>
      </c>
      <c r="B110" s="7" t="s">
        <v>11</v>
      </c>
      <c r="C110" s="13">
        <f t="shared" si="0"/>
        <v>29</v>
      </c>
      <c r="D110" s="13" t="s">
        <v>45</v>
      </c>
      <c r="K110" s="7" t="s">
        <v>649</v>
      </c>
      <c r="L110" s="13"/>
    </row>
    <row r="111" spans="1:12" x14ac:dyDescent="0.3">
      <c r="A111" s="7">
        <v>1337</v>
      </c>
      <c r="B111" s="27" t="s">
        <v>13</v>
      </c>
      <c r="C111" s="13">
        <f t="shared" si="0"/>
        <v>2</v>
      </c>
      <c r="D111" s="35"/>
      <c r="K111" s="7" t="s">
        <v>649</v>
      </c>
    </row>
    <row r="112" spans="1:12" x14ac:dyDescent="0.3">
      <c r="A112" s="7">
        <v>1339</v>
      </c>
      <c r="B112" s="7" t="s">
        <v>11</v>
      </c>
      <c r="C112" s="13">
        <f t="shared" si="0"/>
        <v>21</v>
      </c>
      <c r="D112" s="13" t="s">
        <v>45</v>
      </c>
      <c r="K112" s="7" t="s">
        <v>650</v>
      </c>
    </row>
    <row r="113" spans="1:12" x14ac:dyDescent="0.3">
      <c r="A113" s="7">
        <v>1360</v>
      </c>
      <c r="B113" s="7" t="s">
        <v>11</v>
      </c>
      <c r="C113" s="13">
        <f t="shared" si="0"/>
        <v>19</v>
      </c>
      <c r="D113" s="13" t="s">
        <v>32</v>
      </c>
      <c r="K113" s="7" t="s">
        <v>651</v>
      </c>
    </row>
    <row r="114" spans="1:12" x14ac:dyDescent="0.3">
      <c r="A114" s="7">
        <v>1379</v>
      </c>
      <c r="B114" s="7" t="s">
        <v>11</v>
      </c>
      <c r="C114" s="13">
        <f t="shared" si="0"/>
        <v>11</v>
      </c>
      <c r="D114" s="13" t="s">
        <v>45</v>
      </c>
      <c r="K114" s="7" t="s">
        <v>652</v>
      </c>
    </row>
    <row r="115" spans="1:12" x14ac:dyDescent="0.3">
      <c r="A115" s="7">
        <v>1390</v>
      </c>
      <c r="B115" s="7" t="s">
        <v>43</v>
      </c>
      <c r="C115" s="13">
        <f t="shared" si="0"/>
        <v>10</v>
      </c>
      <c r="D115" s="7" t="s">
        <v>42</v>
      </c>
      <c r="E115" s="7"/>
      <c r="K115" s="7" t="s">
        <v>652</v>
      </c>
    </row>
    <row r="116" spans="1:12" x14ac:dyDescent="0.3">
      <c r="A116" s="7">
        <v>1400</v>
      </c>
      <c r="B116" s="7" t="s">
        <v>11</v>
      </c>
      <c r="C116" s="13">
        <f t="shared" si="0"/>
        <v>7</v>
      </c>
      <c r="D116" s="13" t="s">
        <v>45</v>
      </c>
      <c r="K116" s="7" t="s">
        <v>652</v>
      </c>
    </row>
    <row r="117" spans="1:12" x14ac:dyDescent="0.3">
      <c r="A117" s="7">
        <v>1407</v>
      </c>
      <c r="B117" s="7" t="s">
        <v>48</v>
      </c>
      <c r="C117" s="13">
        <f t="shared" si="0"/>
        <v>3</v>
      </c>
      <c r="F117" s="37" t="s">
        <v>49</v>
      </c>
      <c r="K117" s="7" t="s">
        <v>652</v>
      </c>
      <c r="L117" s="37" t="s">
        <v>316</v>
      </c>
    </row>
    <row r="118" spans="1:12" x14ac:dyDescent="0.3">
      <c r="A118" s="7">
        <v>1410</v>
      </c>
      <c r="B118" s="27" t="s">
        <v>13</v>
      </c>
      <c r="C118" s="13">
        <f t="shared" si="0"/>
        <v>3</v>
      </c>
      <c r="D118" s="35"/>
      <c r="K118" s="7" t="s">
        <v>652</v>
      </c>
    </row>
    <row r="119" spans="1:12" x14ac:dyDescent="0.3">
      <c r="A119" s="7">
        <v>1413</v>
      </c>
      <c r="B119" s="7" t="s">
        <v>11</v>
      </c>
      <c r="C119" s="13">
        <f t="shared" si="0"/>
        <v>5</v>
      </c>
      <c r="D119" s="13" t="s">
        <v>45</v>
      </c>
      <c r="K119" s="7" t="s">
        <v>652</v>
      </c>
    </row>
    <row r="120" spans="1:12" x14ac:dyDescent="0.3">
      <c r="A120" s="7">
        <v>1418</v>
      </c>
      <c r="B120" s="7" t="s">
        <v>9</v>
      </c>
      <c r="C120" s="13">
        <f t="shared" si="0"/>
        <v>8</v>
      </c>
      <c r="D120" s="13" t="s">
        <v>27</v>
      </c>
      <c r="K120" s="7" t="s">
        <v>653</v>
      </c>
    </row>
    <row r="121" spans="1:12" x14ac:dyDescent="0.3">
      <c r="A121" s="7">
        <v>1426</v>
      </c>
      <c r="B121" s="7" t="s">
        <v>11</v>
      </c>
      <c r="C121" s="13">
        <f t="shared" si="0"/>
        <v>39</v>
      </c>
      <c r="D121" s="13" t="s">
        <v>45</v>
      </c>
      <c r="K121" s="7" t="s">
        <v>654</v>
      </c>
    </row>
    <row r="122" spans="1:12" x14ac:dyDescent="0.3">
      <c r="A122" s="7">
        <v>1465</v>
      </c>
      <c r="B122" s="7" t="s">
        <v>11</v>
      </c>
      <c r="C122" s="13">
        <f t="shared" si="0"/>
        <v>24</v>
      </c>
      <c r="D122" s="13" t="s">
        <v>32</v>
      </c>
      <c r="K122" s="7" t="s">
        <v>655</v>
      </c>
      <c r="L122" s="38" t="s">
        <v>656</v>
      </c>
    </row>
    <row r="123" spans="1:12" x14ac:dyDescent="0.3">
      <c r="A123" s="7">
        <v>1489</v>
      </c>
      <c r="B123" s="7" t="s">
        <v>11</v>
      </c>
      <c r="C123" s="13">
        <f t="shared" si="0"/>
        <v>2</v>
      </c>
      <c r="D123" s="13" t="s">
        <v>32</v>
      </c>
      <c r="K123" s="7" t="s">
        <v>655</v>
      </c>
    </row>
    <row r="124" spans="1:12" x14ac:dyDescent="0.3">
      <c r="A124" s="7">
        <v>1491</v>
      </c>
      <c r="B124" s="7" t="s">
        <v>11</v>
      </c>
      <c r="C124" s="13">
        <f t="shared" si="0"/>
        <v>8</v>
      </c>
      <c r="D124" s="13" t="s">
        <v>45</v>
      </c>
      <c r="K124" s="7" t="s">
        <v>655</v>
      </c>
    </row>
    <row r="125" spans="1:12" x14ac:dyDescent="0.3">
      <c r="A125" s="7">
        <v>1499</v>
      </c>
      <c r="B125" s="7" t="s">
        <v>9</v>
      </c>
      <c r="C125" s="13">
        <f t="shared" si="0"/>
        <v>7</v>
      </c>
      <c r="D125" s="13" t="s">
        <v>29</v>
      </c>
      <c r="K125" s="7" t="s">
        <v>655</v>
      </c>
      <c r="L125" s="39" t="s">
        <v>452</v>
      </c>
    </row>
    <row r="126" spans="1:12" x14ac:dyDescent="0.3">
      <c r="A126" s="13">
        <v>1506</v>
      </c>
      <c r="B126" s="40" t="s">
        <v>451</v>
      </c>
      <c r="C126" s="13">
        <f t="shared" si="0"/>
        <v>11</v>
      </c>
      <c r="K126" s="13" t="s">
        <v>42</v>
      </c>
    </row>
    <row r="127" spans="1:12" x14ac:dyDescent="0.3">
      <c r="A127" s="7">
        <v>1517</v>
      </c>
      <c r="B127" s="7" t="s">
        <v>9</v>
      </c>
      <c r="C127" s="13">
        <f t="shared" si="0"/>
        <v>5</v>
      </c>
      <c r="D127" s="13" t="s">
        <v>28</v>
      </c>
      <c r="K127" s="7" t="s">
        <v>657</v>
      </c>
    </row>
    <row r="128" spans="1:12" x14ac:dyDescent="0.3">
      <c r="A128" s="7">
        <v>1522</v>
      </c>
      <c r="B128" s="7" t="s">
        <v>9</v>
      </c>
      <c r="C128" s="13">
        <f t="shared" si="0"/>
        <v>9</v>
      </c>
      <c r="D128" s="13" t="s">
        <v>24</v>
      </c>
      <c r="K128" s="7" t="s">
        <v>657</v>
      </c>
    </row>
    <row r="129" spans="1:12" x14ac:dyDescent="0.3">
      <c r="A129" s="7">
        <v>1531</v>
      </c>
      <c r="B129" s="7" t="s">
        <v>11</v>
      </c>
      <c r="C129" s="13">
        <f t="shared" si="0"/>
        <v>6</v>
      </c>
      <c r="D129" s="13" t="s">
        <v>45</v>
      </c>
      <c r="K129" s="7" t="s">
        <v>657</v>
      </c>
    </row>
    <row r="130" spans="1:12" x14ac:dyDescent="0.3">
      <c r="A130" s="7">
        <v>1537</v>
      </c>
      <c r="B130" s="7" t="s">
        <v>9</v>
      </c>
      <c r="C130" s="13">
        <f t="shared" si="0"/>
        <v>41</v>
      </c>
      <c r="D130" s="13" t="s">
        <v>28</v>
      </c>
      <c r="K130" s="7" t="s">
        <v>658</v>
      </c>
    </row>
    <row r="131" spans="1:12" x14ac:dyDescent="0.3">
      <c r="A131" s="7">
        <v>1578</v>
      </c>
      <c r="B131" s="7" t="s">
        <v>11</v>
      </c>
      <c r="C131" s="13">
        <f t="shared" si="0"/>
        <v>4</v>
      </c>
      <c r="D131" s="13" t="s">
        <v>45</v>
      </c>
      <c r="K131" s="7" t="s">
        <v>659</v>
      </c>
    </row>
    <row r="132" spans="1:12" x14ac:dyDescent="0.3">
      <c r="A132" s="7">
        <v>1582</v>
      </c>
      <c r="B132" s="7" t="s">
        <v>11</v>
      </c>
      <c r="C132" s="13">
        <f t="shared" si="0"/>
        <v>4</v>
      </c>
      <c r="D132" s="13" t="s">
        <v>32</v>
      </c>
      <c r="K132" s="7" t="s">
        <v>659</v>
      </c>
    </row>
    <row r="133" spans="1:12" x14ac:dyDescent="0.3">
      <c r="A133" s="7">
        <v>1586</v>
      </c>
      <c r="B133" s="7" t="s">
        <v>11</v>
      </c>
      <c r="C133" s="13">
        <f t="shared" si="0"/>
        <v>23</v>
      </c>
      <c r="D133" s="13" t="s">
        <v>45</v>
      </c>
      <c r="K133" s="7" t="s">
        <v>660</v>
      </c>
    </row>
    <row r="134" spans="1:12" x14ac:dyDescent="0.3">
      <c r="A134" s="7">
        <v>1609</v>
      </c>
      <c r="B134" s="7" t="s">
        <v>9</v>
      </c>
      <c r="C134" s="13">
        <f t="shared" si="0"/>
        <v>6</v>
      </c>
      <c r="D134" s="35"/>
      <c r="F134" s="36" t="s">
        <v>370</v>
      </c>
      <c r="K134" s="7" t="s">
        <v>661</v>
      </c>
    </row>
    <row r="135" spans="1:12" x14ac:dyDescent="0.3">
      <c r="A135" s="7">
        <v>1615</v>
      </c>
      <c r="B135" s="7" t="s">
        <v>9</v>
      </c>
      <c r="C135" s="13">
        <f t="shared" si="0"/>
        <v>5</v>
      </c>
      <c r="D135" s="13" t="s">
        <v>30</v>
      </c>
      <c r="K135" s="7" t="s">
        <v>661</v>
      </c>
    </row>
    <row r="136" spans="1:12" x14ac:dyDescent="0.3">
      <c r="A136" s="7">
        <v>1620</v>
      </c>
      <c r="B136" s="7" t="s">
        <v>11</v>
      </c>
      <c r="C136" s="13">
        <f t="shared" si="0"/>
        <v>14</v>
      </c>
      <c r="D136" s="13" t="s">
        <v>45</v>
      </c>
      <c r="K136" s="7" t="s">
        <v>661</v>
      </c>
    </row>
    <row r="137" spans="1:12" x14ac:dyDescent="0.3">
      <c r="A137" s="7">
        <v>1634</v>
      </c>
      <c r="B137" s="7" t="s">
        <v>9</v>
      </c>
      <c r="C137" s="13">
        <f t="shared" si="0"/>
        <v>21</v>
      </c>
      <c r="D137" s="35"/>
      <c r="F137" s="36" t="s">
        <v>370</v>
      </c>
      <c r="K137" s="7" t="s">
        <v>662</v>
      </c>
    </row>
    <row r="138" spans="1:12" x14ac:dyDescent="0.3">
      <c r="A138" s="7">
        <v>1655</v>
      </c>
      <c r="B138" s="7" t="s">
        <v>11</v>
      </c>
      <c r="C138" s="13">
        <f t="shared" si="0"/>
        <v>29</v>
      </c>
      <c r="D138" s="13" t="s">
        <v>45</v>
      </c>
      <c r="K138" s="7" t="s">
        <v>663</v>
      </c>
      <c r="L138" s="35" t="s">
        <v>432</v>
      </c>
    </row>
    <row r="139" spans="1:12" x14ac:dyDescent="0.3">
      <c r="A139" s="7">
        <v>1684</v>
      </c>
      <c r="B139" s="7" t="s">
        <v>11</v>
      </c>
      <c r="C139" s="13">
        <f t="shared" si="0"/>
        <v>18</v>
      </c>
      <c r="D139" s="13" t="s">
        <v>32</v>
      </c>
      <c r="K139" s="7" t="s">
        <v>664</v>
      </c>
    </row>
    <row r="140" spans="1:12" x14ac:dyDescent="0.3">
      <c r="A140" s="7">
        <v>1702</v>
      </c>
      <c r="B140" s="13" t="s">
        <v>11</v>
      </c>
      <c r="C140" s="13">
        <f t="shared" si="0"/>
        <v>83</v>
      </c>
      <c r="D140" s="13" t="s">
        <v>45</v>
      </c>
      <c r="K140" s="7" t="s">
        <v>665</v>
      </c>
    </row>
    <row r="141" spans="1:12" x14ac:dyDescent="0.3">
      <c r="A141" s="7">
        <v>1785</v>
      </c>
      <c r="B141" s="7" t="s">
        <v>11</v>
      </c>
      <c r="C141" s="13">
        <f t="shared" si="0"/>
        <v>4</v>
      </c>
      <c r="D141" s="13" t="s">
        <v>32</v>
      </c>
      <c r="K141" s="7" t="s">
        <v>666</v>
      </c>
    </row>
    <row r="142" spans="1:12" x14ac:dyDescent="0.3">
      <c r="A142" s="7">
        <v>1789</v>
      </c>
      <c r="B142" s="7" t="s">
        <v>9</v>
      </c>
      <c r="C142" s="13">
        <f t="shared" si="0"/>
        <v>3</v>
      </c>
      <c r="D142" s="13" t="s">
        <v>25</v>
      </c>
      <c r="K142" s="7" t="s">
        <v>666</v>
      </c>
    </row>
    <row r="143" spans="1:12" x14ac:dyDescent="0.3">
      <c r="A143" s="7">
        <v>1792</v>
      </c>
      <c r="B143" s="7" t="s">
        <v>11</v>
      </c>
      <c r="C143" s="13">
        <f t="shared" si="0"/>
        <v>10</v>
      </c>
      <c r="D143" s="13" t="s">
        <v>32</v>
      </c>
      <c r="K143" s="7" t="s">
        <v>667</v>
      </c>
    </row>
    <row r="144" spans="1:12" x14ac:dyDescent="0.3">
      <c r="A144" s="7">
        <v>1802</v>
      </c>
      <c r="B144" s="7" t="s">
        <v>11</v>
      </c>
      <c r="C144" s="13">
        <f t="shared" si="0"/>
        <v>11</v>
      </c>
      <c r="D144" s="13" t="s">
        <v>45</v>
      </c>
      <c r="K144" s="7" t="s">
        <v>668</v>
      </c>
    </row>
    <row r="145" spans="1:11" x14ac:dyDescent="0.3">
      <c r="A145" s="7">
        <v>1813</v>
      </c>
      <c r="B145" s="7" t="s">
        <v>9</v>
      </c>
      <c r="C145" s="13">
        <f t="shared" si="0"/>
        <v>3</v>
      </c>
      <c r="D145" s="13" t="s">
        <v>27</v>
      </c>
      <c r="K145" s="7" t="s">
        <v>668</v>
      </c>
    </row>
    <row r="146" spans="1:11" x14ac:dyDescent="0.3">
      <c r="A146" s="7">
        <v>1816</v>
      </c>
      <c r="B146" s="7" t="s">
        <v>11</v>
      </c>
      <c r="C146" s="13">
        <f t="shared" si="0"/>
        <v>2</v>
      </c>
      <c r="D146" s="13" t="s">
        <v>45</v>
      </c>
      <c r="K146" s="7" t="s">
        <v>668</v>
      </c>
    </row>
    <row r="147" spans="1:11" x14ac:dyDescent="0.3">
      <c r="A147" s="7">
        <v>1818</v>
      </c>
      <c r="B147" s="27" t="s">
        <v>13</v>
      </c>
      <c r="C147" s="13">
        <f t="shared" si="0"/>
        <v>6</v>
      </c>
      <c r="D147" s="35"/>
      <c r="K147" s="7" t="s">
        <v>668</v>
      </c>
    </row>
    <row r="148" spans="1:11" x14ac:dyDescent="0.3">
      <c r="A148" s="7">
        <v>1824</v>
      </c>
      <c r="B148" s="7" t="s">
        <v>11</v>
      </c>
      <c r="C148" s="13">
        <f t="shared" si="0"/>
        <v>90</v>
      </c>
      <c r="D148" s="13" t="s">
        <v>45</v>
      </c>
      <c r="K148" s="7" t="s">
        <v>669</v>
      </c>
    </row>
    <row r="149" spans="1:11" x14ac:dyDescent="0.3">
      <c r="A149" s="7">
        <v>1914</v>
      </c>
      <c r="B149" s="7" t="s">
        <v>14</v>
      </c>
      <c r="C149" s="13">
        <f t="shared" si="0"/>
        <v>81</v>
      </c>
      <c r="D149" s="13" t="s">
        <v>42</v>
      </c>
      <c r="K149" s="7" t="s">
        <v>670</v>
      </c>
    </row>
    <row r="150" spans="1:11" x14ac:dyDescent="0.3">
      <c r="A150" s="7">
        <v>1995</v>
      </c>
      <c r="B150" s="7" t="s">
        <v>9</v>
      </c>
      <c r="C150" s="13">
        <f t="shared" si="0"/>
        <v>5</v>
      </c>
      <c r="D150" s="13" t="s">
        <v>28</v>
      </c>
      <c r="K150" s="7" t="s">
        <v>671</v>
      </c>
    </row>
    <row r="151" spans="1:11" x14ac:dyDescent="0.3">
      <c r="A151" s="7">
        <v>2000</v>
      </c>
      <c r="B151" s="7" t="s">
        <v>11</v>
      </c>
      <c r="C151" s="13">
        <f t="shared" si="0"/>
        <v>12</v>
      </c>
      <c r="D151" s="13" t="s">
        <v>45</v>
      </c>
      <c r="K151" s="7" t="s">
        <v>671</v>
      </c>
    </row>
    <row r="152" spans="1:11" x14ac:dyDescent="0.3">
      <c r="A152" s="7">
        <v>2012</v>
      </c>
      <c r="B152" s="27" t="s">
        <v>13</v>
      </c>
      <c r="C152" s="13">
        <f t="shared" si="0"/>
        <v>3</v>
      </c>
      <c r="D152" s="35"/>
      <c r="K152" s="7" t="s">
        <v>671</v>
      </c>
    </row>
    <row r="153" spans="1:11" x14ac:dyDescent="0.3">
      <c r="A153" s="7">
        <v>2015</v>
      </c>
      <c r="B153" s="7" t="s">
        <v>11</v>
      </c>
      <c r="C153" s="13">
        <f t="shared" si="0"/>
        <v>14</v>
      </c>
      <c r="D153" s="13" t="s">
        <v>45</v>
      </c>
      <c r="K153" s="7" t="s">
        <v>671</v>
      </c>
    </row>
    <row r="154" spans="1:11" x14ac:dyDescent="0.3">
      <c r="A154" s="7">
        <v>2029</v>
      </c>
      <c r="B154" s="7" t="s">
        <v>9</v>
      </c>
      <c r="C154" s="13">
        <f t="shared" si="0"/>
        <v>5</v>
      </c>
      <c r="D154" s="13" t="s">
        <v>28</v>
      </c>
      <c r="K154" s="7" t="s">
        <v>671</v>
      </c>
    </row>
    <row r="155" spans="1:11" x14ac:dyDescent="0.3">
      <c r="A155" s="7">
        <v>2034</v>
      </c>
      <c r="B155" s="7" t="s">
        <v>9</v>
      </c>
      <c r="C155" s="13">
        <f t="shared" si="0"/>
        <v>11</v>
      </c>
      <c r="D155" s="13" t="s">
        <v>23</v>
      </c>
      <c r="K155" s="7" t="s">
        <v>672</v>
      </c>
    </row>
    <row r="156" spans="1:11" x14ac:dyDescent="0.3">
      <c r="A156" s="7">
        <v>2045</v>
      </c>
      <c r="B156" s="7" t="s">
        <v>9</v>
      </c>
      <c r="C156" s="13">
        <f t="shared" si="0"/>
        <v>6</v>
      </c>
      <c r="D156" s="13" t="s">
        <v>27</v>
      </c>
      <c r="K156" s="7" t="s">
        <v>673</v>
      </c>
    </row>
    <row r="157" spans="1:11" x14ac:dyDescent="0.3">
      <c r="A157" s="7">
        <v>2051</v>
      </c>
      <c r="B157" s="7" t="s">
        <v>11</v>
      </c>
      <c r="C157" s="13">
        <f t="shared" si="0"/>
        <v>1</v>
      </c>
      <c r="D157" s="13" t="s">
        <v>45</v>
      </c>
      <c r="K157" s="7" t="s">
        <v>673</v>
      </c>
    </row>
    <row r="158" spans="1:11" x14ac:dyDescent="0.3">
      <c r="A158" s="7">
        <v>2052</v>
      </c>
      <c r="B158" s="7" t="s">
        <v>9</v>
      </c>
      <c r="C158" s="13">
        <f t="shared" si="0"/>
        <v>3</v>
      </c>
      <c r="D158" s="13" t="s">
        <v>25</v>
      </c>
      <c r="K158" s="7" t="s">
        <v>673</v>
      </c>
    </row>
    <row r="159" spans="1:11" x14ac:dyDescent="0.3">
      <c r="A159" s="7">
        <v>2055</v>
      </c>
      <c r="B159" s="7" t="s">
        <v>11</v>
      </c>
      <c r="C159" s="13">
        <f t="shared" si="0"/>
        <v>3</v>
      </c>
      <c r="D159" s="13" t="s">
        <v>45</v>
      </c>
      <c r="K159" s="7" t="s">
        <v>673</v>
      </c>
    </row>
    <row r="160" spans="1:11" x14ac:dyDescent="0.3">
      <c r="A160" s="7">
        <v>2058</v>
      </c>
      <c r="B160" s="7" t="s">
        <v>9</v>
      </c>
      <c r="C160" s="13">
        <f t="shared" si="0"/>
        <v>6</v>
      </c>
      <c r="D160" s="13" t="s">
        <v>25</v>
      </c>
      <c r="K160" s="7" t="s">
        <v>673</v>
      </c>
    </row>
    <row r="161" spans="1:12" x14ac:dyDescent="0.3">
      <c r="A161" s="7">
        <v>2064</v>
      </c>
      <c r="B161" s="7" t="s">
        <v>11</v>
      </c>
      <c r="C161" s="13">
        <f t="shared" si="0"/>
        <v>8</v>
      </c>
      <c r="D161" s="13" t="s">
        <v>45</v>
      </c>
      <c r="F161" s="37"/>
      <c r="K161" s="7" t="s">
        <v>673</v>
      </c>
    </row>
    <row r="162" spans="1:12" x14ac:dyDescent="0.3">
      <c r="A162" s="7">
        <v>2072</v>
      </c>
      <c r="B162" s="7" t="s">
        <v>43</v>
      </c>
      <c r="C162" s="13">
        <f t="shared" si="0"/>
        <v>4</v>
      </c>
      <c r="D162" s="13" t="s">
        <v>42</v>
      </c>
      <c r="K162" s="7" t="s">
        <v>673</v>
      </c>
    </row>
    <row r="163" spans="1:12" x14ac:dyDescent="0.3">
      <c r="A163" s="7">
        <v>2076</v>
      </c>
      <c r="B163" s="7" t="s">
        <v>9</v>
      </c>
      <c r="C163" s="13">
        <f t="shared" si="0"/>
        <v>14</v>
      </c>
      <c r="D163" s="13" t="s">
        <v>27</v>
      </c>
      <c r="K163" s="7" t="s">
        <v>674</v>
      </c>
    </row>
    <row r="164" spans="1:12" x14ac:dyDescent="0.3">
      <c r="A164" s="7">
        <v>2090</v>
      </c>
      <c r="B164" s="7" t="s">
        <v>11</v>
      </c>
      <c r="C164" s="13">
        <f t="shared" si="0"/>
        <v>10</v>
      </c>
      <c r="D164" s="13" t="s">
        <v>45</v>
      </c>
      <c r="K164" s="7" t="s">
        <v>675</v>
      </c>
      <c r="L164" s="13"/>
    </row>
    <row r="165" spans="1:12" x14ac:dyDescent="0.3">
      <c r="A165" s="7">
        <v>2100</v>
      </c>
      <c r="B165" s="7" t="s">
        <v>11</v>
      </c>
      <c r="C165" s="13">
        <f t="shared" si="0"/>
        <v>3</v>
      </c>
      <c r="D165" s="13" t="s">
        <v>32</v>
      </c>
      <c r="K165" s="7" t="s">
        <v>675</v>
      </c>
    </row>
    <row r="166" spans="1:12" x14ac:dyDescent="0.3">
      <c r="A166" s="7">
        <v>2103</v>
      </c>
      <c r="B166" s="13" t="s">
        <v>11</v>
      </c>
      <c r="C166" s="13">
        <f t="shared" si="0"/>
        <v>2</v>
      </c>
      <c r="D166" s="13" t="s">
        <v>45</v>
      </c>
      <c r="K166" s="7" t="s">
        <v>675</v>
      </c>
    </row>
    <row r="167" spans="1:12" x14ac:dyDescent="0.3">
      <c r="A167" s="13">
        <v>2105</v>
      </c>
      <c r="B167" s="13" t="s">
        <v>11</v>
      </c>
      <c r="C167" s="13">
        <f t="shared" si="0"/>
        <v>19</v>
      </c>
      <c r="D167" s="13" t="s">
        <v>32</v>
      </c>
      <c r="K167" s="7" t="s">
        <v>675</v>
      </c>
    </row>
    <row r="168" spans="1:12" x14ac:dyDescent="0.3">
      <c r="A168" s="13">
        <v>2124</v>
      </c>
      <c r="B168" s="13" t="s">
        <v>11</v>
      </c>
      <c r="C168" s="13">
        <f t="shared" si="0"/>
        <v>2</v>
      </c>
      <c r="D168" s="13" t="s">
        <v>45</v>
      </c>
      <c r="K168" s="7" t="s">
        <v>675</v>
      </c>
    </row>
    <row r="169" spans="1:12" x14ac:dyDescent="0.3">
      <c r="A169" s="13">
        <v>2126</v>
      </c>
      <c r="B169" s="13" t="s">
        <v>9</v>
      </c>
      <c r="C169" s="13">
        <f t="shared" si="0"/>
        <v>6</v>
      </c>
      <c r="D169" s="13" t="s">
        <v>25</v>
      </c>
      <c r="K169" s="7" t="s">
        <v>676</v>
      </c>
    </row>
    <row r="170" spans="1:12" x14ac:dyDescent="0.3">
      <c r="A170" s="13">
        <v>2132</v>
      </c>
      <c r="B170" s="13" t="s">
        <v>9</v>
      </c>
      <c r="C170" s="13">
        <f t="shared" si="0"/>
        <v>16</v>
      </c>
      <c r="D170" s="13" t="s">
        <v>24</v>
      </c>
      <c r="K170" s="7" t="s">
        <v>676</v>
      </c>
    </row>
    <row r="171" spans="1:12" x14ac:dyDescent="0.3">
      <c r="A171" s="13">
        <v>2148</v>
      </c>
      <c r="B171" s="13" t="s">
        <v>11</v>
      </c>
      <c r="C171" s="13">
        <f t="shared" si="0"/>
        <v>10</v>
      </c>
      <c r="D171" s="13" t="s">
        <v>45</v>
      </c>
      <c r="K171" s="7" t="s">
        <v>677</v>
      </c>
    </row>
    <row r="172" spans="1:12" x14ac:dyDescent="0.3">
      <c r="A172" s="13">
        <v>2158</v>
      </c>
      <c r="B172" s="13" t="s">
        <v>9</v>
      </c>
      <c r="C172" s="13">
        <f t="shared" si="0"/>
        <v>6</v>
      </c>
      <c r="D172" s="13" t="s">
        <v>23</v>
      </c>
      <c r="K172" s="7" t="s">
        <v>678</v>
      </c>
      <c r="L172" s="35" t="s">
        <v>432</v>
      </c>
    </row>
    <row r="173" spans="1:12" x14ac:dyDescent="0.3">
      <c r="A173" s="13">
        <v>2164</v>
      </c>
      <c r="B173" s="13" t="s">
        <v>11</v>
      </c>
      <c r="C173" s="13">
        <f t="shared" si="0"/>
        <v>7</v>
      </c>
      <c r="D173" s="13" t="s">
        <v>45</v>
      </c>
      <c r="K173" s="7" t="s">
        <v>678</v>
      </c>
      <c r="L173" s="35" t="s">
        <v>432</v>
      </c>
    </row>
    <row r="174" spans="1:12" x14ac:dyDescent="0.3">
      <c r="A174" s="13">
        <v>2171</v>
      </c>
      <c r="B174" s="13" t="s">
        <v>9</v>
      </c>
      <c r="C174" s="13">
        <f t="shared" si="0"/>
        <v>4</v>
      </c>
      <c r="D174" s="13" t="s">
        <v>25</v>
      </c>
      <c r="K174" s="7" t="s">
        <v>678</v>
      </c>
    </row>
    <row r="175" spans="1:12" x14ac:dyDescent="0.3">
      <c r="A175" s="13">
        <v>2175</v>
      </c>
      <c r="B175" s="13" t="s">
        <v>11</v>
      </c>
      <c r="C175" s="13">
        <f t="shared" si="0"/>
        <v>13</v>
      </c>
      <c r="D175" s="13" t="s">
        <v>32</v>
      </c>
      <c r="K175" s="7" t="s">
        <v>678</v>
      </c>
    </row>
    <row r="176" spans="1:12" x14ac:dyDescent="0.3">
      <c r="A176" s="13">
        <v>2188</v>
      </c>
      <c r="B176" s="13" t="s">
        <v>11</v>
      </c>
      <c r="C176" s="13">
        <f t="shared" si="0"/>
        <v>5</v>
      </c>
      <c r="D176" s="13" t="s">
        <v>45</v>
      </c>
      <c r="K176" s="7" t="s">
        <v>679</v>
      </c>
    </row>
    <row r="177" spans="1:12" x14ac:dyDescent="0.3">
      <c r="A177" s="13">
        <v>2193</v>
      </c>
      <c r="B177" s="13" t="s">
        <v>9</v>
      </c>
      <c r="C177" s="13">
        <f t="shared" si="0"/>
        <v>5</v>
      </c>
      <c r="D177" s="13" t="s">
        <v>27</v>
      </c>
      <c r="K177" s="7" t="s">
        <v>680</v>
      </c>
    </row>
    <row r="178" spans="1:12" x14ac:dyDescent="0.3">
      <c r="A178" s="13">
        <v>2198</v>
      </c>
      <c r="B178" s="13" t="s">
        <v>43</v>
      </c>
      <c r="C178" s="13">
        <f t="shared" si="0"/>
        <v>18</v>
      </c>
      <c r="D178" s="13" t="s">
        <v>42</v>
      </c>
      <c r="K178" s="7" t="s">
        <v>680</v>
      </c>
    </row>
    <row r="179" spans="1:12" x14ac:dyDescent="0.3">
      <c r="A179" s="13">
        <v>2216</v>
      </c>
      <c r="B179" s="13" t="s">
        <v>11</v>
      </c>
      <c r="C179" s="13">
        <f t="shared" si="0"/>
        <v>14</v>
      </c>
      <c r="D179" s="13" t="s">
        <v>32</v>
      </c>
      <c r="K179" s="7" t="s">
        <v>681</v>
      </c>
      <c r="L179" s="38" t="s">
        <v>682</v>
      </c>
    </row>
    <row r="180" spans="1:12" x14ac:dyDescent="0.3">
      <c r="A180" s="13">
        <v>2230</v>
      </c>
      <c r="B180" s="13" t="s">
        <v>11</v>
      </c>
      <c r="C180" s="13">
        <f t="shared" si="0"/>
        <v>8</v>
      </c>
      <c r="D180" s="13" t="s">
        <v>45</v>
      </c>
      <c r="K180" s="7" t="s">
        <v>683</v>
      </c>
    </row>
    <row r="181" spans="1:12" x14ac:dyDescent="0.3">
      <c r="A181" s="13">
        <v>2238</v>
      </c>
      <c r="B181" s="13" t="s">
        <v>9</v>
      </c>
      <c r="C181" s="13">
        <f t="shared" si="0"/>
        <v>3</v>
      </c>
      <c r="D181" s="13" t="s">
        <v>28</v>
      </c>
      <c r="K181" s="7" t="s">
        <v>683</v>
      </c>
    </row>
    <row r="182" spans="1:12" x14ac:dyDescent="0.3">
      <c r="A182" s="13">
        <v>2241</v>
      </c>
      <c r="B182" s="13" t="s">
        <v>11</v>
      </c>
      <c r="C182" s="13">
        <f t="shared" si="0"/>
        <v>21</v>
      </c>
      <c r="D182" s="13" t="s">
        <v>45</v>
      </c>
      <c r="K182" s="7" t="s">
        <v>684</v>
      </c>
    </row>
    <row r="183" spans="1:12" x14ac:dyDescent="0.3">
      <c r="A183" s="13">
        <v>2262</v>
      </c>
      <c r="B183" s="13" t="s">
        <v>9</v>
      </c>
      <c r="C183" s="13">
        <f t="shared" si="0"/>
        <v>2</v>
      </c>
      <c r="D183" s="13" t="s">
        <v>25</v>
      </c>
      <c r="K183" s="7" t="s">
        <v>685</v>
      </c>
    </row>
    <row r="184" spans="1:12" x14ac:dyDescent="0.3">
      <c r="A184" s="13">
        <v>2264</v>
      </c>
      <c r="B184" s="13" t="s">
        <v>11</v>
      </c>
      <c r="C184" s="13">
        <f t="shared" si="0"/>
        <v>5</v>
      </c>
      <c r="D184" s="13" t="s">
        <v>45</v>
      </c>
      <c r="K184" s="7" t="s">
        <v>685</v>
      </c>
    </row>
    <row r="185" spans="1:12" x14ac:dyDescent="0.3">
      <c r="A185" s="13">
        <v>2269</v>
      </c>
      <c r="B185" s="13" t="s">
        <v>9</v>
      </c>
      <c r="C185" s="13">
        <f t="shared" si="0"/>
        <v>17</v>
      </c>
      <c r="D185" s="13" t="s">
        <v>28</v>
      </c>
      <c r="K185" s="7" t="s">
        <v>685</v>
      </c>
    </row>
    <row r="186" spans="1:12" x14ac:dyDescent="0.3">
      <c r="A186" s="13">
        <v>2286</v>
      </c>
      <c r="B186" s="7" t="s">
        <v>43</v>
      </c>
      <c r="C186" s="13">
        <f t="shared" si="0"/>
        <v>4</v>
      </c>
      <c r="D186" s="13" t="s">
        <v>42</v>
      </c>
      <c r="K186" s="7" t="s">
        <v>685</v>
      </c>
    </row>
    <row r="187" spans="1:12" x14ac:dyDescent="0.3">
      <c r="A187" s="13">
        <v>2290</v>
      </c>
      <c r="B187" s="13" t="s">
        <v>11</v>
      </c>
      <c r="C187" s="13">
        <f t="shared" si="0"/>
        <v>6</v>
      </c>
      <c r="D187" s="13" t="s">
        <v>32</v>
      </c>
      <c r="K187" s="7" t="s">
        <v>685</v>
      </c>
    </row>
    <row r="188" spans="1:12" x14ac:dyDescent="0.3">
      <c r="A188" s="13">
        <v>2296</v>
      </c>
      <c r="B188" s="13" t="s">
        <v>11</v>
      </c>
      <c r="C188" s="13">
        <f t="shared" si="0"/>
        <v>14</v>
      </c>
      <c r="D188" s="13" t="s">
        <v>45</v>
      </c>
      <c r="K188" s="7" t="s">
        <v>686</v>
      </c>
    </row>
    <row r="189" spans="1:12" x14ac:dyDescent="0.3">
      <c r="A189" s="13">
        <v>2310</v>
      </c>
      <c r="B189" s="13" t="s">
        <v>9</v>
      </c>
      <c r="C189" s="13">
        <f t="shared" si="0"/>
        <v>3</v>
      </c>
      <c r="D189" s="13" t="s">
        <v>25</v>
      </c>
      <c r="F189" s="37"/>
      <c r="K189" s="7" t="s">
        <v>687</v>
      </c>
    </row>
    <row r="190" spans="1:12" x14ac:dyDescent="0.3">
      <c r="A190" s="13">
        <v>2313</v>
      </c>
      <c r="B190" s="13" t="s">
        <v>11</v>
      </c>
      <c r="C190" s="13">
        <f t="shared" si="0"/>
        <v>9</v>
      </c>
      <c r="D190" s="13" t="s">
        <v>45</v>
      </c>
      <c r="K190" s="7" t="s">
        <v>687</v>
      </c>
    </row>
    <row r="191" spans="1:12" x14ac:dyDescent="0.3">
      <c r="A191" s="13">
        <v>2322</v>
      </c>
      <c r="B191" s="13" t="s">
        <v>9</v>
      </c>
      <c r="C191" s="13">
        <f t="shared" si="0"/>
        <v>8</v>
      </c>
      <c r="D191" s="13" t="s">
        <v>25</v>
      </c>
      <c r="K191" s="7" t="s">
        <v>687</v>
      </c>
    </row>
    <row r="192" spans="1:12" x14ac:dyDescent="0.3">
      <c r="A192" s="13">
        <v>2330</v>
      </c>
      <c r="B192" s="13" t="s">
        <v>11</v>
      </c>
      <c r="C192" s="13">
        <f t="shared" si="0"/>
        <v>30</v>
      </c>
      <c r="D192" s="13" t="s">
        <v>45</v>
      </c>
      <c r="K192" s="7" t="s">
        <v>688</v>
      </c>
    </row>
    <row r="193" spans="1:12" x14ac:dyDescent="0.3">
      <c r="A193" s="13">
        <v>2360</v>
      </c>
      <c r="B193" s="13" t="s">
        <v>9</v>
      </c>
      <c r="C193" s="13">
        <f t="shared" si="0"/>
        <v>4</v>
      </c>
      <c r="D193" s="13" t="s">
        <v>24</v>
      </c>
      <c r="K193" s="7" t="s">
        <v>689</v>
      </c>
    </row>
    <row r="194" spans="1:12" x14ac:dyDescent="0.3">
      <c r="A194" s="13">
        <v>2364</v>
      </c>
      <c r="B194" s="13" t="s">
        <v>9</v>
      </c>
      <c r="C194" s="13">
        <f t="shared" si="0"/>
        <v>6</v>
      </c>
      <c r="D194" s="13" t="s">
        <v>30</v>
      </c>
      <c r="F194" s="37" t="s">
        <v>271</v>
      </c>
      <c r="K194" s="7" t="s">
        <v>689</v>
      </c>
    </row>
    <row r="195" spans="1:12" x14ac:dyDescent="0.3">
      <c r="A195" s="13">
        <v>2370</v>
      </c>
      <c r="B195" s="13" t="s">
        <v>11</v>
      </c>
      <c r="C195" s="13">
        <f t="shared" si="0"/>
        <v>9</v>
      </c>
      <c r="D195" s="13" t="s">
        <v>32</v>
      </c>
      <c r="K195" s="7" t="s">
        <v>689</v>
      </c>
    </row>
    <row r="196" spans="1:12" x14ac:dyDescent="0.3">
      <c r="A196" s="13">
        <v>2379</v>
      </c>
      <c r="B196" s="7" t="s">
        <v>11</v>
      </c>
      <c r="C196" s="13">
        <f t="shared" si="0"/>
        <v>23</v>
      </c>
      <c r="D196" s="13" t="s">
        <v>45</v>
      </c>
      <c r="K196" s="7" t="s">
        <v>690</v>
      </c>
    </row>
    <row r="197" spans="1:12" x14ac:dyDescent="0.3">
      <c r="A197" s="13">
        <v>2402</v>
      </c>
      <c r="B197" s="13" t="s">
        <v>11</v>
      </c>
      <c r="C197" s="13">
        <f t="shared" si="0"/>
        <v>19</v>
      </c>
      <c r="D197" s="13" t="s">
        <v>32</v>
      </c>
      <c r="K197" s="7" t="s">
        <v>691</v>
      </c>
    </row>
    <row r="198" spans="1:12" x14ac:dyDescent="0.3">
      <c r="A198" s="13">
        <v>2421</v>
      </c>
      <c r="B198" s="13" t="s">
        <v>11</v>
      </c>
      <c r="C198" s="13">
        <f t="shared" si="0"/>
        <v>9</v>
      </c>
      <c r="D198" s="13" t="s">
        <v>45</v>
      </c>
      <c r="K198" s="7" t="s">
        <v>692</v>
      </c>
    </row>
    <row r="199" spans="1:12" x14ac:dyDescent="0.3">
      <c r="A199" s="13">
        <v>2430</v>
      </c>
      <c r="B199" s="13" t="s">
        <v>11</v>
      </c>
      <c r="C199" s="13">
        <f t="shared" si="0"/>
        <v>4</v>
      </c>
      <c r="D199" s="13" t="s">
        <v>32</v>
      </c>
      <c r="K199" s="7" t="s">
        <v>693</v>
      </c>
    </row>
    <row r="200" spans="1:12" x14ac:dyDescent="0.3">
      <c r="A200" s="13">
        <v>2434</v>
      </c>
      <c r="B200" s="13" t="s">
        <v>11</v>
      </c>
      <c r="C200" s="13">
        <f t="shared" si="0"/>
        <v>53</v>
      </c>
      <c r="D200" s="13" t="s">
        <v>45</v>
      </c>
      <c r="K200" s="7" t="s">
        <v>694</v>
      </c>
    </row>
    <row r="201" spans="1:12" x14ac:dyDescent="0.3">
      <c r="A201" s="13">
        <v>2487</v>
      </c>
      <c r="B201" s="13" t="s">
        <v>43</v>
      </c>
      <c r="C201" s="13">
        <f t="shared" si="0"/>
        <v>6</v>
      </c>
      <c r="D201" s="13" t="s">
        <v>42</v>
      </c>
      <c r="K201" s="7" t="s">
        <v>695</v>
      </c>
    </row>
    <row r="202" spans="1:12" x14ac:dyDescent="0.3">
      <c r="A202" s="13">
        <v>2493</v>
      </c>
      <c r="B202" s="13" t="s">
        <v>11</v>
      </c>
      <c r="C202" s="13">
        <f t="shared" si="0"/>
        <v>13</v>
      </c>
      <c r="D202" s="13" t="s">
        <v>45</v>
      </c>
      <c r="K202" s="7" t="s">
        <v>696</v>
      </c>
    </row>
    <row r="203" spans="1:12" x14ac:dyDescent="0.3">
      <c r="A203" s="13">
        <v>2506</v>
      </c>
      <c r="B203" s="13" t="s">
        <v>11</v>
      </c>
      <c r="C203" s="13">
        <f t="shared" si="0"/>
        <v>6</v>
      </c>
      <c r="D203" s="13" t="s">
        <v>32</v>
      </c>
      <c r="K203" s="7" t="s">
        <v>696</v>
      </c>
    </row>
    <row r="204" spans="1:12" x14ac:dyDescent="0.3">
      <c r="A204" s="13">
        <v>2512</v>
      </c>
      <c r="B204" s="13" t="s">
        <v>11</v>
      </c>
      <c r="C204" s="13">
        <f t="shared" si="0"/>
        <v>38</v>
      </c>
      <c r="D204" s="13" t="s">
        <v>45</v>
      </c>
      <c r="K204" s="7" t="s">
        <v>697</v>
      </c>
    </row>
    <row r="205" spans="1:12" x14ac:dyDescent="0.3">
      <c r="A205" s="13">
        <v>2550</v>
      </c>
      <c r="B205" s="13" t="s">
        <v>9</v>
      </c>
      <c r="C205" s="13">
        <f t="shared" si="0"/>
        <v>4</v>
      </c>
      <c r="D205" s="13" t="s">
        <v>27</v>
      </c>
      <c r="F205" s="37"/>
      <c r="K205" s="7" t="s">
        <v>698</v>
      </c>
    </row>
    <row r="206" spans="1:12" x14ac:dyDescent="0.3">
      <c r="A206" s="13">
        <v>2554</v>
      </c>
      <c r="B206" s="13" t="s">
        <v>11</v>
      </c>
      <c r="C206" s="13">
        <f t="shared" si="0"/>
        <v>10</v>
      </c>
      <c r="D206" s="13" t="s">
        <v>32</v>
      </c>
      <c r="F206" s="37"/>
      <c r="K206" s="7" t="s">
        <v>698</v>
      </c>
      <c r="L206" s="38" t="s">
        <v>699</v>
      </c>
    </row>
    <row r="207" spans="1:12" x14ac:dyDescent="0.3">
      <c r="A207" s="13">
        <v>2564</v>
      </c>
      <c r="B207" s="13" t="s">
        <v>11</v>
      </c>
      <c r="C207" s="13">
        <f t="shared" si="0"/>
        <v>9</v>
      </c>
      <c r="D207" s="13" t="s">
        <v>45</v>
      </c>
      <c r="F207" s="37"/>
      <c r="K207" s="7" t="s">
        <v>700</v>
      </c>
    </row>
    <row r="208" spans="1:12" x14ac:dyDescent="0.3">
      <c r="A208" s="13">
        <v>2573</v>
      </c>
      <c r="B208" s="13" t="s">
        <v>9</v>
      </c>
      <c r="C208" s="13">
        <f t="shared" si="0"/>
        <v>11</v>
      </c>
      <c r="D208" s="13" t="s">
        <v>23</v>
      </c>
      <c r="K208" s="7" t="s">
        <v>701</v>
      </c>
    </row>
    <row r="209" spans="1:11" x14ac:dyDescent="0.3">
      <c r="A209" s="13">
        <v>2584</v>
      </c>
      <c r="B209" s="13" t="s">
        <v>11</v>
      </c>
      <c r="C209" s="13">
        <f t="shared" si="0"/>
        <v>6</v>
      </c>
      <c r="D209" s="13" t="s">
        <v>45</v>
      </c>
      <c r="K209" s="7" t="s">
        <v>701</v>
      </c>
    </row>
    <row r="210" spans="1:11" x14ac:dyDescent="0.3">
      <c r="A210" s="13">
        <v>2590</v>
      </c>
      <c r="B210" s="13" t="s">
        <v>9</v>
      </c>
      <c r="C210" s="13">
        <f t="shared" si="0"/>
        <v>2</v>
      </c>
      <c r="D210" s="13" t="s">
        <v>25</v>
      </c>
      <c r="K210" s="7" t="s">
        <v>701</v>
      </c>
    </row>
    <row r="211" spans="1:11" x14ac:dyDescent="0.3">
      <c r="A211" s="13">
        <v>2592</v>
      </c>
      <c r="B211" s="13" t="s">
        <v>9</v>
      </c>
      <c r="C211" s="13">
        <f t="shared" si="0"/>
        <v>9</v>
      </c>
      <c r="D211" s="35" t="s">
        <v>23</v>
      </c>
      <c r="K211" s="7" t="s">
        <v>701</v>
      </c>
    </row>
    <row r="212" spans="1:11" x14ac:dyDescent="0.3">
      <c r="A212" s="13">
        <v>2601</v>
      </c>
      <c r="B212" s="13" t="s">
        <v>11</v>
      </c>
      <c r="C212" s="13">
        <f t="shared" si="0"/>
        <v>40</v>
      </c>
      <c r="D212" s="13" t="s">
        <v>45</v>
      </c>
      <c r="K212" s="7" t="s">
        <v>702</v>
      </c>
    </row>
    <row r="213" spans="1:11" x14ac:dyDescent="0.3">
      <c r="A213" s="13">
        <v>2641</v>
      </c>
      <c r="B213" s="7" t="s">
        <v>11</v>
      </c>
      <c r="C213" s="13">
        <f t="shared" si="0"/>
        <v>21</v>
      </c>
      <c r="D213" s="13" t="s">
        <v>32</v>
      </c>
      <c r="K213" s="7" t="s">
        <v>703</v>
      </c>
    </row>
    <row r="214" spans="1:11" x14ac:dyDescent="0.3">
      <c r="A214" s="13">
        <v>2662</v>
      </c>
      <c r="B214" s="13" t="s">
        <v>11</v>
      </c>
      <c r="C214" s="13">
        <f t="shared" si="0"/>
        <v>8</v>
      </c>
      <c r="D214" s="13" t="s">
        <v>45</v>
      </c>
      <c r="K214" s="7" t="s">
        <v>704</v>
      </c>
    </row>
    <row r="215" spans="1:11" x14ac:dyDescent="0.3">
      <c r="A215" s="13">
        <v>2670</v>
      </c>
      <c r="B215" s="13" t="s">
        <v>11</v>
      </c>
      <c r="C215" s="13">
        <f t="shared" si="0"/>
        <v>3</v>
      </c>
      <c r="D215" s="13" t="s">
        <v>32</v>
      </c>
      <c r="K215" s="7" t="s">
        <v>704</v>
      </c>
    </row>
    <row r="216" spans="1:11" x14ac:dyDescent="0.3">
      <c r="A216" s="13">
        <v>2673</v>
      </c>
      <c r="B216" s="13" t="s">
        <v>9</v>
      </c>
      <c r="C216" s="13">
        <f t="shared" si="0"/>
        <v>5</v>
      </c>
      <c r="D216" s="13" t="s">
        <v>24</v>
      </c>
      <c r="K216" s="7" t="s">
        <v>704</v>
      </c>
    </row>
    <row r="217" spans="1:11" x14ac:dyDescent="0.3">
      <c r="A217" s="13">
        <v>2678</v>
      </c>
      <c r="B217" s="13" t="s">
        <v>9</v>
      </c>
      <c r="C217" s="13">
        <f t="shared" si="0"/>
        <v>8</v>
      </c>
      <c r="D217" s="13" t="s">
        <v>27</v>
      </c>
      <c r="K217" s="7" t="s">
        <v>704</v>
      </c>
    </row>
    <row r="218" spans="1:11" x14ac:dyDescent="0.3">
      <c r="A218" s="13">
        <v>2686</v>
      </c>
      <c r="B218" s="13" t="s">
        <v>9</v>
      </c>
      <c r="C218" s="13">
        <f t="shared" si="0"/>
        <v>4</v>
      </c>
      <c r="D218" s="13" t="s">
        <v>29</v>
      </c>
      <c r="K218" s="7" t="s">
        <v>705</v>
      </c>
    </row>
    <row r="219" spans="1:11" x14ac:dyDescent="0.3">
      <c r="A219" s="13">
        <v>2690</v>
      </c>
      <c r="B219" s="13" t="s">
        <v>11</v>
      </c>
      <c r="C219" s="13">
        <f t="shared" si="0"/>
        <v>9</v>
      </c>
      <c r="D219" s="13" t="s">
        <v>45</v>
      </c>
      <c r="K219" s="7" t="s">
        <v>706</v>
      </c>
    </row>
    <row r="220" spans="1:11" x14ac:dyDescent="0.3">
      <c r="A220" s="13">
        <v>2699</v>
      </c>
      <c r="B220" s="13" t="s">
        <v>9</v>
      </c>
      <c r="C220" s="13">
        <f t="shared" si="0"/>
        <v>6</v>
      </c>
      <c r="D220" s="13" t="s">
        <v>24</v>
      </c>
      <c r="K220" s="7" t="s">
        <v>706</v>
      </c>
    </row>
    <row r="221" spans="1:11" x14ac:dyDescent="0.3">
      <c r="A221" s="13">
        <v>2705</v>
      </c>
      <c r="B221" s="13" t="s">
        <v>11</v>
      </c>
      <c r="C221" s="13">
        <f t="shared" si="0"/>
        <v>8</v>
      </c>
      <c r="D221" s="13" t="s">
        <v>32</v>
      </c>
      <c r="K221" s="7" t="s">
        <v>706</v>
      </c>
    </row>
    <row r="222" spans="1:11" x14ac:dyDescent="0.3">
      <c r="A222" s="13">
        <v>2713</v>
      </c>
      <c r="B222" s="13" t="s">
        <v>11</v>
      </c>
      <c r="C222" s="13">
        <f t="shared" si="0"/>
        <v>25</v>
      </c>
      <c r="D222" s="13" t="s">
        <v>45</v>
      </c>
      <c r="K222" s="7" t="s">
        <v>707</v>
      </c>
    </row>
    <row r="223" spans="1:11" x14ac:dyDescent="0.3">
      <c r="A223" s="13">
        <v>2738</v>
      </c>
      <c r="B223" s="13" t="s">
        <v>9</v>
      </c>
      <c r="C223" s="13">
        <f t="shared" si="0"/>
        <v>7</v>
      </c>
      <c r="D223" s="13" t="s">
        <v>24</v>
      </c>
      <c r="K223" s="7" t="s">
        <v>708</v>
      </c>
    </row>
    <row r="224" spans="1:11" x14ac:dyDescent="0.3">
      <c r="A224" s="13">
        <v>2745</v>
      </c>
      <c r="B224" s="13" t="s">
        <v>11</v>
      </c>
      <c r="C224" s="13">
        <f t="shared" si="0"/>
        <v>3</v>
      </c>
      <c r="D224" s="13" t="s">
        <v>32</v>
      </c>
      <c r="K224" s="7" t="s">
        <v>708</v>
      </c>
    </row>
    <row r="225" spans="1:12" x14ac:dyDescent="0.3">
      <c r="A225" s="13">
        <v>2748</v>
      </c>
      <c r="B225" s="13" t="s">
        <v>11</v>
      </c>
      <c r="C225" s="13">
        <f t="shared" si="0"/>
        <v>6</v>
      </c>
      <c r="D225" s="13" t="s">
        <v>45</v>
      </c>
      <c r="K225" s="7" t="s">
        <v>708</v>
      </c>
    </row>
    <row r="226" spans="1:12" x14ac:dyDescent="0.3">
      <c r="A226" s="13">
        <v>2754</v>
      </c>
      <c r="B226" s="13" t="s">
        <v>11</v>
      </c>
      <c r="C226" s="13">
        <f t="shared" si="0"/>
        <v>7</v>
      </c>
      <c r="D226" s="13" t="s">
        <v>32</v>
      </c>
      <c r="F226" s="37"/>
      <c r="K226" s="7" t="s">
        <v>708</v>
      </c>
      <c r="L226" s="37"/>
    </row>
    <row r="227" spans="1:12" x14ac:dyDescent="0.3">
      <c r="A227" s="13">
        <v>2761</v>
      </c>
      <c r="B227" s="13" t="s">
        <v>11</v>
      </c>
      <c r="C227" s="13">
        <f t="shared" si="0"/>
        <v>39</v>
      </c>
      <c r="D227" s="13" t="s">
        <v>45</v>
      </c>
      <c r="K227" s="7" t="s">
        <v>709</v>
      </c>
    </row>
    <row r="228" spans="1:12" x14ac:dyDescent="0.3">
      <c r="A228" s="13">
        <v>2800</v>
      </c>
      <c r="C228" s="13"/>
      <c r="K228" s="7" t="s">
        <v>709</v>
      </c>
    </row>
    <row r="229" spans="1:12" x14ac:dyDescent="0.3">
      <c r="A229" s="13" t="s">
        <v>233</v>
      </c>
      <c r="C229" s="13" t="s">
        <v>80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37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37"/>
      <c r="K248" s="1"/>
      <c r="L248" s="37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163EC2F8-7EFC-4C09-8226-E28C40713B41}" filter="1" showAutoFilter="1">
      <pageMargins left="0.7" right="0.7" top="0.75" bottom="0.75" header="0.3" footer="0.3"/>
      <autoFilter ref="A4:L229" xr:uid="{A9C13D95-30F4-454E-879D-44041DA69D9C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2023-10-17T16:59:35Z</dcterms:modified>
</cp:coreProperties>
</file>