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ietal/TeachLearn/Bayes/BayesianShortCourse/docs/content/handouts/"/>
    </mc:Choice>
  </mc:AlternateContent>
  <bookViews>
    <workbookView xWindow="0" yWindow="460" windowWidth="25600" windowHeight="15540"/>
  </bookViews>
  <sheets>
    <sheet name="NORMAL LIKELIHOOD" sheetId="8" r:id="rId1"/>
  </sheets>
  <definedNames>
    <definedName name="alpha" localSheetId="0">'NORMAL LIKELIHOOD'!$I$2</definedName>
    <definedName name="alpha">#REF!</definedName>
    <definedName name="c_" localSheetId="0">'NORMAL LIKELIHOOD'!$I$4</definedName>
    <definedName name="c_">#REF!</definedName>
    <definedName name="gamma" localSheetId="0">'NORMAL LIKELIHOOD'!$I$3</definedName>
    <definedName name="gamma">#REF!</definedName>
    <definedName name="sigma">#REF!</definedName>
    <definedName name="solver_adj" localSheetId="0" hidden="1">'NORMAL LIKELIHOOD'!$I$2:$I$5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fs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in" localSheetId="0" hidden="1">2</definedName>
    <definedName name="solver_lva" localSheetId="0" hidden="1">2</definedName>
    <definedName name="solver_mda" localSheetId="0" hidden="1">1</definedName>
    <definedName name="solver_mip" localSheetId="0" hidden="1">5000</definedName>
    <definedName name="solver_mni" localSheetId="0" hidden="1">30</definedName>
    <definedName name="solver_mod" localSheetId="0" hidden="1">5</definedName>
    <definedName name="solver_mrt" localSheetId="0" hidden="1">0.075</definedName>
    <definedName name="solver_msl" localSheetId="0" hidden="1">2</definedName>
    <definedName name="solver_mtr" localSheetId="0" hidden="1">0</definedName>
    <definedName name="solver_neg" localSheetId="0" hidden="1">2</definedName>
    <definedName name="solver_nod" localSheetId="0" hidden="1">5000</definedName>
    <definedName name="solver_ntr" localSheetId="0" hidden="1">0</definedName>
    <definedName name="solver_num" localSheetId="0" hidden="1">0</definedName>
    <definedName name="solver_nwt" localSheetId="0" hidden="1">1</definedName>
    <definedName name="solver_opt" localSheetId="0" hidden="1">'NORMAL LIKELIHOOD'!$K$2</definedName>
    <definedName name="solver_pre" localSheetId="0" hidden="1">0.000001</definedName>
    <definedName name="solver_rbv" localSheetId="0" hidden="1">1</definedName>
    <definedName name="solver_rdp" localSheetId="0" hidden="1">0</definedName>
    <definedName name="solver_rep" localSheetId="0" hidden="1">2</definedName>
    <definedName name="solver_rlx" localSheetId="0" hidden="1">2</definedName>
    <definedName name="solver_rsd" localSheetId="0" hidden="1">0</definedName>
    <definedName name="solver_rtr" localSheetId="0" hidden="1">0</definedName>
    <definedName name="solver_scl" localSheetId="0" hidden="1">2</definedName>
    <definedName name="solver_sel" localSheetId="0" hidden="1">1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olver_vir" localSheetId="0" hidden="1">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E77" i="8"/>
  <c r="F77" i="8"/>
  <c r="C78" i="8"/>
  <c r="D78" i="8"/>
  <c r="E76" i="8"/>
  <c r="F76" i="8"/>
  <c r="E74" i="8"/>
  <c r="F74" i="8"/>
  <c r="E69" i="8"/>
  <c r="F69" i="8"/>
  <c r="E68" i="8"/>
  <c r="F68" i="8"/>
  <c r="E64" i="8"/>
  <c r="F64" i="8"/>
  <c r="E63" i="8"/>
  <c r="F63" i="8"/>
  <c r="E62" i="8"/>
  <c r="F62" i="8"/>
  <c r="E53" i="8"/>
  <c r="F53" i="8"/>
  <c r="E52" i="8"/>
  <c r="F52" i="8"/>
  <c r="E51" i="8"/>
  <c r="F51" i="8"/>
  <c r="E50" i="8"/>
  <c r="F50" i="8"/>
  <c r="E44" i="8"/>
  <c r="F44" i="8"/>
  <c r="E43" i="8"/>
  <c r="F43" i="8"/>
  <c r="E41" i="8"/>
  <c r="F41" i="8"/>
  <c r="E40" i="8"/>
  <c r="F40" i="8"/>
  <c r="E39" i="8"/>
  <c r="F39" i="8"/>
  <c r="E38" i="8"/>
  <c r="F38" i="8"/>
  <c r="E29" i="8"/>
  <c r="F29" i="8"/>
  <c r="E28" i="8"/>
  <c r="F28" i="8"/>
  <c r="E27" i="8"/>
  <c r="F27" i="8"/>
  <c r="E26" i="8"/>
  <c r="F26" i="8"/>
  <c r="E17" i="8"/>
  <c r="F17" i="8"/>
  <c r="E16" i="8"/>
  <c r="F16" i="8"/>
  <c r="E15" i="8"/>
  <c r="F15" i="8"/>
  <c r="E14" i="8"/>
  <c r="F14" i="8"/>
  <c r="E9" i="8"/>
  <c r="F9" i="8"/>
  <c r="E8" i="8"/>
  <c r="F8" i="8"/>
  <c r="E5" i="8"/>
  <c r="F5" i="8"/>
  <c r="E2" i="8"/>
  <c r="F2" i="8"/>
  <c r="E3" i="8"/>
  <c r="F3" i="8"/>
  <c r="E4" i="8"/>
  <c r="F4" i="8"/>
  <c r="E21" i="8"/>
  <c r="F21" i="8"/>
  <c r="E46" i="8"/>
  <c r="F46" i="8"/>
  <c r="E45" i="8"/>
  <c r="F45" i="8"/>
  <c r="E10" i="8"/>
  <c r="F10" i="8"/>
  <c r="E32" i="8"/>
  <c r="F32" i="8"/>
  <c r="E33" i="8"/>
  <c r="F33" i="8"/>
  <c r="E25" i="8"/>
  <c r="F25" i="8"/>
  <c r="E70" i="8"/>
  <c r="F70" i="8"/>
  <c r="E55" i="8"/>
  <c r="F55" i="8"/>
  <c r="E11" i="8"/>
  <c r="F11" i="8"/>
  <c r="E56" i="8"/>
  <c r="F56" i="8"/>
  <c r="E57" i="8"/>
  <c r="F57" i="8"/>
  <c r="E20" i="8"/>
  <c r="F20" i="8"/>
  <c r="E13" i="8"/>
  <c r="F13" i="8"/>
  <c r="E58" i="8"/>
  <c r="F58" i="8"/>
  <c r="E73" i="8"/>
  <c r="F73" i="8"/>
  <c r="E71" i="8"/>
  <c r="F71" i="8"/>
  <c r="E31" i="8"/>
  <c r="F31" i="8"/>
  <c r="E59" i="8"/>
  <c r="F59" i="8"/>
  <c r="E19" i="8"/>
  <c r="F19" i="8"/>
  <c r="E47" i="8"/>
  <c r="F47" i="8"/>
  <c r="E7" i="8"/>
  <c r="F7" i="8"/>
  <c r="E35" i="8"/>
  <c r="F35" i="8"/>
  <c r="E61" i="8"/>
  <c r="F61" i="8"/>
  <c r="E34" i="8"/>
  <c r="F34" i="8"/>
  <c r="E22" i="8"/>
  <c r="F22" i="8"/>
  <c r="E37" i="8"/>
  <c r="F37" i="8"/>
  <c r="E65" i="8"/>
  <c r="F65" i="8"/>
  <c r="E49" i="8"/>
  <c r="F49" i="8"/>
  <c r="E23" i="8"/>
  <c r="F23" i="8"/>
  <c r="E67" i="8"/>
  <c r="F67" i="8"/>
  <c r="E12" i="8"/>
  <c r="F12" i="8"/>
  <c r="E24" i="8"/>
  <c r="F24" i="8"/>
  <c r="E42" i="8"/>
  <c r="F42" i="8"/>
  <c r="E66" i="8"/>
  <c r="F66" i="8"/>
  <c r="E6" i="8"/>
  <c r="F6" i="8"/>
  <c r="E18" i="8"/>
  <c r="F18" i="8"/>
  <c r="E30" i="8"/>
  <c r="F30" i="8"/>
  <c r="E36" i="8"/>
  <c r="F36" i="8"/>
  <c r="E48" i="8"/>
  <c r="F48" i="8"/>
  <c r="E54" i="8"/>
  <c r="F54" i="8"/>
  <c r="E60" i="8"/>
  <c r="F60" i="8"/>
  <c r="E72" i="8"/>
  <c r="F72" i="8"/>
  <c r="E78" i="8"/>
  <c r="F78" i="8"/>
  <c r="D77" i="8"/>
  <c r="E75" i="8"/>
  <c r="F75" i="8"/>
  <c r="K2" i="8"/>
</calcChain>
</file>

<file path=xl/sharedStrings.xml><?xml version="1.0" encoding="utf-8"?>
<sst xmlns="http://schemas.openxmlformats.org/spreadsheetml/2006/main" count="16" uniqueCount="14">
  <si>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</si>
  <si>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</si>
  <si>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</si>
  <si>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</si>
  <si>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</si>
  <si>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</si>
  <si>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</si>
  <si>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</si>
  <si>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</si>
  <si>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</si>
  <si>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</si>
  <si>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</si>
  <si>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sum log likelihood data</t>
  </si>
  <si>
    <t>SQRT(AVERAGE(D2:D78))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</si>
</sst>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9"/>
      <name val="Helvetica"/>
    </font>
    <font>
      <b/>
      <sz val="9"/>
      <name val="Helvetic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E-784C-85CD-465C45DADCFF}"/>
            </c:ext>
          </c:extLst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0.989847715736041</c:v>
                </c:pt>
                <c:pt idx="1">
                  <c:v>0.989847715736041</c:v>
                </c:pt>
                <c:pt idx="2">
                  <c:v>0.989847715736041</c:v>
                </c:pt>
                <c:pt idx="3">
                  <c:v>0.957446808510638</c:v>
                </c:pt>
                <c:pt idx="4">
                  <c:v>0.915397631133672</c:v>
                </c:pt>
                <c:pt idx="5">
                  <c:v>0.915397631133672</c:v>
                </c:pt>
                <c:pt idx="6">
                  <c:v>0.948506694129763</c:v>
                </c:pt>
                <c:pt idx="7">
                  <c:v>0.948506694129763</c:v>
                </c:pt>
                <c:pt idx="8">
                  <c:v>0.989868287740628</c:v>
                </c:pt>
                <c:pt idx="9">
                  <c:v>0.989868287740628</c:v>
                </c:pt>
                <c:pt idx="10">
                  <c:v>0.989868287740628</c:v>
                </c:pt>
                <c:pt idx="11">
                  <c:v>0.908424908424908</c:v>
                </c:pt>
                <c:pt idx="12">
                  <c:v>0.845201238390093</c:v>
                </c:pt>
                <c:pt idx="13">
                  <c:v>0.845201238390093</c:v>
                </c:pt>
                <c:pt idx="14">
                  <c:v>0.910071942446043</c:v>
                </c:pt>
                <c:pt idx="15">
                  <c:v>0.980168173885451</c:v>
                </c:pt>
                <c:pt idx="16">
                  <c:v>0.982623201501355</c:v>
                </c:pt>
                <c:pt idx="17">
                  <c:v>0.982240534204731</c:v>
                </c:pt>
                <c:pt idx="18">
                  <c:v>0.981338409286008</c:v>
                </c:pt>
                <c:pt idx="19">
                  <c:v>0.981309109939815</c:v>
                </c:pt>
                <c:pt idx="20">
                  <c:v>0.982446593761519</c:v>
                </c:pt>
                <c:pt idx="21">
                  <c:v>0.985250302368801</c:v>
                </c:pt>
                <c:pt idx="22">
                  <c:v>0.985900798014832</c:v>
                </c:pt>
                <c:pt idx="23">
                  <c:v>0.98669292595944</c:v>
                </c:pt>
                <c:pt idx="24">
                  <c:v>0.955834290257044</c:v>
                </c:pt>
                <c:pt idx="25">
                  <c:v>0.984445239465538</c:v>
                </c:pt>
                <c:pt idx="26">
                  <c:v>0.92156862745098</c:v>
                </c:pt>
                <c:pt idx="27">
                  <c:v>0.965532692241409</c:v>
                </c:pt>
                <c:pt idx="28">
                  <c:v>0.974719385175447</c:v>
                </c:pt>
                <c:pt idx="29">
                  <c:v>0.966179653679654</c:v>
                </c:pt>
                <c:pt idx="30">
                  <c:v>0.965177421039802</c:v>
                </c:pt>
                <c:pt idx="31">
                  <c:v>0.985937675779053</c:v>
                </c:pt>
                <c:pt idx="32">
                  <c:v>0.989795918367347</c:v>
                </c:pt>
                <c:pt idx="33">
                  <c:v>0.989795918367347</c:v>
                </c:pt>
                <c:pt idx="34">
                  <c:v>0.989795918367347</c:v>
                </c:pt>
                <c:pt idx="35">
                  <c:v>0.822695035460993</c:v>
                </c:pt>
                <c:pt idx="36">
                  <c:v>0.855282199710564</c:v>
                </c:pt>
                <c:pt idx="37">
                  <c:v>0.974398361495136</c:v>
                </c:pt>
                <c:pt idx="38">
                  <c:v>0.965324733867332</c:v>
                </c:pt>
                <c:pt idx="39">
                  <c:v>0.973837741673861</c:v>
                </c:pt>
                <c:pt idx="40">
                  <c:v>0.976962771839292</c:v>
                </c:pt>
                <c:pt idx="41">
                  <c:v>0.973837741673861</c:v>
                </c:pt>
                <c:pt idx="42">
                  <c:v>0.982262270074676</c:v>
                </c:pt>
                <c:pt idx="43">
                  <c:v>0.981309109939815</c:v>
                </c:pt>
                <c:pt idx="44">
                  <c:v>0.965963240299523</c:v>
                </c:pt>
                <c:pt idx="45">
                  <c:v>0.974408844303409</c:v>
                </c:pt>
                <c:pt idx="46">
                  <c:v>0.946458210633399</c:v>
                </c:pt>
                <c:pt idx="47">
                  <c:v>0.944582986977002</c:v>
                </c:pt>
                <c:pt idx="48">
                  <c:v>0.96060044915488</c:v>
                </c:pt>
                <c:pt idx="49">
                  <c:v>0.982476123718566</c:v>
                </c:pt>
                <c:pt idx="50">
                  <c:v>0.961439093047468</c:v>
                </c:pt>
                <c:pt idx="51">
                  <c:v>0.935354580127998</c:v>
                </c:pt>
                <c:pt idx="52">
                  <c:v>0.931455205977106</c:v>
                </c:pt>
                <c:pt idx="53">
                  <c:v>0.976694865878953</c:v>
                </c:pt>
                <c:pt idx="54">
                  <c:v>0.973069050953356</c:v>
                </c:pt>
                <c:pt idx="55">
                  <c:v>0.98494338713563</c:v>
                </c:pt>
                <c:pt idx="56">
                  <c:v>0.974525538148007</c:v>
                </c:pt>
                <c:pt idx="57">
                  <c:v>0.932885906040268</c:v>
                </c:pt>
                <c:pt idx="58">
                  <c:v>0.932885906040268</c:v>
                </c:pt>
                <c:pt idx="59">
                  <c:v>0.963487658828684</c:v>
                </c:pt>
                <c:pt idx="60">
                  <c:v>0.949333738663424</c:v>
                </c:pt>
                <c:pt idx="61">
                  <c:v>0.956242068874984</c:v>
                </c:pt>
                <c:pt idx="62">
                  <c:v>0.989827060020346</c:v>
                </c:pt>
                <c:pt idx="63">
                  <c:v>0.989827060020346</c:v>
                </c:pt>
                <c:pt idx="64">
                  <c:v>0.989827060020346</c:v>
                </c:pt>
                <c:pt idx="65">
                  <c:v>0.869281045751634</c:v>
                </c:pt>
                <c:pt idx="66">
                  <c:v>0.869281045751634</c:v>
                </c:pt>
                <c:pt idx="67">
                  <c:v>0.885844748858447</c:v>
                </c:pt>
                <c:pt idx="68">
                  <c:v>0.885844748858447</c:v>
                </c:pt>
                <c:pt idx="69">
                  <c:v>0.885844748858447</c:v>
                </c:pt>
                <c:pt idx="70">
                  <c:v>0.975772846206028</c:v>
                </c:pt>
                <c:pt idx="71">
                  <c:v>0.976952152668941</c:v>
                </c:pt>
                <c:pt idx="72">
                  <c:v>0.975315955766193</c:v>
                </c:pt>
                <c:pt idx="73">
                  <c:v>0.987578102679403</c:v>
                </c:pt>
                <c:pt idx="74">
                  <c:v>0.987929556894034</c:v>
                </c:pt>
                <c:pt idx="75">
                  <c:v>0.988024812588317</c:v>
                </c:pt>
                <c:pt idx="76">
                  <c:v>0.988362891588698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E-784C-85CD-465C45DA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029760"/>
        <c:axId val="-1383894304"/>
      </c:scatterChart>
      <c:valAx>
        <c:axId val="-13930297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-1383894304"/>
        <c:crosses val="autoZero"/>
        <c:crossBetween val="midCat"/>
      </c:valAx>
      <c:valAx>
        <c:axId val="-138389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-1393029760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22" customHeight="1" x14ac:dyDescent="0.15"/>
  <cols>
    <col min="1" max="1" width="15.83203125" style="1" customWidth="1"/>
    <col min="2" max="3" width="17.33203125" style="1" customWidth="1"/>
    <col min="4" max="4" width="15.83203125" style="4" customWidth="1"/>
    <col min="5" max="6" width="15.83203125" style="1" customWidth="1"/>
    <col min="7" max="7" width="3.83203125" style="1" customWidth="1"/>
    <col min="8" max="25" width="22" style="1" customWidth="1"/>
    <col min="26" max="16384" width="8.83203125" style="1"/>
  </cols>
  <sheetData>
    <row r="1" spans="1:11" ht="22" customHeight="1" x14ac:dyDescent="0.15">
      <c r="A1" s="2" t="s">
        <v>3</v>
      </c>
      <c r="B1" s="7" t="s">
        <v>5</v>
      </c>
      <c r="C1" s="9" t="s">
        <v>4</v>
      </c>
      <c r="D1" s="11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 x14ac:dyDescent="0.15">
      <c r="A2" s="4">
        <v>98.5</v>
      </c>
      <c r="B2" s="8">
        <v>18.1666666666667</v>
      </c>
      <c r="C2" s="10">
        <f t="shared" ref="C2:C33" si="0">alpha*(A2-c_)/(alpha/gamma+(A2-c_))</f>
        <v>0.98984771573604058</v>
      </c>
      <c r="D2" s="4">
        <f>(C2-B2)^2</f>
        <v>295.04310927305062</v>
      </c>
      <c r="E2" s="3">
        <f t="shared" ref="E2:E33" si="1">NORMDIST(B2,C2,$I$5,FALSE)</f>
        <v>1.9183629804393508E-17</v>
      </c>
      <c r="F2" s="3">
        <f t="shared" ref="F2:F65" si="2">LN(E2)</f>
        <v>-38.492474372895948</v>
      </c>
      <c r="H2" s="5" t="s">
        <v>2</v>
      </c>
      <c r="I2" s="6">
        <v>1</v>
      </c>
      <c r="J2" s="5" t="s">
        <v>12</v>
      </c>
      <c r="K2" s="6">
        <f>SUM(F2:F78)</f>
        <v>-5198.981763316192</v>
      </c>
    </row>
    <row r="3" spans="1:11" ht="22" customHeight="1" x14ac:dyDescent="0.15">
      <c r="A3" s="4">
        <v>98.5</v>
      </c>
      <c r="B3" s="8">
        <v>26</v>
      </c>
      <c r="C3" s="10">
        <f t="shared" si="0"/>
        <v>0.98984771573604058</v>
      </c>
      <c r="D3" s="4">
        <f t="shared" ref="D3:D66" si="3">(C3-B3)^2</f>
        <v>625.50771728207371</v>
      </c>
      <c r="E3" s="3">
        <f t="shared" si="1"/>
        <v>2.2032375247273666E-35</v>
      </c>
      <c r="F3" s="3">
        <f t="shared" si="2"/>
        <v>-79.800550374023828</v>
      </c>
      <c r="H3" s="5" t="s">
        <v>0</v>
      </c>
      <c r="I3" s="6">
        <v>1</v>
      </c>
    </row>
    <row r="4" spans="1:11" ht="22" customHeight="1" x14ac:dyDescent="0.15">
      <c r="A4" s="4">
        <v>98.5</v>
      </c>
      <c r="B4" s="8">
        <v>25.6666666666667</v>
      </c>
      <c r="C4" s="10">
        <f t="shared" si="0"/>
        <v>0.98984771573604058</v>
      </c>
      <c r="D4" s="4">
        <f t="shared" si="3"/>
        <v>608.94539353701055</v>
      </c>
      <c r="E4" s="3">
        <f t="shared" si="1"/>
        <v>1.7465340058070776E-34</v>
      </c>
      <c r="F4" s="3">
        <f t="shared" si="2"/>
        <v>-77.730259905890932</v>
      </c>
      <c r="H4" s="5" t="s">
        <v>1</v>
      </c>
      <c r="I4" s="6">
        <v>1</v>
      </c>
    </row>
    <row r="5" spans="1:11" ht="22" customHeight="1" x14ac:dyDescent="0.15">
      <c r="A5" s="4">
        <v>23.5</v>
      </c>
      <c r="B5" s="8">
        <v>6.1666666666666696</v>
      </c>
      <c r="C5" s="10">
        <f t="shared" si="0"/>
        <v>0.95744680851063835</v>
      </c>
      <c r="D5" s="4">
        <f t="shared" si="3"/>
        <v>27.135971530607147</v>
      </c>
      <c r="E5" s="3">
        <f t="shared" si="1"/>
        <v>6.7104977186713093E-3</v>
      </c>
      <c r="F5" s="3">
        <f t="shared" si="2"/>
        <v>-5.0040821550905115</v>
      </c>
      <c r="H5" s="5" t="s">
        <v>6</v>
      </c>
      <c r="I5" s="6">
        <v>2</v>
      </c>
      <c r="K5" s="4"/>
    </row>
    <row r="6" spans="1:11" ht="22" customHeight="1" x14ac:dyDescent="0.15">
      <c r="A6" s="4">
        <v>11.82</v>
      </c>
      <c r="B6" s="8">
        <v>10</v>
      </c>
      <c r="C6" s="10">
        <f t="shared" si="0"/>
        <v>0.91539763113367179</v>
      </c>
      <c r="D6" s="4">
        <f t="shared" si="3"/>
        <v>82.530000200411692</v>
      </c>
      <c r="E6" s="3">
        <f t="shared" si="1"/>
        <v>6.6006941592661427E-6</v>
      </c>
      <c r="F6" s="3">
        <f t="shared" si="2"/>
        <v>-11.928335738816079</v>
      </c>
      <c r="H6" s="5" t="s">
        <v>13</v>
      </c>
      <c r="I6" s="6">
        <v>6</v>
      </c>
    </row>
    <row r="7" spans="1:11" ht="22" customHeight="1" x14ac:dyDescent="0.15">
      <c r="A7" s="4">
        <v>11.82</v>
      </c>
      <c r="B7" s="8">
        <v>11.1666666666667</v>
      </c>
      <c r="C7" s="10">
        <f t="shared" si="0"/>
        <v>0.91539763113367179</v>
      </c>
      <c r="D7" s="4">
        <f t="shared" si="3"/>
        <v>105.08851683887825</v>
      </c>
      <c r="E7" s="3">
        <f t="shared" si="1"/>
        <v>3.9351355649131444E-7</v>
      </c>
      <c r="F7" s="3">
        <f t="shared" si="2"/>
        <v>-14.748150318624399</v>
      </c>
    </row>
    <row r="8" spans="1:11" ht="22" customHeight="1" x14ac:dyDescent="0.15">
      <c r="A8" s="4">
        <v>19.420000000000002</v>
      </c>
      <c r="B8" s="8">
        <v>7.3333333333333304</v>
      </c>
      <c r="C8" s="10">
        <f t="shared" si="0"/>
        <v>0.94850669412976318</v>
      </c>
      <c r="D8" s="4">
        <f t="shared" si="3"/>
        <v>40.766011212683516</v>
      </c>
      <c r="E8" s="3">
        <f t="shared" si="1"/>
        <v>1.2213028070845464E-3</v>
      </c>
      <c r="F8" s="3">
        <f t="shared" si="2"/>
        <v>-6.7078371153500571</v>
      </c>
    </row>
    <row r="9" spans="1:11" ht="22" customHeight="1" x14ac:dyDescent="0.15">
      <c r="A9" s="4">
        <v>19.420000000000002</v>
      </c>
      <c r="B9" s="8">
        <v>15.6666666666667</v>
      </c>
      <c r="C9" s="10">
        <f t="shared" si="0"/>
        <v>0.94850669412976318</v>
      </c>
      <c r="D9" s="4">
        <f t="shared" si="3"/>
        <v>216.62423297718846</v>
      </c>
      <c r="E9" s="3">
        <f t="shared" si="1"/>
        <v>3.4676993862976904E-13</v>
      </c>
      <c r="F9" s="3">
        <f t="shared" si="2"/>
        <v>-28.690114835913175</v>
      </c>
    </row>
    <row r="10" spans="1:11" ht="22" customHeight="1" x14ac:dyDescent="0.15">
      <c r="A10" s="4">
        <v>98.7</v>
      </c>
      <c r="B10" s="8">
        <v>44.1666666666667</v>
      </c>
      <c r="C10" s="10">
        <f t="shared" si="0"/>
        <v>0.98986828774062818</v>
      </c>
      <c r="D10" s="4">
        <f t="shared" si="3"/>
        <v>1864.235918254433</v>
      </c>
      <c r="E10" s="3">
        <f t="shared" si="1"/>
        <v>1.2487012233331948E-102</v>
      </c>
      <c r="F10" s="3">
        <f t="shared" si="2"/>
        <v>-234.64157549556876</v>
      </c>
    </row>
    <row r="11" spans="1:11" ht="22" customHeight="1" x14ac:dyDescent="0.15">
      <c r="A11" s="4">
        <v>98.7</v>
      </c>
      <c r="B11" s="8">
        <v>39.6666666666667</v>
      </c>
      <c r="C11" s="10">
        <f t="shared" si="0"/>
        <v>0.98986828774062818</v>
      </c>
      <c r="D11" s="4">
        <f t="shared" si="3"/>
        <v>1495.8947328440984</v>
      </c>
      <c r="E11" s="3">
        <f t="shared" si="1"/>
        <v>1.2374469009722048E-82</v>
      </c>
      <c r="F11" s="3">
        <f t="shared" si="2"/>
        <v>-188.59892731927692</v>
      </c>
    </row>
    <row r="12" spans="1:11" ht="22" customHeight="1" x14ac:dyDescent="0.15">
      <c r="A12" s="4">
        <v>98.7</v>
      </c>
      <c r="B12" s="8">
        <v>30</v>
      </c>
      <c r="C12" s="10">
        <f t="shared" si="0"/>
        <v>0.98986828774062818</v>
      </c>
      <c r="D12" s="4">
        <f t="shared" si="3"/>
        <v>841.58774196263687</v>
      </c>
      <c r="E12" s="3">
        <f t="shared" si="1"/>
        <v>4.0998316489106467E-47</v>
      </c>
      <c r="F12" s="3">
        <f t="shared" si="2"/>
        <v>-106.81055345909422</v>
      </c>
    </row>
    <row r="13" spans="1:11" ht="22" customHeight="1" x14ac:dyDescent="0.15">
      <c r="A13" s="4">
        <v>10.92</v>
      </c>
      <c r="B13" s="8">
        <v>4.8333333333333304</v>
      </c>
      <c r="C13" s="10">
        <f t="shared" si="0"/>
        <v>0.90842490842490842</v>
      </c>
      <c r="D13" s="4">
        <f t="shared" si="3"/>
        <v>15.40490614391711</v>
      </c>
      <c r="E13" s="3">
        <f t="shared" si="1"/>
        <v>2.9080164144342557E-2</v>
      </c>
      <c r="F13" s="3">
        <f t="shared" si="2"/>
        <v>-3.5376989817542568</v>
      </c>
    </row>
    <row r="14" spans="1:11" ht="22" customHeight="1" x14ac:dyDescent="0.15">
      <c r="A14" s="4">
        <v>6.46</v>
      </c>
      <c r="B14" s="8">
        <v>4.1666666666666696</v>
      </c>
      <c r="C14" s="10">
        <f t="shared" si="0"/>
        <v>0.84520123839009287</v>
      </c>
      <c r="D14" s="4">
        <f t="shared" si="3"/>
        <v>11.032132591236504</v>
      </c>
      <c r="E14" s="3">
        <f t="shared" si="1"/>
        <v>5.0232036041530578E-2</v>
      </c>
      <c r="F14" s="3">
        <f t="shared" si="2"/>
        <v>-2.9911022876691811</v>
      </c>
    </row>
    <row r="15" spans="1:11" ht="22" customHeight="1" x14ac:dyDescent="0.15">
      <c r="A15" s="4">
        <v>6.46</v>
      </c>
      <c r="B15" s="8">
        <v>5.3333333333333304</v>
      </c>
      <c r="C15" s="10">
        <f t="shared" si="0"/>
        <v>0.84520123839009287</v>
      </c>
      <c r="D15" s="4">
        <f t="shared" si="3"/>
        <v>20.143329701659574</v>
      </c>
      <c r="E15" s="3">
        <f t="shared" si="1"/>
        <v>1.6082847839401501E-2</v>
      </c>
      <c r="F15" s="3">
        <f t="shared" si="2"/>
        <v>-4.1300019264720653</v>
      </c>
    </row>
    <row r="16" spans="1:11" ht="22" customHeight="1" x14ac:dyDescent="0.15">
      <c r="A16" s="4">
        <v>11.12</v>
      </c>
      <c r="B16" s="8">
        <v>4.6666666666666696</v>
      </c>
      <c r="C16" s="10">
        <f t="shared" si="0"/>
        <v>0.91007194244604317</v>
      </c>
      <c r="D16" s="4">
        <f t="shared" si="3"/>
        <v>14.112003922042243</v>
      </c>
      <c r="E16" s="3">
        <f t="shared" si="1"/>
        <v>3.4180970632634047E-2</v>
      </c>
      <c r="F16" s="3">
        <f t="shared" si="2"/>
        <v>-3.3760862040198982</v>
      </c>
    </row>
    <row r="17" spans="1:6" ht="22" customHeight="1" x14ac:dyDescent="0.15">
      <c r="A17" s="4">
        <v>50.423999999999999</v>
      </c>
      <c r="B17" s="8">
        <v>28.1666666666667</v>
      </c>
      <c r="C17" s="10">
        <f t="shared" si="0"/>
        <v>0.98016817388545141</v>
      </c>
      <c r="D17" s="4">
        <f t="shared" si="3"/>
        <v>739.10570029799703</v>
      </c>
      <c r="E17" s="3">
        <f t="shared" si="1"/>
        <v>1.5003382185750633E-41</v>
      </c>
      <c r="F17" s="3">
        <f t="shared" si="2"/>
        <v>-94.000298251014243</v>
      </c>
    </row>
    <row r="18" spans="1:6" ht="22" customHeight="1" x14ac:dyDescent="0.15">
      <c r="A18" s="4">
        <v>57.548000000000002</v>
      </c>
      <c r="B18" s="8">
        <v>22.6666666666667</v>
      </c>
      <c r="C18" s="10">
        <f t="shared" si="0"/>
        <v>0.9826232015013554</v>
      </c>
      <c r="D18" s="4">
        <f t="shared" si="3"/>
        <v>470.19774099917993</v>
      </c>
      <c r="E18" s="3">
        <f t="shared" si="1"/>
        <v>5.9476380370231736E-27</v>
      </c>
      <c r="F18" s="3">
        <f t="shared" si="2"/>
        <v>-60.386803338662112</v>
      </c>
    </row>
    <row r="19" spans="1:6" ht="22" customHeight="1" x14ac:dyDescent="0.15">
      <c r="A19" s="4">
        <v>56.308</v>
      </c>
      <c r="B19" s="8">
        <v>36.3333333333333</v>
      </c>
      <c r="C19" s="10">
        <f t="shared" si="0"/>
        <v>0.98224053420473112</v>
      </c>
      <c r="D19" s="4">
        <f t="shared" si="3"/>
        <v>1249.6997620925995</v>
      </c>
      <c r="E19" s="3">
        <f t="shared" si="1"/>
        <v>2.8685751447547183E-69</v>
      </c>
      <c r="F19" s="3">
        <f t="shared" si="2"/>
        <v>-157.82455597533956</v>
      </c>
    </row>
    <row r="20" spans="1:6" ht="22" customHeight="1" x14ac:dyDescent="0.15">
      <c r="A20" s="4">
        <v>53.585999999999999</v>
      </c>
      <c r="B20" s="8">
        <v>37.3333333333333</v>
      </c>
      <c r="C20" s="10">
        <f t="shared" si="0"/>
        <v>0.98133840928600757</v>
      </c>
      <c r="D20" s="4">
        <f t="shared" si="3"/>
        <v>1321.46753495796</v>
      </c>
      <c r="E20" s="3">
        <f t="shared" si="1"/>
        <v>3.6443725293384884E-73</v>
      </c>
      <c r="F20" s="3">
        <f t="shared" si="2"/>
        <v>-166.79552758350962</v>
      </c>
    </row>
    <row r="21" spans="1:6" ht="22" customHeight="1" x14ac:dyDescent="0.15">
      <c r="A21" s="4">
        <v>53.502000000000002</v>
      </c>
      <c r="B21" s="8">
        <v>35.3333333333333</v>
      </c>
      <c r="C21" s="10">
        <f t="shared" si="0"/>
        <v>0.98130910993981535</v>
      </c>
      <c r="D21" s="4">
        <f t="shared" si="3"/>
        <v>1180.0615682446128</v>
      </c>
      <c r="E21" s="3">
        <f t="shared" si="1"/>
        <v>1.7302212668971819E-65</v>
      </c>
      <c r="F21" s="3">
        <f t="shared" si="2"/>
        <v>-149.11978174434122</v>
      </c>
    </row>
    <row r="22" spans="1:6" ht="22" customHeight="1" x14ac:dyDescent="0.15">
      <c r="A22" s="4">
        <v>56.969000000000001</v>
      </c>
      <c r="B22" s="8">
        <v>37.25</v>
      </c>
      <c r="C22" s="10">
        <f t="shared" si="0"/>
        <v>0.98244659376151944</v>
      </c>
      <c r="D22" s="4">
        <f t="shared" si="3"/>
        <v>1315.3354300743601</v>
      </c>
      <c r="E22" s="3">
        <f t="shared" si="1"/>
        <v>7.8435953162934987E-73</v>
      </c>
      <c r="F22" s="3">
        <f t="shared" si="2"/>
        <v>-166.02901447305965</v>
      </c>
    </row>
    <row r="23" spans="1:6" ht="22" customHeight="1" x14ac:dyDescent="0.15">
      <c r="A23" s="4">
        <v>67.798000000000002</v>
      </c>
      <c r="B23" s="8">
        <v>33.8333333333333</v>
      </c>
      <c r="C23" s="10">
        <f t="shared" si="0"/>
        <v>0.9852503023688014</v>
      </c>
      <c r="D23" s="4">
        <f t="shared" si="3"/>
        <v>1078.9965588091377</v>
      </c>
      <c r="E23" s="3">
        <f t="shared" si="1"/>
        <v>5.3039403931997977E-60</v>
      </c>
      <c r="F23" s="3">
        <f t="shared" si="2"/>
        <v>-136.48665556490684</v>
      </c>
    </row>
    <row r="24" spans="1:6" ht="22" customHeight="1" x14ac:dyDescent="0.15">
      <c r="A24" s="4">
        <v>70.926000000000002</v>
      </c>
      <c r="B24" s="8">
        <v>32</v>
      </c>
      <c r="C24" s="10">
        <f t="shared" si="0"/>
        <v>0.98590079801483232</v>
      </c>
      <c r="D24" s="4">
        <f t="shared" si="3"/>
        <v>961.87434931057703</v>
      </c>
      <c r="E24" s="3">
        <f t="shared" si="1"/>
        <v>1.2100123317645591E-53</v>
      </c>
      <c r="F24" s="3">
        <f t="shared" si="2"/>
        <v>-121.84637937758674</v>
      </c>
    </row>
    <row r="25" spans="1:6" ht="22" customHeight="1" x14ac:dyDescent="0.15">
      <c r="A25" s="4">
        <v>75.147999999999996</v>
      </c>
      <c r="B25" s="8">
        <v>34.1666666666667</v>
      </c>
      <c r="C25" s="10">
        <f t="shared" si="0"/>
        <v>0.98669292595944003</v>
      </c>
      <c r="D25" s="4">
        <f t="shared" si="3"/>
        <v>1100.9106574340235</v>
      </c>
      <c r="E25" s="3">
        <f t="shared" si="1"/>
        <v>3.4273000014929846E-61</v>
      </c>
      <c r="F25" s="3">
        <f t="shared" si="2"/>
        <v>-139.22591789301757</v>
      </c>
    </row>
    <row r="26" spans="1:6" ht="22" customHeight="1" x14ac:dyDescent="0.15">
      <c r="A26" s="4">
        <v>22.641999999999999</v>
      </c>
      <c r="B26" s="8">
        <v>12.5</v>
      </c>
      <c r="C26" s="10">
        <f t="shared" si="0"/>
        <v>0.95583429025704447</v>
      </c>
      <c r="D26" s="4">
        <f t="shared" si="3"/>
        <v>133.26776193400508</v>
      </c>
      <c r="E26" s="3">
        <f t="shared" si="1"/>
        <v>1.1619792352541241E-8</v>
      </c>
      <c r="F26" s="3">
        <f t="shared" si="2"/>
        <v>-18.270555955515253</v>
      </c>
    </row>
    <row r="27" spans="1:6" ht="22" customHeight="1" x14ac:dyDescent="0.15">
      <c r="A27" s="4">
        <v>64.289000000000001</v>
      </c>
      <c r="B27" s="8">
        <v>26.1666666666667</v>
      </c>
      <c r="C27" s="10">
        <f t="shared" si="0"/>
        <v>0.98444523946553841</v>
      </c>
      <c r="D27" s="4">
        <f t="shared" si="3"/>
        <v>634.14427600858926</v>
      </c>
      <c r="E27" s="3">
        <f t="shared" si="1"/>
        <v>7.4853152379802842E-36</v>
      </c>
      <c r="F27" s="3">
        <f t="shared" si="2"/>
        <v>-80.880120214838271</v>
      </c>
    </row>
    <row r="28" spans="1:6" ht="22" customHeight="1" x14ac:dyDescent="0.15">
      <c r="A28" s="4">
        <v>12.75</v>
      </c>
      <c r="B28" s="8">
        <v>11.5</v>
      </c>
      <c r="C28" s="10">
        <f t="shared" si="0"/>
        <v>0.92156862745098034</v>
      </c>
      <c r="D28" s="4">
        <f t="shared" si="3"/>
        <v>111.90321030372932</v>
      </c>
      <c r="E28" s="3">
        <f t="shared" si="1"/>
        <v>1.6788493519896891E-7</v>
      </c>
      <c r="F28" s="3">
        <f t="shared" si="2"/>
        <v>-15.599987001730783</v>
      </c>
    </row>
    <row r="29" spans="1:6" ht="22" customHeight="1" x14ac:dyDescent="0.15">
      <c r="A29" s="4">
        <v>29.013000000000002</v>
      </c>
      <c r="B29" s="8">
        <v>7.5</v>
      </c>
      <c r="C29" s="10">
        <f t="shared" si="0"/>
        <v>0.96553269224140903</v>
      </c>
      <c r="D29" s="4">
        <f t="shared" si="3"/>
        <v>42.699262996165814</v>
      </c>
      <c r="E29" s="3">
        <f t="shared" si="1"/>
        <v>9.5912074070902997E-4</v>
      </c>
      <c r="F29" s="3">
        <f t="shared" si="2"/>
        <v>-6.9494935882853444</v>
      </c>
    </row>
    <row r="30" spans="1:6" ht="22" customHeight="1" x14ac:dyDescent="0.15">
      <c r="A30" s="4">
        <v>39.555999999999997</v>
      </c>
      <c r="B30" s="8">
        <v>25</v>
      </c>
      <c r="C30" s="10">
        <f t="shared" si="0"/>
        <v>0.97471938517544743</v>
      </c>
      <c r="D30" s="4">
        <f t="shared" si="3"/>
        <v>577.21410862106438</v>
      </c>
      <c r="E30" s="3">
        <f t="shared" si="1"/>
        <v>9.2207721136281516E-33</v>
      </c>
      <c r="F30" s="3">
        <f t="shared" si="2"/>
        <v>-73.763849291397662</v>
      </c>
    </row>
    <row r="31" spans="1:6" ht="22" customHeight="1" x14ac:dyDescent="0.15">
      <c r="A31" s="4">
        <v>29.568000000000001</v>
      </c>
      <c r="B31" s="8">
        <v>14.3333333333333</v>
      </c>
      <c r="C31" s="10">
        <f t="shared" si="0"/>
        <v>0.96617965367965364</v>
      </c>
      <c r="D31" s="4">
        <f t="shared" si="3"/>
        <v>178.68079749547803</v>
      </c>
      <c r="E31" s="3">
        <f t="shared" si="1"/>
        <v>3.9798758376331217E-11</v>
      </c>
      <c r="F31" s="3">
        <f t="shared" si="2"/>
        <v>-23.947185400699372</v>
      </c>
    </row>
    <row r="32" spans="1:6" ht="22" customHeight="1" x14ac:dyDescent="0.15">
      <c r="A32" s="4">
        <v>28.716999999999999</v>
      </c>
      <c r="B32" s="8">
        <v>17.1666666666667</v>
      </c>
      <c r="C32" s="10">
        <f t="shared" si="0"/>
        <v>0.9651774210398022</v>
      </c>
      <c r="D32" s="4">
        <f t="shared" si="3"/>
        <v>262.48825377616407</v>
      </c>
      <c r="E32" s="3">
        <f t="shared" si="1"/>
        <v>1.1226129499387994E-15</v>
      </c>
      <c r="F32" s="3">
        <f t="shared" si="2"/>
        <v>-34.42311743578513</v>
      </c>
    </row>
    <row r="33" spans="1:6" ht="22" customHeight="1" x14ac:dyDescent="0.15">
      <c r="A33" s="4">
        <v>71.111999999999995</v>
      </c>
      <c r="B33" s="8">
        <v>28.3333333333333</v>
      </c>
      <c r="C33" s="10">
        <f t="shared" si="0"/>
        <v>0.98593767577905278</v>
      </c>
      <c r="D33" s="4">
        <f t="shared" si="3"/>
        <v>747.88004925081691</v>
      </c>
      <c r="E33" s="3">
        <f t="shared" si="1"/>
        <v>5.0102310692159097E-42</v>
      </c>
      <c r="F33" s="3">
        <f t="shared" si="2"/>
        <v>-95.097091870116728</v>
      </c>
    </row>
    <row r="34" spans="1:6" ht="22" customHeight="1" x14ac:dyDescent="0.15">
      <c r="A34" s="4">
        <v>98</v>
      </c>
      <c r="B34" s="8">
        <v>12.6666666666667</v>
      </c>
      <c r="C34" s="10">
        <f t="shared" ref="C34:C65" si="4">alpha*(A34-c_)/(alpha/gamma+(A34-c_))</f>
        <v>0.98979591836734693</v>
      </c>
      <c r="D34" s="4">
        <f t="shared" si="3"/>
        <v>136.34931047248907</v>
      </c>
      <c r="E34" s="3">
        <f t="shared" ref="E34:E65" si="5">NORMDIST(B34,C34,$I$5,FALSE)</f>
        <v>7.9051647692623455E-9</v>
      </c>
      <c r="F34" s="3">
        <f t="shared" si="2"/>
        <v>-18.655749522825751</v>
      </c>
    </row>
    <row r="35" spans="1:6" ht="22" customHeight="1" x14ac:dyDescent="0.15">
      <c r="A35" s="4">
        <v>98</v>
      </c>
      <c r="B35" s="8">
        <v>30.3333333333333</v>
      </c>
      <c r="C35" s="10">
        <f t="shared" si="4"/>
        <v>0.98979591836734693</v>
      </c>
      <c r="D35" s="4">
        <f t="shared" si="3"/>
        <v>861.0431880235069</v>
      </c>
      <c r="E35" s="3">
        <f t="shared" si="5"/>
        <v>3.6023998451183727E-48</v>
      </c>
      <c r="F35" s="3">
        <f t="shared" si="2"/>
        <v>-109.24248421670298</v>
      </c>
    </row>
    <row r="36" spans="1:6" ht="22" customHeight="1" x14ac:dyDescent="0.15">
      <c r="A36" s="4">
        <v>98</v>
      </c>
      <c r="B36" s="8">
        <v>25</v>
      </c>
      <c r="C36" s="10">
        <f t="shared" si="4"/>
        <v>0.98979591836734693</v>
      </c>
      <c r="D36" s="4">
        <f t="shared" si="3"/>
        <v>576.48990004164932</v>
      </c>
      <c r="E36" s="3">
        <f t="shared" si="5"/>
        <v>1.0094440732988069E-32</v>
      </c>
      <c r="F36" s="3">
        <f t="shared" si="2"/>
        <v>-73.673323218970779</v>
      </c>
    </row>
    <row r="37" spans="1:6" ht="22" customHeight="1" x14ac:dyDescent="0.15">
      <c r="A37" s="4">
        <v>5.64</v>
      </c>
      <c r="B37" s="8">
        <v>2.6666666666666701</v>
      </c>
      <c r="C37" s="10">
        <f t="shared" si="4"/>
        <v>0.82269503546099287</v>
      </c>
      <c r="D37" s="4">
        <f t="shared" si="3"/>
        <v>3.4002313766913264</v>
      </c>
      <c r="E37" s="3">
        <f t="shared" si="5"/>
        <v>0.13040443284581085</v>
      </c>
      <c r="F37" s="3">
        <f t="shared" si="2"/>
        <v>-2.0371146358510339</v>
      </c>
    </row>
    <row r="38" spans="1:6" ht="22" customHeight="1" x14ac:dyDescent="0.15">
      <c r="A38" s="4">
        <v>6.91</v>
      </c>
      <c r="B38" s="8">
        <v>3.5</v>
      </c>
      <c r="C38" s="10">
        <f t="shared" si="4"/>
        <v>0.85528219971056441</v>
      </c>
      <c r="D38" s="4">
        <f t="shared" si="3"/>
        <v>6.9945322431677912</v>
      </c>
      <c r="E38" s="3">
        <f t="shared" si="5"/>
        <v>8.3208793622610189E-2</v>
      </c>
      <c r="F38" s="3">
        <f t="shared" si="2"/>
        <v>-2.4864022441605917</v>
      </c>
    </row>
    <row r="39" spans="1:6" ht="22" customHeight="1" x14ac:dyDescent="0.15">
      <c r="A39" s="4">
        <v>39.06</v>
      </c>
      <c r="B39" s="8">
        <v>19.1666666666667</v>
      </c>
      <c r="C39" s="10">
        <f t="shared" si="4"/>
        <v>0.9743983614951357</v>
      </c>
      <c r="D39" s="4">
        <f t="shared" si="3"/>
        <v>330.95862608734984</v>
      </c>
      <c r="E39" s="3">
        <f t="shared" si="5"/>
        <v>2.1537333803152249E-19</v>
      </c>
      <c r="F39" s="3">
        <f t="shared" si="2"/>
        <v>-42.981913974683351</v>
      </c>
    </row>
    <row r="40" spans="1:6" ht="22" customHeight="1" x14ac:dyDescent="0.15">
      <c r="A40" s="4">
        <v>28.838999999999999</v>
      </c>
      <c r="B40" s="8">
        <v>30.6666666666667</v>
      </c>
      <c r="C40" s="10">
        <f t="shared" si="4"/>
        <v>0.96532473386733242</v>
      </c>
      <c r="D40" s="4">
        <f t="shared" si="3"/>
        <v>882.16971260906598</v>
      </c>
      <c r="E40" s="3">
        <f t="shared" si="5"/>
        <v>2.568622509802687E-49</v>
      </c>
      <c r="F40" s="3">
        <f t="shared" si="2"/>
        <v>-111.88329978989786</v>
      </c>
    </row>
    <row r="41" spans="1:6" ht="22" customHeight="1" x14ac:dyDescent="0.15">
      <c r="A41" s="4">
        <v>38.222999999999999</v>
      </c>
      <c r="B41" s="8">
        <v>32.1666666666667</v>
      </c>
      <c r="C41" s="10">
        <f t="shared" si="4"/>
        <v>0.97383774167386128</v>
      </c>
      <c r="D41" s="4">
        <f t="shared" si="3"/>
        <v>972.99257634386981</v>
      </c>
      <c r="E41" s="3">
        <f t="shared" si="5"/>
        <v>3.0145099056114221E-54</v>
      </c>
      <c r="F41" s="3">
        <f t="shared" si="2"/>
        <v>-123.23615775674834</v>
      </c>
    </row>
    <row r="42" spans="1:6" ht="22" customHeight="1" x14ac:dyDescent="0.15">
      <c r="A42" s="4">
        <v>43.408000000000001</v>
      </c>
      <c r="B42" s="8">
        <v>46.6666666666667</v>
      </c>
      <c r="C42" s="10">
        <f t="shared" si="4"/>
        <v>0.97696277183929225</v>
      </c>
      <c r="D42" s="4">
        <f t="shared" si="3"/>
        <v>2087.549041997007</v>
      </c>
      <c r="E42" s="3">
        <f t="shared" si="5"/>
        <v>9.4080878689523442E-115</v>
      </c>
      <c r="F42" s="3">
        <f t="shared" si="2"/>
        <v>-262.55571596339047</v>
      </c>
    </row>
    <row r="43" spans="1:6" ht="22" customHeight="1" x14ac:dyDescent="0.15">
      <c r="A43" s="4">
        <v>38.222999999999999</v>
      </c>
      <c r="B43" s="8">
        <v>24.8333333333333</v>
      </c>
      <c r="C43" s="10">
        <f t="shared" si="4"/>
        <v>0.97383774167386128</v>
      </c>
      <c r="D43" s="4">
        <f t="shared" si="3"/>
        <v>569.27552988841614</v>
      </c>
      <c r="E43" s="3">
        <f t="shared" si="5"/>
        <v>2.4872956253025018E-32</v>
      </c>
      <c r="F43" s="3">
        <f t="shared" si="2"/>
        <v>-72.771526949816632</v>
      </c>
    </row>
    <row r="44" spans="1:6" ht="22" customHeight="1" x14ac:dyDescent="0.15">
      <c r="A44" s="4">
        <v>56.377000000000002</v>
      </c>
      <c r="B44" s="8">
        <v>31.6666666666667</v>
      </c>
      <c r="C44" s="10">
        <f t="shared" si="4"/>
        <v>0.98226227007467581</v>
      </c>
      <c r="D44" s="4">
        <f t="shared" si="3"/>
        <v>941.53267317359598</v>
      </c>
      <c r="E44" s="3">
        <f t="shared" si="5"/>
        <v>1.5384185531140739E-52</v>
      </c>
      <c r="F44" s="3">
        <f t="shared" si="2"/>
        <v>-119.30366986046411</v>
      </c>
    </row>
    <row r="45" spans="1:6" ht="22" customHeight="1" x14ac:dyDescent="0.15">
      <c r="A45" s="4">
        <v>53.502000000000002</v>
      </c>
      <c r="B45" s="8">
        <v>26.8333333333333</v>
      </c>
      <c r="C45" s="10">
        <f t="shared" si="4"/>
        <v>0.98130910993981535</v>
      </c>
      <c r="D45" s="4">
        <f t="shared" si="3"/>
        <v>668.32715644692348</v>
      </c>
      <c r="E45" s="3">
        <f t="shared" si="5"/>
        <v>1.0435915436069596E-37</v>
      </c>
      <c r="F45" s="3">
        <f t="shared" si="2"/>
        <v>-85.152980269630049</v>
      </c>
    </row>
    <row r="46" spans="1:6" ht="22" customHeight="1" x14ac:dyDescent="0.15">
      <c r="A46" s="4">
        <v>29.38</v>
      </c>
      <c r="B46" s="8">
        <v>29.6666666666667</v>
      </c>
      <c r="C46" s="10">
        <f t="shared" si="4"/>
        <v>0.96596324029952352</v>
      </c>
      <c r="D46" s="4">
        <f t="shared" si="3"/>
        <v>823.73037716828458</v>
      </c>
      <c r="E46" s="3">
        <f t="shared" si="5"/>
        <v>3.8210735528989733E-46</v>
      </c>
      <c r="F46" s="3">
        <f t="shared" si="2"/>
        <v>-104.57838285980019</v>
      </c>
    </row>
    <row r="47" spans="1:6" ht="22" customHeight="1" x14ac:dyDescent="0.15">
      <c r="A47" s="4">
        <v>39.076000000000001</v>
      </c>
      <c r="B47" s="8">
        <v>30.8333333333333</v>
      </c>
      <c r="C47" s="10">
        <f t="shared" si="4"/>
        <v>0.97440884430340879</v>
      </c>
      <c r="D47" s="4">
        <f t="shared" si="3"/>
        <v>891.55537164158898</v>
      </c>
      <c r="E47" s="3">
        <f t="shared" si="5"/>
        <v>7.9466263549977518E-50</v>
      </c>
      <c r="F47" s="3">
        <f t="shared" si="2"/>
        <v>-113.05650716896324</v>
      </c>
    </row>
    <row r="48" spans="1:6" ht="22" customHeight="1" x14ac:dyDescent="0.15">
      <c r="A48" s="4">
        <v>18.677</v>
      </c>
      <c r="B48" s="8">
        <v>28.6666666666667</v>
      </c>
      <c r="C48" s="10">
        <f t="shared" si="4"/>
        <v>0.94645821063339941</v>
      </c>
      <c r="D48" s="4">
        <f t="shared" si="3"/>
        <v>768.40995684594009</v>
      </c>
      <c r="E48" s="3">
        <f t="shared" si="5"/>
        <v>3.8490589091464857E-43</v>
      </c>
      <c r="F48" s="3">
        <f t="shared" si="2"/>
        <v>-97.663330319507125</v>
      </c>
    </row>
    <row r="49" spans="1:6" ht="22" customHeight="1" x14ac:dyDescent="0.15">
      <c r="A49" s="4">
        <v>18.045000000000002</v>
      </c>
      <c r="B49" s="8">
        <v>20.1666666666667</v>
      </c>
      <c r="C49" s="10">
        <f t="shared" si="4"/>
        <v>0.94458298697700194</v>
      </c>
      <c r="D49" s="4">
        <f t="shared" si="3"/>
        <v>369.488500988993</v>
      </c>
      <c r="E49" s="3">
        <f t="shared" si="5"/>
        <v>1.7439255153496351E-21</v>
      </c>
      <c r="F49" s="3">
        <f t="shared" si="2"/>
        <v>-47.798148337388746</v>
      </c>
    </row>
    <row r="50" spans="1:6" ht="22" customHeight="1" x14ac:dyDescent="0.15">
      <c r="A50" s="4">
        <v>25.381</v>
      </c>
      <c r="B50" s="8">
        <v>4.6666666666666696</v>
      </c>
      <c r="C50" s="10">
        <f t="shared" si="4"/>
        <v>0.96060044915487963</v>
      </c>
      <c r="D50" s="4">
        <f t="shared" si="3"/>
        <v>13.734926808582145</v>
      </c>
      <c r="E50" s="3">
        <f t="shared" si="5"/>
        <v>3.583065149664625E-2</v>
      </c>
      <c r="F50" s="3">
        <f t="shared" si="2"/>
        <v>-3.3289515648373862</v>
      </c>
    </row>
    <row r="51" spans="1:6" ht="22" customHeight="1" x14ac:dyDescent="0.15">
      <c r="A51" s="4">
        <v>57.064999999999998</v>
      </c>
      <c r="B51" s="8">
        <v>25.5</v>
      </c>
      <c r="C51" s="10">
        <f t="shared" si="4"/>
        <v>0.98247612371856652</v>
      </c>
      <c r="D51" s="4">
        <f t="shared" si="3"/>
        <v>601.1089770240302</v>
      </c>
      <c r="E51" s="3">
        <f t="shared" si="5"/>
        <v>4.6514794022857922E-34</v>
      </c>
      <c r="F51" s="3">
        <f t="shared" si="2"/>
        <v>-76.750707841768389</v>
      </c>
    </row>
    <row r="52" spans="1:6" ht="22" customHeight="1" x14ac:dyDescent="0.15">
      <c r="A52" s="4">
        <v>25.933</v>
      </c>
      <c r="B52" s="8">
        <v>6.8333333333333304</v>
      </c>
      <c r="C52" s="10">
        <f t="shared" si="4"/>
        <v>0.96143909304746844</v>
      </c>
      <c r="D52" s="4">
        <f t="shared" si="3"/>
        <v>34.479141969102272</v>
      </c>
      <c r="E52" s="3">
        <f t="shared" si="5"/>
        <v>2.6798928679540187E-3</v>
      </c>
      <c r="F52" s="3">
        <f t="shared" si="2"/>
        <v>-5.9219784599024017</v>
      </c>
    </row>
    <row r="53" spans="1:6" ht="22" customHeight="1" x14ac:dyDescent="0.15">
      <c r="A53" s="4">
        <v>15.468999999999999</v>
      </c>
      <c r="B53" s="8">
        <v>10.5</v>
      </c>
      <c r="C53" s="10">
        <f t="shared" si="4"/>
        <v>0.93535458012799788</v>
      </c>
      <c r="D53" s="4">
        <f t="shared" si="3"/>
        <v>91.482442007878475</v>
      </c>
      <c r="E53" s="3">
        <f t="shared" si="5"/>
        <v>2.1557088306654981E-6</v>
      </c>
      <c r="F53" s="3">
        <f t="shared" si="2"/>
        <v>-13.047390964749427</v>
      </c>
    </row>
    <row r="54" spans="1:6" ht="22" customHeight="1" x14ac:dyDescent="0.15">
      <c r="A54" s="4">
        <v>14.589</v>
      </c>
      <c r="B54" s="8">
        <v>4.1666666666666696</v>
      </c>
      <c r="C54" s="10">
        <f t="shared" si="4"/>
        <v>0.93145520597710607</v>
      </c>
      <c r="D54" s="4">
        <f t="shared" si="3"/>
        <v>10.466593195377099</v>
      </c>
      <c r="E54" s="3">
        <f t="shared" si="5"/>
        <v>5.3911586396888381E-2</v>
      </c>
      <c r="F54" s="3">
        <f t="shared" si="2"/>
        <v>-2.9204098631867552</v>
      </c>
    </row>
    <row r="55" spans="1:6" ht="22" customHeight="1" x14ac:dyDescent="0.15">
      <c r="A55" s="4">
        <v>42.908999999999999</v>
      </c>
      <c r="B55" s="8">
        <v>26.3333333333333</v>
      </c>
      <c r="C55" s="10">
        <f t="shared" si="4"/>
        <v>0.97669486587895316</v>
      </c>
      <c r="D55" s="4">
        <f t="shared" si="3"/>
        <v>642.9591143691855</v>
      </c>
      <c r="E55" s="3">
        <f t="shared" si="5"/>
        <v>2.4870277875344942E-36</v>
      </c>
      <c r="F55" s="3">
        <f t="shared" si="2"/>
        <v>-81.981975009912802</v>
      </c>
    </row>
    <row r="56" spans="1:6" ht="22" customHeight="1" x14ac:dyDescent="0.15">
      <c r="A56" s="4">
        <v>37.131999999999998</v>
      </c>
      <c r="B56" s="8">
        <v>31.3333333333333</v>
      </c>
      <c r="C56" s="10">
        <f t="shared" si="4"/>
        <v>0.97306905095335561</v>
      </c>
      <c r="D56" s="4">
        <f t="shared" si="3"/>
        <v>921.74564729595534</v>
      </c>
      <c r="E56" s="3">
        <f t="shared" si="5"/>
        <v>1.8249418379995021E-51</v>
      </c>
      <c r="F56" s="3">
        <f t="shared" si="2"/>
        <v>-116.83029162575903</v>
      </c>
    </row>
    <row r="57" spans="1:6" ht="22" customHeight="1" x14ac:dyDescent="0.15">
      <c r="A57" s="4">
        <v>66.415999999999997</v>
      </c>
      <c r="B57" s="8">
        <v>13.5</v>
      </c>
      <c r="C57" s="10">
        <f t="shared" si="4"/>
        <v>0.98494338713563001</v>
      </c>
      <c r="D57" s="4">
        <f t="shared" si="3"/>
        <v>156.62664202320022</v>
      </c>
      <c r="E57" s="3">
        <f t="shared" si="5"/>
        <v>6.2678598414528727E-10</v>
      </c>
      <c r="F57" s="3">
        <f t="shared" si="2"/>
        <v>-21.190415966664645</v>
      </c>
    </row>
    <row r="58" spans="1:6" ht="22" customHeight="1" x14ac:dyDescent="0.15">
      <c r="A58" s="4">
        <v>39.255000000000003</v>
      </c>
      <c r="B58" s="8">
        <v>14.3333333333333</v>
      </c>
      <c r="C58" s="10">
        <f t="shared" si="4"/>
        <v>0.97452553814800658</v>
      </c>
      <c r="D58" s="4">
        <f t="shared" si="3"/>
        <v>178.45774570870338</v>
      </c>
      <c r="E58" s="3">
        <f t="shared" si="5"/>
        <v>4.0924020484894477E-11</v>
      </c>
      <c r="F58" s="3">
        <f t="shared" si="2"/>
        <v>-23.919303927352541</v>
      </c>
    </row>
    <row r="59" spans="1:6" ht="22" customHeight="1" x14ac:dyDescent="0.15">
      <c r="A59" s="4">
        <v>14.9</v>
      </c>
      <c r="B59" s="8">
        <v>16.8333333333333</v>
      </c>
      <c r="C59" s="10">
        <f t="shared" si="4"/>
        <v>0.93288590604026844</v>
      </c>
      <c r="D59" s="4">
        <f t="shared" si="3"/>
        <v>252.82422838810956</v>
      </c>
      <c r="E59" s="3">
        <f t="shared" si="5"/>
        <v>3.7571554154287488E-15</v>
      </c>
      <c r="F59" s="3">
        <f t="shared" si="2"/>
        <v>-33.215114262278313</v>
      </c>
    </row>
    <row r="60" spans="1:6" ht="22" customHeight="1" x14ac:dyDescent="0.15">
      <c r="A60" s="4">
        <v>14.9</v>
      </c>
      <c r="B60" s="8">
        <v>8.1666666666666696</v>
      </c>
      <c r="C60" s="10">
        <f t="shared" si="4"/>
        <v>0.93288590604026844</v>
      </c>
      <c r="D60" s="4">
        <f t="shared" si="3"/>
        <v>52.327584092808678</v>
      </c>
      <c r="E60" s="3">
        <f t="shared" si="5"/>
        <v>2.8786074318755785E-4</v>
      </c>
      <c r="F60" s="3">
        <f t="shared" si="2"/>
        <v>-8.1530337253657024</v>
      </c>
    </row>
    <row r="61" spans="1:6" ht="22" customHeight="1" x14ac:dyDescent="0.15">
      <c r="A61" s="4">
        <v>27.388000000000002</v>
      </c>
      <c r="B61" s="8">
        <v>11.6666666666667</v>
      </c>
      <c r="C61" s="10">
        <f t="shared" si="4"/>
        <v>0.96348765882868415</v>
      </c>
      <c r="D61" s="4">
        <f t="shared" si="3"/>
        <v>114.55804087382435</v>
      </c>
      <c r="E61" s="3">
        <f t="shared" si="5"/>
        <v>1.2047292199613166E-7</v>
      </c>
      <c r="F61" s="3">
        <f t="shared" si="2"/>
        <v>-15.931840822992662</v>
      </c>
    </row>
    <row r="62" spans="1:6" ht="22" customHeight="1" x14ac:dyDescent="0.15">
      <c r="A62" s="4">
        <v>19.736999999999998</v>
      </c>
      <c r="B62" s="8">
        <v>23.1666666666667</v>
      </c>
      <c r="C62" s="10">
        <f t="shared" si="4"/>
        <v>0.94933373866342408</v>
      </c>
      <c r="D62" s="4">
        <f t="shared" si="3"/>
        <v>493.60988243373868</v>
      </c>
      <c r="E62" s="3">
        <f t="shared" si="5"/>
        <v>3.1869412017186012E-28</v>
      </c>
      <c r="F62" s="3">
        <f t="shared" si="2"/>
        <v>-63.313321017981956</v>
      </c>
    </row>
    <row r="63" spans="1:6" ht="22" customHeight="1" x14ac:dyDescent="0.15">
      <c r="A63" s="4">
        <v>22.853000000000002</v>
      </c>
      <c r="B63" s="8">
        <v>21.1666666666667</v>
      </c>
      <c r="C63" s="10">
        <f t="shared" si="4"/>
        <v>0.95624206887498364</v>
      </c>
      <c r="D63" s="4">
        <f t="shared" si="3"/>
        <v>408.46126242302438</v>
      </c>
      <c r="E63" s="3">
        <f t="shared" si="5"/>
        <v>1.3360448196853052E-23</v>
      </c>
      <c r="F63" s="3">
        <f t="shared" si="2"/>
        <v>-52.669743516642669</v>
      </c>
    </row>
    <row r="64" spans="1:6" ht="22" customHeight="1" x14ac:dyDescent="0.15">
      <c r="A64" s="4">
        <v>98.3</v>
      </c>
      <c r="B64" s="8">
        <v>37</v>
      </c>
      <c r="C64" s="10">
        <f t="shared" si="4"/>
        <v>0.98982706002034593</v>
      </c>
      <c r="D64" s="4">
        <f t="shared" si="3"/>
        <v>1296.7325551672429</v>
      </c>
      <c r="E64" s="3">
        <f t="shared" si="5"/>
        <v>8.0242771155642583E-72</v>
      </c>
      <c r="F64" s="3">
        <f t="shared" si="2"/>
        <v>-163.70365510967</v>
      </c>
    </row>
    <row r="65" spans="1:6" ht="22" customHeight="1" x14ac:dyDescent="0.15">
      <c r="A65" s="4">
        <v>98.3</v>
      </c>
      <c r="B65" s="8">
        <v>34.1666666666667</v>
      </c>
      <c r="C65" s="10">
        <f t="shared" si="4"/>
        <v>0.98982706002034593</v>
      </c>
      <c r="D65" s="4">
        <f t="shared" si="3"/>
        <v>1100.7026862851383</v>
      </c>
      <c r="E65" s="3">
        <f t="shared" si="5"/>
        <v>3.5175656485011875E-61</v>
      </c>
      <c r="F65" s="3">
        <f t="shared" si="2"/>
        <v>-139.19992149940691</v>
      </c>
    </row>
    <row r="66" spans="1:6" ht="22" customHeight="1" x14ac:dyDescent="0.15">
      <c r="A66" s="4">
        <v>98.3</v>
      </c>
      <c r="B66" s="8">
        <v>29.1666666666667</v>
      </c>
      <c r="C66" s="10">
        <f t="shared" ref="C66:C78" si="6">alpha*(A66-c_)/(alpha/gamma+(A66-c_))</f>
        <v>0.98982706002034593</v>
      </c>
      <c r="D66" s="4">
        <f t="shared" si="3"/>
        <v>793.93429021867462</v>
      </c>
      <c r="E66" s="3">
        <f t="shared" ref="E66:E78" si="7">NORMDIST(B66,C66,$I$5,FALSE)</f>
        <v>1.5838713958999108E-44</v>
      </c>
      <c r="F66" s="3">
        <f t="shared" ref="F66:F78" si="8">LN(E66)</f>
        <v>-100.85387199109894</v>
      </c>
    </row>
    <row r="67" spans="1:6" ht="22" customHeight="1" x14ac:dyDescent="0.15">
      <c r="A67" s="4">
        <v>7.65</v>
      </c>
      <c r="B67" s="8">
        <v>5.3333333333333304</v>
      </c>
      <c r="C67" s="10">
        <f t="shared" si="6"/>
        <v>0.86928104575163401</v>
      </c>
      <c r="D67" s="4">
        <f t="shared" ref="D67:D78" si="9">(C67-B67)^2</f>
        <v>19.927762826263372</v>
      </c>
      <c r="E67" s="3">
        <f t="shared" si="7"/>
        <v>1.6522105506430032E-2</v>
      </c>
      <c r="F67" s="3">
        <f t="shared" si="8"/>
        <v>-4.1030560670475396</v>
      </c>
    </row>
    <row r="68" spans="1:6" ht="22" customHeight="1" x14ac:dyDescent="0.15">
      <c r="A68" s="4">
        <v>7.65</v>
      </c>
      <c r="B68" s="8">
        <v>6</v>
      </c>
      <c r="C68" s="10">
        <f t="shared" si="6"/>
        <v>0.86928104575163401</v>
      </c>
      <c r="D68" s="4">
        <f t="shared" si="9"/>
        <v>26.32427698748344</v>
      </c>
      <c r="E68" s="3">
        <f t="shared" si="7"/>
        <v>7.4270960547171841E-3</v>
      </c>
      <c r="F68" s="3">
        <f t="shared" si="8"/>
        <v>-4.9026203372000481</v>
      </c>
    </row>
    <row r="69" spans="1:6" ht="22" customHeight="1" x14ac:dyDescent="0.15">
      <c r="A69" s="4">
        <v>8.76</v>
      </c>
      <c r="B69" s="8">
        <v>6.5</v>
      </c>
      <c r="C69" s="10">
        <f t="shared" si="6"/>
        <v>0.88584474885844744</v>
      </c>
      <c r="D69" s="4">
        <f t="shared" si="9"/>
        <v>31.518739183920264</v>
      </c>
      <c r="E69" s="3">
        <f t="shared" si="7"/>
        <v>3.8799690128618778E-3</v>
      </c>
      <c r="F69" s="3">
        <f t="shared" si="8"/>
        <v>-5.5519281117546511</v>
      </c>
    </row>
    <row r="70" spans="1:6" ht="22" customHeight="1" x14ac:dyDescent="0.15">
      <c r="A70" s="4">
        <v>8.76</v>
      </c>
      <c r="B70" s="8">
        <v>4</v>
      </c>
      <c r="C70" s="10">
        <f t="shared" si="6"/>
        <v>0.88584474885844744</v>
      </c>
      <c r="D70" s="4">
        <f t="shared" si="9"/>
        <v>9.6979629282125064</v>
      </c>
      <c r="E70" s="3">
        <f t="shared" si="7"/>
        <v>5.9348342860464115E-2</v>
      </c>
      <c r="F70" s="3">
        <f t="shared" si="8"/>
        <v>-2.8243310797911811</v>
      </c>
    </row>
    <row r="71" spans="1:6" ht="22" customHeight="1" x14ac:dyDescent="0.15">
      <c r="A71" s="4">
        <v>8.76</v>
      </c>
      <c r="B71" s="8">
        <v>6.6666666666666696</v>
      </c>
      <c r="C71" s="10">
        <f t="shared" si="6"/>
        <v>0.88584474885844744</v>
      </c>
      <c r="D71" s="4">
        <f t="shared" si="9"/>
        <v>33.417902045411928</v>
      </c>
      <c r="E71" s="3">
        <f t="shared" si="7"/>
        <v>3.0600516947814739E-3</v>
      </c>
      <c r="F71" s="3">
        <f t="shared" si="8"/>
        <v>-5.7893234694411086</v>
      </c>
    </row>
    <row r="72" spans="1:6" ht="22" customHeight="1" x14ac:dyDescent="0.15">
      <c r="A72" s="4">
        <v>41.276000000000003</v>
      </c>
      <c r="B72" s="8">
        <v>16.8333333333333</v>
      </c>
      <c r="C72" s="10">
        <f t="shared" si="6"/>
        <v>0.97577284620602767</v>
      </c>
      <c r="D72" s="4">
        <f t="shared" si="9"/>
        <v>251.46222460290016</v>
      </c>
      <c r="E72" s="3">
        <f t="shared" si="7"/>
        <v>4.4544901315338386E-15</v>
      </c>
      <c r="F72" s="3">
        <f t="shared" si="8"/>
        <v>-33.044863789127142</v>
      </c>
    </row>
    <row r="73" spans="1:6" ht="22" customHeight="1" x14ac:dyDescent="0.15">
      <c r="A73" s="4">
        <v>43.387999999999998</v>
      </c>
      <c r="B73" s="8">
        <v>17</v>
      </c>
      <c r="C73" s="10">
        <f t="shared" si="6"/>
        <v>0.97695215266894075</v>
      </c>
      <c r="D73" s="4">
        <f t="shared" si="9"/>
        <v>256.73806231786051</v>
      </c>
      <c r="E73" s="3">
        <f t="shared" si="7"/>
        <v>2.3035073390079983E-15</v>
      </c>
      <c r="F73" s="3">
        <f t="shared" si="8"/>
        <v>-33.704343503497185</v>
      </c>
    </row>
    <row r="74" spans="1:6" ht="22" customHeight="1" x14ac:dyDescent="0.15">
      <c r="A74" s="4">
        <v>40.512</v>
      </c>
      <c r="B74" s="8">
        <v>23.1666666666667</v>
      </c>
      <c r="C74" s="10">
        <f t="shared" si="6"/>
        <v>0.97531595576619279</v>
      </c>
      <c r="D74" s="4">
        <f t="shared" si="9"/>
        <v>492.4560463741845</v>
      </c>
      <c r="E74" s="3">
        <f t="shared" si="7"/>
        <v>3.6813925587168129E-28</v>
      </c>
      <c r="F74" s="3">
        <f t="shared" si="8"/>
        <v>-63.169091510537683</v>
      </c>
    </row>
    <row r="75" spans="1:6" ht="22" customHeight="1" x14ac:dyDescent="0.15">
      <c r="A75" s="4">
        <v>80.503</v>
      </c>
      <c r="B75" s="8">
        <v>31.6666666666667</v>
      </c>
      <c r="C75" s="10">
        <f t="shared" si="6"/>
        <v>0.98757810267940327</v>
      </c>
      <c r="D75" s="4">
        <f t="shared" si="9"/>
        <v>941.20647511697609</v>
      </c>
      <c r="E75" s="3">
        <f t="shared" si="7"/>
        <v>1.602443629033421E-52</v>
      </c>
      <c r="F75" s="3">
        <f t="shared" si="8"/>
        <v>-119.26289510338663</v>
      </c>
    </row>
    <row r="76" spans="1:6" ht="22" customHeight="1" x14ac:dyDescent="0.15">
      <c r="A76" s="4">
        <v>82.846999999999994</v>
      </c>
      <c r="B76" s="8">
        <v>31.1666666666667</v>
      </c>
      <c r="C76" s="10">
        <f t="shared" si="6"/>
        <v>0.98792955689403361</v>
      </c>
      <c r="D76" s="4">
        <f t="shared" si="9"/>
        <v>910.75617354076985</v>
      </c>
      <c r="E76" s="3">
        <f t="shared" si="7"/>
        <v>7.2082942079443899E-51</v>
      </c>
      <c r="F76" s="3">
        <f t="shared" si="8"/>
        <v>-115.45660740636085</v>
      </c>
    </row>
    <row r="77" spans="1:6" ht="22" customHeight="1" x14ac:dyDescent="0.15">
      <c r="A77" s="4">
        <v>83.506</v>
      </c>
      <c r="B77" s="8">
        <v>23.5</v>
      </c>
      <c r="C77" s="10">
        <f t="shared" si="6"/>
        <v>0.98802481258831698</v>
      </c>
      <c r="D77" s="4">
        <f t="shared" si="9"/>
        <v>506.78902683863924</v>
      </c>
      <c r="E77" s="3">
        <f t="shared" si="7"/>
        <v>6.1364943616475537E-29</v>
      </c>
      <c r="F77" s="3">
        <f t="shared" si="8"/>
        <v>-64.960714068594527</v>
      </c>
    </row>
    <row r="78" spans="1:6" ht="22" customHeight="1" x14ac:dyDescent="0.15">
      <c r="A78" s="4">
        <v>85.932000000000002</v>
      </c>
      <c r="B78" s="8">
        <v>27.3333333333333</v>
      </c>
      <c r="C78" s="10">
        <f t="shared" si="6"/>
        <v>0.98836289158869806</v>
      </c>
      <c r="D78" s="4">
        <f t="shared" si="9"/>
        <v>694.0574675763969</v>
      </c>
      <c r="E78" s="3">
        <f t="shared" si="7"/>
        <v>4.1851789628470678E-39</v>
      </c>
      <c r="F78" s="3">
        <f t="shared" si="8"/>
        <v>-88.369269160814227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LIKELIHOOD</vt:lpstr>
    </vt:vector>
  </TitlesOfParts>
  <Company>Colorado State Univeristy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Microsoft Office User</cp:lastModifiedBy>
  <dcterms:created xsi:type="dcterms:W3CDTF">2008-02-24T17:25:19Z</dcterms:created>
  <dcterms:modified xsi:type="dcterms:W3CDTF">2019-06-05T13:21:05Z</dcterms:modified>
</cp:coreProperties>
</file>