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B2DF3B08-2DD1-49AE-BF3D-3EB713B977A9}" xr6:coauthVersionLast="47" xr6:coauthVersionMax="47" xr10:uidLastSave="{00000000-0000-0000-0000-000000000000}"/>
  <bookViews>
    <workbookView xWindow="19095" yWindow="0" windowWidth="19410" windowHeight="2098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F9" i="11" l="1"/>
  <c r="I5" i="11"/>
  <c r="H25" i="11"/>
  <c r="H12" i="11"/>
  <c r="H8" i="11"/>
  <c r="E10" i="11" l="1"/>
  <c r="F10" i="11" s="1"/>
  <c r="H9" i="11"/>
  <c r="I6" i="11"/>
  <c r="H10" i="11" l="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<sst xmlns="http://schemas.openxmlformats.org/spreadsheetml/2006/main" count="70" uniqueCount="61">
  <si>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</si>
  <si>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</si>
  <si>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</si>
  <si>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</si>
  <si>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</si>
  <si>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</si>
  <si>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</si>
  <si>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</si>
  <si>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</si>
  <si>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</si>
  <si>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</si>
  <si>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</si>
  <si>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</si>
  <si>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</si>
  <si>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</si>
  <si>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</si>
  <si>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</si>
  <si>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</si>
  <si>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</si>
  <si>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</si>
  <si>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</si>
  <si>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</si>
  <si>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</si>
  <si>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</si>
  <si>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</si>
  <si>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</si>
  <si>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</si>
  <si>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</si>
  <si>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</si>
  <si>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</si>
  <si>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</si>
  <si>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</si>
  <si>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</si>
  <si>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</si>
  <si>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</si>
  <si>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</si>
  <si>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Form Team</t>
  </si>
  <si>
    <t>Project Proposal</t>
  </si>
  <si>
    <t>Everyone</t>
  </si>
  <si>
    <t>Backend Team</t>
  </si>
  <si>
    <t>Database encryption</t>
  </si>
  <si>
    <t>CODE CRATE</t>
  </si>
  <si>
    <t>Data Forge LLC.</t>
  </si>
  <si>
    <t>Connor Clawson</t>
  </si>
  <si>
    <t>Password generator</t>
  </si>
  <si>
    <t>Code Framework</t>
  </si>
  <si>
    <t>Database Implementation</t>
  </si>
  <si>
    <t>Week 1 — Proposal</t>
  </si>
  <si>
    <t>Week 2 &amp; 3 — Core Functionality</t>
  </si>
  <si>
    <t>Week 4 &amp; 5 — System Security</t>
  </si>
  <si>
    <t>Week 6 &amp; 7 — Polish and Deployment</t>
  </si>
  <si>
    <t>Deployment</t>
  </si>
  <si>
    <t>Frontend Team</t>
  </si>
  <si>
    <t>Final Testing</t>
  </si>
  <si>
    <t>Website Design — Second Pass</t>
  </si>
  <si>
    <t>Updated: 7/7/2023</t>
  </si>
  <si>
    <t>Core API Implementation</t>
  </si>
  <si>
    <t>Two-Factor Authenticaition</t>
  </si>
  <si>
    <t>Bailey D.</t>
  </si>
  <si>
    <t>Connor C.</t>
  </si>
  <si>
    <t>Website Design — First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</si>
</sst>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theme="7" tint="0.59999389629810485"/>
        <bgColor indexed="64"/>
      </patternFill>
    </fill>
    <fill>
      <patternFill patternType="solid">
        <fgColor theme="7"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4" fontId="9" fillId="8" borderId="2" xfId="10" applyFill="1">
      <alignment horizontal="center" vertical="center"/>
    </xf>
    <xf numFmtId="0" fontId="6" fillId="8" borderId="0" xfId="0" applyFont="1" applyFill="1" applyAlignment="1">
      <alignment horizontal="left" vertical="center" indent="1"/>
    </xf>
    <xf numFmtId="0" fontId="6" fillId="5" borderId="2" xfId="12" applyFont="1" applyFill="1" applyAlignment="1">
      <alignment horizontal="left" vertical="center" indent="1"/>
    </xf>
    <xf numFmtId="164" fontId="9" fillId="5" borderId="2" xfId="10" applyFill="1">
      <alignment horizontal="center" vertical="center"/>
    </xf>
    <xf numFmtId="0" fontId="9" fillId="9" borderId="2" xfId="12" applyFill="1">
      <alignment horizontal="left" vertical="center" indent="2"/>
    </xf>
    <xf numFmtId="0" fontId="9" fillId="12" borderId="2" xfId="12" applyFill="1">
      <alignment horizontal="left" vertical="center" indent="2"/>
    </xf>
    <xf numFmtId="0" fontId="9" fillId="12" borderId="2" xfId="11" applyFill="1">
      <alignment horizontal="center" vertical="center"/>
    </xf>
    <xf numFmtId="9" fontId="5" fillId="12" borderId="2" xfId="2" applyFont="1" applyFill="1" applyBorder="1" applyAlignment="1">
      <alignment horizontal="center" vertical="center"/>
    </xf>
    <xf numFmtId="164" fontId="9" fillId="12" borderId="2" xfId="10" applyFill="1">
      <alignment horizontal="center" vertical="center"/>
    </xf>
    <xf numFmtId="0" fontId="6" fillId="13" borderId="2" xfId="12" applyFont="1" applyFill="1" applyAlignment="1">
      <alignment horizontal="left" vertical="center" indent="1"/>
    </xf>
    <xf numFmtId="0" fontId="9" fillId="13" borderId="2" xfId="11" applyFill="1">
      <alignment horizontal="center" vertical="center"/>
    </xf>
    <xf numFmtId="9" fontId="5" fillId="13" borderId="2" xfId="2" applyFont="1" applyFill="1" applyBorder="1" applyAlignment="1">
      <alignment horizontal="center" vertical="center"/>
    </xf>
    <xf numFmtId="164" fontId="9" fillId="13" borderId="2" xfId="10" applyFill="1">
      <alignment horizontal="center" vertical="center"/>
    </xf>
    <xf numFmtId="0" fontId="9" fillId="14" borderId="2" xfId="11" applyFill="1">
      <alignment horizontal="center" vertical="center"/>
    </xf>
    <xf numFmtId="9" fontId="5" fillId="14" borderId="2" xfId="2" applyFont="1" applyFill="1" applyBorder="1" applyAlignment="1">
      <alignment horizontal="center" vertical="center"/>
    </xf>
    <xf numFmtId="164" fontId="9" fillId="14" borderId="2" xfId="10" applyFill="1">
      <alignment horizontal="center" vertical="center"/>
    </xf>
    <xf numFmtId="0" fontId="9" fillId="14" borderId="2" xfId="12" applyFill="1">
      <alignment horizontal="left" vertical="center" indent="2"/>
    </xf>
    <xf numFmtId="0" fontId="0" fillId="3" borderId="0" xfId="0" applyFill="1" applyAlignment="1">
      <alignment horizontal="left" vertical="center" indent="2"/>
    </xf>
    <xf numFmtId="0" fontId="9" fillId="0" borderId="0" xfId="8">
      <alignment horizontal="right" indent="1"/>
    </xf>
    <xf numFmtId="0" fontId="9" fillId="0" borderId="7" xfId="8" applyBorder="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zoomScaleNormal="100" zoomScalePageLayoutView="70" workbookViewId="0">
      <pane ySplit="6" topLeftCell="A8" activePane="bottomLeft" state="frozen"/>
      <selection pane="bottomLeft" activeCell="U20" sqref="U20"/>
    </sheetView>
  </sheetViews>
  <sheetFormatPr defaultRowHeight="30" customHeight="1" x14ac:dyDescent="0.25"/>
  <cols>
    <col min="1" max="1" width="2.7109375" style="46" customWidth="1"/>
    <col min="2" max="2" width="30.5703125" bestFit="1" customWidth="1"/>
    <col min="3" max="3" width="15.28515625" bestFit="1"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x14ac:dyDescent="0.45">
      <c r="A1" s="47" t="s">
        <v>27</v>
      </c>
      <c r="B1" s="50" t="s">
        <v>41</v>
      </c>
      <c r="C1" s="1"/>
      <c r="D1" s="2"/>
      <c r="E1" s="4"/>
      <c r="F1" s="35"/>
      <c r="H1" s="2"/>
      <c r="I1" s="65" t="s">
        <v>12</v>
      </c>
    </row>
    <row r="2" spans="1:64" ht="30" customHeight="1" x14ac:dyDescent="0.3">
      <c r="A2" s="46" t="s">
        <v>24</v>
      </c>
      <c r="B2" s="51" t="s">
        <v>42</v>
      </c>
      <c r="I2" s="66" t="s">
        <v>17</v>
      </c>
    </row>
    <row r="3" spans="1:64" ht="30" customHeight="1" x14ac:dyDescent="0.25">
      <c r="A3" s="46" t="s">
        <v>33</v>
      </c>
      <c r="B3" s="52" t="s">
        <v>43</v>
      </c>
      <c r="C3" s="86" t="s">
        <v>1</v>
      </c>
      <c r="D3" s="87"/>
      <c r="E3" s="91">
        <v>45094</v>
      </c>
      <c r="F3" s="91"/>
    </row>
    <row r="4" spans="1:64" ht="30" customHeight="1" x14ac:dyDescent="0.25">
      <c r="A4" s="47" t="s">
        <v>28</v>
      </c>
      <c r="B4" t="s">
        <v>55</v>
      </c>
      <c r="C4" s="86" t="s">
        <v>8</v>
      </c>
      <c r="D4" s="87"/>
      <c r="E4" s="7">
        <v>1</v>
      </c>
      <c r="I4" s="88">
        <f>I5</f>
        <v>45089</v>
      </c>
      <c r="J4" s="89"/>
      <c r="K4" s="89"/>
      <c r="L4" s="89"/>
      <c r="M4" s="89"/>
      <c r="N4" s="89"/>
      <c r="O4" s="90"/>
      <c r="P4" s="88">
        <f>P5</f>
        <v>45096</v>
      </c>
      <c r="Q4" s="89"/>
      <c r="R4" s="89"/>
      <c r="S4" s="89"/>
      <c r="T4" s="89"/>
      <c r="U4" s="89"/>
      <c r="V4" s="90"/>
      <c r="W4" s="88">
        <f>W5</f>
        <v>45103</v>
      </c>
      <c r="X4" s="89"/>
      <c r="Y4" s="89"/>
      <c r="Z4" s="89"/>
      <c r="AA4" s="89"/>
      <c r="AB4" s="89"/>
      <c r="AC4" s="90"/>
      <c r="AD4" s="88">
        <f>AD5</f>
        <v>45110</v>
      </c>
      <c r="AE4" s="89"/>
      <c r="AF4" s="89"/>
      <c r="AG4" s="89"/>
      <c r="AH4" s="89"/>
      <c r="AI4" s="89"/>
      <c r="AJ4" s="90"/>
      <c r="AK4" s="88">
        <f>AK5</f>
        <v>45117</v>
      </c>
      <c r="AL4" s="89"/>
      <c r="AM4" s="89"/>
      <c r="AN4" s="89"/>
      <c r="AO4" s="89"/>
      <c r="AP4" s="89"/>
      <c r="AQ4" s="90"/>
      <c r="AR4" s="88">
        <f>AR5</f>
        <v>45124</v>
      </c>
      <c r="AS4" s="89"/>
      <c r="AT4" s="89"/>
      <c r="AU4" s="89"/>
      <c r="AV4" s="89"/>
      <c r="AW4" s="89"/>
      <c r="AX4" s="90"/>
      <c r="AY4" s="88">
        <f>AY5</f>
        <v>45131</v>
      </c>
      <c r="AZ4" s="89"/>
      <c r="BA4" s="89"/>
      <c r="BB4" s="89"/>
      <c r="BC4" s="89"/>
      <c r="BD4" s="89"/>
      <c r="BE4" s="90"/>
      <c r="BF4" s="88">
        <f>BF5</f>
        <v>45138</v>
      </c>
      <c r="BG4" s="89"/>
      <c r="BH4" s="89"/>
      <c r="BI4" s="89"/>
      <c r="BJ4" s="89"/>
      <c r="BK4" s="89"/>
      <c r="BL4" s="90"/>
    </row>
    <row r="5" spans="1:64" ht="15" customHeight="1" x14ac:dyDescent="0.25">
      <c r="A5" s="47" t="s">
        <v>29</v>
      </c>
      <c r="B5" s="64"/>
      <c r="C5" s="64"/>
      <c r="D5" s="64"/>
      <c r="E5" s="64"/>
      <c r="F5" s="64"/>
      <c r="G5" s="64"/>
      <c r="I5" s="11">
        <f>Project_Start-WEEKDAY(Project_Start,1)+2+7*(Display_Week-1)</f>
        <v>45089</v>
      </c>
      <c r="J5" s="10">
        <f>I5+1</f>
        <v>45090</v>
      </c>
      <c r="K5" s="10">
        <f t="shared" ref="K5:AX5" si="0">J5+1</f>
        <v>45091</v>
      </c>
      <c r="L5" s="10">
        <f t="shared" si="0"/>
        <v>45092</v>
      </c>
      <c r="M5" s="10">
        <f t="shared" si="0"/>
        <v>45093</v>
      </c>
      <c r="N5" s="10">
        <f t="shared" si="0"/>
        <v>45094</v>
      </c>
      <c r="O5" s="12">
        <f t="shared" si="0"/>
        <v>45095</v>
      </c>
      <c r="P5" s="11">
        <f>O5+1</f>
        <v>45096</v>
      </c>
      <c r="Q5" s="10">
        <f>P5+1</f>
        <v>45097</v>
      </c>
      <c r="R5" s="10">
        <f t="shared" si="0"/>
        <v>45098</v>
      </c>
      <c r="S5" s="10">
        <f t="shared" si="0"/>
        <v>45099</v>
      </c>
      <c r="T5" s="10">
        <f t="shared" si="0"/>
        <v>45100</v>
      </c>
      <c r="U5" s="10">
        <f t="shared" si="0"/>
        <v>45101</v>
      </c>
      <c r="V5" s="12">
        <f t="shared" si="0"/>
        <v>45102</v>
      </c>
      <c r="W5" s="11">
        <f>V5+1</f>
        <v>45103</v>
      </c>
      <c r="X5" s="10">
        <f>W5+1</f>
        <v>45104</v>
      </c>
      <c r="Y5" s="10">
        <f t="shared" si="0"/>
        <v>45105</v>
      </c>
      <c r="Z5" s="10">
        <f t="shared" si="0"/>
        <v>45106</v>
      </c>
      <c r="AA5" s="10">
        <f t="shared" si="0"/>
        <v>45107</v>
      </c>
      <c r="AB5" s="10">
        <f t="shared" si="0"/>
        <v>45108</v>
      </c>
      <c r="AC5" s="12">
        <f t="shared" si="0"/>
        <v>45109</v>
      </c>
      <c r="AD5" s="11">
        <f>AC5+1</f>
        <v>45110</v>
      </c>
      <c r="AE5" s="10">
        <f>AD5+1</f>
        <v>45111</v>
      </c>
      <c r="AF5" s="10">
        <f t="shared" si="0"/>
        <v>45112</v>
      </c>
      <c r="AG5" s="10">
        <f t="shared" si="0"/>
        <v>45113</v>
      </c>
      <c r="AH5" s="10">
        <f t="shared" si="0"/>
        <v>45114</v>
      </c>
      <c r="AI5" s="10">
        <f t="shared" si="0"/>
        <v>45115</v>
      </c>
      <c r="AJ5" s="12">
        <f t="shared" si="0"/>
        <v>45116</v>
      </c>
      <c r="AK5" s="11">
        <f>AJ5+1</f>
        <v>45117</v>
      </c>
      <c r="AL5" s="10">
        <f>AK5+1</f>
        <v>45118</v>
      </c>
      <c r="AM5" s="10">
        <f t="shared" si="0"/>
        <v>45119</v>
      </c>
      <c r="AN5" s="10">
        <f t="shared" si="0"/>
        <v>45120</v>
      </c>
      <c r="AO5" s="10">
        <f t="shared" si="0"/>
        <v>45121</v>
      </c>
      <c r="AP5" s="10">
        <f t="shared" si="0"/>
        <v>45122</v>
      </c>
      <c r="AQ5" s="12">
        <f t="shared" si="0"/>
        <v>45123</v>
      </c>
      <c r="AR5" s="11">
        <f>AQ5+1</f>
        <v>45124</v>
      </c>
      <c r="AS5" s="10">
        <f>AR5+1</f>
        <v>45125</v>
      </c>
      <c r="AT5" s="10">
        <f t="shared" si="0"/>
        <v>45126</v>
      </c>
      <c r="AU5" s="10">
        <f t="shared" si="0"/>
        <v>45127</v>
      </c>
      <c r="AV5" s="10">
        <f t="shared" si="0"/>
        <v>45128</v>
      </c>
      <c r="AW5" s="10">
        <f t="shared" si="0"/>
        <v>45129</v>
      </c>
      <c r="AX5" s="12">
        <f t="shared" si="0"/>
        <v>45130</v>
      </c>
      <c r="AY5" s="11">
        <f>AX5+1</f>
        <v>45131</v>
      </c>
      <c r="AZ5" s="10">
        <f>AY5+1</f>
        <v>45132</v>
      </c>
      <c r="BA5" s="10">
        <f t="shared" ref="BA5:BE5" si="1">AZ5+1</f>
        <v>45133</v>
      </c>
      <c r="BB5" s="10">
        <f t="shared" si="1"/>
        <v>45134</v>
      </c>
      <c r="BC5" s="10">
        <f t="shared" si="1"/>
        <v>45135</v>
      </c>
      <c r="BD5" s="10">
        <f t="shared" si="1"/>
        <v>45136</v>
      </c>
      <c r="BE5" s="12">
        <f t="shared" si="1"/>
        <v>45137</v>
      </c>
      <c r="BF5" s="11">
        <f>BE5+1</f>
        <v>45138</v>
      </c>
      <c r="BG5" s="10">
        <f>BF5+1</f>
        <v>45139</v>
      </c>
      <c r="BH5" s="10">
        <f t="shared" ref="BH5:BL5" si="2">BG5+1</f>
        <v>45140</v>
      </c>
      <c r="BI5" s="10">
        <f t="shared" si="2"/>
        <v>45141</v>
      </c>
      <c r="BJ5" s="10">
        <f t="shared" si="2"/>
        <v>45142</v>
      </c>
      <c r="BK5" s="10">
        <f t="shared" si="2"/>
        <v>45143</v>
      </c>
      <c r="BL5" s="12">
        <f t="shared" si="2"/>
        <v>45144</v>
      </c>
    </row>
    <row r="6" spans="1:64" ht="30" customHeight="1" thickBot="1" x14ac:dyDescent="0.3">
      <c r="A6" s="47" t="s">
        <v>30</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6" t="s">
        <v>34</v>
      </c>
      <c r="C7" s="49"/>
      <c r="E7"/>
      <c r="H7"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 customFormat="1" ht="30" customHeight="1" thickBot="1" x14ac:dyDescent="0.3">
      <c r="A8" s="47" t="s">
        <v>31</v>
      </c>
      <c r="B8" s="17" t="s">
        <v>47</v>
      </c>
      <c r="C8" s="56"/>
      <c r="D8" s="18"/>
      <c r="E8" s="19"/>
      <c r="F8" s="20"/>
      <c r="G8" s="16"/>
      <c r="H8" s="16" t="str">
        <f t="shared" ref="H8:H25" si="6">IF(OR(ISBLANK(task_start),ISBLANK(task_end)),"",task_end-task_start+1)</f>
        <v/>
      </c>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spans="1:64" s="3" customFormat="1" ht="30" customHeight="1" thickBot="1" x14ac:dyDescent="0.3">
      <c r="A9" s="47" t="s">
        <v>35</v>
      </c>
      <c r="B9" s="62" t="s">
        <v>36</v>
      </c>
      <c r="C9" s="57" t="s">
        <v>38</v>
      </c>
      <c r="D9" s="21">
        <v>1</v>
      </c>
      <c r="E9" s="53">
        <f>Project_Start</f>
        <v>45094</v>
      </c>
      <c r="F9" s="53">
        <f>E9+2</f>
        <v>45096</v>
      </c>
      <c r="G9" s="16"/>
      <c r="H9" s="16">
        <f t="shared" si="6"/>
        <v>3</v>
      </c>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row>
    <row r="10" spans="1:64" s="3" customFormat="1" ht="30" customHeight="1" thickBot="1" x14ac:dyDescent="0.3">
      <c r="A10" s="47" t="s">
        <v>32</v>
      </c>
      <c r="B10" s="62" t="s">
        <v>37</v>
      </c>
      <c r="C10" s="57" t="s">
        <v>38</v>
      </c>
      <c r="D10" s="21">
        <v>1</v>
      </c>
      <c r="E10" s="53">
        <f>F9+1</f>
        <v>45097</v>
      </c>
      <c r="F10" s="53">
        <f>E10+3</f>
        <v>45100</v>
      </c>
      <c r="G10" s="16"/>
      <c r="H10" s="16">
        <f t="shared" si="6"/>
        <v>4</v>
      </c>
      <c r="I10" s="32"/>
      <c r="J10" s="32"/>
      <c r="K10" s="32"/>
      <c r="L10" s="32"/>
      <c r="M10" s="32"/>
      <c r="N10" s="32"/>
      <c r="O10" s="32"/>
      <c r="P10" s="32"/>
      <c r="Q10" s="32"/>
      <c r="R10" s="32"/>
      <c r="S10" s="32"/>
      <c r="T10" s="32"/>
      <c r="U10" s="33"/>
      <c r="V10" s="33"/>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spans="1:64" s="3" customFormat="1" ht="30" customHeight="1" thickBot="1" x14ac:dyDescent="0.3">
      <c r="A11" s="46"/>
      <c r="B11" s="85" t="s">
        <v>45</v>
      </c>
      <c r="C11" s="57" t="s">
        <v>39</v>
      </c>
      <c r="D11" s="21">
        <v>1</v>
      </c>
      <c r="E11" s="53">
        <v>45097</v>
      </c>
      <c r="F11" s="53">
        <v>45099</v>
      </c>
      <c r="G11" s="16"/>
      <c r="H11" s="16"/>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row>
    <row r="12" spans="1:64" s="3" customFormat="1" ht="30" customHeight="1" thickBot="1" x14ac:dyDescent="0.3">
      <c r="A12" s="46" t="s">
        <v>26</v>
      </c>
      <c r="B12" s="69" t="s">
        <v>48</v>
      </c>
      <c r="C12" s="58"/>
      <c r="D12" s="22"/>
      <c r="E12" s="68"/>
      <c r="F12" s="68"/>
      <c r="G12" s="16"/>
      <c r="H12" s="16" t="str">
        <f t="shared" si="6"/>
        <v/>
      </c>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row>
    <row r="13" spans="1:64" s="3" customFormat="1" ht="30" customHeight="1" thickBot="1" x14ac:dyDescent="0.3">
      <c r="A13" s="46"/>
      <c r="B13" s="63" t="s">
        <v>46</v>
      </c>
      <c r="C13" s="59" t="s">
        <v>39</v>
      </c>
      <c r="D13" s="23">
        <v>1</v>
      </c>
      <c r="E13" s="54">
        <v>45101</v>
      </c>
      <c r="F13" s="54">
        <v>45103</v>
      </c>
      <c r="G13" s="16"/>
      <c r="H13" s="16"/>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row>
    <row r="14" spans="1:64" s="3" customFormat="1" ht="30" customHeight="1" thickBot="1" x14ac:dyDescent="0.3">
      <c r="A14" s="46"/>
      <c r="B14" s="63" t="s">
        <v>56</v>
      </c>
      <c r="C14" s="59" t="s">
        <v>38</v>
      </c>
      <c r="D14" s="23">
        <v>1</v>
      </c>
      <c r="E14" s="54">
        <v>45101</v>
      </c>
      <c r="F14" s="54">
        <v>45111</v>
      </c>
      <c r="G14" s="16"/>
      <c r="H14" s="16"/>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row>
    <row r="15" spans="1:64" s="3" customFormat="1" ht="30" customHeight="1" thickBot="1" x14ac:dyDescent="0.3">
      <c r="A15" s="46"/>
      <c r="B15" s="63" t="s">
        <v>60</v>
      </c>
      <c r="C15" s="59" t="s">
        <v>52</v>
      </c>
      <c r="D15" s="23">
        <v>1</v>
      </c>
      <c r="E15" s="54">
        <v>45101</v>
      </c>
      <c r="F15" s="54">
        <v>45114</v>
      </c>
      <c r="G15" s="16"/>
      <c r="H15" s="16"/>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row>
    <row r="16" spans="1:64" s="3" customFormat="1" ht="30" customHeight="1" thickBot="1" x14ac:dyDescent="0.3">
      <c r="A16" s="46"/>
      <c r="B16" s="70" t="s">
        <v>49</v>
      </c>
      <c r="C16" s="60"/>
      <c r="D16" s="24"/>
      <c r="E16" s="71"/>
      <c r="F16" s="71"/>
      <c r="G16" s="16"/>
      <c r="H16" s="16"/>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row>
    <row r="17" spans="1:64" s="3" customFormat="1" ht="30" customHeight="1" thickBot="1" x14ac:dyDescent="0.3">
      <c r="A17" s="46"/>
      <c r="B17" s="72" t="s">
        <v>44</v>
      </c>
      <c r="C17" s="61" t="s">
        <v>58</v>
      </c>
      <c r="D17" s="25">
        <v>1</v>
      </c>
      <c r="E17" s="55">
        <v>45114</v>
      </c>
      <c r="F17" s="55">
        <v>45114</v>
      </c>
      <c r="G17" s="16"/>
      <c r="H17" s="16"/>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row>
    <row r="18" spans="1:64" s="3" customFormat="1" ht="30" customHeight="1" thickBot="1" x14ac:dyDescent="0.3">
      <c r="A18" s="46"/>
      <c r="B18" s="72" t="s">
        <v>40</v>
      </c>
      <c r="C18" s="61" t="s">
        <v>39</v>
      </c>
      <c r="D18" s="25">
        <v>0</v>
      </c>
      <c r="E18" s="55">
        <v>45115</v>
      </c>
      <c r="F18" s="55">
        <v>45128</v>
      </c>
      <c r="G18" s="16"/>
      <c r="H18" s="16"/>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row>
    <row r="19" spans="1:64" s="3" customFormat="1" ht="30" customHeight="1" thickBot="1" x14ac:dyDescent="0.3">
      <c r="A19" s="46"/>
      <c r="B19" s="72" t="s">
        <v>57</v>
      </c>
      <c r="C19" s="61" t="s">
        <v>38</v>
      </c>
      <c r="D19" s="25">
        <v>0</v>
      </c>
      <c r="E19" s="55">
        <v>45115</v>
      </c>
      <c r="F19" s="55">
        <v>45128</v>
      </c>
      <c r="G19" s="16"/>
      <c r="H19" s="16"/>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row>
    <row r="20" spans="1:64" s="3" customFormat="1" ht="30" customHeight="1" thickBot="1" x14ac:dyDescent="0.3">
      <c r="A20" s="46"/>
      <c r="B20" s="72" t="s">
        <v>54</v>
      </c>
      <c r="C20" s="61" t="s">
        <v>52</v>
      </c>
      <c r="D20" s="25">
        <v>0</v>
      </c>
      <c r="E20" s="55">
        <v>45115</v>
      </c>
      <c r="F20" s="55">
        <v>45128</v>
      </c>
      <c r="G20" s="16"/>
      <c r="H20" s="16"/>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row>
    <row r="21" spans="1:64" s="3" customFormat="1" ht="30" customHeight="1" thickBot="1" x14ac:dyDescent="0.3">
      <c r="A21" s="46"/>
      <c r="B21" s="77" t="s">
        <v>50</v>
      </c>
      <c r="C21" s="78"/>
      <c r="D21" s="79"/>
      <c r="E21" s="80"/>
      <c r="F21" s="80"/>
      <c r="G21" s="16"/>
      <c r="H21" s="16"/>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row>
    <row r="22" spans="1:64" s="3" customFormat="1" ht="30" customHeight="1" thickBot="1" x14ac:dyDescent="0.3">
      <c r="A22" s="46"/>
      <c r="B22" s="84" t="s">
        <v>53</v>
      </c>
      <c r="C22" s="81" t="s">
        <v>38</v>
      </c>
      <c r="D22" s="82">
        <v>0</v>
      </c>
      <c r="E22" s="83">
        <v>45129</v>
      </c>
      <c r="F22" s="83">
        <v>45139</v>
      </c>
      <c r="G22" s="16"/>
      <c r="H22" s="16"/>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row>
    <row r="23" spans="1:64" s="3" customFormat="1" ht="30" customHeight="1" thickBot="1" x14ac:dyDescent="0.3">
      <c r="A23" s="46"/>
      <c r="B23" s="84" t="s">
        <v>51</v>
      </c>
      <c r="C23" s="81" t="s">
        <v>59</v>
      </c>
      <c r="D23" s="82">
        <v>0</v>
      </c>
      <c r="E23" s="83">
        <v>45135</v>
      </c>
      <c r="F23" s="83">
        <v>45139</v>
      </c>
      <c r="G23" s="16"/>
      <c r="H23" s="16"/>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row>
    <row r="24" spans="1:64" s="3" customFormat="1" ht="30" customHeight="1" thickBot="1" x14ac:dyDescent="0.3">
      <c r="A24" s="46"/>
      <c r="B24" s="73"/>
      <c r="C24" s="74"/>
      <c r="D24" s="75"/>
      <c r="E24" s="76"/>
      <c r="F24" s="76"/>
      <c r="G24" s="16"/>
      <c r="H24" s="16"/>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spans="1:64" s="3" customFormat="1" ht="30" customHeight="1" thickBot="1" x14ac:dyDescent="0.3">
      <c r="A25" s="47" t="s">
        <v>25</v>
      </c>
      <c r="B25" s="26" t="s">
        <v>0</v>
      </c>
      <c r="C25" s="27"/>
      <c r="D25" s="28"/>
      <c r="E25" s="29"/>
      <c r="F25" s="30"/>
      <c r="G25" s="31"/>
      <c r="H25" s="31" t="str">
        <f t="shared" si="6"/>
        <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ht="30" customHeight="1" x14ac:dyDescent="0.25">
      <c r="G26" s="6"/>
    </row>
    <row r="27" spans="1:64" ht="30" customHeight="1" x14ac:dyDescent="0.25">
      <c r="C27" s="14"/>
      <c r="F27" s="48"/>
    </row>
    <row r="28" spans="1:64" ht="30" customHeight="1" x14ac:dyDescent="0.25">
      <c r="C28"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25">
    <cfRule type="expression" dxfId="5" priority="33">
      <formula>AND(TODAY()&gt;=I$5,TODAY()&lt;J$5)</formula>
    </cfRule>
  </conditionalFormatting>
  <conditionalFormatting sqref="I7:BK25">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BL5:BL25">
    <cfRule type="expression" dxfId="2" priority="35">
      <formula>AND(TODAY()&gt;=BL$5,TODAY()&lt;#REF!)</formula>
    </cfRule>
  </conditionalFormatting>
  <conditionalFormatting sqref="BL7:BL25">
    <cfRule type="expression" dxfId="1" priority="38">
      <formula>AND(task_start&lt;=BL$5,ROUNDDOWN((task_end-task_start+1)*task_progress,0)+task_start-1&gt;=BL$5)</formula>
    </cfRule>
    <cfRule type="expression" dxfId="0" priority="39" stopIfTrue="1">
      <formula>AND(task_end&gt;=BL$5,task_start&lt;#REF!)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6" customWidth="1"/>
    <col min="2" max="16384" width="9.140625" style="2"/>
  </cols>
  <sheetData>
    <row r="1" spans="1:2" ht="46.5" customHeight="1" x14ac:dyDescent="0.2"/>
    <row r="2" spans="1:2" s="38" customFormat="1" ht="15.75" x14ac:dyDescent="0.25">
      <c r="A2" s="37" t="s">
        <v>12</v>
      </c>
      <c r="B2" s="37"/>
    </row>
    <row r="3" spans="1:2" s="42" customFormat="1" ht="27" customHeight="1" x14ac:dyDescent="0.25">
      <c r="A3" s="67" t="s">
        <v>17</v>
      </c>
      <c r="B3" s="43"/>
    </row>
    <row r="4" spans="1:2" s="39" customFormat="1" ht="26.25" x14ac:dyDescent="0.4">
      <c r="A4" s="40" t="s">
        <v>11</v>
      </c>
    </row>
    <row r="5" spans="1:2" ht="74.099999999999994" customHeight="1" x14ac:dyDescent="0.2">
      <c r="A5" s="41" t="s">
        <v>20</v>
      </c>
    </row>
    <row r="6" spans="1:2" ht="26.25" customHeight="1" x14ac:dyDescent="0.2">
      <c r="A6" s="40" t="s">
        <v>23</v>
      </c>
    </row>
    <row r="7" spans="1:2" s="36" customFormat="1" ht="204.95" customHeight="1" x14ac:dyDescent="0.25">
      <c r="A7" s="45" t="s">
        <v>22</v>
      </c>
    </row>
    <row r="8" spans="1:2" s="39" customFormat="1" ht="26.25" x14ac:dyDescent="0.4">
      <c r="A8" s="40" t="s">
        <v>13</v>
      </c>
    </row>
    <row r="9" spans="1:2" ht="60" x14ac:dyDescent="0.2">
      <c r="A9" s="41" t="s">
        <v>21</v>
      </c>
    </row>
    <row r="10" spans="1:2" s="36" customFormat="1" ht="27.95" customHeight="1" x14ac:dyDescent="0.25">
      <c r="A10" s="44" t="s">
        <v>19</v>
      </c>
    </row>
    <row r="11" spans="1:2" s="39" customFormat="1" ht="26.25" x14ac:dyDescent="0.4">
      <c r="A11" s="40" t="s">
        <v>10</v>
      </c>
    </row>
    <row r="12" spans="1:2" ht="30" x14ac:dyDescent="0.2">
      <c r="A12" s="41" t="s">
        <v>18</v>
      </c>
    </row>
    <row r="13" spans="1:2" s="36" customFormat="1" ht="27.95" customHeight="1" x14ac:dyDescent="0.25">
      <c r="A13" s="44" t="s">
        <v>4</v>
      </c>
    </row>
    <row r="14" spans="1:2" s="39" customFormat="1" ht="26.25" x14ac:dyDescent="0.4">
      <c r="A14" s="40" t="s">
        <v>14</v>
      </c>
    </row>
    <row r="15" spans="1:2" ht="75" customHeight="1" x14ac:dyDescent="0.2">
      <c r="A15" s="41" t="s">
        <v>15</v>
      </c>
    </row>
    <row r="16" spans="1:2" ht="75" x14ac:dyDescent="0.2">
      <c r="A16" s="41"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2023-07-08T01:25:50Z</dcterms:modified>
</cp:coreProperties>
</file>