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o\OneDrive\Documentos\COMERCIAL - REPORTS\HS - TOSHIRO\"/>
    </mc:Choice>
  </mc:AlternateContent>
  <bookViews>
    <workbookView xWindow="-120" yWindow="-120" windowWidth="20730" windowHeight="11160"/>
  </bookViews>
  <sheets>
    <sheet name="LAKAI 2O21 Q3 Q4" sheetId="2" r:id="rId1"/>
  </sheets>
  <definedNames>
    <definedName name="_xlnm._FilterDatabase" localSheetId="0" hidden="1">'LAKAI 2O21 Q3 Q4'!$R$11:$R$24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8" i="2" l="1"/>
  <c r="S37" i="2"/>
  <c r="S36" i="2"/>
  <c r="S33" i="2"/>
  <c r="S34" i="2"/>
  <c r="S32" i="2"/>
  <c r="S30" i="2"/>
  <c r="S29" i="2"/>
  <c r="S27" i="2"/>
  <c r="S26" i="2"/>
  <c r="S18" i="2"/>
  <c r="S19" i="2"/>
  <c r="S20" i="2"/>
  <c r="S21" i="2"/>
  <c r="S17" i="2"/>
  <c r="S14" i="2" l="1"/>
  <c r="T14" i="2" s="1"/>
  <c r="R14" i="2"/>
  <c r="T21" i="2"/>
  <c r="R21" i="2"/>
  <c r="T37" i="2"/>
  <c r="R37" i="2"/>
  <c r="R30" i="2" l="1"/>
  <c r="U45" i="2" l="1"/>
  <c r="U46" i="2"/>
  <c r="S24" i="2"/>
  <c r="S23" i="2"/>
  <c r="S15" i="2"/>
  <c r="S13" i="2"/>
  <c r="R20" i="2" l="1"/>
  <c r="R19" i="2"/>
  <c r="R18" i="2"/>
  <c r="R17" i="2"/>
  <c r="R23" i="2"/>
  <c r="R24" i="2"/>
  <c r="R26" i="2"/>
  <c r="R46" i="2"/>
  <c r="R45" i="2"/>
  <c r="R43" i="2"/>
  <c r="R41" i="2"/>
  <c r="R40" i="2"/>
  <c r="R38" i="2"/>
  <c r="R36" i="2"/>
  <c r="R34" i="2"/>
  <c r="R33" i="2"/>
  <c r="R32" i="2"/>
  <c r="R29" i="2"/>
  <c r="R27" i="2"/>
  <c r="R15" i="2"/>
  <c r="R13" i="2"/>
  <c r="T23" i="2" l="1"/>
  <c r="T13" i="2"/>
  <c r="T15" i="2"/>
  <c r="T24" i="2"/>
  <c r="T8" i="2"/>
  <c r="T42" i="2" l="1"/>
  <c r="T19" i="2"/>
  <c r="T46" i="2"/>
  <c r="T26" i="2"/>
  <c r="T41" i="2"/>
  <c r="T38" i="2"/>
  <c r="T33" i="2"/>
  <c r="T29" i="2"/>
  <c r="T20" i="2"/>
  <c r="T18" i="2"/>
  <c r="T45" i="2"/>
  <c r="T43" i="2"/>
  <c r="T40" i="2"/>
  <c r="T36" i="2"/>
  <c r="T34" i="2"/>
  <c r="T32" i="2"/>
  <c r="T27" i="2"/>
  <c r="T17" i="2"/>
  <c r="T30" i="2" l="1"/>
  <c r="U8" i="2" s="1"/>
</calcChain>
</file>

<file path=xl/sharedStrings.xml><?xml version="1.0" encoding="utf-8"?>
<sst xmlns="http://schemas.openxmlformats.org/spreadsheetml/2006/main" count="108" uniqueCount="90">
  <si>
    <t xml:space="preserve">Razão Social: </t>
  </si>
  <si>
    <t>Fantasia:</t>
  </si>
  <si>
    <t>Cod.:</t>
  </si>
  <si>
    <t xml:space="preserve">  DATA:  </t>
  </si>
  <si>
    <t>Endereço:</t>
  </si>
  <si>
    <t xml:space="preserve">Bairro: </t>
  </si>
  <si>
    <t xml:space="preserve">Cidade: </t>
  </si>
  <si>
    <t>Estado:</t>
  </si>
  <si>
    <t xml:space="preserve">Cep:  </t>
  </si>
  <si>
    <t>Tel. c/ DDD:</t>
  </si>
  <si>
    <t>CNPJ:</t>
  </si>
  <si>
    <t>I.E:</t>
  </si>
  <si>
    <t>ISENTO</t>
  </si>
  <si>
    <t>RESUMO</t>
  </si>
  <si>
    <t>E-mail:</t>
  </si>
  <si>
    <t xml:space="preserve">Contato: </t>
  </si>
  <si>
    <t xml:space="preserve">QUANTIDADE </t>
  </si>
  <si>
    <t>VALOR TOTAL</t>
  </si>
  <si>
    <t xml:space="preserve">Cond. de Pagto : </t>
  </si>
  <si>
    <t xml:space="preserve"> (      )</t>
  </si>
  <si>
    <t xml:space="preserve"> (       )</t>
  </si>
  <si>
    <t xml:space="preserve">  TOTAL</t>
  </si>
  <si>
    <t>WHATSAPP:</t>
  </si>
  <si>
    <t xml:space="preserve">Rep. </t>
  </si>
  <si>
    <t>MODELO</t>
  </si>
  <si>
    <t>REF.</t>
  </si>
  <si>
    <t>STYLE</t>
  </si>
  <si>
    <t>COR</t>
  </si>
  <si>
    <t>37</t>
  </si>
  <si>
    <t>38</t>
  </si>
  <si>
    <t>39</t>
  </si>
  <si>
    <t>40</t>
  </si>
  <si>
    <t>41</t>
  </si>
  <si>
    <t>42</t>
  </si>
  <si>
    <t>43</t>
  </si>
  <si>
    <t>44</t>
  </si>
  <si>
    <t>QDE</t>
  </si>
  <si>
    <t>PREÇO</t>
  </si>
  <si>
    <t>VALOR</t>
  </si>
  <si>
    <t xml:space="preserve">CAMBRIDGE MID </t>
  </si>
  <si>
    <t>NEW STYLE</t>
  </si>
  <si>
    <t>CAMBRIDGE MID</t>
  </si>
  <si>
    <t>WHITE/BLACK SUEDE</t>
  </si>
  <si>
    <t>BLACK /WHTE SUEDE</t>
  </si>
  <si>
    <t xml:space="preserve">CAMBRIDGE </t>
  </si>
  <si>
    <t>CAMBRIDGE</t>
  </si>
  <si>
    <t xml:space="preserve">BLACK/BLACK REFLECTIVE SUEDE
</t>
  </si>
  <si>
    <t>BLACK  WHITE SUEDE</t>
  </si>
  <si>
    <t xml:space="preserve"> NEWPORT HI</t>
  </si>
  <si>
    <t>NEWPORT HI</t>
  </si>
  <si>
    <t>WHITE SLATE SUEDE</t>
  </si>
  <si>
    <t>BLACK SUEDE</t>
  </si>
  <si>
    <t xml:space="preserve">NEW PORT </t>
  </si>
  <si>
    <t>NEWPORT</t>
  </si>
  <si>
    <t xml:space="preserve">BLACK GUM SUEDE </t>
  </si>
  <si>
    <r>
      <t>BRISTOL-</t>
    </r>
    <r>
      <rPr>
        <b/>
        <sz val="14"/>
        <color rgb="FFFFFF00"/>
        <rFont val="Calibri"/>
        <family val="2"/>
        <scheme val="minor"/>
      </rPr>
      <t xml:space="preserve"> NEW STYLE</t>
    </r>
  </si>
  <si>
    <t>BRISTOL- NEW STYLE</t>
  </si>
  <si>
    <t>BLACK WHITE SUEDE</t>
  </si>
  <si>
    <t xml:space="preserve">MANCHESTER  </t>
  </si>
  <si>
    <t>MANCHESTER</t>
  </si>
  <si>
    <t>BLACK/WHITE</t>
  </si>
  <si>
    <t xml:space="preserve">GRAPE/BLACK / SUEDE </t>
  </si>
  <si>
    <t>GRIFFIN SUEDE</t>
  </si>
  <si>
    <t>GRIFFIN SD</t>
  </si>
  <si>
    <t>BLACK/WHITE - SUEDE</t>
  </si>
  <si>
    <t>GRIFFIN LEATHER</t>
  </si>
  <si>
    <t>SHEFFIELD SUEDE</t>
  </si>
  <si>
    <t>SHEFFIELD SD</t>
  </si>
  <si>
    <t>ALL BLACK SUEDE</t>
  </si>
  <si>
    <r>
      <t>OXFORD</t>
    </r>
    <r>
      <rPr>
        <b/>
        <sz val="14"/>
        <color rgb="FFFFFF00"/>
        <rFont val="Calibri"/>
        <family val="2"/>
        <scheme val="minor"/>
      </rPr>
      <t xml:space="preserve">  </t>
    </r>
  </si>
  <si>
    <t>OXFORD</t>
  </si>
  <si>
    <t>BLACK/WHITE /CANVAS</t>
  </si>
  <si>
    <t>RED /WHITE / CANVAS</t>
  </si>
  <si>
    <t xml:space="preserve">  Á VISTA 5% DESCONTO</t>
  </si>
  <si>
    <t>BLACK GUM / SUEDE</t>
  </si>
  <si>
    <t>RETAIL                               MARK-UP   2.1</t>
  </si>
  <si>
    <t>RED WHITE SUEDE NEW COLOR</t>
  </si>
  <si>
    <t>RASCUNHO DE VENDAS LAKAI SHOES NACIONAL 2023</t>
  </si>
  <si>
    <t xml:space="preserve">BLACK/GUN /SUEDE                NEW COLLOR
</t>
  </si>
  <si>
    <t>WHITE PINE LEATHER                  NEW COLLOR</t>
  </si>
  <si>
    <t>LIGHT GREY WHITE SUEDE NEW COLLOR</t>
  </si>
  <si>
    <t>YELLOW/HIGH LIGHTER               NEW COLLOR</t>
  </si>
  <si>
    <t>RED SUEDE                                    NEW COLLOR</t>
  </si>
  <si>
    <t>WHITE GUM LEATHER                  NEW COLLOR</t>
  </si>
  <si>
    <t xml:space="preserve">OFF WHITE/ SUEDE
</t>
  </si>
  <si>
    <t>TOBACCO/GUM</t>
  </si>
  <si>
    <t xml:space="preserve">30/60 /90/120 </t>
  </si>
  <si>
    <t>45/60/75/90/105</t>
  </si>
  <si>
    <t xml:space="preserve"> 45/75/105                                 (    )</t>
  </si>
  <si>
    <t>45/60/75/90/105         ( 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</si>
</sst>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R$&quot;\ * #,##0.00_-;\-&quot;R$&quot;\ * #,##0.00_-;_-&quot;R$&quot;\ * &quot;-&quot;??_-;_-@_-"/>
    <numFmt numFmtId="165" formatCode="_(&quot;R$&quot;* #,##0.00_);_(&quot;R$&quot;* \(#,##0.00\);_(&quot;R$&quot;* &quot;-&quot;??_);_(@_)"/>
    <numFmt numFmtId="166" formatCode="&quot;R$&quot;\ #,##0.00"/>
  </numFmts>
  <fonts count="4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i/>
      <sz val="14"/>
      <name val="Calibri"/>
      <family val="2"/>
      <scheme val="minor"/>
    </font>
    <font>
      <b/>
      <sz val="12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36"/>
      <name val="Calibri"/>
      <family val="2"/>
      <scheme val="minor"/>
    </font>
    <font>
      <b/>
      <sz val="36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432FF"/>
      <name val="Calibri"/>
      <family val="2"/>
      <scheme val="minor"/>
    </font>
    <font>
      <b/>
      <sz val="12"/>
      <color theme="1"/>
      <name val="Calibri  "/>
    </font>
    <font>
      <b/>
      <sz val="12"/>
      <name val="Calibri  "/>
    </font>
    <font>
      <b/>
      <sz val="16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</font>
    <font>
      <b/>
      <sz val="14"/>
      <color rgb="FFFFFF00"/>
      <name val="Calibri"/>
      <family val="2"/>
      <scheme val="minor"/>
    </font>
    <font>
      <sz val="16"/>
      <color rgb="FFFFFF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1"/>
        <bgColor rgb="FF000000"/>
      </patternFill>
    </fill>
  </fills>
  <borders count="4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medium">
        <color theme="0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medium">
        <color theme="0"/>
      </bottom>
      <diagonal/>
    </border>
    <border>
      <left style="thin">
        <color theme="0"/>
      </left>
      <right/>
      <top style="medium">
        <color theme="1"/>
      </top>
      <bottom style="medium">
        <color theme="0"/>
      </bottom>
      <diagonal/>
    </border>
    <border>
      <left/>
      <right/>
      <top style="medium">
        <color theme="1"/>
      </top>
      <bottom style="medium">
        <color theme="0"/>
      </bottom>
      <diagonal/>
    </border>
    <border>
      <left/>
      <right style="thin">
        <color theme="0"/>
      </right>
      <top style="medium">
        <color theme="1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165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</cellStyleXfs>
  <cellXfs count="198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0" fontId="0" fillId="3" borderId="0" xfId="0" applyFill="1" applyAlignment="1" applyProtection="1">
      <alignment vertical="center"/>
      <protection locked="0"/>
    </xf>
    <xf numFmtId="3" fontId="8" fillId="3" borderId="2" xfId="0" applyNumberFormat="1" applyFont="1" applyFill="1" applyBorder="1" applyAlignment="1">
      <alignment horizontal="center" vertical="center"/>
    </xf>
    <xf numFmtId="0" fontId="2" fillId="3" borderId="0" xfId="0" applyFont="1" applyFill="1" applyAlignment="1" applyProtection="1">
      <alignment vertical="center"/>
      <protection locked="0"/>
    </xf>
    <xf numFmtId="0" fontId="2" fillId="3" borderId="0" xfId="0" applyFont="1" applyFill="1" applyProtection="1">
      <protection locked="0"/>
    </xf>
    <xf numFmtId="0" fontId="13" fillId="0" borderId="0" xfId="0" applyFont="1"/>
    <xf numFmtId="0" fontId="3" fillId="4" borderId="0" xfId="1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0" fontId="13" fillId="3" borderId="0" xfId="0" applyFont="1" applyFill="1"/>
    <xf numFmtId="0" fontId="6" fillId="3" borderId="0" xfId="0" applyFont="1" applyFill="1" applyAlignment="1" applyProtection="1">
      <alignment vertical="center"/>
      <protection locked="0"/>
    </xf>
    <xf numFmtId="0" fontId="7" fillId="3" borderId="17" xfId="0" applyFont="1" applyFill="1" applyBorder="1" applyAlignment="1">
      <alignment vertical="center"/>
    </xf>
    <xf numFmtId="0" fontId="15" fillId="3" borderId="0" xfId="0" applyFont="1" applyFill="1"/>
    <xf numFmtId="3" fontId="7" fillId="3" borderId="2" xfId="0" applyNumberFormat="1" applyFont="1" applyFill="1" applyBorder="1" applyAlignment="1">
      <alignment horizontal="center" vertical="center"/>
    </xf>
    <xf numFmtId="0" fontId="14" fillId="5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49" fontId="7" fillId="2" borderId="0" xfId="0" applyNumberFormat="1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3" fontId="7" fillId="2" borderId="0" xfId="0" applyNumberFormat="1" applyFont="1" applyFill="1" applyAlignment="1" applyProtection="1">
      <alignment horizontal="center" vertical="center"/>
      <protection locked="0"/>
    </xf>
    <xf numFmtId="3" fontId="8" fillId="2" borderId="0" xfId="0" applyNumberFormat="1" applyFont="1" applyFill="1" applyAlignment="1">
      <alignment horizontal="center" vertical="center"/>
    </xf>
    <xf numFmtId="166" fontId="8" fillId="2" borderId="0" xfId="0" applyNumberFormat="1" applyFont="1" applyFill="1" applyAlignment="1">
      <alignment horizontal="center" vertical="center"/>
    </xf>
    <xf numFmtId="0" fontId="7" fillId="3" borderId="20" xfId="0" applyFont="1" applyFill="1" applyBorder="1" applyAlignment="1" applyProtection="1">
      <alignment vertical="center"/>
      <protection locked="0"/>
    </xf>
    <xf numFmtId="165" fontId="15" fillId="3" borderId="0" xfId="2" applyFont="1" applyFill="1" applyBorder="1" applyAlignment="1"/>
    <xf numFmtId="0" fontId="15" fillId="3" borderId="13" xfId="0" applyFont="1" applyFill="1" applyBorder="1"/>
    <xf numFmtId="3" fontId="7" fillId="3" borderId="2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166" fontId="8" fillId="3" borderId="2" xfId="0" applyNumberFormat="1" applyFont="1" applyFill="1" applyBorder="1" applyAlignment="1">
      <alignment horizontal="center" vertical="center"/>
    </xf>
    <xf numFmtId="0" fontId="7" fillId="3" borderId="17" xfId="0" applyFont="1" applyFill="1" applyBorder="1" applyAlignment="1" applyProtection="1">
      <alignment vertical="center"/>
      <protection locked="0"/>
    </xf>
    <xf numFmtId="0" fontId="7" fillId="3" borderId="15" xfId="0" applyFont="1" applyFill="1" applyBorder="1" applyAlignment="1" applyProtection="1">
      <alignment horizontal="center" vertical="center"/>
      <protection locked="0"/>
    </xf>
    <xf numFmtId="0" fontId="7" fillId="3" borderId="8" xfId="0" applyFont="1" applyFill="1" applyBorder="1" applyAlignment="1" applyProtection="1">
      <alignment horizontal="center" vertical="center"/>
      <protection locked="0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 applyProtection="1">
      <alignment vertical="center"/>
      <protection locked="0"/>
    </xf>
    <xf numFmtId="0" fontId="7" fillId="3" borderId="15" xfId="0" applyFont="1" applyFill="1" applyBorder="1" applyAlignment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  <protection locked="0"/>
    </xf>
    <xf numFmtId="166" fontId="8" fillId="3" borderId="24" xfId="0" applyNumberFormat="1" applyFont="1" applyFill="1" applyBorder="1" applyAlignment="1">
      <alignment horizontal="center" vertical="center"/>
    </xf>
    <xf numFmtId="0" fontId="2" fillId="3" borderId="25" xfId="0" applyFont="1" applyFill="1" applyBorder="1" applyProtection="1">
      <protection locked="0"/>
    </xf>
    <xf numFmtId="0" fontId="7" fillId="2" borderId="0" xfId="0" applyFont="1" applyFill="1" applyAlignment="1">
      <alignment horizontal="center" vertical="center"/>
    </xf>
    <xf numFmtId="0" fontId="7" fillId="2" borderId="1" xfId="0" applyFont="1" applyFill="1" applyBorder="1" applyAlignment="1" applyProtection="1">
      <alignment vertical="center"/>
      <protection locked="0"/>
    </xf>
    <xf numFmtId="3" fontId="7" fillId="2" borderId="5" xfId="0" applyNumberFormat="1" applyFont="1" applyFill="1" applyBorder="1" applyAlignment="1" applyProtection="1">
      <alignment horizontal="center" vertical="center"/>
      <protection locked="0"/>
    </xf>
    <xf numFmtId="166" fontId="8" fillId="2" borderId="5" xfId="0" applyNumberFormat="1" applyFont="1" applyFill="1" applyBorder="1" applyAlignment="1">
      <alignment horizontal="center" vertical="center"/>
    </xf>
    <xf numFmtId="0" fontId="18" fillId="3" borderId="0" xfId="0" applyFont="1" applyFill="1"/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/>
    </xf>
    <xf numFmtId="0" fontId="10" fillId="2" borderId="3" xfId="0" applyFont="1" applyFill="1" applyBorder="1" applyProtection="1">
      <protection locked="0"/>
    </xf>
    <xf numFmtId="0" fontId="7" fillId="3" borderId="8" xfId="0" applyFont="1" applyFill="1" applyBorder="1" applyAlignment="1" applyProtection="1">
      <alignment vertical="center"/>
      <protection locked="0"/>
    </xf>
    <xf numFmtId="0" fontId="7" fillId="3" borderId="15" xfId="0" applyFont="1" applyFill="1" applyBorder="1" applyAlignment="1" applyProtection="1">
      <alignment vertical="center"/>
      <protection locked="0"/>
    </xf>
    <xf numFmtId="3" fontId="8" fillId="2" borderId="5" xfId="0" applyNumberFormat="1" applyFont="1" applyFill="1" applyBorder="1" applyAlignment="1">
      <alignment horizontal="center" vertical="center"/>
    </xf>
    <xf numFmtId="3" fontId="7" fillId="2" borderId="5" xfId="0" applyNumberFormat="1" applyFont="1" applyFill="1" applyBorder="1" applyAlignment="1">
      <alignment horizontal="center" vertical="center"/>
    </xf>
    <xf numFmtId="3" fontId="7" fillId="2" borderId="29" xfId="0" applyNumberFormat="1" applyFont="1" applyFill="1" applyBorder="1" applyAlignment="1" applyProtection="1">
      <alignment horizontal="center" vertical="center"/>
      <protection locked="0"/>
    </xf>
    <xf numFmtId="0" fontId="7" fillId="3" borderId="28" xfId="0" applyFont="1" applyFill="1" applyBorder="1" applyAlignment="1" applyProtection="1">
      <alignment horizontal="center" vertical="center"/>
      <protection locked="0"/>
    </xf>
    <xf numFmtId="0" fontId="7" fillId="3" borderId="28" xfId="0" applyFont="1" applyFill="1" applyBorder="1" applyAlignment="1">
      <alignment horizontal="center" vertical="center"/>
    </xf>
    <xf numFmtId="0" fontId="7" fillId="3" borderId="30" xfId="0" applyFont="1" applyFill="1" applyBorder="1" applyAlignment="1" applyProtection="1">
      <alignment vertical="center"/>
      <protection locked="0"/>
    </xf>
    <xf numFmtId="0" fontId="7" fillId="3" borderId="31" xfId="0" applyFont="1" applyFill="1" applyBorder="1" applyAlignment="1" applyProtection="1">
      <alignment horizontal="center" vertical="center"/>
      <protection locked="0"/>
    </xf>
    <xf numFmtId="0" fontId="19" fillId="2" borderId="32" xfId="0" applyFont="1" applyFill="1" applyBorder="1" applyAlignment="1" applyProtection="1">
      <alignment horizontal="center" vertical="center"/>
      <protection locked="0"/>
    </xf>
    <xf numFmtId="0" fontId="7" fillId="2" borderId="28" xfId="0" applyFont="1" applyFill="1" applyBorder="1" applyAlignment="1">
      <alignment horizontal="center" vertical="center"/>
    </xf>
    <xf numFmtId="0" fontId="7" fillId="2" borderId="30" xfId="0" applyFont="1" applyFill="1" applyBorder="1" applyAlignment="1" applyProtection="1">
      <alignment vertical="center"/>
      <protection locked="0"/>
    </xf>
    <xf numFmtId="3" fontId="7" fillId="3" borderId="24" xfId="0" applyNumberFormat="1" applyFont="1" applyFill="1" applyBorder="1" applyAlignment="1" applyProtection="1">
      <alignment horizontal="center" vertical="center"/>
      <protection locked="0"/>
    </xf>
    <xf numFmtId="3" fontId="8" fillId="3" borderId="24" xfId="0" applyNumberFormat="1" applyFont="1" applyFill="1" applyBorder="1" applyAlignment="1">
      <alignment horizontal="center" vertical="center"/>
    </xf>
    <xf numFmtId="0" fontId="12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shrinkToFit="1"/>
      <protection locked="0"/>
    </xf>
    <xf numFmtId="49" fontId="10" fillId="2" borderId="33" xfId="0" applyNumberFormat="1" applyFont="1" applyFill="1" applyBorder="1" applyAlignment="1" applyProtection="1">
      <alignment horizontal="center" vertical="center"/>
      <protection locked="0"/>
    </xf>
    <xf numFmtId="166" fontId="11" fillId="2" borderId="27" xfId="0" applyNumberFormat="1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vertical="center"/>
      <protection locked="0"/>
    </xf>
    <xf numFmtId="0" fontId="20" fillId="4" borderId="0" xfId="1" applyFont="1" applyFill="1" applyAlignment="1" applyProtection="1">
      <alignment horizontal="left" vertical="center"/>
      <protection locked="0"/>
    </xf>
    <xf numFmtId="0" fontId="21" fillId="3" borderId="13" xfId="0" applyFont="1" applyFill="1" applyBorder="1" applyAlignment="1" applyProtection="1">
      <alignment vertical="center"/>
      <protection locked="0"/>
    </xf>
    <xf numFmtId="0" fontId="20" fillId="3" borderId="0" xfId="0" applyFont="1" applyFill="1" applyAlignment="1" applyProtection="1">
      <alignment vertical="center" wrapText="1"/>
      <protection locked="0"/>
    </xf>
    <xf numFmtId="166" fontId="20" fillId="4" borderId="0" xfId="1" applyNumberFormat="1" applyFont="1" applyFill="1" applyAlignment="1" applyProtection="1">
      <alignment horizontal="left" vertical="center"/>
      <protection locked="0"/>
    </xf>
    <xf numFmtId="0" fontId="20" fillId="6" borderId="18" xfId="0" applyFont="1" applyFill="1" applyBorder="1" applyAlignment="1" applyProtection="1">
      <alignment vertical="center" wrapText="1"/>
      <protection locked="0"/>
    </xf>
    <xf numFmtId="0" fontId="20" fillId="6" borderId="2" xfId="0" applyFont="1" applyFill="1" applyBorder="1" applyAlignment="1" applyProtection="1">
      <alignment horizontal="center" vertical="center"/>
      <protection locked="0"/>
    </xf>
    <xf numFmtId="0" fontId="20" fillId="6" borderId="11" xfId="0" applyFont="1" applyFill="1" applyBorder="1" applyAlignment="1" applyProtection="1">
      <alignment horizontal="center" vertical="center"/>
      <protection locked="0"/>
    </xf>
    <xf numFmtId="0" fontId="20" fillId="4" borderId="0" xfId="1" applyFont="1" applyFill="1" applyAlignment="1" applyProtection="1">
      <alignment vertical="center"/>
      <protection locked="0"/>
    </xf>
    <xf numFmtId="0" fontId="20" fillId="4" borderId="0" xfId="1" applyFont="1" applyFill="1" applyAlignment="1" applyProtection="1">
      <alignment horizontal="right" vertical="center"/>
      <protection locked="0"/>
    </xf>
    <xf numFmtId="0" fontId="20" fillId="4" borderId="0" xfId="1" quotePrefix="1" applyFont="1" applyFill="1" applyAlignment="1" applyProtection="1">
      <alignment horizontal="right" vertical="center"/>
      <protection locked="0"/>
    </xf>
    <xf numFmtId="0" fontId="20" fillId="3" borderId="0" xfId="0" applyFont="1" applyFill="1" applyAlignment="1" applyProtection="1">
      <alignment horizontal="left" vertical="center"/>
      <protection locked="0"/>
    </xf>
    <xf numFmtId="0" fontId="22" fillId="3" borderId="0" xfId="0" applyFont="1" applyFill="1" applyAlignment="1" applyProtection="1">
      <alignment horizontal="left" vertical="center"/>
      <protection locked="0"/>
    </xf>
    <xf numFmtId="4" fontId="20" fillId="6" borderId="23" xfId="0" applyNumberFormat="1" applyFont="1" applyFill="1" applyBorder="1" applyAlignment="1" applyProtection="1">
      <alignment horizontal="center" vertical="center"/>
      <protection locked="0"/>
    </xf>
    <xf numFmtId="3" fontId="20" fillId="6" borderId="21" xfId="0" applyNumberFormat="1" applyFont="1" applyFill="1" applyBorder="1" applyAlignment="1" applyProtection="1">
      <alignment horizontal="center" vertical="center"/>
      <protection locked="0"/>
    </xf>
    <xf numFmtId="166" fontId="20" fillId="6" borderId="22" xfId="0" applyNumberFormat="1" applyFont="1" applyFill="1" applyBorder="1" applyAlignment="1" applyProtection="1">
      <alignment horizontal="center" vertical="center"/>
      <protection locked="0"/>
    </xf>
    <xf numFmtId="0" fontId="7" fillId="3" borderId="4" xfId="0" applyFont="1" applyFill="1" applyBorder="1" applyAlignment="1">
      <alignment horizontal="center" vertical="center"/>
    </xf>
    <xf numFmtId="3" fontId="24" fillId="7" borderId="2" xfId="0" applyNumberFormat="1" applyFont="1" applyFill="1" applyBorder="1" applyAlignment="1" applyProtection="1">
      <alignment horizontal="center" vertical="center"/>
      <protection locked="0"/>
    </xf>
    <xf numFmtId="3" fontId="7" fillId="3" borderId="21" xfId="0" applyNumberFormat="1" applyFont="1" applyFill="1" applyBorder="1" applyAlignment="1" applyProtection="1">
      <alignment horizontal="center" vertical="center"/>
      <protection locked="0"/>
    </xf>
    <xf numFmtId="0" fontId="7" fillId="3" borderId="41" xfId="0" applyFont="1" applyFill="1" applyBorder="1" applyAlignment="1">
      <alignment horizontal="center" vertical="center"/>
    </xf>
    <xf numFmtId="3" fontId="7" fillId="3" borderId="40" xfId="0" applyNumberFormat="1" applyFont="1" applyFill="1" applyBorder="1" applyAlignment="1" applyProtection="1">
      <alignment horizontal="center" vertical="center"/>
      <protection locked="0"/>
    </xf>
    <xf numFmtId="166" fontId="25" fillId="3" borderId="24" xfId="0" applyNumberFormat="1" applyFont="1" applyFill="1" applyBorder="1" applyAlignment="1">
      <alignment horizontal="center" vertical="center"/>
    </xf>
    <xf numFmtId="166" fontId="25" fillId="3" borderId="2" xfId="0" applyNumberFormat="1" applyFont="1" applyFill="1" applyBorder="1" applyAlignment="1">
      <alignment horizontal="center" vertical="center"/>
    </xf>
    <xf numFmtId="166" fontId="25" fillId="2" borderId="10" xfId="0" applyNumberFormat="1" applyFont="1" applyFill="1" applyBorder="1" applyAlignment="1">
      <alignment horizontal="center" vertical="center"/>
    </xf>
    <xf numFmtId="166" fontId="25" fillId="2" borderId="26" xfId="0" applyNumberFormat="1" applyFont="1" applyFill="1" applyBorder="1" applyAlignment="1">
      <alignment horizontal="center" vertical="center"/>
    </xf>
    <xf numFmtId="0" fontId="7" fillId="3" borderId="42" xfId="0" applyFont="1" applyFill="1" applyBorder="1" applyAlignment="1" applyProtection="1">
      <alignment vertical="center"/>
      <protection locked="0"/>
    </xf>
    <xf numFmtId="0" fontId="7" fillId="3" borderId="41" xfId="0" applyFont="1" applyFill="1" applyBorder="1" applyAlignment="1" applyProtection="1">
      <alignment horizontal="center" vertical="center"/>
      <protection locked="0"/>
    </xf>
    <xf numFmtId="0" fontId="1" fillId="3" borderId="0" xfId="0" applyFont="1" applyFill="1"/>
    <xf numFmtId="0" fontId="23" fillId="2" borderId="34" xfId="0" applyFont="1" applyFill="1" applyBorder="1" applyAlignment="1" applyProtection="1">
      <alignment horizontal="center" vertical="center" wrapText="1"/>
      <protection locked="0"/>
    </xf>
    <xf numFmtId="0" fontId="23" fillId="2" borderId="35" xfId="0" applyFont="1" applyFill="1" applyBorder="1" applyAlignment="1" applyProtection="1">
      <alignment horizontal="center" vertical="center" shrinkToFit="1"/>
      <protection locked="0"/>
    </xf>
    <xf numFmtId="49" fontId="23" fillId="2" borderId="35" xfId="0" applyNumberFormat="1" applyFont="1" applyFill="1" applyBorder="1" applyAlignment="1" applyProtection="1">
      <alignment horizontal="center" vertical="center"/>
      <protection locked="0"/>
    </xf>
    <xf numFmtId="166" fontId="23" fillId="2" borderId="36" xfId="0" applyNumberFormat="1" applyFont="1" applyFill="1" applyBorder="1" applyAlignment="1">
      <alignment horizontal="center" vertical="center" wrapText="1"/>
    </xf>
    <xf numFmtId="14" fontId="20" fillId="3" borderId="13" xfId="0" applyNumberFormat="1" applyFont="1" applyFill="1" applyBorder="1" applyAlignment="1" applyProtection="1">
      <alignment vertical="center" wrapText="1"/>
      <protection locked="0"/>
    </xf>
    <xf numFmtId="0" fontId="26" fillId="3" borderId="13" xfId="0" applyFont="1" applyFill="1" applyBorder="1"/>
    <xf numFmtId="0" fontId="27" fillId="3" borderId="13" xfId="0" applyFont="1" applyFill="1" applyBorder="1" applyAlignment="1" applyProtection="1">
      <alignment vertical="center"/>
      <protection locked="0"/>
    </xf>
    <xf numFmtId="0" fontId="20" fillId="3" borderId="13" xfId="0" applyFont="1" applyFill="1" applyBorder="1" applyAlignment="1" applyProtection="1">
      <alignment vertical="center"/>
      <protection locked="0"/>
    </xf>
    <xf numFmtId="0" fontId="7" fillId="3" borderId="44" xfId="0" applyFont="1" applyFill="1" applyBorder="1" applyAlignment="1" applyProtection="1">
      <alignment vertical="center"/>
      <protection locked="0"/>
    </xf>
    <xf numFmtId="0" fontId="28" fillId="3" borderId="0" xfId="0" applyFont="1" applyFill="1" applyAlignment="1" applyProtection="1">
      <alignment horizontal="left" vertical="center"/>
      <protection locked="0"/>
    </xf>
    <xf numFmtId="49" fontId="10" fillId="2" borderId="13" xfId="0" applyNumberFormat="1" applyFont="1" applyFill="1" applyBorder="1" applyAlignment="1" applyProtection="1">
      <alignment horizontal="center" vertical="center"/>
      <protection locked="0"/>
    </xf>
    <xf numFmtId="3" fontId="7" fillId="2" borderId="2" xfId="0" applyNumberFormat="1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>
      <alignment vertical="center"/>
    </xf>
    <xf numFmtId="0" fontId="7" fillId="2" borderId="17" xfId="0" applyFont="1" applyFill="1" applyBorder="1" applyAlignment="1" applyProtection="1">
      <alignment vertical="center"/>
      <protection locked="0"/>
    </xf>
    <xf numFmtId="3" fontId="24" fillId="8" borderId="16" xfId="0" applyNumberFormat="1" applyFont="1" applyFill="1" applyBorder="1" applyAlignment="1" applyProtection="1">
      <alignment horizontal="center" vertical="center"/>
      <protection locked="0"/>
    </xf>
    <xf numFmtId="0" fontId="7" fillId="2" borderId="20" xfId="0" applyFont="1" applyFill="1" applyBorder="1" applyAlignment="1" applyProtection="1">
      <alignment vertical="center"/>
      <protection locked="0"/>
    </xf>
    <xf numFmtId="3" fontId="7" fillId="2" borderId="19" xfId="0" applyNumberFormat="1" applyFont="1" applyFill="1" applyBorder="1" applyAlignment="1" applyProtection="1">
      <alignment horizontal="center"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3" fontId="7" fillId="3" borderId="43" xfId="0" applyNumberFormat="1" applyFont="1" applyFill="1" applyBorder="1" applyAlignment="1" applyProtection="1">
      <alignment horizontal="center" vertical="center"/>
      <protection locked="0"/>
    </xf>
    <xf numFmtId="3" fontId="8" fillId="3" borderId="43" xfId="0" applyNumberFormat="1" applyFont="1" applyFill="1" applyBorder="1" applyAlignment="1">
      <alignment horizontal="center" vertical="center"/>
    </xf>
    <xf numFmtId="166" fontId="8" fillId="3" borderId="43" xfId="0" applyNumberFormat="1" applyFont="1" applyFill="1" applyBorder="1" applyAlignment="1">
      <alignment horizontal="center" vertical="center"/>
    </xf>
    <xf numFmtId="166" fontId="25" fillId="2" borderId="2" xfId="0" applyNumberFormat="1" applyFont="1" applyFill="1" applyBorder="1" applyAlignment="1">
      <alignment horizontal="center" vertical="center"/>
    </xf>
    <xf numFmtId="0" fontId="0" fillId="0" borderId="45" xfId="0" applyBorder="1"/>
    <xf numFmtId="0" fontId="2" fillId="3" borderId="45" xfId="0" applyFont="1" applyFill="1" applyBorder="1" applyProtection="1">
      <protection locked="0"/>
    </xf>
    <xf numFmtId="0" fontId="7" fillId="3" borderId="4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vertical="center"/>
      <protection locked="0"/>
    </xf>
    <xf numFmtId="0" fontId="7" fillId="3" borderId="28" xfId="0" applyFont="1" applyFill="1" applyBorder="1" applyAlignment="1" applyProtection="1">
      <alignment vertical="center"/>
      <protection locked="0"/>
    </xf>
    <xf numFmtId="49" fontId="30" fillId="3" borderId="28" xfId="0" applyNumberFormat="1" applyFont="1" applyFill="1" applyBorder="1" applyAlignment="1">
      <alignment horizontal="center" vertical="center"/>
    </xf>
    <xf numFmtId="49" fontId="30" fillId="3" borderId="15" xfId="0" applyNumberFormat="1" applyFont="1" applyFill="1" applyBorder="1" applyAlignment="1">
      <alignment horizontal="center" vertical="center"/>
    </xf>
    <xf numFmtId="49" fontId="30" fillId="3" borderId="8" xfId="0" applyNumberFormat="1" applyFont="1" applyFill="1" applyBorder="1" applyAlignment="1">
      <alignment horizontal="center" vertical="center"/>
    </xf>
    <xf numFmtId="0" fontId="31" fillId="3" borderId="15" xfId="0" applyFont="1" applyFill="1" applyBorder="1" applyAlignment="1">
      <alignment horizontal="center" vertical="center"/>
    </xf>
    <xf numFmtId="0" fontId="31" fillId="3" borderId="4" xfId="0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49" fontId="30" fillId="3" borderId="8" xfId="0" applyNumberFormat="1" applyFont="1" applyFill="1" applyBorder="1" applyAlignment="1">
      <alignment horizontal="center" vertical="center" wrapText="1"/>
    </xf>
    <xf numFmtId="0" fontId="31" fillId="3" borderId="41" xfId="0" applyFont="1" applyFill="1" applyBorder="1" applyAlignment="1">
      <alignment horizontal="center" vertical="center"/>
    </xf>
    <xf numFmtId="49" fontId="33" fillId="3" borderId="41" xfId="0" applyNumberFormat="1" applyFont="1" applyFill="1" applyBorder="1" applyAlignment="1">
      <alignment horizontal="center" vertical="center"/>
    </xf>
    <xf numFmtId="0" fontId="10" fillId="2" borderId="0" xfId="0" applyFont="1" applyFill="1" applyAlignment="1" applyProtection="1">
      <alignment horizontal="left" vertical="center"/>
      <protection locked="0"/>
    </xf>
    <xf numFmtId="0" fontId="35" fillId="2" borderId="0" xfId="0" applyFont="1" applyFill="1" applyAlignment="1" applyProtection="1">
      <alignment horizontal="center" vertical="center"/>
      <protection locked="0"/>
    </xf>
    <xf numFmtId="0" fontId="10" fillId="2" borderId="0" xfId="0" applyFont="1" applyFill="1" applyAlignment="1">
      <alignment horizontal="center" vertical="center"/>
    </xf>
    <xf numFmtId="49" fontId="29" fillId="2" borderId="0" xfId="0" applyNumberFormat="1" applyFont="1" applyFill="1" applyAlignment="1">
      <alignment horizontal="center" vertical="center"/>
    </xf>
    <xf numFmtId="0" fontId="34" fillId="2" borderId="1" xfId="0" applyFont="1" applyFill="1" applyBorder="1" applyAlignment="1" applyProtection="1">
      <alignment vertical="center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10" fillId="2" borderId="28" xfId="0" applyFont="1" applyFill="1" applyBorder="1" applyAlignment="1">
      <alignment horizontal="center" vertical="center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8" xfId="0" quotePrefix="1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center" vertical="center"/>
    </xf>
    <xf numFmtId="49" fontId="30" fillId="3" borderId="28" xfId="0" applyNumberFormat="1" applyFont="1" applyFill="1" applyBorder="1" applyAlignment="1">
      <alignment horizontal="center" vertical="center" wrapText="1"/>
    </xf>
    <xf numFmtId="0" fontId="36" fillId="3" borderId="30" xfId="0" applyFont="1" applyFill="1" applyBorder="1" applyAlignment="1" applyProtection="1">
      <alignment horizontal="center" vertical="center"/>
      <protection locked="0"/>
    </xf>
    <xf numFmtId="0" fontId="23" fillId="2" borderId="39" xfId="0" applyFont="1" applyFill="1" applyBorder="1" applyAlignment="1" applyProtection="1">
      <alignment horizontal="center" vertical="center" shrinkToFit="1"/>
      <protection locked="0"/>
    </xf>
    <xf numFmtId="0" fontId="20" fillId="4" borderId="0" xfId="1" applyFont="1" applyFill="1" applyAlignment="1" applyProtection="1">
      <alignment horizontal="center" vertical="center"/>
      <protection locked="0"/>
    </xf>
    <xf numFmtId="0" fontId="38" fillId="3" borderId="30" xfId="0" applyFont="1" applyFill="1" applyBorder="1" applyAlignment="1" applyProtection="1">
      <alignment vertical="center"/>
      <protection locked="0"/>
    </xf>
    <xf numFmtId="0" fontId="39" fillId="0" borderId="0" xfId="0" applyFont="1" applyAlignment="1">
      <alignment horizontal="left" vertical="center" readingOrder="1"/>
    </xf>
    <xf numFmtId="0" fontId="30" fillId="0" borderId="15" xfId="0" applyFont="1" applyBorder="1" applyAlignment="1">
      <alignment horizontal="center" vertical="center"/>
    </xf>
    <xf numFmtId="0" fontId="37" fillId="0" borderId="30" xfId="0" applyFont="1" applyBorder="1" applyAlignment="1" applyProtection="1">
      <alignment vertical="center"/>
      <protection locked="0"/>
    </xf>
    <xf numFmtId="3" fontId="7" fillId="0" borderId="24" xfId="0" applyNumberFormat="1" applyFont="1" applyBorder="1" applyAlignment="1" applyProtection="1">
      <alignment horizontal="center" vertical="center"/>
      <protection locked="0"/>
    </xf>
    <xf numFmtId="3" fontId="7" fillId="0" borderId="2" xfId="0" applyNumberFormat="1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3" fontId="7" fillId="3" borderId="5" xfId="0" applyNumberFormat="1" applyFont="1" applyFill="1" applyBorder="1" applyAlignment="1" applyProtection="1">
      <alignment horizontal="center" vertical="center"/>
      <protection locked="0"/>
    </xf>
    <xf numFmtId="3" fontId="7" fillId="3" borderId="29" xfId="0" applyNumberFormat="1" applyFont="1" applyFill="1" applyBorder="1" applyAlignment="1" applyProtection="1">
      <alignment horizontal="center" vertical="center"/>
      <protection locked="0"/>
    </xf>
    <xf numFmtId="0" fontId="0" fillId="0" borderId="46" xfId="0" applyBorder="1"/>
    <xf numFmtId="0" fontId="2" fillId="2" borderId="46" xfId="0" applyFont="1" applyFill="1" applyBorder="1" applyAlignment="1" applyProtection="1">
      <alignment vertical="center"/>
      <protection locked="0"/>
    </xf>
    <xf numFmtId="49" fontId="30" fillId="2" borderId="0" xfId="0" applyNumberFormat="1" applyFont="1" applyFill="1" applyAlignment="1">
      <alignment horizontal="center" vertical="center"/>
    </xf>
    <xf numFmtId="0" fontId="7" fillId="2" borderId="44" xfId="0" applyFont="1" applyFill="1" applyBorder="1" applyAlignment="1" applyProtection="1">
      <alignment vertical="center"/>
      <protection locked="0"/>
    </xf>
    <xf numFmtId="3" fontId="7" fillId="2" borderId="43" xfId="0" applyNumberFormat="1" applyFont="1" applyFill="1" applyBorder="1" applyAlignment="1" applyProtection="1">
      <alignment horizontal="center" vertical="center"/>
      <protection locked="0"/>
    </xf>
    <xf numFmtId="3" fontId="8" fillId="2" borderId="2" xfId="0" applyNumberFormat="1" applyFont="1" applyFill="1" applyBorder="1" applyAlignment="1">
      <alignment horizontal="center" vertical="center"/>
    </xf>
    <xf numFmtId="165" fontId="8" fillId="2" borderId="43" xfId="2" applyFont="1" applyFill="1" applyBorder="1" applyAlignment="1" applyProtection="1">
      <alignment horizontal="center" vertical="center"/>
    </xf>
    <xf numFmtId="166" fontId="8" fillId="2" borderId="43" xfId="0" applyNumberFormat="1" applyFont="1" applyFill="1" applyBorder="1" applyAlignment="1">
      <alignment horizontal="center" vertical="center"/>
    </xf>
    <xf numFmtId="0" fontId="34" fillId="2" borderId="13" xfId="0" applyFont="1" applyFill="1" applyBorder="1" applyAlignment="1" applyProtection="1">
      <alignment horizontal="center" vertical="center" shrinkToFit="1"/>
      <protection locked="0"/>
    </xf>
    <xf numFmtId="0" fontId="30" fillId="0" borderId="28" xfId="0" applyFont="1" applyBorder="1" applyAlignment="1">
      <alignment horizontal="center" vertical="center" wrapText="1" readingOrder="1"/>
    </xf>
    <xf numFmtId="0" fontId="7" fillId="3" borderId="47" xfId="0" applyFont="1" applyFill="1" applyBorder="1" applyAlignment="1" applyProtection="1">
      <alignment horizontal="center" vertical="center"/>
      <protection locked="0"/>
    </xf>
    <xf numFmtId="0" fontId="31" fillId="3" borderId="47" xfId="0" applyFont="1" applyFill="1" applyBorder="1" applyAlignment="1">
      <alignment horizontal="center" vertical="center"/>
    </xf>
    <xf numFmtId="0" fontId="7" fillId="3" borderId="47" xfId="0" applyFont="1" applyFill="1" applyBorder="1" applyAlignment="1">
      <alignment horizontal="center" vertical="center"/>
    </xf>
    <xf numFmtId="0" fontId="7" fillId="3" borderId="0" xfId="0" applyFont="1" applyFill="1" applyAlignment="1" applyProtection="1">
      <alignment vertical="center"/>
      <protection locked="0"/>
    </xf>
    <xf numFmtId="0" fontId="30" fillId="0" borderId="0" xfId="0" applyFont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3" fontId="24" fillId="7" borderId="43" xfId="0" applyNumberFormat="1" applyFont="1" applyFill="1" applyBorder="1" applyAlignment="1" applyProtection="1">
      <alignment horizontal="center" vertical="center"/>
      <protection locked="0"/>
    </xf>
    <xf numFmtId="3" fontId="24" fillId="8" borderId="48" xfId="0" applyNumberFormat="1" applyFont="1" applyFill="1" applyBorder="1" applyAlignment="1" applyProtection="1">
      <alignment horizontal="center" vertical="center"/>
      <protection locked="0"/>
    </xf>
    <xf numFmtId="0" fontId="30" fillId="0" borderId="28" xfId="0" applyFont="1" applyBorder="1" applyAlignment="1">
      <alignment horizontal="center" vertical="center" readingOrder="1"/>
    </xf>
    <xf numFmtId="49" fontId="30" fillId="3" borderId="15" xfId="0" applyNumberFormat="1" applyFont="1" applyFill="1" applyBorder="1" applyAlignment="1">
      <alignment horizontal="center" vertical="center" wrapText="1"/>
    </xf>
    <xf numFmtId="49" fontId="30" fillId="3" borderId="47" xfId="0" applyNumberFormat="1" applyFont="1" applyFill="1" applyBorder="1" applyAlignment="1">
      <alignment horizontal="center" vertical="center" wrapText="1"/>
    </xf>
    <xf numFmtId="49" fontId="30" fillId="3" borderId="4" xfId="0" applyNumberFormat="1" applyFont="1" applyFill="1" applyBorder="1" applyAlignment="1">
      <alignment horizontal="center" vertical="center" wrapText="1"/>
    </xf>
    <xf numFmtId="0" fontId="20" fillId="6" borderId="7" xfId="0" applyFont="1" applyFill="1" applyBorder="1" applyAlignment="1" applyProtection="1">
      <alignment horizontal="center" vertical="center"/>
      <protection locked="0"/>
    </xf>
    <xf numFmtId="0" fontId="20" fillId="6" borderId="8" xfId="0" applyFont="1" applyFill="1" applyBorder="1" applyAlignment="1" applyProtection="1">
      <alignment horizontal="center" vertical="center"/>
      <protection locked="0"/>
    </xf>
    <xf numFmtId="0" fontId="20" fillId="6" borderId="14" xfId="0" applyFont="1" applyFill="1" applyBorder="1" applyAlignment="1" applyProtection="1">
      <alignment horizontal="center" vertical="center"/>
      <protection locked="0"/>
    </xf>
    <xf numFmtId="0" fontId="14" fillId="5" borderId="0" xfId="0" applyFont="1" applyFill="1" applyAlignment="1" applyProtection="1">
      <alignment horizont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1" fillId="3" borderId="0" xfId="0" applyFont="1" applyFill="1" applyAlignment="1" applyProtection="1">
      <alignment horizontal="center"/>
      <protection locked="0"/>
    </xf>
    <xf numFmtId="0" fontId="20" fillId="4" borderId="13" xfId="1" applyFont="1" applyFill="1" applyBorder="1" applyAlignment="1" applyProtection="1">
      <alignment horizontal="left" vertical="center"/>
      <protection locked="0"/>
    </xf>
    <xf numFmtId="0" fontId="20" fillId="4" borderId="0" xfId="1" applyFont="1" applyFill="1" applyAlignment="1" applyProtection="1">
      <alignment horizontal="center" vertical="center"/>
      <protection locked="0"/>
    </xf>
    <xf numFmtId="0" fontId="20" fillId="4" borderId="6" xfId="1" applyFont="1" applyFill="1" applyBorder="1" applyAlignment="1" applyProtection="1">
      <alignment horizontal="left" vertical="center"/>
      <protection locked="0"/>
    </xf>
    <xf numFmtId="165" fontId="26" fillId="3" borderId="13" xfId="2" applyFont="1" applyFill="1" applyBorder="1" applyAlignment="1">
      <alignment horizontal="center"/>
    </xf>
    <xf numFmtId="0" fontId="20" fillId="3" borderId="13" xfId="0" quotePrefix="1" applyFont="1" applyFill="1" applyBorder="1" applyAlignment="1" applyProtection="1">
      <alignment horizontal="left" vertical="center"/>
      <protection locked="0"/>
    </xf>
    <xf numFmtId="0" fontId="10" fillId="2" borderId="13" xfId="0" applyFont="1" applyFill="1" applyBorder="1" applyAlignment="1" applyProtection="1">
      <alignment horizontal="right" vertical="center" shrinkToFit="1"/>
      <protection locked="0"/>
    </xf>
    <xf numFmtId="0" fontId="11" fillId="2" borderId="13" xfId="0" applyFont="1" applyFill="1" applyBorder="1" applyAlignment="1" applyProtection="1">
      <alignment horizontal="right" vertical="center" shrinkToFit="1"/>
      <protection locked="0"/>
    </xf>
    <xf numFmtId="0" fontId="20" fillId="4" borderId="13" xfId="3" applyFont="1" applyFill="1" applyBorder="1" applyAlignment="1" applyProtection="1">
      <alignment horizontal="left" vertical="center"/>
      <protection locked="0"/>
    </xf>
    <xf numFmtId="0" fontId="20" fillId="3" borderId="13" xfId="3" applyFont="1" applyFill="1" applyBorder="1" applyAlignment="1" applyProtection="1">
      <alignment horizontal="left" vertical="center"/>
      <protection locked="0"/>
    </xf>
    <xf numFmtId="0" fontId="28" fillId="3" borderId="13" xfId="0" applyFont="1" applyFill="1" applyBorder="1" applyAlignment="1" applyProtection="1">
      <alignment horizontal="left" vertical="center"/>
      <protection locked="0"/>
    </xf>
    <xf numFmtId="0" fontId="23" fillId="2" borderId="37" xfId="0" applyFont="1" applyFill="1" applyBorder="1" applyAlignment="1" applyProtection="1">
      <alignment horizontal="center" vertical="center" shrinkToFit="1"/>
      <protection locked="0"/>
    </xf>
    <xf numFmtId="0" fontId="23" fillId="2" borderId="38" xfId="0" applyFont="1" applyFill="1" applyBorder="1" applyAlignment="1" applyProtection="1">
      <alignment horizontal="center" vertical="center" shrinkToFit="1"/>
      <protection locked="0"/>
    </xf>
    <xf numFmtId="0" fontId="23" fillId="2" borderId="39" xfId="0" applyFont="1" applyFill="1" applyBorder="1" applyAlignment="1" applyProtection="1">
      <alignment horizontal="center" vertical="center" shrinkToFit="1"/>
      <protection locked="0"/>
    </xf>
  </cellXfs>
  <cellStyles count="6">
    <cellStyle name="Currency" xfId="2" builtinId="4"/>
    <cellStyle name="Hyperlink" xfId="3" builtinId="8"/>
    <cellStyle name="Moeda 2" xfId="4"/>
    <cellStyle name="Moeda 2 2" xfId="5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540000"/>
      <color rgb="FFCC0066"/>
      <color rgb="FFFF0000"/>
      <color rgb="FF0432FF"/>
      <color rgb="FF0099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png"/><Relationship Id="rId2" Type="http://schemas.openxmlformats.org/officeDocument/2006/relationships/image" Target="../media/image2.jp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23" Type="http://schemas.openxmlformats.org/officeDocument/2006/relationships/image" Target="../media/image23.png"/><Relationship Id="rId28" Type="http://schemas.openxmlformats.org/officeDocument/2006/relationships/image" Target="../media/image28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370416</xdr:colOff>
      <xdr:row>0</xdr:row>
      <xdr:rowOff>222250</xdr:rowOff>
    </xdr:from>
    <xdr:to>
      <xdr:col>1</xdr:col>
      <xdr:colOff>1678564</xdr:colOff>
      <xdr:row>2</xdr:row>
      <xdr:rowOff>25596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416" y="222250"/>
          <a:ext cx="1689148" cy="936821"/>
        </a:xfrm>
        <a:prstGeom prst="rect">
          <a:avLst/>
        </a:prstGeom>
      </xdr:spPr>
    </xdr:pic>
    <xdr:clientData fLocksWithSheet="0"/>
  </xdr:twoCellAnchor>
  <xdr:twoCellAnchor>
    <xdr:from>
      <xdr:col>20</xdr:col>
      <xdr:colOff>298449</xdr:colOff>
      <xdr:row>0</xdr:row>
      <xdr:rowOff>196689</xdr:rowOff>
    </xdr:from>
    <xdr:to>
      <xdr:col>21</xdr:col>
      <xdr:colOff>55033</xdr:colOff>
      <xdr:row>2</xdr:row>
      <xdr:rowOff>57149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81949" y="196689"/>
          <a:ext cx="1356784" cy="993935"/>
        </a:xfrm>
        <a:prstGeom prst="rect">
          <a:avLst/>
        </a:prstGeom>
      </xdr:spPr>
    </xdr:pic>
    <xdr:clientData fLocksWithSheet="0"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27709</xdr:rowOff>
    </xdr:to>
    <xdr:sp macro="" textlink="">
      <xdr:nvSpPr>
        <xdr:cNvPr id="8" name="AutoShape 6" descr="C:\Users\paulo\OneDrive\%C3%81rea de Trabalho\Lakai-Griffin-White-&amp;-Blue-Canvas-Skate-Shoes-_326024-front-US.webp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381000" y="1918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1479300</xdr:colOff>
      <xdr:row>26</xdr:row>
      <xdr:rowOff>288334</xdr:rowOff>
    </xdr:from>
    <xdr:to>
      <xdr:col>1</xdr:col>
      <xdr:colOff>2177116</xdr:colOff>
      <xdr:row>26</xdr:row>
      <xdr:rowOff>501728</xdr:rowOff>
    </xdr:to>
    <xdr:sp macro="" textlink="">
      <xdr:nvSpPr>
        <xdr:cNvPr id="10" name="Retângulo 14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/>
        </xdr:cNvSpPr>
      </xdr:nvSpPr>
      <xdr:spPr>
        <a:xfrm>
          <a:off x="1860300" y="29711059"/>
          <a:ext cx="697816" cy="21339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>
    <xdr:from>
      <xdr:col>1</xdr:col>
      <xdr:colOff>1453859</xdr:colOff>
      <xdr:row>25</xdr:row>
      <xdr:rowOff>230796</xdr:rowOff>
    </xdr:from>
    <xdr:to>
      <xdr:col>1</xdr:col>
      <xdr:colOff>2012598</xdr:colOff>
      <xdr:row>25</xdr:row>
      <xdr:rowOff>347622</xdr:rowOff>
    </xdr:to>
    <xdr:sp macro="" textlink="">
      <xdr:nvSpPr>
        <xdr:cNvPr id="11" name="Retângulo 36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/>
        </xdr:cNvSpPr>
      </xdr:nvSpPr>
      <xdr:spPr>
        <a:xfrm>
          <a:off x="1834859" y="25872096"/>
          <a:ext cx="558739" cy="11682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 fLocksWithSheet="0"/>
  </xdr:twoCellAnchor>
  <xdr:twoCellAnchor editAs="oneCell">
    <xdr:from>
      <xdr:col>1</xdr:col>
      <xdr:colOff>51955</xdr:colOff>
      <xdr:row>25</xdr:row>
      <xdr:rowOff>103911</xdr:rowOff>
    </xdr:from>
    <xdr:to>
      <xdr:col>1</xdr:col>
      <xdr:colOff>2256912</xdr:colOff>
      <xdr:row>25</xdr:row>
      <xdr:rowOff>1072285</xdr:rowOff>
    </xdr:to>
    <xdr:pic>
      <xdr:nvPicPr>
        <xdr:cNvPr id="12" name="Picture 46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2955" y="25745211"/>
          <a:ext cx="2204957" cy="968374"/>
        </a:xfrm>
        <a:prstGeom prst="rect">
          <a:avLst/>
        </a:prstGeom>
      </xdr:spPr>
    </xdr:pic>
    <xdr:clientData/>
  </xdr:twoCellAnchor>
  <xdr:twoCellAnchor editAs="oneCell">
    <xdr:from>
      <xdr:col>1</xdr:col>
      <xdr:colOff>138547</xdr:colOff>
      <xdr:row>28</xdr:row>
      <xdr:rowOff>173182</xdr:rowOff>
    </xdr:from>
    <xdr:to>
      <xdr:col>1</xdr:col>
      <xdr:colOff>2303319</xdr:colOff>
      <xdr:row>28</xdr:row>
      <xdr:rowOff>1212273</xdr:rowOff>
    </xdr:to>
    <xdr:pic>
      <xdr:nvPicPr>
        <xdr:cNvPr id="17" name="Picture 42" descr="LAKAI Bristol Suede Shoes Black/ Grey - Freeride Boardshop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00" t="21245" r="800" b="-914"/>
        <a:stretch/>
      </xdr:blipFill>
      <xdr:spPr bwMode="auto">
        <a:xfrm>
          <a:off x="519547" y="37987432"/>
          <a:ext cx="2164772" cy="1039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308450</xdr:colOff>
      <xdr:row>35</xdr:row>
      <xdr:rowOff>133350</xdr:rowOff>
    </xdr:from>
    <xdr:to>
      <xdr:col>1</xdr:col>
      <xdr:colOff>2307289</xdr:colOff>
      <xdr:row>35</xdr:row>
      <xdr:rowOff>1295400</xdr:rowOff>
    </xdr:to>
    <xdr:pic>
      <xdr:nvPicPr>
        <xdr:cNvPr id="37" name="Imagem 36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5"/>
        <a:srcRect l="-7277" t="-1578" r="7277" b="1578"/>
        <a:stretch/>
      </xdr:blipFill>
      <xdr:spPr>
        <a:xfrm>
          <a:off x="308450" y="31413450"/>
          <a:ext cx="2379839" cy="1162050"/>
        </a:xfrm>
        <a:prstGeom prst="rect">
          <a:avLst/>
        </a:prstGeom>
      </xdr:spPr>
    </xdr:pic>
    <xdr:clientData fLocksWithSheet="0"/>
  </xdr:twoCellAnchor>
  <xdr:oneCellAnchor>
    <xdr:from>
      <xdr:col>1</xdr:col>
      <xdr:colOff>0</xdr:colOff>
      <xdr:row>38</xdr:row>
      <xdr:rowOff>0</xdr:rowOff>
    </xdr:from>
    <xdr:ext cx="304800" cy="304800"/>
    <xdr:sp macro="" textlink="">
      <xdr:nvSpPr>
        <xdr:cNvPr id="42" name="AutoShape 6" descr="C:\Users\paulo\OneDrive\%C3%81rea de Trabalho\Lakai-Griffin-White-&amp;-Blue-Canvas-Skate-Shoes-_326024-front-US.webp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381000" y="6755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102176</xdr:colOff>
      <xdr:row>31</xdr:row>
      <xdr:rowOff>89140</xdr:rowOff>
    </xdr:from>
    <xdr:ext cx="2287205" cy="1130059"/>
    <xdr:pic>
      <xdr:nvPicPr>
        <xdr:cNvPr id="45" name="Imagem 44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9914"/>
        <a:stretch/>
      </xdr:blipFill>
      <xdr:spPr>
        <a:xfrm>
          <a:off x="483176" y="25216090"/>
          <a:ext cx="2287205" cy="1130059"/>
        </a:xfrm>
        <a:prstGeom prst="rect">
          <a:avLst/>
        </a:prstGeom>
      </xdr:spPr>
    </xdr:pic>
    <xdr:clientData/>
  </xdr:oneCellAnchor>
  <xdr:twoCellAnchor editAs="oneCell">
    <xdr:from>
      <xdr:col>1</xdr:col>
      <xdr:colOff>34637</xdr:colOff>
      <xdr:row>11</xdr:row>
      <xdr:rowOff>406978</xdr:rowOff>
    </xdr:from>
    <xdr:to>
      <xdr:col>1</xdr:col>
      <xdr:colOff>2268682</xdr:colOff>
      <xdr:row>12</xdr:row>
      <xdr:rowOff>1332458</xdr:rowOff>
    </xdr:to>
    <xdr:pic>
      <xdr:nvPicPr>
        <xdr:cNvPr id="50" name="Imagem 49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5637" y="4083628"/>
          <a:ext cx="2234045" cy="1344580"/>
        </a:xfrm>
        <a:prstGeom prst="rect">
          <a:avLst/>
        </a:prstGeom>
      </xdr:spPr>
    </xdr:pic>
    <xdr:clientData/>
  </xdr:twoCellAnchor>
  <xdr:twoCellAnchor editAs="oneCell">
    <xdr:from>
      <xdr:col>1</xdr:col>
      <xdr:colOff>34636</xdr:colOff>
      <xdr:row>14</xdr:row>
      <xdr:rowOff>51475</xdr:rowOff>
    </xdr:from>
    <xdr:to>
      <xdr:col>1</xdr:col>
      <xdr:colOff>2286000</xdr:colOff>
      <xdr:row>15</xdr:row>
      <xdr:rowOff>1</xdr:rowOff>
    </xdr:to>
    <xdr:pic>
      <xdr:nvPicPr>
        <xdr:cNvPr id="51" name="Imagem 50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5636" y="5537875"/>
          <a:ext cx="2251364" cy="1356013"/>
        </a:xfrm>
        <a:prstGeom prst="rect">
          <a:avLst/>
        </a:prstGeom>
      </xdr:spPr>
    </xdr:pic>
    <xdr:clientData/>
  </xdr:twoCellAnchor>
  <xdr:twoCellAnchor editAs="oneCell">
    <xdr:from>
      <xdr:col>1</xdr:col>
      <xdr:colOff>86591</xdr:colOff>
      <xdr:row>22</xdr:row>
      <xdr:rowOff>554182</xdr:rowOff>
    </xdr:from>
    <xdr:to>
      <xdr:col>1</xdr:col>
      <xdr:colOff>2389909</xdr:colOff>
      <xdr:row>22</xdr:row>
      <xdr:rowOff>1783773</xdr:rowOff>
    </xdr:to>
    <xdr:pic>
      <xdr:nvPicPr>
        <xdr:cNvPr id="52" name="Imagem 51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6359" t="7692" r="6200" b="14286"/>
        <a:stretch/>
      </xdr:blipFill>
      <xdr:spPr>
        <a:xfrm>
          <a:off x="467591" y="18253364"/>
          <a:ext cx="2303318" cy="1229591"/>
        </a:xfrm>
        <a:prstGeom prst="rect">
          <a:avLst/>
        </a:prstGeom>
      </xdr:spPr>
    </xdr:pic>
    <xdr:clientData/>
  </xdr:twoCellAnchor>
  <xdr:twoCellAnchor editAs="oneCell">
    <xdr:from>
      <xdr:col>1</xdr:col>
      <xdr:colOff>173182</xdr:colOff>
      <xdr:row>23</xdr:row>
      <xdr:rowOff>259773</xdr:rowOff>
    </xdr:from>
    <xdr:to>
      <xdr:col>1</xdr:col>
      <xdr:colOff>2337954</xdr:colOff>
      <xdr:row>23</xdr:row>
      <xdr:rowOff>1593273</xdr:rowOff>
    </xdr:to>
    <xdr:pic>
      <xdr:nvPicPr>
        <xdr:cNvPr id="53" name="Imagem 52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7334" t="1098" r="10117" b="14286"/>
        <a:stretch/>
      </xdr:blipFill>
      <xdr:spPr>
        <a:xfrm>
          <a:off x="554182" y="20106409"/>
          <a:ext cx="2164772" cy="1333500"/>
        </a:xfrm>
        <a:prstGeom prst="rect">
          <a:avLst/>
        </a:prstGeom>
      </xdr:spPr>
    </xdr:pic>
    <xdr:clientData/>
  </xdr:twoCellAnchor>
  <xdr:twoCellAnchor>
    <xdr:from>
      <xdr:col>1</xdr:col>
      <xdr:colOff>23267</xdr:colOff>
      <xdr:row>44</xdr:row>
      <xdr:rowOff>118533</xdr:rowOff>
    </xdr:from>
    <xdr:to>
      <xdr:col>1</xdr:col>
      <xdr:colOff>2353809</xdr:colOff>
      <xdr:row>44</xdr:row>
      <xdr:rowOff>1299998</xdr:rowOff>
    </xdr:to>
    <xdr:pic>
      <xdr:nvPicPr>
        <xdr:cNvPr id="55" name="Imagem 54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334"/>
        <a:stretch/>
      </xdr:blipFill>
      <xdr:spPr>
        <a:xfrm>
          <a:off x="404267" y="32797942"/>
          <a:ext cx="2330542" cy="1181465"/>
        </a:xfrm>
        <a:prstGeom prst="rect">
          <a:avLst/>
        </a:prstGeom>
      </xdr:spPr>
    </xdr:pic>
    <xdr:clientData fLocksWithSheet="0"/>
  </xdr:twoCellAnchor>
  <xdr:oneCellAnchor>
    <xdr:from>
      <xdr:col>1</xdr:col>
      <xdr:colOff>138545</xdr:colOff>
      <xdr:row>16</xdr:row>
      <xdr:rowOff>121227</xdr:rowOff>
    </xdr:from>
    <xdr:ext cx="2234046" cy="1177637"/>
    <xdr:pic>
      <xdr:nvPicPr>
        <xdr:cNvPr id="82" name="Imagem 81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5147" t="10108" b="7766"/>
        <a:stretch/>
      </xdr:blipFill>
      <xdr:spPr>
        <a:xfrm>
          <a:off x="519545" y="7446818"/>
          <a:ext cx="2234046" cy="1177637"/>
        </a:xfrm>
        <a:prstGeom prst="rect">
          <a:avLst/>
        </a:prstGeom>
      </xdr:spPr>
    </xdr:pic>
    <xdr:clientData/>
  </xdr:oneCellAnchor>
  <xdr:twoCellAnchor editAs="oneCell">
    <xdr:from>
      <xdr:col>1</xdr:col>
      <xdr:colOff>51954</xdr:colOff>
      <xdr:row>42</xdr:row>
      <xdr:rowOff>43628</xdr:rowOff>
    </xdr:from>
    <xdr:to>
      <xdr:col>1</xdr:col>
      <xdr:colOff>2285894</xdr:colOff>
      <xdr:row>42</xdr:row>
      <xdr:rowOff>1385455</xdr:rowOff>
    </xdr:to>
    <xdr:pic>
      <xdr:nvPicPr>
        <xdr:cNvPr id="4" name="Imagem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2954" y="53522173"/>
          <a:ext cx="2233940" cy="1341827"/>
        </a:xfrm>
        <a:prstGeom prst="rect">
          <a:avLst/>
        </a:prstGeom>
      </xdr:spPr>
    </xdr:pic>
    <xdr:clientData/>
  </xdr:twoCellAnchor>
  <xdr:twoCellAnchor editAs="oneCell">
    <xdr:from>
      <xdr:col>1</xdr:col>
      <xdr:colOff>103911</xdr:colOff>
      <xdr:row>40</xdr:row>
      <xdr:rowOff>502229</xdr:rowOff>
    </xdr:from>
    <xdr:to>
      <xdr:col>1</xdr:col>
      <xdr:colOff>2251971</xdr:colOff>
      <xdr:row>40</xdr:row>
      <xdr:rowOff>1472047</xdr:rowOff>
    </xdr:to>
    <xdr:pic>
      <xdr:nvPicPr>
        <xdr:cNvPr id="5" name="Imagem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l="8129" t="10729" r="4485" b="1"/>
        <a:stretch/>
      </xdr:blipFill>
      <xdr:spPr>
        <a:xfrm>
          <a:off x="484911" y="41026774"/>
          <a:ext cx="2148060" cy="969818"/>
        </a:xfrm>
        <a:prstGeom prst="rect">
          <a:avLst/>
        </a:prstGeom>
      </xdr:spPr>
    </xdr:pic>
    <xdr:clientData/>
  </xdr:twoCellAnchor>
  <xdr:twoCellAnchor editAs="oneCell">
    <xdr:from>
      <xdr:col>1</xdr:col>
      <xdr:colOff>138545</xdr:colOff>
      <xdr:row>18</xdr:row>
      <xdr:rowOff>86591</xdr:rowOff>
    </xdr:from>
    <xdr:to>
      <xdr:col>1</xdr:col>
      <xdr:colOff>2268683</xdr:colOff>
      <xdr:row>18</xdr:row>
      <xdr:rowOff>1350818</xdr:rowOff>
    </xdr:to>
    <xdr:pic>
      <xdr:nvPicPr>
        <xdr:cNvPr id="63" name="Picture 62" descr="https://cdn.shopify.com/s/files/1/0079/6740/8228/products/CAMBRIDGE_BLACK-WHITE-SUEDE_MS2210252A00_BKWTS_01_1200x.jpg?v=1620414620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47" t="6503" r="6522" b="5124"/>
        <a:stretch/>
      </xdr:blipFill>
      <xdr:spPr bwMode="auto">
        <a:xfrm>
          <a:off x="519545" y="11568546"/>
          <a:ext cx="2130138" cy="1264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14</xdr:row>
      <xdr:rowOff>304800</xdr:rowOff>
    </xdr:to>
    <xdr:sp macro="" textlink="">
      <xdr:nvSpPr>
        <xdr:cNvPr id="1046" name="AutoShape 22" descr="blob:https://web.whatsapp.com/170cf878-c404-4ecd-a72a-e77c64545e71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3810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14</xdr:row>
      <xdr:rowOff>304800</xdr:rowOff>
    </xdr:to>
    <xdr:sp macro="" textlink="">
      <xdr:nvSpPr>
        <xdr:cNvPr id="1048" name="AutoShape 24" descr="blob:https://web.whatsapp.com/170cf878-c404-4ecd-a72a-e77c64545e71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7917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14</xdr:row>
      <xdr:rowOff>304800</xdr:rowOff>
    </xdr:to>
    <xdr:sp macro="" textlink="">
      <xdr:nvSpPr>
        <xdr:cNvPr id="1050" name="AutoShape 26" descr="blob:https://web.whatsapp.com/170cf878-c404-4ecd-a72a-e77c64545e71">
          <a:extLst>
            <a:ext uri="{FF2B5EF4-FFF2-40B4-BE49-F238E27FC236}">
              <a16:creationId xmlns=""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3810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121226</xdr:colOff>
      <xdr:row>33</xdr:row>
      <xdr:rowOff>259773</xdr:rowOff>
    </xdr:from>
    <xdr:to>
      <xdr:col>1</xdr:col>
      <xdr:colOff>2274643</xdr:colOff>
      <xdr:row>33</xdr:row>
      <xdr:rowOff>1547576</xdr:rowOff>
    </xdr:to>
    <xdr:pic>
      <xdr:nvPicPr>
        <xdr:cNvPr id="89" name="Picture 88" descr="https://cdn.shopify.com/s/files/1/0079/6740/8228/products/MANCHESTER_BLACK-GRAPE-SUEDE_MS4220200A00_BKGPS_01_1200x.jpg?v=1666033297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31" t="9955" r="5971"/>
        <a:stretch/>
      </xdr:blipFill>
      <xdr:spPr bwMode="auto">
        <a:xfrm>
          <a:off x="502226" y="32956500"/>
          <a:ext cx="2153417" cy="1287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69274</xdr:colOff>
      <xdr:row>39</xdr:row>
      <xdr:rowOff>171450</xdr:rowOff>
    </xdr:from>
    <xdr:to>
      <xdr:col>1</xdr:col>
      <xdr:colOff>2366752</xdr:colOff>
      <xdr:row>39</xdr:row>
      <xdr:rowOff>1379671</xdr:rowOff>
    </xdr:to>
    <xdr:pic>
      <xdr:nvPicPr>
        <xdr:cNvPr id="93" name="Picture 92" descr="Tênis Skate Lakai Sheffield Black White Suede | Parcelamento sem juros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274" y="39585900"/>
          <a:ext cx="2297478" cy="1208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69273</xdr:colOff>
      <xdr:row>45</xdr:row>
      <xdr:rowOff>121227</xdr:rowOff>
    </xdr:from>
    <xdr:to>
      <xdr:col>1</xdr:col>
      <xdr:colOff>2367664</xdr:colOff>
      <xdr:row>45</xdr:row>
      <xdr:rowOff>1291760</xdr:rowOff>
    </xdr:to>
    <xdr:pic>
      <xdr:nvPicPr>
        <xdr:cNvPr id="25" name="Picture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50273" y="46914954"/>
          <a:ext cx="2298391" cy="1170533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41</xdr:row>
      <xdr:rowOff>247650</xdr:rowOff>
    </xdr:from>
    <xdr:to>
      <xdr:col>1</xdr:col>
      <xdr:colOff>2286000</xdr:colOff>
      <xdr:row>41</xdr:row>
      <xdr:rowOff>1466850</xdr:rowOff>
    </xdr:to>
    <xdr:pic>
      <xdr:nvPicPr>
        <xdr:cNvPr id="39" name="Imagem 47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9"/>
        <a:stretch/>
      </xdr:blipFill>
      <xdr:spPr>
        <a:xfrm>
          <a:off x="495300" y="42786300"/>
          <a:ext cx="2171700" cy="121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171450</xdr:colOff>
      <xdr:row>29</xdr:row>
      <xdr:rowOff>152400</xdr:rowOff>
    </xdr:from>
    <xdr:to>
      <xdr:col>1</xdr:col>
      <xdr:colOff>2266950</xdr:colOff>
      <xdr:row>29</xdr:row>
      <xdr:rowOff>1131625</xdr:rowOff>
    </xdr:to>
    <xdr:pic>
      <xdr:nvPicPr>
        <xdr:cNvPr id="41" name="Picture 40" descr="Tênis Lakai Bristol Masculino Red White Suede 43 / vermeho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4" t="31285" r="-3101" b="14580"/>
        <a:stretch/>
      </xdr:blipFill>
      <xdr:spPr bwMode="auto">
        <a:xfrm>
          <a:off x="552450" y="26574750"/>
          <a:ext cx="2095500" cy="97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152400</xdr:colOff>
      <xdr:row>17</xdr:row>
      <xdr:rowOff>114300</xdr:rowOff>
    </xdr:from>
    <xdr:to>
      <xdr:col>1</xdr:col>
      <xdr:colOff>2362200</xdr:colOff>
      <xdr:row>17</xdr:row>
      <xdr:rowOff>1333500</xdr:rowOff>
    </xdr:to>
    <xdr:pic>
      <xdr:nvPicPr>
        <xdr:cNvPr id="15" name="Picture 14"/>
        <xdr:cNvPicPr>
          <a:picLocks noChangeAspect="1"/>
        </xdr:cNvPicPr>
      </xdr:nvPicPr>
      <xdr:blipFill rotWithShape="1">
        <a:blip xmlns:r="http://schemas.openxmlformats.org/officeDocument/2006/relationships" r:embed="rId21"/>
        <a:srcRect l="6174" t="2361" r="3201" b="22654"/>
        <a:stretch/>
      </xdr:blipFill>
      <xdr:spPr>
        <a:xfrm>
          <a:off x="533400" y="8915400"/>
          <a:ext cx="2209800" cy="12192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</xdr:row>
      <xdr:rowOff>269049</xdr:rowOff>
    </xdr:from>
    <xdr:to>
      <xdr:col>1</xdr:col>
      <xdr:colOff>2343150</xdr:colOff>
      <xdr:row>19</xdr:row>
      <xdr:rowOff>1333500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95300" y="13242099"/>
          <a:ext cx="2228850" cy="106445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20</xdr:row>
      <xdr:rowOff>171450</xdr:rowOff>
    </xdr:from>
    <xdr:to>
      <xdr:col>1</xdr:col>
      <xdr:colOff>2362200</xdr:colOff>
      <xdr:row>20</xdr:row>
      <xdr:rowOff>1268320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57200" y="14630400"/>
          <a:ext cx="2286000" cy="109687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32</xdr:row>
      <xdr:rowOff>190501</xdr:rowOff>
    </xdr:from>
    <xdr:to>
      <xdr:col>1</xdr:col>
      <xdr:colOff>2293621</xdr:colOff>
      <xdr:row>32</xdr:row>
      <xdr:rowOff>1181101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95301" y="26650951"/>
          <a:ext cx="2179320" cy="9906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37</xdr:row>
      <xdr:rowOff>38100</xdr:rowOff>
    </xdr:from>
    <xdr:to>
      <xdr:col>1</xdr:col>
      <xdr:colOff>2247900</xdr:colOff>
      <xdr:row>38</xdr:row>
      <xdr:rowOff>4367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19100" y="34156650"/>
          <a:ext cx="2209800" cy="1109267"/>
        </a:xfrm>
        <a:prstGeom prst="rect">
          <a:avLst/>
        </a:prstGeom>
      </xdr:spPr>
    </xdr:pic>
    <xdr:clientData/>
  </xdr:twoCellAnchor>
  <xdr:twoCellAnchor editAs="oneCell">
    <xdr:from>
      <xdr:col>1</xdr:col>
      <xdr:colOff>95249</xdr:colOff>
      <xdr:row>36</xdr:row>
      <xdr:rowOff>114300</xdr:rowOff>
    </xdr:from>
    <xdr:to>
      <xdr:col>1</xdr:col>
      <xdr:colOff>2320258</xdr:colOff>
      <xdr:row>36</xdr:row>
      <xdr:rowOff>1276350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76249" y="32804100"/>
          <a:ext cx="2225009" cy="116205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26</xdr:row>
      <xdr:rowOff>133350</xdr:rowOff>
    </xdr:from>
    <xdr:to>
      <xdr:col>1</xdr:col>
      <xdr:colOff>2324100</xdr:colOff>
      <xdr:row>26</xdr:row>
      <xdr:rowOff>1272530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57200" y="22117050"/>
          <a:ext cx="2247900" cy="113918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57152</xdr:colOff>
      <xdr:row>13</xdr:row>
      <xdr:rowOff>19050</xdr:rowOff>
    </xdr:from>
    <xdr:to>
      <xdr:col>2</xdr:col>
      <xdr:colOff>3928</xdr:colOff>
      <xdr:row>13</xdr:row>
      <xdr:rowOff>1352550</xdr:rowOff>
    </xdr:to>
    <xdr:pic>
      <xdr:nvPicPr>
        <xdr:cNvPr id="57" name="Picture 56" descr="LAKAI CAMBRIDGE MID (TOBACCO SUEDE) | First Gear Skateshop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0" t="22580" r="-1610" b="20968"/>
        <a:stretch/>
      </xdr:blipFill>
      <xdr:spPr bwMode="auto">
        <a:xfrm>
          <a:off x="438152" y="5524500"/>
          <a:ext cx="2366126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tabSelected="1" zoomScale="50" zoomScaleNormal="50" workbookViewId="0">
      <pane ySplit="11" topLeftCell="A12" activePane="bottomLeft" state="frozen"/>
      <selection pane="bottomLeft" activeCell="G8" sqref="G8"/>
    </sheetView>
  </sheetViews>
  <sheetFormatPr defaultColWidth="8.85546875" defaultRowHeight="18.75"/>
  <cols>
    <col min="1" max="1" width="5.7109375" customWidth="1"/>
    <col min="2" max="2" width="36.140625" style="2" customWidth="1"/>
    <col min="3" max="3" width="12.85546875" style="2" customWidth="1"/>
    <col min="4" max="4" width="25.85546875" style="2" customWidth="1"/>
    <col min="5" max="5" width="17" style="2" customWidth="1"/>
    <col min="6" max="6" width="49.28515625" style="2" customWidth="1"/>
    <col min="7" max="7" width="24.7109375" style="2" bestFit="1" customWidth="1"/>
    <col min="8" max="8" width="11.5703125" style="2" customWidth="1"/>
    <col min="9" max="9" width="10.5703125" style="2" customWidth="1"/>
    <col min="10" max="10" width="11.85546875" style="3" customWidth="1"/>
    <col min="11" max="11" width="10.7109375" style="2" customWidth="1"/>
    <col min="12" max="14" width="9.7109375" style="2" customWidth="1"/>
    <col min="15" max="15" width="10.42578125" style="2" customWidth="1"/>
    <col min="16" max="17" width="10.85546875" style="2" customWidth="1"/>
    <col min="18" max="18" width="15.42578125" style="2" bestFit="1" customWidth="1"/>
    <col min="19" max="19" width="18.28515625" style="2" customWidth="1"/>
    <col min="20" max="20" width="19" style="3" customWidth="1"/>
    <col min="21" max="21" width="24" style="1" customWidth="1"/>
    <col min="22" max="22" width="19.28515625" customWidth="1"/>
  </cols>
  <sheetData>
    <row r="1" spans="1:30" s="28" customFormat="1">
      <c r="B1" s="6"/>
      <c r="C1" s="6"/>
      <c r="D1" s="6"/>
      <c r="E1" s="6"/>
      <c r="F1" s="6"/>
      <c r="G1" s="6"/>
      <c r="H1" s="6"/>
      <c r="I1" s="6"/>
      <c r="J1" s="7"/>
      <c r="K1" s="6"/>
      <c r="L1" s="6"/>
      <c r="M1" s="6"/>
      <c r="N1" s="6"/>
      <c r="O1" s="6"/>
      <c r="P1" s="6"/>
      <c r="Q1" s="6"/>
      <c r="R1" s="6"/>
      <c r="S1" s="6"/>
      <c r="T1" s="7"/>
      <c r="U1" s="4"/>
    </row>
    <row r="2" spans="1:30" s="8" customFormat="1" ht="70.5" customHeight="1">
      <c r="A2" s="12"/>
      <c r="B2" s="17"/>
      <c r="C2" s="182" t="s">
        <v>77</v>
      </c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2"/>
      <c r="W2" s="12"/>
      <c r="X2" s="12"/>
      <c r="Y2" s="12"/>
      <c r="Z2" s="12"/>
      <c r="AA2" s="12"/>
      <c r="AB2" s="12"/>
      <c r="AC2" s="12"/>
      <c r="AD2" s="12"/>
    </row>
    <row r="3" spans="1:30" s="15" customFormat="1" ht="21" customHeight="1" thickBot="1">
      <c r="B3" s="66" t="s">
        <v>0</v>
      </c>
      <c r="C3" s="183"/>
      <c r="D3" s="183"/>
      <c r="E3" s="183"/>
      <c r="F3" s="183"/>
      <c r="G3" s="183"/>
      <c r="H3" s="77"/>
      <c r="I3" s="77"/>
      <c r="J3" s="67" t="s">
        <v>1</v>
      </c>
      <c r="K3" s="101"/>
      <c r="L3" s="68"/>
      <c r="M3" s="100"/>
      <c r="N3" s="68"/>
      <c r="O3" s="68"/>
      <c r="P3" s="184" t="s">
        <v>2</v>
      </c>
      <c r="Q3" s="184"/>
      <c r="R3" s="184"/>
      <c r="S3" s="68"/>
      <c r="T3" s="69" t="s">
        <v>3</v>
      </c>
      <c r="U3" s="98"/>
    </row>
    <row r="4" spans="1:30" s="15" customFormat="1" ht="21" customHeight="1" thickBot="1">
      <c r="B4" s="67" t="s">
        <v>4</v>
      </c>
      <c r="C4" s="185"/>
      <c r="D4" s="185"/>
      <c r="E4" s="185"/>
      <c r="F4" s="185"/>
      <c r="G4" s="70" t="s">
        <v>5</v>
      </c>
      <c r="H4" s="70"/>
      <c r="I4" s="70"/>
      <c r="J4" s="183"/>
      <c r="K4" s="183"/>
      <c r="L4" s="183"/>
      <c r="M4" s="183"/>
      <c r="N4" s="183"/>
      <c r="O4" s="183"/>
      <c r="P4" s="186" t="s">
        <v>6</v>
      </c>
      <c r="Q4" s="186"/>
      <c r="R4" s="186"/>
      <c r="S4" s="99"/>
      <c r="T4" s="26"/>
      <c r="U4" s="26"/>
    </row>
    <row r="5" spans="1:30" s="15" customFormat="1" ht="21" customHeight="1" thickBot="1">
      <c r="B5" s="67" t="s">
        <v>7</v>
      </c>
      <c r="C5" s="187"/>
      <c r="D5" s="187"/>
      <c r="E5" s="67"/>
      <c r="F5" s="147" t="s">
        <v>8</v>
      </c>
      <c r="G5" s="188"/>
      <c r="H5" s="188"/>
      <c r="I5" s="188"/>
      <c r="J5" s="188"/>
      <c r="K5" s="70" t="s">
        <v>9</v>
      </c>
      <c r="L5" s="25"/>
      <c r="M5" s="188"/>
      <c r="N5" s="188"/>
      <c r="O5" s="188"/>
    </row>
    <row r="6" spans="1:30" s="15" customFormat="1" ht="21" customHeight="1" thickBot="1">
      <c r="B6" s="67" t="s">
        <v>10</v>
      </c>
      <c r="C6" s="185"/>
      <c r="D6" s="185"/>
      <c r="E6" s="185"/>
      <c r="F6" s="185"/>
      <c r="G6" s="70" t="s">
        <v>11</v>
      </c>
      <c r="H6" s="70"/>
      <c r="I6" s="70"/>
      <c r="J6" s="189" t="s">
        <v>12</v>
      </c>
      <c r="K6" s="183"/>
      <c r="L6" s="183"/>
      <c r="M6" s="183"/>
      <c r="N6" s="183"/>
      <c r="O6" s="183"/>
      <c r="S6" s="179" t="s">
        <v>13</v>
      </c>
      <c r="T6" s="180"/>
      <c r="U6" s="181"/>
    </row>
    <row r="7" spans="1:30" s="15" customFormat="1" ht="21" customHeight="1" thickBot="1">
      <c r="B7" s="67" t="s">
        <v>14</v>
      </c>
      <c r="C7" s="192"/>
      <c r="D7" s="185"/>
      <c r="E7" s="185"/>
      <c r="F7" s="185"/>
      <c r="G7" s="70" t="s">
        <v>15</v>
      </c>
      <c r="H7" s="70"/>
      <c r="I7" s="70"/>
      <c r="J7" s="193"/>
      <c r="K7" s="183"/>
      <c r="L7" s="183"/>
      <c r="M7" s="183"/>
      <c r="N7" s="183"/>
      <c r="O7" s="183"/>
      <c r="S7" s="71"/>
      <c r="T7" s="72" t="s">
        <v>16</v>
      </c>
      <c r="U7" s="73" t="s">
        <v>17</v>
      </c>
    </row>
    <row r="8" spans="1:30" s="15" customFormat="1" ht="21" customHeight="1" thickBot="1">
      <c r="B8" s="74" t="s">
        <v>18</v>
      </c>
      <c r="C8" s="75" t="s">
        <v>19</v>
      </c>
      <c r="D8" s="74" t="s">
        <v>73</v>
      </c>
      <c r="E8" s="75" t="s">
        <v>20</v>
      </c>
      <c r="F8" s="74" t="s">
        <v>88</v>
      </c>
      <c r="G8" s="75" t="s">
        <v>87</v>
      </c>
      <c r="H8" s="75" t="s">
        <v>89</v>
      </c>
      <c r="I8" s="75"/>
      <c r="J8" s="66" t="s">
        <v>86</v>
      </c>
      <c r="K8" s="76"/>
      <c r="L8" s="77"/>
      <c r="M8" s="66"/>
      <c r="N8" s="66"/>
      <c r="O8" s="66"/>
      <c r="P8" s="78"/>
      <c r="Q8" s="78"/>
      <c r="S8" s="79" t="s">
        <v>21</v>
      </c>
      <c r="T8" s="80">
        <f>SUM(R13:R46)</f>
        <v>0</v>
      </c>
      <c r="U8" s="81">
        <f>SUM(T13:T46)</f>
        <v>0</v>
      </c>
    </row>
    <row r="9" spans="1:30" s="15" customFormat="1" ht="21" customHeight="1" thickBot="1">
      <c r="B9" s="74" t="s">
        <v>22</v>
      </c>
      <c r="C9" s="185"/>
      <c r="D9" s="185"/>
      <c r="E9" s="185"/>
      <c r="F9" s="185"/>
      <c r="J9" s="70" t="s">
        <v>23</v>
      </c>
      <c r="K9" s="194"/>
      <c r="L9" s="194"/>
      <c r="M9" s="194"/>
      <c r="N9" s="194"/>
      <c r="O9" s="194"/>
      <c r="P9" s="194"/>
      <c r="Q9" s="103"/>
      <c r="S9" s="78"/>
      <c r="T9" s="78"/>
      <c r="U9" s="13"/>
    </row>
    <row r="10" spans="1:30" s="28" customFormat="1" ht="19.5" customHeight="1" thickBot="1">
      <c r="B10" s="9"/>
      <c r="C10" s="9"/>
      <c r="D10" s="9"/>
      <c r="E10" s="9"/>
      <c r="F10" s="9"/>
      <c r="G10" s="9"/>
      <c r="H10" s="9"/>
      <c r="I10" s="9"/>
      <c r="J10" s="10"/>
      <c r="K10" s="10"/>
      <c r="L10" s="10"/>
      <c r="M10" s="10"/>
      <c r="N10" s="10"/>
      <c r="O10" s="10"/>
      <c r="P10" s="11"/>
      <c r="Q10" s="11"/>
      <c r="R10" s="11"/>
      <c r="S10" s="11"/>
      <c r="T10" s="11"/>
      <c r="U10" s="13"/>
    </row>
    <row r="11" spans="1:30" s="93" customFormat="1" ht="33.950000000000003" customHeight="1" thickBot="1">
      <c r="B11" s="94" t="s">
        <v>24</v>
      </c>
      <c r="C11" s="95" t="s">
        <v>25</v>
      </c>
      <c r="D11" s="95" t="s">
        <v>26</v>
      </c>
      <c r="E11" s="195" t="s">
        <v>27</v>
      </c>
      <c r="F11" s="196"/>
      <c r="G11" s="197"/>
      <c r="H11" s="146">
        <v>35</v>
      </c>
      <c r="I11" s="146">
        <v>36</v>
      </c>
      <c r="J11" s="96" t="s">
        <v>28</v>
      </c>
      <c r="K11" s="96" t="s">
        <v>29</v>
      </c>
      <c r="L11" s="96" t="s">
        <v>30</v>
      </c>
      <c r="M11" s="96" t="s">
        <v>31</v>
      </c>
      <c r="N11" s="96" t="s">
        <v>32</v>
      </c>
      <c r="O11" s="96" t="s">
        <v>33</v>
      </c>
      <c r="P11" s="96" t="s">
        <v>34</v>
      </c>
      <c r="Q11" s="96" t="s">
        <v>35</v>
      </c>
      <c r="R11" s="95" t="s">
        <v>36</v>
      </c>
      <c r="S11" s="95" t="s">
        <v>37</v>
      </c>
      <c r="T11" s="95" t="s">
        <v>38</v>
      </c>
      <c r="U11" s="97" t="s">
        <v>75</v>
      </c>
    </row>
    <row r="12" spans="1:30" s="28" customFormat="1" ht="33" customHeight="1" thickBot="1">
      <c r="B12" s="62"/>
      <c r="C12" s="190" t="s">
        <v>39</v>
      </c>
      <c r="D12" s="191"/>
      <c r="E12" s="165"/>
      <c r="F12" s="63" t="s">
        <v>40</v>
      </c>
      <c r="G12" s="63"/>
      <c r="H12" s="63"/>
      <c r="I12" s="63"/>
      <c r="J12" s="64"/>
      <c r="K12" s="64"/>
      <c r="L12" s="64"/>
      <c r="M12" s="64"/>
      <c r="N12" s="64"/>
      <c r="O12" s="64"/>
      <c r="P12" s="64"/>
      <c r="Q12" s="104"/>
      <c r="R12" s="63"/>
      <c r="S12" s="63"/>
      <c r="T12" s="63"/>
      <c r="U12" s="65"/>
    </row>
    <row r="13" spans="1:30" s="28" customFormat="1" ht="110.1" customHeight="1" thickBot="1">
      <c r="B13" s="117"/>
      <c r="C13" s="56"/>
      <c r="D13" s="128" t="s">
        <v>41</v>
      </c>
      <c r="E13" s="149"/>
      <c r="F13" s="122" t="s">
        <v>42</v>
      </c>
      <c r="G13" s="55"/>
      <c r="H13" s="151"/>
      <c r="I13" s="151"/>
      <c r="J13" s="60"/>
      <c r="K13" s="60"/>
      <c r="L13" s="60"/>
      <c r="M13" s="60"/>
      <c r="N13" s="60"/>
      <c r="O13" s="60"/>
      <c r="P13" s="60"/>
      <c r="Q13" s="152"/>
      <c r="R13" s="61">
        <f>SUM(H13:Q13)</f>
        <v>0</v>
      </c>
      <c r="S13" s="37">
        <f>U13/2.1</f>
        <v>190.42857142857142</v>
      </c>
      <c r="T13" s="37">
        <f>S13*R13</f>
        <v>0</v>
      </c>
      <c r="U13" s="87">
        <v>399.9</v>
      </c>
    </row>
    <row r="14" spans="1:30" s="28" customFormat="1" ht="110.1" customHeight="1" thickBot="1">
      <c r="B14" s="117"/>
      <c r="C14" s="53"/>
      <c r="D14" s="128" t="s">
        <v>41</v>
      </c>
      <c r="E14" s="149"/>
      <c r="F14" s="122" t="s">
        <v>85</v>
      </c>
      <c r="G14"/>
      <c r="H14" s="151"/>
      <c r="I14" s="151"/>
      <c r="J14" s="60"/>
      <c r="K14" s="60"/>
      <c r="L14" s="60"/>
      <c r="M14" s="60"/>
      <c r="N14" s="60"/>
      <c r="O14" s="60"/>
      <c r="P14" s="60"/>
      <c r="Q14" s="152"/>
      <c r="R14" s="61">
        <f>SUM(H14:Q14)</f>
        <v>0</v>
      </c>
      <c r="S14" s="37">
        <f>U14/2.1</f>
        <v>190.42857142857142</v>
      </c>
      <c r="T14" s="37">
        <f>S14*R14</f>
        <v>0</v>
      </c>
      <c r="U14" s="87">
        <v>399.9</v>
      </c>
    </row>
    <row r="15" spans="1:30" s="28" customFormat="1" ht="110.1" customHeight="1" thickBot="1">
      <c r="B15" s="118"/>
      <c r="C15" s="31"/>
      <c r="D15" s="128" t="s">
        <v>41</v>
      </c>
      <c r="E15" s="35"/>
      <c r="F15" s="122" t="s">
        <v>43</v>
      </c>
      <c r="G15" s="30"/>
      <c r="H15" s="151"/>
      <c r="I15" s="151"/>
      <c r="J15" s="27"/>
      <c r="K15" s="27"/>
      <c r="L15" s="27"/>
      <c r="M15" s="27"/>
      <c r="N15" s="27"/>
      <c r="O15" s="27"/>
      <c r="P15" s="27"/>
      <c r="Q15" s="153"/>
      <c r="R15" s="61">
        <f>SUM(H15:Q15)</f>
        <v>0</v>
      </c>
      <c r="S15" s="37">
        <f t="shared" ref="S15:S21" si="0">U15/2.1</f>
        <v>190.42857142857142</v>
      </c>
      <c r="T15" s="29">
        <f>S15*R15</f>
        <v>0</v>
      </c>
      <c r="U15" s="87">
        <v>399.9</v>
      </c>
    </row>
    <row r="16" spans="1:30" s="28" customFormat="1" ht="39.75" customHeight="1" thickBot="1">
      <c r="B16" s="112"/>
      <c r="C16" s="45"/>
      <c r="D16" s="135" t="s">
        <v>44</v>
      </c>
      <c r="E16" s="39"/>
      <c r="F16" s="143"/>
      <c r="G16" s="40"/>
      <c r="H16" s="40"/>
      <c r="I16" s="40"/>
      <c r="J16" s="41"/>
      <c r="K16" s="41"/>
      <c r="L16" s="41"/>
      <c r="M16" s="41"/>
      <c r="N16" s="41"/>
      <c r="O16" s="41"/>
      <c r="P16" s="41"/>
      <c r="Q16" s="41"/>
      <c r="R16" s="50"/>
      <c r="S16" s="42"/>
      <c r="T16" s="42"/>
      <c r="U16" s="90"/>
    </row>
    <row r="17" spans="1:21" s="28" customFormat="1" ht="110.1" customHeight="1" thickBot="1">
      <c r="B17" s="120"/>
      <c r="C17" s="32"/>
      <c r="D17" s="127" t="s">
        <v>45</v>
      </c>
      <c r="E17" s="33"/>
      <c r="F17" s="130" t="s">
        <v>46</v>
      </c>
      <c r="G17" s="48"/>
      <c r="H17" s="111"/>
      <c r="I17" s="111"/>
      <c r="J17" s="27"/>
      <c r="K17" s="27"/>
      <c r="L17" s="27"/>
      <c r="M17" s="27"/>
      <c r="N17" s="27"/>
      <c r="O17" s="27"/>
      <c r="P17" s="27"/>
      <c r="Q17" s="27"/>
      <c r="R17" s="5">
        <f>SUM(H17:Q17)</f>
        <v>0</v>
      </c>
      <c r="S17" s="37">
        <f t="shared" si="0"/>
        <v>176.14285714285711</v>
      </c>
      <c r="T17" s="29">
        <f>S17*R17</f>
        <v>0</v>
      </c>
      <c r="U17" s="88">
        <v>369.9</v>
      </c>
    </row>
    <row r="18" spans="1:21" s="28" customFormat="1" ht="110.1" customHeight="1" thickBot="1">
      <c r="B18" s="117"/>
      <c r="C18" s="53"/>
      <c r="D18" s="128" t="s">
        <v>45</v>
      </c>
      <c r="E18" s="54"/>
      <c r="F18" s="166" t="s">
        <v>78</v>
      </c>
      <c r="G18" s="121"/>
      <c r="H18" s="111"/>
      <c r="I18" s="111"/>
      <c r="J18" s="27"/>
      <c r="K18" s="27"/>
      <c r="L18" s="27"/>
      <c r="M18" s="27"/>
      <c r="N18" s="27"/>
      <c r="O18" s="27"/>
      <c r="P18" s="27"/>
      <c r="Q18" s="27"/>
      <c r="R18" s="5">
        <f>SUM(H18:Q18)</f>
        <v>0</v>
      </c>
      <c r="S18" s="37">
        <f t="shared" si="0"/>
        <v>176.14285714285711</v>
      </c>
      <c r="T18" s="29">
        <f>S18*R18</f>
        <v>0</v>
      </c>
      <c r="U18" s="88">
        <v>369.9</v>
      </c>
    </row>
    <row r="19" spans="1:21" s="28" customFormat="1" ht="110.1" customHeight="1" thickBot="1">
      <c r="B19" s="120"/>
      <c r="C19" s="53"/>
      <c r="D19" s="128" t="s">
        <v>45</v>
      </c>
      <c r="E19" s="54"/>
      <c r="F19" s="122" t="s">
        <v>47</v>
      </c>
      <c r="G19" s="121"/>
      <c r="H19" s="111"/>
      <c r="I19" s="111"/>
      <c r="J19" s="27"/>
      <c r="K19" s="27"/>
      <c r="L19" s="27"/>
      <c r="M19" s="27"/>
      <c r="N19" s="27"/>
      <c r="O19" s="27"/>
      <c r="P19" s="27"/>
      <c r="Q19" s="27"/>
      <c r="R19" s="5">
        <f>SUM(H19:Q19)</f>
        <v>0</v>
      </c>
      <c r="S19" s="37">
        <f t="shared" si="0"/>
        <v>176.14285714285711</v>
      </c>
      <c r="T19" s="29">
        <f>S19*R19</f>
        <v>0</v>
      </c>
      <c r="U19" s="88">
        <v>369.9</v>
      </c>
    </row>
    <row r="20" spans="1:21" s="28" customFormat="1" ht="116.25" customHeight="1" thickBot="1">
      <c r="B20" s="117"/>
      <c r="C20" s="31"/>
      <c r="D20" s="125" t="s">
        <v>45</v>
      </c>
      <c r="E20" s="35"/>
      <c r="F20" s="171" t="s">
        <v>79</v>
      </c>
      <c r="G20" s="49"/>
      <c r="H20" s="111"/>
      <c r="I20" s="111"/>
      <c r="J20" s="27"/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/>
      <c r="R20" s="5">
        <f>SUM(H20:Q20)</f>
        <v>0</v>
      </c>
      <c r="S20" s="37">
        <f t="shared" si="0"/>
        <v>176.14285714285711</v>
      </c>
      <c r="T20" s="29">
        <f>S20*R20</f>
        <v>0</v>
      </c>
      <c r="U20" s="88">
        <v>369.9</v>
      </c>
    </row>
    <row r="21" spans="1:21" s="28" customFormat="1" ht="116.25" customHeight="1" thickBot="1">
      <c r="B21" s="117"/>
      <c r="C21" s="167"/>
      <c r="D21" s="168" t="s">
        <v>45</v>
      </c>
      <c r="E21" s="169"/>
      <c r="F21" s="172" t="s">
        <v>80</v>
      </c>
      <c r="G21" s="170"/>
      <c r="H21" s="111"/>
      <c r="I21" s="102"/>
      <c r="J21" s="113"/>
      <c r="K21" s="113"/>
      <c r="L21" s="113"/>
      <c r="M21" s="113"/>
      <c r="N21" s="113"/>
      <c r="O21" s="113"/>
      <c r="P21" s="113"/>
      <c r="Q21" s="113"/>
      <c r="R21" s="5">
        <f>SUM(H21:Q21)</f>
        <v>0</v>
      </c>
      <c r="S21" s="37">
        <f t="shared" si="0"/>
        <v>176.14285714285711</v>
      </c>
      <c r="T21" s="29">
        <f>S21*R21</f>
        <v>0</v>
      </c>
      <c r="U21" s="88">
        <v>369.9</v>
      </c>
    </row>
    <row r="22" spans="1:21" s="28" customFormat="1" ht="34.5" customHeight="1" thickBot="1">
      <c r="A22" s="43"/>
      <c r="B22" s="158"/>
      <c r="C22" s="18"/>
      <c r="D22" s="135" t="s">
        <v>48</v>
      </c>
      <c r="E22" s="39"/>
      <c r="F22" s="159"/>
      <c r="G22" s="40"/>
      <c r="H22" s="160"/>
      <c r="I22" s="40"/>
      <c r="J22" s="161"/>
      <c r="K22" s="161"/>
      <c r="L22" s="161"/>
      <c r="M22" s="161"/>
      <c r="N22" s="161"/>
      <c r="O22" s="161"/>
      <c r="P22" s="161"/>
      <c r="Q22" s="161"/>
      <c r="R22" s="162"/>
      <c r="S22" s="163"/>
      <c r="T22" s="164"/>
      <c r="U22" s="116"/>
    </row>
    <row r="23" spans="1:21" s="28" customFormat="1" ht="169.5" customHeight="1" thickBot="1">
      <c r="B23" s="157"/>
      <c r="C23" s="56"/>
      <c r="D23" s="128" t="s">
        <v>49</v>
      </c>
      <c r="E23" s="54"/>
      <c r="F23" s="175" t="s">
        <v>50</v>
      </c>
      <c r="G23" s="145"/>
      <c r="H23" s="111"/>
      <c r="I23" s="55"/>
      <c r="J23" s="27"/>
      <c r="K23" s="27"/>
      <c r="L23" s="27"/>
      <c r="M23" s="27"/>
      <c r="N23" s="27"/>
      <c r="O23" s="27"/>
      <c r="P23" s="27"/>
      <c r="Q23" s="27"/>
      <c r="R23" s="5">
        <f>SUM(H23:Q23)</f>
        <v>0</v>
      </c>
      <c r="S23" s="29">
        <f>U23/2.1</f>
        <v>185.66666666666666</v>
      </c>
      <c r="T23" s="29">
        <f>S23*R23</f>
        <v>0</v>
      </c>
      <c r="U23" s="88">
        <v>389.9</v>
      </c>
    </row>
    <row r="24" spans="1:21" s="28" customFormat="1" ht="153" customHeight="1" thickBot="1">
      <c r="B24" s="117"/>
      <c r="C24" s="53"/>
      <c r="D24" s="128" t="s">
        <v>49</v>
      </c>
      <c r="E24" s="54"/>
      <c r="F24" s="144" t="s">
        <v>51</v>
      </c>
      <c r="G24" s="145"/>
      <c r="H24" s="154"/>
      <c r="I24" s="154"/>
      <c r="J24" s="155"/>
      <c r="K24" s="155"/>
      <c r="L24" s="155"/>
      <c r="M24" s="155"/>
      <c r="N24" s="155"/>
      <c r="O24" s="155"/>
      <c r="P24" s="156"/>
      <c r="Q24" s="156"/>
      <c r="R24" s="5">
        <f>SUM(H24:Q24)</f>
        <v>0</v>
      </c>
      <c r="S24" s="29">
        <f>U24/2.1</f>
        <v>185.66666666666666</v>
      </c>
      <c r="T24" s="29">
        <f>S24*R24</f>
        <v>0</v>
      </c>
      <c r="U24" s="88">
        <v>389.9</v>
      </c>
    </row>
    <row r="25" spans="1:21" s="28" customFormat="1" ht="21.75" thickBot="1">
      <c r="B25" s="47"/>
      <c r="C25" s="45"/>
      <c r="D25" s="135" t="s">
        <v>52</v>
      </c>
      <c r="E25" s="39"/>
      <c r="F25" s="142"/>
      <c r="G25" s="40"/>
      <c r="H25" s="40"/>
      <c r="I25" s="40"/>
      <c r="J25" s="41"/>
      <c r="K25" s="41"/>
      <c r="L25" s="41"/>
      <c r="M25" s="41"/>
      <c r="N25" s="41"/>
      <c r="O25" s="41"/>
      <c r="P25" s="41"/>
      <c r="Q25" s="41"/>
      <c r="R25" s="50"/>
      <c r="S25" s="42"/>
      <c r="T25" s="42"/>
      <c r="U25" s="90"/>
    </row>
    <row r="26" spans="1:21" s="28" customFormat="1" ht="96" customHeight="1" thickBot="1">
      <c r="B26" s="117"/>
      <c r="C26" s="32"/>
      <c r="D26" s="127" t="s">
        <v>53</v>
      </c>
      <c r="E26" s="33"/>
      <c r="F26" s="123" t="s">
        <v>54</v>
      </c>
      <c r="G26" s="48"/>
      <c r="H26" s="111"/>
      <c r="I26" s="111"/>
      <c r="J26" s="27"/>
      <c r="K26" s="27"/>
      <c r="L26" s="27"/>
      <c r="M26" s="27"/>
      <c r="N26" s="27"/>
      <c r="O26" s="27"/>
      <c r="P26" s="27"/>
      <c r="Q26" s="27"/>
      <c r="R26" s="5">
        <f>SUM(H26:Q26)</f>
        <v>0</v>
      </c>
      <c r="S26" s="29">
        <f>U26/2.1</f>
        <v>166.61904761904759</v>
      </c>
      <c r="T26" s="29">
        <f>S26*R26</f>
        <v>0</v>
      </c>
      <c r="U26" s="88">
        <v>349.9</v>
      </c>
    </row>
    <row r="27" spans="1:21" s="28" customFormat="1" ht="104.25" customHeight="1" thickBot="1">
      <c r="B27" s="38"/>
      <c r="C27" s="92"/>
      <c r="D27" s="131" t="s">
        <v>53</v>
      </c>
      <c r="E27" s="85"/>
      <c r="F27" s="132" t="s">
        <v>68</v>
      </c>
      <c r="G27" s="91"/>
      <c r="H27" s="91"/>
      <c r="I27" s="91"/>
      <c r="J27" s="86"/>
      <c r="K27" s="86"/>
      <c r="L27" s="86"/>
      <c r="M27" s="86"/>
      <c r="N27" s="86"/>
      <c r="O27" s="86"/>
      <c r="P27" s="86"/>
      <c r="Q27" s="86"/>
      <c r="R27" s="5">
        <f>SUM(H27:Q27)</f>
        <v>0</v>
      </c>
      <c r="S27" s="29">
        <f>U27/2.1</f>
        <v>166.61904761904759</v>
      </c>
      <c r="T27" s="29">
        <f>S27*R27</f>
        <v>0</v>
      </c>
      <c r="U27" s="88">
        <v>349.9</v>
      </c>
    </row>
    <row r="28" spans="1:21" s="28" customFormat="1" ht="28.5" customHeight="1" thickBot="1">
      <c r="A28" s="6"/>
      <c r="B28" s="45"/>
      <c r="C28" s="46"/>
      <c r="D28" s="135" t="s">
        <v>55</v>
      </c>
      <c r="E28" s="136"/>
      <c r="F28" s="137"/>
      <c r="G28" s="40"/>
      <c r="H28" s="40"/>
      <c r="I28" s="41"/>
      <c r="J28" s="41"/>
      <c r="K28" s="41"/>
      <c r="L28" s="41"/>
      <c r="M28" s="41"/>
      <c r="N28" s="41"/>
      <c r="O28" s="41"/>
      <c r="P28" s="41"/>
      <c r="Q28" s="50"/>
      <c r="R28" s="42"/>
      <c r="S28" s="42"/>
      <c r="T28" s="90"/>
      <c r="U28" s="116"/>
    </row>
    <row r="29" spans="1:21" s="28" customFormat="1" ht="99.75" customHeight="1" thickBot="1">
      <c r="B29" s="117"/>
      <c r="C29" s="53"/>
      <c r="D29" s="128" t="s">
        <v>56</v>
      </c>
      <c r="E29" s="54"/>
      <c r="F29" s="122" t="s">
        <v>57</v>
      </c>
      <c r="G29" s="121"/>
      <c r="H29" s="111"/>
      <c r="I29" s="102"/>
      <c r="J29" s="113"/>
      <c r="K29" s="113"/>
      <c r="L29" s="113"/>
      <c r="M29" s="113"/>
      <c r="N29" s="113"/>
      <c r="O29" s="113"/>
      <c r="P29" s="113"/>
      <c r="Q29" s="113"/>
      <c r="R29" s="114">
        <f>SUM(H29:Q29)</f>
        <v>0</v>
      </c>
      <c r="S29" s="29">
        <f>U29/2.1</f>
        <v>171.38095238095235</v>
      </c>
      <c r="T29" s="115">
        <f>S29*R29</f>
        <v>0</v>
      </c>
      <c r="U29" s="88">
        <v>359.9</v>
      </c>
    </row>
    <row r="30" spans="1:21" s="28" customFormat="1" ht="99.75" customHeight="1" thickBot="1">
      <c r="B30" s="117"/>
      <c r="C30" s="53"/>
      <c r="D30" s="128" t="s">
        <v>56</v>
      </c>
      <c r="E30" s="54"/>
      <c r="F30" s="122" t="s">
        <v>76</v>
      </c>
      <c r="G30" s="121"/>
      <c r="H30" s="111"/>
      <c r="I30" s="102"/>
      <c r="J30" s="113"/>
      <c r="K30" s="113"/>
      <c r="L30" s="113"/>
      <c r="M30" s="113"/>
      <c r="N30" s="113"/>
      <c r="O30" s="113"/>
      <c r="P30" s="113"/>
      <c r="Q30" s="113"/>
      <c r="R30" s="114">
        <f>SUM(H30:Q30)</f>
        <v>0</v>
      </c>
      <c r="S30" s="29">
        <f>U30/2.1</f>
        <v>171.38095238095235</v>
      </c>
      <c r="T30" s="115">
        <f>S30*R30</f>
        <v>0</v>
      </c>
      <c r="U30" s="88">
        <v>359.9</v>
      </c>
    </row>
    <row r="31" spans="1:21" s="28" customFormat="1" ht="21.75" thickBot="1">
      <c r="B31" s="44"/>
      <c r="C31" s="45"/>
      <c r="D31" s="133" t="s">
        <v>58</v>
      </c>
      <c r="E31" s="134"/>
      <c r="F31" s="140"/>
      <c r="G31" s="20"/>
      <c r="H31" s="20"/>
      <c r="I31" s="20"/>
      <c r="J31" s="21"/>
      <c r="K31" s="21"/>
      <c r="L31" s="21"/>
      <c r="M31" s="21"/>
      <c r="N31" s="21"/>
      <c r="O31" s="21"/>
      <c r="P31" s="21"/>
      <c r="Q31" s="21"/>
      <c r="R31" s="22"/>
      <c r="S31" s="23"/>
      <c r="T31" s="23"/>
      <c r="U31" s="89"/>
    </row>
    <row r="32" spans="1:21" s="28" customFormat="1" ht="105" customHeight="1" thickBot="1">
      <c r="B32" s="117"/>
      <c r="C32" s="56"/>
      <c r="D32" s="128" t="s">
        <v>59</v>
      </c>
      <c r="E32" s="54"/>
      <c r="F32" s="144" t="s">
        <v>60</v>
      </c>
      <c r="G32" s="145"/>
      <c r="H32" s="55"/>
      <c r="I32" s="55"/>
      <c r="J32" s="27"/>
      <c r="K32" s="27"/>
      <c r="L32" s="27"/>
      <c r="M32" s="27"/>
      <c r="N32" s="27"/>
      <c r="O32" s="27"/>
      <c r="P32" s="27"/>
      <c r="Q32" s="27"/>
      <c r="R32" s="5">
        <f>SUM(H32:Q32)</f>
        <v>0</v>
      </c>
      <c r="S32" s="29">
        <f>U32/2.1</f>
        <v>161.85714285714283</v>
      </c>
      <c r="T32" s="29">
        <f>S32*R32</f>
        <v>0</v>
      </c>
      <c r="U32" s="88">
        <v>339.9</v>
      </c>
    </row>
    <row r="33" spans="2:21" s="28" customFormat="1" ht="110.25" customHeight="1" thickBot="1">
      <c r="B33" s="117"/>
      <c r="C33" s="56"/>
      <c r="D33" s="128" t="s">
        <v>59</v>
      </c>
      <c r="E33" s="54"/>
      <c r="F33" s="172" t="s">
        <v>81</v>
      </c>
      <c r="G33" s="55"/>
      <c r="H33" s="55"/>
      <c r="I33" s="55"/>
      <c r="J33" s="27"/>
      <c r="K33" s="27"/>
      <c r="L33" s="27"/>
      <c r="M33" s="27"/>
      <c r="N33" s="27"/>
      <c r="O33" s="27"/>
      <c r="P33" s="27"/>
      <c r="Q33" s="27"/>
      <c r="R33" s="5">
        <f>SUM(H33:Q33)</f>
        <v>0</v>
      </c>
      <c r="S33" s="29">
        <f t="shared" ref="S33:S38" si="1">U33/2.1</f>
        <v>161.85714285714283</v>
      </c>
      <c r="T33" s="29">
        <f>S33*R33</f>
        <v>0</v>
      </c>
      <c r="U33" s="88">
        <v>339.9</v>
      </c>
    </row>
    <row r="34" spans="2:21" s="28" customFormat="1" ht="135.75" customHeight="1" thickBot="1">
      <c r="B34" s="118"/>
      <c r="C34" s="53"/>
      <c r="D34" s="128" t="s">
        <v>59</v>
      </c>
      <c r="E34" s="54"/>
      <c r="F34" s="150" t="s">
        <v>61</v>
      </c>
      <c r="G34" s="148"/>
      <c r="H34" s="55"/>
      <c r="I34" s="55"/>
      <c r="J34" s="27"/>
      <c r="K34" s="27"/>
      <c r="L34" s="27"/>
      <c r="M34" s="27"/>
      <c r="N34" s="27"/>
      <c r="O34" s="27"/>
      <c r="P34" s="27"/>
      <c r="Q34" s="27"/>
      <c r="R34" s="5">
        <f>SUM(H34:Q34)</f>
        <v>0</v>
      </c>
      <c r="S34" s="29">
        <f t="shared" si="1"/>
        <v>161.85714285714283</v>
      </c>
      <c r="T34" s="29">
        <f>S34*R34</f>
        <v>0</v>
      </c>
      <c r="U34" s="88">
        <v>339.9</v>
      </c>
    </row>
    <row r="35" spans="2:21" s="28" customFormat="1" ht="21.75" thickBot="1">
      <c r="B35" s="36"/>
      <c r="C35" s="57"/>
      <c r="D35" s="139" t="s">
        <v>62</v>
      </c>
      <c r="E35" s="58"/>
      <c r="F35" s="141"/>
      <c r="G35" s="59"/>
      <c r="H35" s="40"/>
      <c r="I35" s="40"/>
      <c r="J35" s="51"/>
      <c r="K35" s="41"/>
      <c r="L35" s="41"/>
      <c r="M35" s="41"/>
      <c r="N35" s="41"/>
      <c r="O35" s="41"/>
      <c r="P35" s="52"/>
      <c r="Q35" s="52"/>
      <c r="R35" s="50"/>
      <c r="S35" s="42"/>
      <c r="T35" s="42"/>
      <c r="U35" s="90"/>
    </row>
    <row r="36" spans="2:21" s="28" customFormat="1" ht="111" customHeight="1" thickBot="1">
      <c r="B36" s="118"/>
      <c r="C36" s="32"/>
      <c r="D36" s="127" t="s">
        <v>63</v>
      </c>
      <c r="E36" s="33"/>
      <c r="F36" s="124" t="s">
        <v>64</v>
      </c>
      <c r="G36" s="34"/>
      <c r="H36" s="59"/>
      <c r="I36" s="59"/>
      <c r="J36" s="16"/>
      <c r="K36" s="27"/>
      <c r="L36" s="27"/>
      <c r="M36" s="27"/>
      <c r="N36" s="27"/>
      <c r="O36" s="27"/>
      <c r="P36" s="27"/>
      <c r="Q36" s="105"/>
      <c r="R36" s="5">
        <f>SUM(J36:P36)</f>
        <v>0</v>
      </c>
      <c r="S36" s="29">
        <f t="shared" si="1"/>
        <v>147.57142857142856</v>
      </c>
      <c r="T36" s="29">
        <f>S36*R36</f>
        <v>0</v>
      </c>
      <c r="U36" s="88">
        <v>309.89999999999998</v>
      </c>
    </row>
    <row r="37" spans="2:21" s="28" customFormat="1" ht="111" customHeight="1" thickBot="1">
      <c r="B37" s="118"/>
      <c r="C37" s="53"/>
      <c r="D37" s="128" t="s">
        <v>63</v>
      </c>
      <c r="E37" s="54"/>
      <c r="F37" s="144" t="s">
        <v>82</v>
      </c>
      <c r="G37" s="55"/>
      <c r="H37" s="59"/>
      <c r="I37" s="59"/>
      <c r="J37" s="16"/>
      <c r="K37" s="27"/>
      <c r="L37" s="27"/>
      <c r="M37" s="27"/>
      <c r="N37" s="27"/>
      <c r="O37" s="27"/>
      <c r="P37" s="27"/>
      <c r="Q37" s="105"/>
      <c r="R37" s="5">
        <f>SUM(J37:P37)</f>
        <v>0</v>
      </c>
      <c r="S37" s="29">
        <f t="shared" si="1"/>
        <v>147.57142857142856</v>
      </c>
      <c r="T37" s="29">
        <f>S37*R37</f>
        <v>0</v>
      </c>
      <c r="U37" s="88">
        <v>309.89999999999998</v>
      </c>
    </row>
    <row r="38" spans="2:21" s="28" customFormat="1" ht="90" customHeight="1" thickBot="1">
      <c r="B38" s="118"/>
      <c r="C38" s="31"/>
      <c r="D38" s="125" t="s">
        <v>65</v>
      </c>
      <c r="E38" s="35"/>
      <c r="F38" s="176" t="s">
        <v>83</v>
      </c>
      <c r="G38" s="14"/>
      <c r="H38" s="106"/>
      <c r="I38" s="106"/>
      <c r="J38" s="16"/>
      <c r="K38" s="27"/>
      <c r="L38" s="27"/>
      <c r="M38" s="27"/>
      <c r="N38" s="27"/>
      <c r="O38" s="27"/>
      <c r="P38" s="27"/>
      <c r="Q38" s="105"/>
      <c r="R38" s="5">
        <f>SUM(J38:P38)</f>
        <v>0</v>
      </c>
      <c r="S38" s="29">
        <f t="shared" si="1"/>
        <v>147.57142857142856</v>
      </c>
      <c r="T38" s="29">
        <f>S38*R38</f>
        <v>0</v>
      </c>
      <c r="U38" s="88">
        <v>309.89999999999998</v>
      </c>
    </row>
    <row r="39" spans="2:21" s="28" customFormat="1" ht="21.75" thickBot="1">
      <c r="B39" s="36"/>
      <c r="C39" s="18"/>
      <c r="D39" s="138" t="s">
        <v>66</v>
      </c>
      <c r="E39" s="45"/>
      <c r="F39" s="19"/>
      <c r="G39" s="20"/>
      <c r="H39" s="20"/>
      <c r="I39" s="20"/>
      <c r="J39" s="21"/>
      <c r="K39" s="21"/>
      <c r="L39" s="21"/>
      <c r="M39" s="21"/>
      <c r="N39" s="21"/>
      <c r="O39" s="21"/>
      <c r="P39" s="22"/>
      <c r="Q39" s="22"/>
      <c r="R39" s="23"/>
      <c r="S39" s="23"/>
      <c r="T39" s="23"/>
      <c r="U39" s="89"/>
    </row>
    <row r="40" spans="2:21" s="28" customFormat="1" ht="108.75" customHeight="1" thickBot="1">
      <c r="B40" s="117"/>
      <c r="C40" s="31"/>
      <c r="D40" s="125" t="s">
        <v>67</v>
      </c>
      <c r="E40"/>
      <c r="F40" s="123" t="s">
        <v>57</v>
      </c>
      <c r="G40" s="30"/>
      <c r="H40" s="107"/>
      <c r="I40" s="107"/>
      <c r="J40" s="27"/>
      <c r="K40" s="27"/>
      <c r="L40" s="27"/>
      <c r="M40" s="27"/>
      <c r="N40" s="27"/>
      <c r="O40" s="27"/>
      <c r="P40" s="27"/>
      <c r="Q40" s="105"/>
      <c r="R40" s="5">
        <f>SUM(J40:P40)</f>
        <v>0</v>
      </c>
      <c r="S40" s="29">
        <v>147.57</v>
      </c>
      <c r="T40" s="29">
        <f>S40*R40</f>
        <v>0</v>
      </c>
      <c r="U40" s="88">
        <v>319.89999999999998</v>
      </c>
    </row>
    <row r="41" spans="2:21" s="28" customFormat="1" ht="135.75" customHeight="1" thickBot="1">
      <c r="B41" s="118"/>
      <c r="C41" s="31"/>
      <c r="D41" s="125" t="s">
        <v>67</v>
      </c>
      <c r="E41" s="35"/>
      <c r="F41" s="176" t="s">
        <v>68</v>
      </c>
      <c r="G41" s="30"/>
      <c r="H41" s="107"/>
      <c r="I41" s="107"/>
      <c r="J41" s="83"/>
      <c r="K41" s="83"/>
      <c r="L41" s="83"/>
      <c r="M41" s="83"/>
      <c r="N41" s="83"/>
      <c r="O41" s="83"/>
      <c r="P41" s="83"/>
      <c r="Q41" s="108"/>
      <c r="R41" s="5">
        <f>SUM(J41:P41)</f>
        <v>0</v>
      </c>
      <c r="S41" s="29">
        <v>147.57</v>
      </c>
      <c r="T41" s="29">
        <f>S41*R41</f>
        <v>0</v>
      </c>
      <c r="U41" s="88">
        <v>319.89999999999998</v>
      </c>
    </row>
    <row r="42" spans="2:21" s="28" customFormat="1" ht="135.75" customHeight="1" thickBot="1">
      <c r="B42" s="118"/>
      <c r="C42" s="167"/>
      <c r="D42" s="125" t="s">
        <v>67</v>
      </c>
      <c r="E42" s="169"/>
      <c r="F42" s="177" t="s">
        <v>74</v>
      </c>
      <c r="G42" s="102"/>
      <c r="H42" s="160"/>
      <c r="I42" s="160"/>
      <c r="J42" s="173"/>
      <c r="K42" s="173"/>
      <c r="L42" s="173"/>
      <c r="M42" s="173"/>
      <c r="N42" s="173"/>
      <c r="O42" s="173"/>
      <c r="P42" s="173"/>
      <c r="Q42" s="174"/>
      <c r="R42" s="5"/>
      <c r="S42" s="29">
        <v>147.57</v>
      </c>
      <c r="T42" s="29">
        <f>S42*R42</f>
        <v>0</v>
      </c>
      <c r="U42" s="88">
        <v>319.89999999999998</v>
      </c>
    </row>
    <row r="43" spans="2:21" s="28" customFormat="1" ht="120" customHeight="1" thickBot="1">
      <c r="B43" s="118"/>
      <c r="C43" s="119"/>
      <c r="D43" s="126" t="s">
        <v>67</v>
      </c>
      <c r="E43" s="82"/>
      <c r="F43" s="178" t="s">
        <v>84</v>
      </c>
      <c r="G43" s="24"/>
      <c r="H43" s="109"/>
      <c r="I43" s="109"/>
      <c r="J43" s="84"/>
      <c r="K43" s="84"/>
      <c r="L43" s="84"/>
      <c r="M43" s="84"/>
      <c r="N43" s="84"/>
      <c r="O43" s="84"/>
      <c r="P43" s="84"/>
      <c r="Q43" s="110"/>
      <c r="R43" s="5">
        <f>SUM(J43:P43)</f>
        <v>0</v>
      </c>
      <c r="S43" s="29">
        <v>147.57</v>
      </c>
      <c r="T43" s="29">
        <f>S43*R43</f>
        <v>0</v>
      </c>
      <c r="U43" s="88">
        <v>319.89999999999998</v>
      </c>
    </row>
    <row r="44" spans="2:21" s="28" customFormat="1" ht="38.25" customHeight="1" thickBot="1">
      <c r="B44" s="62"/>
      <c r="C44" s="190" t="s">
        <v>69</v>
      </c>
      <c r="D44" s="191"/>
      <c r="E44" s="63"/>
      <c r="F44" s="63"/>
      <c r="G44" s="63"/>
      <c r="H44" s="63"/>
      <c r="I44" s="63"/>
      <c r="J44" s="64"/>
      <c r="K44" s="64"/>
      <c r="L44" s="64"/>
      <c r="M44" s="64"/>
      <c r="N44" s="64"/>
      <c r="O44" s="64"/>
      <c r="P44" s="64"/>
      <c r="Q44" s="104"/>
      <c r="R44" s="63"/>
      <c r="S44" s="63"/>
      <c r="T44" s="63"/>
      <c r="U44" s="65"/>
    </row>
    <row r="45" spans="2:21" ht="99.75" customHeight="1" thickBot="1">
      <c r="B45" s="118"/>
      <c r="C45" s="56"/>
      <c r="D45" s="128" t="s">
        <v>70</v>
      </c>
      <c r="E45" s="129"/>
      <c r="F45" s="122" t="s">
        <v>71</v>
      </c>
      <c r="G45" s="55"/>
      <c r="H45" s="59"/>
      <c r="I45" s="59"/>
      <c r="J45" s="27"/>
      <c r="K45" s="27"/>
      <c r="L45" s="27"/>
      <c r="M45" s="27"/>
      <c r="N45" s="27"/>
      <c r="O45" s="27"/>
      <c r="P45" s="27"/>
      <c r="Q45" s="105"/>
      <c r="R45" s="5">
        <f>SUM(J45:P45)</f>
        <v>0</v>
      </c>
      <c r="S45" s="37">
        <v>109.48</v>
      </c>
      <c r="T45" s="29">
        <f>S45*R45</f>
        <v>0</v>
      </c>
      <c r="U45" s="87">
        <f t="shared" ref="U45:U46" si="2">S45*2.1</f>
        <v>229.90800000000002</v>
      </c>
    </row>
    <row r="46" spans="2:21" ht="111.75" customHeight="1" thickBot="1">
      <c r="B46" s="118"/>
      <c r="C46" s="31"/>
      <c r="D46" s="125" t="s">
        <v>70</v>
      </c>
      <c r="E46" s="35"/>
      <c r="F46" s="123" t="s">
        <v>72</v>
      </c>
      <c r="G46" s="30"/>
      <c r="H46" s="59"/>
      <c r="I46" s="59"/>
      <c r="J46" s="27"/>
      <c r="K46" s="27"/>
      <c r="L46" s="27"/>
      <c r="M46" s="27"/>
      <c r="N46" s="27"/>
      <c r="O46" s="27"/>
      <c r="P46" s="27"/>
      <c r="Q46" s="105"/>
      <c r="R46" s="5">
        <f>SUM(J46:P46)</f>
        <v>0</v>
      </c>
      <c r="S46" s="37">
        <v>109.48</v>
      </c>
      <c r="T46" s="29">
        <f>S46*R46</f>
        <v>0</v>
      </c>
      <c r="U46" s="87">
        <f t="shared" si="2"/>
        <v>229.90800000000002</v>
      </c>
    </row>
    <row r="47" spans="2:21">
      <c r="B47" s="6"/>
      <c r="C47" s="6"/>
      <c r="D47" s="6"/>
      <c r="E47" s="6"/>
      <c r="F47" s="6"/>
      <c r="G47" s="6"/>
      <c r="H47" s="6"/>
      <c r="I47" s="6"/>
      <c r="J47" s="7"/>
      <c r="K47" s="6"/>
      <c r="L47" s="6"/>
      <c r="M47" s="6"/>
      <c r="N47" s="6"/>
      <c r="O47" s="6"/>
      <c r="P47" s="6"/>
      <c r="Q47" s="6"/>
      <c r="R47" s="6"/>
      <c r="S47" s="6"/>
      <c r="T47" s="7"/>
      <c r="U47" s="4"/>
    </row>
    <row r="48" spans="2:21">
      <c r="B48" s="6"/>
      <c r="C48" s="6"/>
      <c r="D48" s="6"/>
      <c r="E48" s="6"/>
      <c r="F48" s="6"/>
      <c r="G48" s="6"/>
      <c r="H48" s="6"/>
      <c r="I48" s="6"/>
      <c r="J48" s="7"/>
      <c r="K48" s="6"/>
      <c r="L48" s="6"/>
      <c r="M48" s="6"/>
      <c r="N48" s="6"/>
      <c r="O48" s="6"/>
      <c r="P48" s="6"/>
      <c r="Q48" s="6"/>
      <c r="R48" s="6"/>
      <c r="S48" s="6"/>
      <c r="T48" s="7"/>
    </row>
  </sheetData>
  <autoFilter ref="R11:R24"/>
  <mergeCells count="19">
    <mergeCell ref="C44:D44"/>
    <mergeCell ref="C7:F7"/>
    <mergeCell ref="J7:O7"/>
    <mergeCell ref="C9:F9"/>
    <mergeCell ref="K9:P9"/>
    <mergeCell ref="E11:G11"/>
    <mergeCell ref="C12:D12"/>
    <mergeCell ref="S6:U6"/>
    <mergeCell ref="C2:U2"/>
    <mergeCell ref="C3:G3"/>
    <mergeCell ref="P3:R3"/>
    <mergeCell ref="C4:F4"/>
    <mergeCell ref="J4:O4"/>
    <mergeCell ref="P4:R4"/>
    <mergeCell ref="C5:D5"/>
    <mergeCell ref="G5:J5"/>
    <mergeCell ref="M5:O5"/>
    <mergeCell ref="C6:F6"/>
    <mergeCell ref="J6:O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LAKAI 2O21 Q3 Q4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RODOLFO</dc:creator>
  <cp:keywords/>
  <dc:description/>
  <cp:lastModifiedBy>Paulo Davi</cp:lastModifiedBy>
  <cp:revision/>
  <dcterms:created xsi:type="dcterms:W3CDTF">2020-02-04T14:34:43Z</dcterms:created>
  <dcterms:modified xsi:type="dcterms:W3CDTF">2023-09-11T17:46:59Z</dcterms:modified>
  <cp:category/>
  <cp:contentStatus/>
</cp:coreProperties>
</file>