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oster" sheetId="1" r:id="rId4"/>
    <sheet state="visible" name="TD+" sheetId="2" r:id="rId5"/>
  </sheets>
  <definedNames/>
  <calcPr/>
</workbook>
</file>

<file path=xl/sharedStrings.xml><?xml version="1.0" encoding="utf-8"?>
<sst xmlns="http://schemas.openxmlformats.org/spreadsheetml/2006/main" count="313" uniqueCount="257">
  <si>
    <t>LRC/W105-001</t>
  </si>
  <si>
    <r>
      <rPr>
        <rFont val="Arial"/>
        <b/>
        <color theme="1"/>
        <sz val="9.0"/>
      </rPr>
      <t>(RR) 0/0 Mizuki (LycoReco/Glasses)
AUTO</t>
    </r>
    <r>
      <rPr>
        <rFont val="Arial"/>
        <color theme="1"/>
        <sz val="9.0"/>
      </rPr>
      <t xml:space="preserve"> - When this is placed on stage from hand, choose 1 of your opponent's front row characters, this turn, it gets -1000 power.
</t>
    </r>
    <r>
      <rPr>
        <rFont val="Arial"/>
        <b/>
        <color theme="1"/>
        <sz val="9.0"/>
      </rPr>
      <t xml:space="preserve">AUTO </t>
    </r>
    <r>
      <rPr>
        <rFont val="Arial"/>
        <color theme="1"/>
        <sz val="9.0"/>
      </rPr>
      <t>- [Discard 1 card] When this is sent from Stage to Waiting Room, you may pay cost. If you do, look at up to 4 cards from the top of your deck, choose up to 1 Level 1 or higher card among them, show it to your opponent, add it to hand, and send the rest to Waiting Room.</t>
    </r>
  </si>
  <si>
    <t>SSP</t>
  </si>
  <si>
    <t>LRC/W105-002</t>
  </si>
  <si>
    <r>
      <rPr>
        <rFont val="Arial"/>
        <b/>
        <color theme="1"/>
        <sz val="9.0"/>
      </rPr>
      <t>(RR) 0/0 Kurumi (LycoReco/Net)
AUTO</t>
    </r>
    <r>
      <rPr>
        <rFont val="Arial"/>
        <color theme="1"/>
        <sz val="9.0"/>
      </rPr>
      <t xml:space="preserve"> - When a Climax is placed in your Climax Area,  look at up to 2 cards from the top of your opponent's deck, and put them back on top in any order.
</t>
    </r>
    <r>
      <rPr>
        <rFont val="Arial"/>
        <b/>
        <color theme="1"/>
        <sz val="9.0"/>
      </rPr>
      <t>ACT - BRAINSTORM</t>
    </r>
    <r>
      <rPr>
        <rFont val="Arial"/>
        <color theme="1"/>
        <sz val="9.0"/>
      </rPr>
      <t xml:space="preserve"> [(1) Rest this] Flip over the top 4 cards of your deck, then send them to Waiting Room. For each Climax among them, choose up to 1 &lt;LycoReco&gt; or &lt;Weapon&gt; character from your Waiting Room, and add it to hand.</t>
    </r>
  </si>
  <si>
    <t>LRC/W105-003</t>
  </si>
  <si>
    <r>
      <rPr>
        <rFont val="Arial"/>
        <b/>
        <color theme="1"/>
        <sz val="9.0"/>
      </rPr>
      <t>(RR) 3/2 Chisato &amp; Takina (LycoReco/Weapon)
CONT</t>
    </r>
    <r>
      <rPr>
        <rFont val="Arial"/>
        <color theme="1"/>
        <sz val="9.0"/>
      </rPr>
      <t xml:space="preserve"> - If you have 2 or more other &lt;LycoReco&gt; or &lt;Weapon&gt; characters, this gets +3000 power.
</t>
    </r>
    <r>
      <rPr>
        <rFont val="Arial"/>
        <b/>
        <color theme="1"/>
        <sz val="9.0"/>
      </rPr>
      <t xml:space="preserve">AUTO </t>
    </r>
    <r>
      <rPr>
        <rFont val="Arial"/>
        <color theme="1"/>
        <sz val="9.0"/>
      </rPr>
      <t xml:space="preserve">- When this is placed on stage from hand, you may Heal 1.
</t>
    </r>
    <r>
      <rPr>
        <rFont val="Arial"/>
        <b/>
        <color theme="1"/>
        <sz val="9.0"/>
      </rPr>
      <t xml:space="preserve">AUTO - </t>
    </r>
    <r>
      <rPr>
        <rFont val="Arial"/>
        <b/>
        <color rgb="FFE06666"/>
        <sz val="9.0"/>
      </rPr>
      <t>{CX Combo}</t>
    </r>
    <r>
      <rPr>
        <rFont val="Arial"/>
        <color theme="1"/>
        <sz val="9.0"/>
      </rPr>
      <t xml:space="preserve"> (2) At the end of this card's attack, if you have the </t>
    </r>
    <r>
      <rPr>
        <rFont val="Arial"/>
        <b/>
        <color theme="1"/>
        <sz val="9.0"/>
      </rPr>
      <t>Choice CX (029)</t>
    </r>
    <r>
      <rPr>
        <rFont val="Arial"/>
        <color theme="1"/>
        <sz val="9.0"/>
      </rPr>
      <t xml:space="preserve"> in your Climax Area, and you have 2 or more other &lt;LycoReco&gt; or &lt;Weapon&gt; characters, you may pay cost. If you do, until the end of your opponent's next turn, this gets +2000 power and the following ability, "</t>
    </r>
    <r>
      <rPr>
        <rFont val="Arial"/>
        <b/>
        <color theme="1"/>
        <sz val="9.0"/>
      </rPr>
      <t xml:space="preserve">CONT </t>
    </r>
    <r>
      <rPr>
        <rFont val="Arial"/>
        <color theme="1"/>
        <sz val="9.0"/>
      </rPr>
      <t>- The character across from this gets -3 Soul."</t>
    </r>
  </si>
  <si>
    <t>LRR</t>
  </si>
  <si>
    <t>LRC/W105-004</t>
  </si>
  <si>
    <r>
      <rPr>
        <rFont val="Arial"/>
        <b/>
        <color theme="1"/>
        <sz val="9.0"/>
      </rPr>
      <t>(R) Takina (LycoReco/Weapon)
AUTO</t>
    </r>
    <r>
      <rPr>
        <rFont val="Arial"/>
        <color theme="1"/>
        <sz val="9.0"/>
      </rPr>
      <t xml:space="preserve"> - When this card becomes reversed, if this card's battle opponent is level 0 or lower, you may put that character to stock, if you do, put the bottom card of your opponent's stock into the waiting room.
</t>
    </r>
    <r>
      <rPr>
        <rFont val="Arial"/>
        <b/>
        <color theme="1"/>
        <sz val="9.0"/>
      </rPr>
      <t xml:space="preserve">AUTO </t>
    </r>
    <r>
      <rPr>
        <rFont val="Arial"/>
        <color theme="1"/>
        <sz val="9.0"/>
      </rPr>
      <t xml:space="preserve">- [Send this card to Clock] When this card is reversed in battle, you may pay the cost. If you do, reveal the top card of your Deck. If that card is a {LycoReco} or {Weapon} Character or </t>
    </r>
    <r>
      <rPr>
        <rFont val="Arial"/>
        <b/>
        <color theme="1"/>
        <sz val="9.0"/>
      </rPr>
      <t>[1/0 Yellow Event - 028]</t>
    </r>
    <r>
      <rPr>
        <rFont val="Arial"/>
        <color theme="1"/>
        <sz val="9.0"/>
      </rPr>
      <t>, add it to your Hand.</t>
    </r>
  </si>
  <si>
    <t>SR</t>
  </si>
  <si>
    <t>LRC/W105-005</t>
  </si>
  <si>
    <r>
      <rPr>
        <rFont val="Arial"/>
        <b/>
        <color theme="1"/>
        <sz val="9.0"/>
      </rPr>
      <t>(R) 0/0 Chisato (LycoReco/Weapon)
AUTO</t>
    </r>
    <r>
      <rPr>
        <rFont val="Arial"/>
        <color theme="1"/>
        <sz val="9.0"/>
      </rPr>
      <t xml:space="preserve"> - [Discard 1 &lt;LycoReco&gt; or &lt;Weapon&gt; character] When this is placed on stage from hand, you may pay cost. If you do, draw 1 card.
</t>
    </r>
    <r>
      <rPr>
        <rFont val="Arial"/>
        <b/>
        <color theme="1"/>
        <sz val="9.0"/>
      </rPr>
      <t xml:space="preserve">AUTO </t>
    </r>
    <r>
      <rPr>
        <rFont val="Arial"/>
        <color theme="1"/>
        <sz val="9.0"/>
      </rPr>
      <t>- [Discard 1 Climax] When this is placed on stage from hand, you may pay cost. If you do, choose 1 &lt;LycoReco&gt; or &lt;Weapon&gt; character from your Waiting Room, and add it to hand.</t>
    </r>
  </si>
  <si>
    <t>LRC/W105-006</t>
  </si>
  <si>
    <r>
      <rPr>
        <rFont val="Arial"/>
        <b/>
        <color theme="1"/>
        <sz val="9.0"/>
      </rPr>
      <t xml:space="preserve">(R) 1/0 Chisato (LycoReco/Weapon)
CONT </t>
    </r>
    <r>
      <rPr>
        <rFont val="Arial"/>
        <color theme="1"/>
        <sz val="9.0"/>
      </rPr>
      <t xml:space="preserve">- During your turn, this gets +3000 power.
</t>
    </r>
    <r>
      <rPr>
        <rFont val="Arial"/>
        <b/>
        <color theme="1"/>
        <sz val="9.0"/>
      </rPr>
      <t xml:space="preserve">AUTO </t>
    </r>
    <r>
      <rPr>
        <rFont val="Arial"/>
        <color theme="1"/>
        <sz val="9.0"/>
      </rPr>
      <t>- (1) When this attacks, you may pay cost. If you do, during the Trigger Step of this attack, perform Trigger Check twice.</t>
    </r>
  </si>
  <si>
    <t>LRC/W105-007</t>
  </si>
  <si>
    <r>
      <rPr>
        <rFont val="Arial"/>
        <b/>
        <color theme="1"/>
        <sz val="9.0"/>
      </rPr>
      <t xml:space="preserve">(R) 1/0 Takina (LycoReco/Weapon) *Note: Has a Soul Trigger
CONT </t>
    </r>
    <r>
      <rPr>
        <rFont val="Arial"/>
        <color theme="1"/>
        <sz val="9.0"/>
      </rPr>
      <t xml:space="preserve">- During your turn, for each of your other &lt;LycoReco&gt; or &lt;Weapon&gt; characters, this gets +1000 power.
</t>
    </r>
    <r>
      <rPr>
        <rFont val="Arial"/>
        <b/>
        <color theme="1"/>
        <sz val="9.0"/>
      </rPr>
      <t xml:space="preserve">CONT - </t>
    </r>
    <r>
      <rPr>
        <rFont val="Arial"/>
        <b/>
        <color rgb="FFE06666"/>
        <sz val="9.0"/>
      </rPr>
      <t>{CX Combo}</t>
    </r>
    <r>
      <rPr>
        <rFont val="Arial"/>
        <b/>
        <color theme="1"/>
        <sz val="9.0"/>
      </rPr>
      <t xml:space="preserve"> EXPERIENCE</t>
    </r>
    <r>
      <rPr>
        <rFont val="Arial"/>
        <color theme="1"/>
        <sz val="9.0"/>
      </rPr>
      <t xml:space="preserve"> - While you have the </t>
    </r>
    <r>
      <rPr>
        <rFont val="Arial"/>
        <b/>
        <color theme="1"/>
        <sz val="9.0"/>
      </rPr>
      <t>Choice CX (030)</t>
    </r>
    <r>
      <rPr>
        <rFont val="Arial"/>
        <color theme="1"/>
        <sz val="9.0"/>
      </rPr>
      <t xml:space="preserve"> in your Climax Area, and this is in front row, and you have </t>
    </r>
    <r>
      <rPr>
        <rFont val="Arial"/>
        <b/>
        <color theme="1"/>
        <sz val="9.0"/>
      </rPr>
      <t>{Yellow RR 3/2 Chisato &amp; Takina - 003}</t>
    </r>
    <r>
      <rPr>
        <rFont val="Arial"/>
        <color theme="1"/>
        <sz val="9.0"/>
      </rPr>
      <t xml:space="preserve"> in your Level Zone, and you have another &lt;LycoReco&gt; or &lt;Weapon&gt; character, all of your other </t>
    </r>
    <r>
      <rPr>
        <rFont val="Arial"/>
        <b/>
        <color theme="1"/>
        <sz val="9.0"/>
      </rPr>
      <t>{RR 0/0 Mizuki - 001}</t>
    </r>
    <r>
      <rPr>
        <rFont val="Arial"/>
        <color theme="1"/>
        <sz val="9.0"/>
      </rPr>
      <t xml:space="preserve"> and </t>
    </r>
    <r>
      <rPr>
        <rFont val="Arial"/>
        <b/>
        <color theme="1"/>
        <sz val="9.0"/>
      </rPr>
      <t>{RR 0/0 Kurumi - 002}</t>
    </r>
    <r>
      <rPr>
        <rFont val="Arial"/>
        <color theme="1"/>
        <sz val="9.0"/>
      </rPr>
      <t xml:space="preserve"> and </t>
    </r>
    <r>
      <rPr>
        <rFont val="Arial"/>
        <b/>
        <color theme="1"/>
        <sz val="9.0"/>
      </rPr>
      <t>{1/0 Chisato - 006}</t>
    </r>
    <r>
      <rPr>
        <rFont val="Arial"/>
        <color theme="1"/>
        <sz val="9.0"/>
      </rPr>
      <t xml:space="preserve"> and </t>
    </r>
    <r>
      <rPr>
        <rFont val="Arial"/>
        <b/>
        <color theme="1"/>
        <sz val="9.0"/>
      </rPr>
      <t>{0/0 U Mika - 015}</t>
    </r>
    <r>
      <rPr>
        <rFont val="Arial"/>
        <color theme="1"/>
        <sz val="9.0"/>
      </rPr>
      <t xml:space="preserve"> in any area gains Choice Trigger. 
</t>
    </r>
  </si>
  <si>
    <t>OFR</t>
  </si>
  <si>
    <t>LRC/W105-008</t>
  </si>
  <si>
    <r>
      <rPr>
        <rFont val="Arial"/>
        <b/>
        <color theme="1"/>
        <sz val="9.0"/>
      </rPr>
      <t>(R) 1/0 Mizuki (LycoReco/Glasses)
CONT - ASSIST</t>
    </r>
    <r>
      <rPr>
        <rFont val="Arial"/>
        <b val="0"/>
        <color theme="1"/>
        <sz val="9.0"/>
      </rPr>
      <t xml:space="preserve"> +500
</t>
    </r>
    <r>
      <rPr>
        <rFont val="Arial"/>
        <b/>
        <color theme="1"/>
        <sz val="9.0"/>
      </rPr>
      <t xml:space="preserve">AUTO </t>
    </r>
    <r>
      <rPr>
        <rFont val="Arial"/>
        <b val="0"/>
        <color theme="1"/>
        <sz val="9.0"/>
      </rPr>
      <t xml:space="preserve">- [Send this to Waiting Room] When your other &lt;LycoReco&gt; or &lt;Weapon&gt; character is sent from stage to Waiting Room, if this is in your Back Row, you may pay cost. If you do, return that character to stage in its former slot Rested
</t>
    </r>
    <r>
      <rPr>
        <rFont val="Arial"/>
        <b/>
        <color theme="1"/>
        <sz val="9.0"/>
      </rPr>
      <t xml:space="preserve">AUTO </t>
    </r>
    <r>
      <rPr>
        <rFont val="Arial"/>
        <b val="0"/>
        <color theme="1"/>
        <sz val="9.0"/>
      </rPr>
      <t>- [(1) Discard 1 card] When this is sent from Stage to Waiting Room, you may pay cost. If you do, choose 1</t>
    </r>
    <r>
      <rPr>
        <rFont val="Arial"/>
        <b/>
        <color theme="1"/>
        <sz val="9.0"/>
      </rPr>
      <t xml:space="preserve"> {2/1 Mizuki - 021}</t>
    </r>
    <r>
      <rPr>
        <rFont val="Arial"/>
        <b val="0"/>
        <color theme="1"/>
        <sz val="9.0"/>
      </rPr>
      <t xml:space="preserve"> in your Waiting Room, place it on stage in any slot.</t>
    </r>
  </si>
  <si>
    <t>LRC/W105-009</t>
  </si>
  <si>
    <r>
      <rPr>
        <rFont val="Arial"/>
        <b/>
        <color theme="1"/>
        <sz val="9.0"/>
      </rPr>
      <t xml:space="preserve">(R) 2/1 Takina (LycoReco/Weapon)
CONT </t>
    </r>
    <r>
      <rPr>
        <rFont val="Arial"/>
        <b val="0"/>
        <color theme="1"/>
        <sz val="9.0"/>
      </rPr>
      <t xml:space="preserve">- All of your other </t>
    </r>
    <r>
      <rPr>
        <rFont val="Arial"/>
        <b/>
        <color theme="1"/>
        <sz val="9.0"/>
      </rPr>
      <t>{3/2 Chisato &amp; Takina - 003}</t>
    </r>
    <r>
      <rPr>
        <rFont val="Arial"/>
        <b val="0"/>
        <color theme="1"/>
        <sz val="9.0"/>
      </rPr>
      <t xml:space="preserve"> gets +500 power and the following ability, "</t>
    </r>
    <r>
      <rPr>
        <rFont val="Arial"/>
        <b/>
        <color theme="1"/>
        <sz val="9.0"/>
      </rPr>
      <t xml:space="preserve">CONT </t>
    </r>
    <r>
      <rPr>
        <rFont val="Arial"/>
        <b val="0"/>
        <color theme="1"/>
        <sz val="9.0"/>
      </rPr>
      <t xml:space="preserve">- This cannot be targeted by your opponent's effects."
</t>
    </r>
    <r>
      <rPr>
        <rFont val="Arial"/>
        <b/>
        <color theme="1"/>
        <sz val="9.0"/>
      </rPr>
      <t>CONT - ASSIST</t>
    </r>
    <r>
      <rPr>
        <rFont val="Arial"/>
        <b val="0"/>
        <color theme="1"/>
        <sz val="9.0"/>
      </rPr>
      <t xml:space="preserve"> +1500 to &lt;LycoReco&gt; or &lt;Weapon&gt; characters.
</t>
    </r>
    <r>
      <rPr>
        <rFont val="Arial"/>
        <b/>
        <color theme="1"/>
        <sz val="9.0"/>
      </rPr>
      <t xml:space="preserve">ACT </t>
    </r>
    <r>
      <rPr>
        <rFont val="Arial"/>
        <b val="0"/>
        <color theme="1"/>
        <sz val="9.0"/>
      </rPr>
      <t xml:space="preserve">- [(3) Rest this] Choose up to 1 </t>
    </r>
    <r>
      <rPr>
        <rFont val="Arial"/>
        <b/>
        <color theme="1"/>
        <sz val="9.0"/>
      </rPr>
      <t xml:space="preserve">{3/2 Chisato &amp; Takina - 003} </t>
    </r>
    <r>
      <rPr>
        <rFont val="Arial"/>
        <b val="0"/>
        <color theme="1"/>
        <sz val="9.0"/>
      </rPr>
      <t>in your hand, place it on stage in any slot.</t>
    </r>
  </si>
  <si>
    <t>LRC/W105-010</t>
  </si>
  <si>
    <r>
      <rPr>
        <rFont val="Arial"/>
        <b/>
        <color theme="1"/>
        <sz val="9.0"/>
      </rPr>
      <t>(R) Chisato (LycoReco/Weapon)
CONT</t>
    </r>
    <r>
      <rPr>
        <rFont val="Arial"/>
        <b val="0"/>
        <color theme="1"/>
        <sz val="9.0"/>
      </rPr>
      <t xml:space="preserve"> - If you have 2 of less Climaxes in your waiting room, this gains -1 Level in hand.
</t>
    </r>
    <r>
      <rPr>
        <rFont val="Arial"/>
        <b/>
        <color theme="1"/>
        <sz val="9.0"/>
      </rPr>
      <t xml:space="preserve">CONT </t>
    </r>
    <r>
      <rPr>
        <rFont val="Arial"/>
        <b val="0"/>
        <color theme="1"/>
        <sz val="9.0"/>
      </rPr>
      <t xml:space="preserve">- If you have two or more other {LycoReco} or {Weapon} Characters, this gains 2000 power
</t>
    </r>
    <r>
      <rPr>
        <rFont val="Arial"/>
        <b/>
        <color theme="1"/>
        <sz val="9.0"/>
      </rPr>
      <t xml:space="preserve">CONT </t>
    </r>
    <r>
      <rPr>
        <rFont val="Arial"/>
        <b val="0"/>
        <color theme="1"/>
        <sz val="9.0"/>
      </rPr>
      <t>- During this cards attack, perform the trigger check twice during your trigger step.</t>
    </r>
  </si>
  <si>
    <t>LRC/W105-011</t>
  </si>
  <si>
    <r>
      <rPr>
        <rFont val="Arial"/>
        <b/>
        <color theme="1"/>
        <sz val="9.0"/>
      </rPr>
      <t>(R) 3/2 Kurumi &amp; Chisato (LycoReco/Net)
AUTO</t>
    </r>
    <r>
      <rPr>
        <rFont val="Arial"/>
        <color theme="1"/>
        <sz val="9.0"/>
      </rPr>
      <t xml:space="preserve"> - When this is placed on stage from hand, if you have 4 or more other &lt;LycoReco&gt; or &lt;Weapon&gt; characters, choose 1 &lt;LycoReco&gt; or &lt;Weapon&gt; character in your Waiting Room, you may send it to Stock.
</t>
    </r>
    <r>
      <rPr>
        <rFont val="Arial"/>
        <b/>
        <color theme="1"/>
        <sz val="9.0"/>
      </rPr>
      <t xml:space="preserve">AUTO </t>
    </r>
    <r>
      <rPr>
        <rFont val="Arial"/>
        <color theme="1"/>
        <sz val="9.0"/>
      </rPr>
      <t>- This ability activates up to once per turn. During the turn this is placed on stage from hand, when this card's damage is cancelled, mill 1, then deal X damage to your opponent. X equals the Level of the milled card +1.</t>
    </r>
  </si>
  <si>
    <t>LRC/W105-012</t>
  </si>
  <si>
    <r>
      <rPr>
        <rFont val="Arial"/>
        <b/>
        <color theme="1"/>
        <sz val="9.0"/>
      </rPr>
      <t xml:space="preserve">(R) 3/2 Kurumi (LycoReco/Net)
AUTO </t>
    </r>
    <r>
      <rPr>
        <rFont val="Arial"/>
        <color theme="1"/>
        <sz val="9.0"/>
      </rPr>
      <t>- When this is placed on stage from hand, choose 1 of the following 2 effects and resolve it,
a) "Your opponent sends all of their Stock to their deck and shuffles their deck, then puts an equal number of cards from the top of their deck into Stock."
b) "Choose 1 of your opponent's characters, return it to hand."</t>
    </r>
  </si>
  <si>
    <t>LRC/W105-013</t>
  </si>
  <si>
    <r>
      <rPr>
        <rFont val="Arial"/>
        <b/>
        <color theme="1"/>
        <sz val="9.0"/>
      </rPr>
      <t xml:space="preserve">(U) 0/0 Mizuki (LycoReco/Glasses)
AUTO - </t>
    </r>
    <r>
      <rPr>
        <rFont val="Arial"/>
        <b/>
        <color rgb="FFE06666"/>
        <sz val="9.0"/>
      </rPr>
      <t>{CX Combo}</t>
    </r>
    <r>
      <rPr>
        <rFont val="Arial"/>
        <b/>
        <color theme="1"/>
        <sz val="9.0"/>
      </rPr>
      <t xml:space="preserve"> </t>
    </r>
    <r>
      <rPr>
        <rFont val="Arial"/>
        <color theme="1"/>
        <sz val="9.0"/>
      </rPr>
      <t xml:space="preserve">When the </t>
    </r>
    <r>
      <rPr>
        <rFont val="Arial"/>
        <b/>
        <color theme="1"/>
        <sz val="9.0"/>
      </rPr>
      <t>Choice CX (031)</t>
    </r>
    <r>
      <rPr>
        <rFont val="Arial"/>
        <color theme="1"/>
        <sz val="9.0"/>
      </rPr>
      <t xml:space="preserve"> is placed in your Climax Area, if you have 4 or more other &lt;LycoReco&gt; or &lt;Weapon&gt; characters, draw up to 1 card, then choose 1 card in your hand, send it to Stock.
</t>
    </r>
    <r>
      <rPr>
        <rFont val="Arial"/>
        <b/>
        <color theme="1"/>
        <sz val="9.0"/>
      </rPr>
      <t xml:space="preserve">ACT </t>
    </r>
    <r>
      <rPr>
        <rFont val="Arial"/>
        <color theme="1"/>
        <sz val="9.0"/>
      </rPr>
      <t>- [(1) Rest this] Reveal the top card of your deck. If that card is a &lt;LycoReco&gt; or &lt;Weapon&gt; character or an Event, add it to hand.</t>
    </r>
  </si>
  <si>
    <t>LRC/W105-014</t>
  </si>
  <si>
    <r>
      <rPr>
        <rFont val="Arial"/>
        <b/>
        <color theme="1"/>
        <sz val="9.0"/>
      </rPr>
      <t xml:space="preserve">(U) 0/0 Kurumi (LycoReco/Net)
AUTO </t>
    </r>
    <r>
      <rPr>
        <rFont val="Arial"/>
        <b val="0"/>
        <color theme="1"/>
        <sz val="9.0"/>
      </rPr>
      <t xml:space="preserve">- When this attacks, choose 1 of your other characters, this turn, it gets +X power. X equals that character's Soul times 1000.
</t>
    </r>
    <r>
      <rPr>
        <rFont val="Arial"/>
        <b/>
        <color theme="1"/>
        <sz val="9.0"/>
      </rPr>
      <t xml:space="preserve">AUTO </t>
    </r>
    <r>
      <rPr>
        <rFont val="Arial"/>
        <b val="0"/>
        <color theme="1"/>
        <sz val="9.0"/>
      </rPr>
      <t>- [Send 1 of your other characters on stage to Waiting Room] At the start of your opponent's Attack Phase, you may pay cost. If you do, move this to an open position in your back row.</t>
    </r>
  </si>
  <si>
    <t>LRC/W105-015</t>
  </si>
  <si>
    <r>
      <rPr>
        <rFont val="Arial"/>
        <b/>
        <color theme="1"/>
        <sz val="9.0"/>
      </rPr>
      <t>(U) 0/0 Mika (LycoReco/Weapon)
AUTO</t>
    </r>
    <r>
      <rPr>
        <rFont val="Arial"/>
        <b val="0"/>
        <color theme="1"/>
        <sz val="9.0"/>
      </rPr>
      <t xml:space="preserve"> - When this is placed on stage from hand, your opponent declares 0, 1, 2, or 3. Reveal the top card of your deck, and if that card is a character with the same level as the number declared by your opponent, place it on stage in any slot.
</t>
    </r>
    <r>
      <rPr>
        <rFont val="Arial"/>
        <b/>
        <color theme="1"/>
        <sz val="9.0"/>
      </rPr>
      <t xml:space="preserve">AUTO </t>
    </r>
    <r>
      <rPr>
        <rFont val="Arial"/>
        <b val="0"/>
        <color theme="1"/>
        <sz val="9.0"/>
      </rPr>
      <t>- During this card's battle, when the damage you take is cancelled, you may send this to Stock.</t>
    </r>
    <r>
      <rPr>
        <rFont val="Arial"/>
        <b/>
        <color theme="1"/>
        <sz val="9.0"/>
      </rPr>
      <t xml:space="preserve">
</t>
    </r>
  </si>
  <si>
    <t>LRC/W105-016</t>
  </si>
  <si>
    <r>
      <rPr>
        <rFont val="Arial"/>
        <b/>
        <color theme="1"/>
        <sz val="9.0"/>
      </rPr>
      <t>(U) Takina (LycoReco/Weapon)
CONT</t>
    </r>
    <r>
      <rPr>
        <rFont val="Arial"/>
        <color theme="1"/>
        <sz val="9.0"/>
      </rPr>
      <t xml:space="preserve"> - All your other {LycoReco} or {Weapon} Characters gain 500 power.
</t>
    </r>
    <r>
      <rPr>
        <rFont val="Arial"/>
        <b/>
        <color theme="1"/>
        <sz val="9.0"/>
      </rPr>
      <t xml:space="preserve">AUTO </t>
    </r>
    <r>
      <rPr>
        <rFont val="Arial"/>
        <color theme="1"/>
        <sz val="9.0"/>
      </rPr>
      <t>- When your Climax with the Choice Trigger Icon is placed in your climax area, choose one of your opponent's Characters in Front Row, and that character gets -2000 Power till the end of the turn.</t>
    </r>
  </si>
  <si>
    <t>LRC/W105-017</t>
  </si>
  <si>
    <r>
      <rPr>
        <rFont val="Arial"/>
        <b/>
        <color theme="1"/>
        <sz val="9.0"/>
      </rPr>
      <t xml:space="preserve">(U) 0/0 Chisato (LycoReco/Weapon)
CONT </t>
    </r>
    <r>
      <rPr>
        <rFont val="Arial"/>
        <b val="0"/>
        <color theme="1"/>
        <sz val="9.0"/>
      </rPr>
      <t>- If you have 1 or less other characters, this gets +1 Level and +2500 power.</t>
    </r>
  </si>
  <si>
    <t>LRC/W105-018</t>
  </si>
  <si>
    <r>
      <rPr>
        <rFont val="Arial"/>
        <b/>
        <color theme="1"/>
        <sz val="9.0"/>
      </rPr>
      <t xml:space="preserve">(U) 1/0 Kurumi (LycoReco/Net)
AUTO </t>
    </r>
    <r>
      <rPr>
        <rFont val="Arial"/>
        <b val="0"/>
        <color theme="1"/>
        <sz val="9.0"/>
      </rPr>
      <t xml:space="preserve">- When you use this card's BACKUP, if you have a &lt;LycoReco&gt; or &lt;Weapon&gt; character, choose 1 of your battling characters, this turn, it gets +1000 power.
</t>
    </r>
    <r>
      <rPr>
        <rFont val="Arial"/>
        <b/>
        <color theme="1"/>
        <sz val="9.0"/>
      </rPr>
      <t xml:space="preserve">ACT - BACKUP </t>
    </r>
    <r>
      <rPr>
        <rFont val="Arial"/>
        <b val="0"/>
        <color theme="1"/>
        <sz val="9.0"/>
      </rPr>
      <t>+1000</t>
    </r>
  </si>
  <si>
    <t>LRC/W105-019</t>
  </si>
  <si>
    <r>
      <rPr>
        <rFont val="Arial"/>
        <b/>
        <color theme="1"/>
        <sz val="9.0"/>
      </rPr>
      <t>(U) 1/0 Mizuki (LycoReco/Glasses)
AUTO</t>
    </r>
    <r>
      <rPr>
        <rFont val="Arial"/>
        <color theme="1"/>
        <sz val="9.0"/>
      </rPr>
      <t xml:space="preserve"> - When this is placed on stage from hand, this turn, this gets +3000 power.
</t>
    </r>
    <r>
      <rPr>
        <rFont val="Arial"/>
        <b/>
        <color theme="1"/>
        <sz val="9.0"/>
      </rPr>
      <t xml:space="preserve">AUTO </t>
    </r>
    <r>
      <rPr>
        <rFont val="Arial"/>
        <color theme="1"/>
        <sz val="9.0"/>
      </rPr>
      <t xml:space="preserve">- When this attacks, if the Level of the character across from this is 2, this turn, this gets +6000 power.
</t>
    </r>
    <r>
      <rPr>
        <rFont val="Arial"/>
        <i/>
        <color theme="1"/>
        <sz val="9.0"/>
      </rPr>
      <t>Note: Has a Soul trigger.</t>
    </r>
  </si>
  <si>
    <t>LRC/W105-020</t>
  </si>
  <si>
    <r>
      <rPr>
        <rFont val="Arial"/>
        <b/>
        <color theme="1"/>
        <sz val="9.0"/>
      </rPr>
      <t>(U) 2/1 Chisato &amp; Takina (LycoReco/Weapon)
AUTO</t>
    </r>
    <r>
      <rPr>
        <rFont val="Arial"/>
        <color theme="1"/>
        <sz val="9.0"/>
      </rPr>
      <t xml:space="preserve"> - [(1) Send 1 of your &lt;LycoReco&gt; or &lt;Weapon&gt; characters from stage to Waiting Room] When you use this card's BACKUP, you may pay cost. If you do, choose 1 of your opponent's characters, this turn, it gets -1 Soul.
</t>
    </r>
    <r>
      <rPr>
        <rFont val="Arial"/>
        <b/>
        <color theme="1"/>
        <sz val="9.0"/>
      </rPr>
      <t>ACT - BACKUP</t>
    </r>
    <r>
      <rPr>
        <rFont val="Arial"/>
        <color theme="1"/>
        <sz val="9.0"/>
      </rPr>
      <t xml:space="preserve"> +2500</t>
    </r>
  </si>
  <si>
    <t>LRC/W105-021</t>
  </si>
  <si>
    <r>
      <rPr>
        <rFont val="Arial"/>
        <b/>
        <color theme="1"/>
        <sz val="9.0"/>
      </rPr>
      <t>(U) 2/1 Mizuki (LycoReco/Glasses)
CONT - ASSIST</t>
    </r>
    <r>
      <rPr>
        <rFont val="Arial"/>
        <color theme="1"/>
        <sz val="9.0"/>
      </rPr>
      <t xml:space="preserve"> +500 and +1 Soul to &lt;LycoReco&gt; or &lt;Weapon&gt; characters.
</t>
    </r>
    <r>
      <rPr>
        <rFont val="Arial"/>
        <b/>
        <color theme="1"/>
        <sz val="9.0"/>
      </rPr>
      <t xml:space="preserve">AUTO </t>
    </r>
    <r>
      <rPr>
        <rFont val="Arial"/>
        <color theme="1"/>
        <sz val="9.0"/>
      </rPr>
      <t>- This ability can only be activated up to once per turn. When you use an ACT effect, choose 1 of your  characters, this turn, it gets +1000 power.</t>
    </r>
  </si>
  <si>
    <t>LRC/W105-022</t>
  </si>
  <si>
    <r>
      <rPr>
        <rFont val="Arial"/>
        <b/>
        <color theme="1"/>
        <sz val="9.0"/>
      </rPr>
      <t xml:space="preserve">(C) 0/0 Takina (LycoReco/Weapon)
AUTO </t>
    </r>
    <r>
      <rPr>
        <rFont val="Arial"/>
        <color theme="1"/>
        <sz val="9.0"/>
      </rPr>
      <t>- When this is placed on stage from hand, choose 1 of your opponent's front row characters, this turn, it gets +3000 power.</t>
    </r>
  </si>
  <si>
    <t>LRC/W105-023</t>
  </si>
  <si>
    <r>
      <rPr>
        <rFont val="Arial"/>
        <b/>
        <color theme="1"/>
        <sz val="9.0"/>
      </rPr>
      <t>(C) 1/0 Chisato (LycoReco/Weapon)
AUTO</t>
    </r>
    <r>
      <rPr>
        <rFont val="Arial"/>
        <b val="0"/>
        <color theme="1"/>
        <sz val="9.0"/>
      </rPr>
      <t xml:space="preserve"> - When this is placed on stage from hand, reveal the top card of your deck. If that card is a &lt;LycoReco&gt; or &lt;Weapon&gt; character, this turn, this gets +1 Soul.
</t>
    </r>
    <r>
      <rPr>
        <rFont val="Arial"/>
        <b/>
        <color theme="1"/>
        <sz val="9.0"/>
      </rPr>
      <t xml:space="preserve">AUTO </t>
    </r>
    <r>
      <rPr>
        <rFont val="Arial"/>
        <b val="0"/>
        <color theme="1"/>
        <sz val="9.0"/>
      </rPr>
      <t>- At the start of your Climax Phase, your opponent may send the top 2 cards of their Stock to Waiting Room. If they do, this turn, this cannot Front Attack.</t>
    </r>
  </si>
  <si>
    <t>LRC/W105-024</t>
  </si>
  <si>
    <r>
      <rPr>
        <rFont val="Arial"/>
        <b/>
        <color theme="1"/>
        <sz val="9.0"/>
      </rPr>
      <t xml:space="preserve">(C) 1/1 Takina (LycoReco/Weapon)
AUTO </t>
    </r>
    <r>
      <rPr>
        <rFont val="Arial"/>
        <b val="0"/>
        <color theme="1"/>
        <sz val="9.0"/>
      </rPr>
      <t>- When this is Reversed, if the battle opponent's Level is higher than your opponent's Level, you may send that character to Stock. If you do, send the bottom card of your opponent's Stock to Waiting Room.</t>
    </r>
  </si>
  <si>
    <t>LRC/W105-025</t>
  </si>
  <si>
    <r>
      <rPr>
        <rFont val="Arial"/>
        <b/>
        <color theme="1"/>
        <sz val="9.0"/>
      </rPr>
      <t xml:space="preserve">(C) 2/1 Kurumi (LycoReco/Net)
CONT </t>
    </r>
    <r>
      <rPr>
        <rFont val="Arial"/>
        <b val="0"/>
        <color theme="1"/>
        <sz val="9.0"/>
      </rPr>
      <t xml:space="preserve">- For each of your other back row &lt;LycoReco&gt; or &lt;Weapon&gt; characters, this gets +2500 power.
</t>
    </r>
    <r>
      <rPr>
        <rFont val="Arial"/>
        <b/>
        <color theme="1"/>
        <sz val="9.0"/>
      </rPr>
      <t>AUTO -</t>
    </r>
    <r>
      <rPr>
        <rFont val="Arial"/>
        <b/>
        <color rgb="FFE06666"/>
        <sz val="9.0"/>
      </rPr>
      <t xml:space="preserve"> {CX Combo}</t>
    </r>
    <r>
      <rPr>
        <rFont val="Arial"/>
        <b val="0"/>
        <color theme="1"/>
        <sz val="9.0"/>
      </rPr>
      <t xml:space="preserve"> When this attacks, if you have the </t>
    </r>
    <r>
      <rPr>
        <rFont val="Arial"/>
        <b/>
        <color theme="1"/>
        <sz val="9.0"/>
      </rPr>
      <t>Choice CX (032)</t>
    </r>
    <r>
      <rPr>
        <rFont val="Arial"/>
        <b val="0"/>
        <color theme="1"/>
        <sz val="9.0"/>
      </rPr>
      <t xml:space="preserve"> in your Climax Area, choose up to 1 &lt;LycoReco&gt; or &lt;Weapon&gt; character in your Waiting Room, send it to Stock, and until the end of your opponent's next turn, this gets +X power. X equals the number of your &lt;LycoReco&gt; or &lt;Weapon&gt; characters times 500.</t>
    </r>
  </si>
  <si>
    <t>LRC/W105-026</t>
  </si>
  <si>
    <r>
      <rPr>
        <rFont val="Arial"/>
        <b/>
        <color theme="1"/>
        <sz val="9.0"/>
      </rPr>
      <t>(C) 2/1 Chisato (LycoReco/Weapon)
AUTO</t>
    </r>
    <r>
      <rPr>
        <rFont val="Arial"/>
        <b val="0"/>
        <color theme="1"/>
        <sz val="9.0"/>
      </rPr>
      <t xml:space="preserve"> - When this is placed on stage from hand, if you have 4 or more other &lt;LycoReco&gt; or &lt;Weapon&gt; characters, you may put the top card of your deck to Stock.
</t>
    </r>
    <r>
      <rPr>
        <rFont val="Arial"/>
        <b/>
        <color theme="1"/>
        <sz val="9.0"/>
      </rPr>
      <t xml:space="preserve">AUTO </t>
    </r>
    <r>
      <rPr>
        <rFont val="Arial"/>
        <b val="0"/>
        <color theme="1"/>
        <sz val="9.0"/>
      </rPr>
      <t>- When this is placed on stage from hand, this turn, this gets +X power. X equals the number of your &lt;LycoReco&gt; or &lt;Weapon&gt; characters times 1000.</t>
    </r>
  </si>
  <si>
    <t>LRC/W105-027</t>
  </si>
  <si>
    <r>
      <rPr>
        <rFont val="Arial"/>
        <b/>
        <color theme="1"/>
        <sz val="9.0"/>
      </rPr>
      <t xml:space="preserve">(C) 3/2 Mizuki (LycoReco/Glasses)
AUTO </t>
    </r>
    <r>
      <rPr>
        <rFont val="Arial"/>
        <b val="0"/>
        <color theme="1"/>
        <sz val="9.0"/>
      </rPr>
      <t xml:space="preserve">- When this is placed on stage from hand, this turn, this gets +X power. X equals the number of your &lt;LycoReco&gt; or &lt;Weapon&gt; characters times 1000.
</t>
    </r>
    <r>
      <rPr>
        <rFont val="Arial"/>
        <b/>
        <color theme="1"/>
        <sz val="9.0"/>
      </rPr>
      <t xml:space="preserve">AUTO </t>
    </r>
    <r>
      <rPr>
        <rFont val="Arial"/>
        <b val="0"/>
        <color theme="1"/>
        <sz val="9.0"/>
      </rPr>
      <t>- (1) When this is placed on stage from hand, you may pay cost. If you do, choose 1 Climax from your Waiting Room, and add it to hand.</t>
    </r>
  </si>
  <si>
    <t>LRC/W105-028</t>
  </si>
  <si>
    <r>
      <rPr>
        <rFont val="Arial"/>
        <b/>
        <color theme="1"/>
        <sz val="9.0"/>
      </rPr>
      <t>(U) Event</t>
    </r>
    <r>
      <rPr>
        <rFont val="Arial"/>
        <color theme="1"/>
        <sz val="9.0"/>
      </rPr>
      <t xml:space="preserve">
Choose one of your {LycoReco} or {Weapon} Characters, during this turn, it gains +2000 Power and the following effect: "</t>
    </r>
    <r>
      <rPr>
        <rFont val="Arial"/>
        <b/>
        <color theme="1"/>
        <sz val="9.0"/>
      </rPr>
      <t xml:space="preserve">AUTO </t>
    </r>
    <r>
      <rPr>
        <rFont val="Arial"/>
        <color theme="1"/>
        <sz val="9.0"/>
      </rPr>
      <t>- This effect activates up to once per turn. When this card attacks, perform Trigger Check twice during Trigger Step."</t>
    </r>
  </si>
  <si>
    <t>LRC/W105-029</t>
  </si>
  <si>
    <t>(CR) Choice CX</t>
  </si>
  <si>
    <t>RRR</t>
  </si>
  <si>
    <t>LRC/W105-030</t>
  </si>
  <si>
    <t>(CC) Choice CX</t>
  </si>
  <si>
    <t>LRC/W105-031</t>
  </si>
  <si>
    <t>LRC/W105-032</t>
  </si>
  <si>
    <t>LRC/W105-033</t>
  </si>
  <si>
    <r>
      <rPr>
        <rFont val="Arial"/>
        <b/>
        <color theme="1"/>
        <sz val="9.0"/>
      </rPr>
      <t>(RR) 0/0 Majima (Terrorist/Weapon) 
AUTO</t>
    </r>
    <r>
      <rPr>
        <rFont val="Arial"/>
        <color theme="1"/>
        <sz val="9.0"/>
      </rPr>
      <t xml:space="preserve"> - When this is placed on stage from hand, if you have another &lt;LycoReco&gt; or &lt;Weapon&gt; character, this turn, this gets +2000 power.
</t>
    </r>
    <r>
      <rPr>
        <rFont val="Arial"/>
        <b/>
        <color theme="1"/>
        <sz val="9.0"/>
      </rPr>
      <t xml:space="preserve">AUTO </t>
    </r>
    <r>
      <rPr>
        <rFont val="Arial"/>
        <color theme="1"/>
        <sz val="9.0"/>
      </rPr>
      <t>- [Discard 1 card] When this is Reversed, you may pay cost. If you do, look at up to 4 cards from the top of your deck, choose up to 1 &lt;LycoReco&gt; or &lt;Weapon&gt; character among them, show it to your opponent, add it to hand, and send the rest to Waiting Room.</t>
    </r>
  </si>
  <si>
    <t>LRC/W105-034</t>
  </si>
  <si>
    <r>
      <rPr>
        <rFont val="Arial"/>
        <b/>
        <color theme="1"/>
        <sz val="9.0"/>
      </rPr>
      <t xml:space="preserve">(RR) 1/0 Takina &amp; Chisato (LycoReco/Weapon)
CONT </t>
    </r>
    <r>
      <rPr>
        <rFont val="Arial"/>
        <b val="0"/>
        <color theme="1"/>
        <sz val="9.0"/>
      </rPr>
      <t xml:space="preserve">- If all of your characters are &lt;LycoReco&gt; or &lt;Weapon&gt;, this gets +1000 power.
</t>
    </r>
    <r>
      <rPr>
        <rFont val="Arial"/>
        <b/>
        <color theme="1"/>
        <sz val="9.0"/>
      </rPr>
      <t xml:space="preserve">AUTO </t>
    </r>
    <r>
      <rPr>
        <rFont val="Arial"/>
        <b val="0"/>
        <color theme="1"/>
        <sz val="9.0"/>
      </rPr>
      <t xml:space="preserve">- </t>
    </r>
    <r>
      <rPr>
        <rFont val="Arial"/>
        <b/>
        <color rgb="FFE06666"/>
        <sz val="9.0"/>
      </rPr>
      <t xml:space="preserve">{CX Combo} </t>
    </r>
    <r>
      <rPr>
        <rFont val="Arial"/>
        <b val="0"/>
        <color theme="1"/>
        <sz val="9.0"/>
      </rPr>
      <t xml:space="preserve">When this attacks, if you have the </t>
    </r>
    <r>
      <rPr>
        <rFont val="Arial"/>
        <b/>
        <color theme="1"/>
        <sz val="9.0"/>
      </rPr>
      <t>Door CX (062)</t>
    </r>
    <r>
      <rPr>
        <rFont val="Arial"/>
        <b val="0"/>
        <color theme="1"/>
        <sz val="9.0"/>
      </rPr>
      <t xml:space="preserve"> in your Climax Area, and you have 2 or more other &lt;LycoReco&gt; or &lt;Weapon&gt;, look at up to 4 cards from the top of your deck, choose up to 1 &lt;LycoReco&gt; or &lt;Weapon&gt; character or </t>
    </r>
    <r>
      <rPr>
        <rFont val="Arial"/>
        <b/>
        <color theme="1"/>
        <sz val="9.0"/>
      </rPr>
      <t>{2/2 Event - 096}</t>
    </r>
    <r>
      <rPr>
        <rFont val="Arial"/>
        <b val="0"/>
        <color theme="1"/>
        <sz val="9.0"/>
      </rPr>
      <t xml:space="preserve"> from among them, show it to your opponent, add it to hand, send the rest to Waiting Room, then choose 1 of your opponent’s characters, until the end of your opponent’s next turn, it gains the following ability, “</t>
    </r>
    <r>
      <rPr>
        <rFont val="Arial"/>
        <b/>
        <color theme="1"/>
        <sz val="9.0"/>
      </rPr>
      <t xml:space="preserve">CONT </t>
    </r>
    <r>
      <rPr>
        <rFont val="Arial"/>
        <b val="0"/>
        <color theme="1"/>
        <sz val="9.0"/>
      </rPr>
      <t xml:space="preserve">- This cannot move to other slots.” </t>
    </r>
    <r>
      <rPr>
        <rFont val="Arial"/>
        <b/>
        <color theme="1"/>
        <sz val="9.0"/>
      </rPr>
      <t xml:space="preserve">
</t>
    </r>
  </si>
  <si>
    <t>LRC/W105-035</t>
  </si>
  <si>
    <r>
      <rPr>
        <rFont val="Arial"/>
        <b/>
        <color theme="1"/>
        <sz val="9.0"/>
      </rPr>
      <t>(RR) 3/2 Chisato (LycoReco/Weapon)
CONT</t>
    </r>
    <r>
      <rPr>
        <rFont val="Arial"/>
        <b val="0"/>
        <color theme="1"/>
        <sz val="9.0"/>
      </rPr>
      <t xml:space="preserve"> - If you have 4 or more &lt;LycoReco&gt; or &lt;Weapon&gt; characters, this gets -1 Level in hand.
</t>
    </r>
    <r>
      <rPr>
        <rFont val="Arial"/>
        <b/>
        <color theme="1"/>
        <sz val="9.0"/>
      </rPr>
      <t>AUTO</t>
    </r>
    <r>
      <rPr>
        <rFont val="Arial"/>
        <b val="0"/>
        <color theme="1"/>
        <sz val="9.0"/>
      </rPr>
      <t xml:space="preserve"> - When this is placed on stage from hand, you may Heal 1.
</t>
    </r>
    <r>
      <rPr>
        <rFont val="Arial"/>
        <b/>
        <color theme="1"/>
        <sz val="9.0"/>
      </rPr>
      <t xml:space="preserve">AUTO </t>
    </r>
    <r>
      <rPr>
        <rFont val="Arial"/>
        <b val="0"/>
        <color theme="1"/>
        <sz val="9.0"/>
      </rPr>
      <t>- When this is placed on stage from hand, if you have a</t>
    </r>
    <r>
      <rPr>
        <rFont val="Arial"/>
        <b/>
        <color theme="1"/>
        <sz val="9.0"/>
      </rPr>
      <t xml:space="preserve"> {0/0 Takina - 066}</t>
    </r>
    <r>
      <rPr>
        <rFont val="Arial"/>
        <b val="0"/>
        <color theme="1"/>
        <sz val="9.0"/>
      </rPr>
      <t xml:space="preserve"> in your Waiting Room, until the end of your opponent's next turn, this gets +3000 power.</t>
    </r>
  </si>
  <si>
    <t>LRC/W105-036</t>
  </si>
  <si>
    <r>
      <rPr>
        <rFont val="Arial"/>
        <b/>
        <color theme="1"/>
        <sz val="9.0"/>
      </rPr>
      <t>(RR) 3/2 Chisato (LycoReco/Weapon)
AUTO</t>
    </r>
    <r>
      <rPr>
        <rFont val="Arial"/>
        <color theme="1"/>
        <sz val="9.0"/>
      </rPr>
      <t xml:space="preserve"> - When this is placed on stage from hand, choose 1 &lt;LycoReco&gt; or &lt;Weapon&gt; character from your Waiting Room, you may add it to hand.
</t>
    </r>
    <r>
      <rPr>
        <rFont val="Arial"/>
        <b/>
        <color theme="1"/>
        <sz val="9.0"/>
      </rPr>
      <t xml:space="preserve">AUTO - </t>
    </r>
    <r>
      <rPr>
        <rFont val="Arial"/>
        <b/>
        <color rgb="FFE06666"/>
        <sz val="9.0"/>
      </rPr>
      <t>{CX Combo}</t>
    </r>
    <r>
      <rPr>
        <rFont val="Arial"/>
        <color theme="1"/>
        <sz val="9.0"/>
      </rPr>
      <t xml:space="preserve"> [(3) Discard 1 card] This ability can only be activated up to once per turn. At the end of this card's attack, if the</t>
    </r>
    <r>
      <rPr>
        <rFont val="Arial"/>
        <b/>
        <color theme="1"/>
        <sz val="9.0"/>
      </rPr>
      <t xml:space="preserve"> Door CX (063)</t>
    </r>
    <r>
      <rPr>
        <rFont val="Arial"/>
        <color theme="1"/>
        <sz val="9.0"/>
      </rPr>
      <t xml:space="preserve"> is in your Climax Area, and you have 2 or more other &lt;LycoReco&gt; or &lt;Weapon&gt; characters, you may pay cost. If you do, Stand this.</t>
    </r>
  </si>
  <si>
    <t>LRC/W105-037</t>
  </si>
  <si>
    <r>
      <rPr>
        <rFont val="Arial"/>
        <b/>
        <color theme="1"/>
        <sz val="9.0"/>
      </rPr>
      <t>(R) 0/0 Mizuki (LycoReco/Glasses)
AUTO</t>
    </r>
    <r>
      <rPr>
        <rFont val="Arial"/>
        <b val="0"/>
        <color theme="1"/>
        <sz val="9.0"/>
      </rPr>
      <t xml:space="preserve"> - (1) At the start of your opponent's attack phase, you may pay the cost. If you do, move this to an open position in your back row.
</t>
    </r>
    <r>
      <rPr>
        <rFont val="Arial"/>
        <b/>
        <color theme="1"/>
        <sz val="9.0"/>
      </rPr>
      <t xml:space="preserve">AUTO </t>
    </r>
    <r>
      <rPr>
        <rFont val="Arial"/>
        <b val="0"/>
        <color theme="1"/>
        <sz val="9.0"/>
      </rPr>
      <t>- [Discard 1 card] At the start of your opponent's Attack Phase, you may pay cost. If you do, choose 1 of your other characters, put it underneath this card Face-Up as a Marker, and at the start of your next Draw Phase, choose 1 character underneath this card as a Marker, place it on stage in any slot.</t>
    </r>
  </si>
  <si>
    <t>LRC/W105-038</t>
  </si>
  <si>
    <r>
      <rPr>
        <rFont val="Arial"/>
        <b/>
        <color theme="1"/>
        <sz val="9.0"/>
      </rPr>
      <t xml:space="preserve">(R) 0/0 Chisato (LycoReco/Weapon)
CONT </t>
    </r>
    <r>
      <rPr>
        <rFont val="Arial"/>
        <b val="0"/>
        <color theme="1"/>
        <sz val="9.0"/>
      </rPr>
      <t xml:space="preserve">- During your turn, if this card has a Marker underneath it, this gets +2000 power.
</t>
    </r>
    <r>
      <rPr>
        <rFont val="Arial"/>
        <b/>
        <color theme="1"/>
        <sz val="9.0"/>
      </rPr>
      <t xml:space="preserve">AUTO </t>
    </r>
    <r>
      <rPr>
        <rFont val="Arial"/>
        <b val="0"/>
        <color theme="1"/>
        <sz val="9.0"/>
      </rPr>
      <t xml:space="preserve">- When this is placed on stage from hand, reveal the top card of your deck. If that card is an &lt;LycoReco&gt; or &lt;Weapon&gt; character or, you may put it underneath this card Face-down as a Marker.
</t>
    </r>
    <r>
      <rPr>
        <rFont val="Arial"/>
        <b/>
        <color theme="1"/>
        <sz val="9.0"/>
      </rPr>
      <t xml:space="preserve">AUTO </t>
    </r>
    <r>
      <rPr>
        <rFont val="Arial"/>
        <b val="0"/>
        <color theme="1"/>
        <sz val="9.0"/>
      </rPr>
      <t>- At the start of your opponent's Draw Phase, mill 2. If there is a Level 2 or higher card among those cards, you may return this card to hand.</t>
    </r>
  </si>
  <si>
    <t>LRC/W105-039</t>
  </si>
  <si>
    <r>
      <rPr>
        <rFont val="Arial"/>
        <b/>
        <color theme="1"/>
        <sz val="9.0"/>
      </rPr>
      <t xml:space="preserve">(R) 1/0 Chisato (LycoReco/Weapon)
CONT </t>
    </r>
    <r>
      <rPr>
        <rFont val="Arial"/>
        <b val="0"/>
        <color theme="1"/>
        <sz val="9.0"/>
      </rPr>
      <t xml:space="preserve">- This cannot move to other slots.
</t>
    </r>
    <r>
      <rPr>
        <rFont val="Arial"/>
        <b/>
        <color theme="1"/>
        <sz val="9.0"/>
      </rPr>
      <t xml:space="preserve">CONT </t>
    </r>
    <r>
      <rPr>
        <rFont val="Arial"/>
        <b val="0"/>
        <color theme="1"/>
        <sz val="9.0"/>
      </rPr>
      <t xml:space="preserve">- If you have have 2 or more other &lt;LycoReco&gt; or &lt;Weapon&gt; characters, this gets +3000 power.
</t>
    </r>
    <r>
      <rPr>
        <rFont val="Arial"/>
        <b/>
        <color theme="1"/>
        <sz val="9.0"/>
      </rPr>
      <t xml:space="preserve">AUTO </t>
    </r>
    <r>
      <rPr>
        <rFont val="Arial"/>
        <b val="0"/>
        <color theme="1"/>
        <sz val="9.0"/>
      </rPr>
      <t>- During this card's battle, when the damage you take is cancelled, you may return this to your hand.</t>
    </r>
  </si>
  <si>
    <t>LRC/W105-040</t>
  </si>
  <si>
    <r>
      <rPr>
        <rFont val="Arial"/>
        <b/>
        <color theme="1"/>
        <sz val="9.0"/>
      </rPr>
      <t>(R) 1/0 Chisato (LycoReco/Weapon)
CONT</t>
    </r>
    <r>
      <rPr>
        <rFont val="Arial"/>
        <b val="0"/>
        <color theme="1"/>
        <sz val="9.0"/>
      </rPr>
      <t xml:space="preserve"> - The character across from this gets "</t>
    </r>
    <r>
      <rPr>
        <rFont val="Arial"/>
        <b/>
        <color theme="1"/>
        <sz val="9.0"/>
      </rPr>
      <t>AUTO - ENCORE</t>
    </r>
    <r>
      <rPr>
        <rFont val="Arial"/>
        <b val="0"/>
        <color theme="1"/>
        <sz val="9.0"/>
      </rPr>
      <t xml:space="preserve"> (2)".
</t>
    </r>
    <r>
      <rPr>
        <rFont val="Arial"/>
        <b/>
        <color theme="1"/>
        <sz val="9.0"/>
      </rPr>
      <t xml:space="preserve">AUTO </t>
    </r>
    <r>
      <rPr>
        <rFont val="Arial"/>
        <b val="0"/>
        <color theme="1"/>
        <sz val="9.0"/>
      </rPr>
      <t>- When this attacks, if you have a Climax in your Climax Area, reveal the top card of your deck. If that card is Level 1 or higher, send it to Stock.</t>
    </r>
  </si>
  <si>
    <t>LRC/W105-041</t>
  </si>
  <si>
    <r>
      <rPr>
        <rFont val="Arial"/>
        <b/>
        <color theme="1"/>
        <sz val="9.0"/>
      </rPr>
      <t>(R) 2/1 Chisato (LycoReco/Weapon)
AUTO</t>
    </r>
    <r>
      <rPr>
        <rFont val="Arial"/>
        <b val="0"/>
        <color theme="1"/>
        <sz val="9.0"/>
      </rPr>
      <t xml:space="preserve"> - [Discard 1 card] When this is placed on stage from hand, you may pay cost. If you do, choose 1 &lt;LycoReco&gt; or &lt;Weapon&gt; in your Waiting Room, add it to hand.
</t>
    </r>
    <r>
      <rPr>
        <rFont val="Arial"/>
        <b/>
        <color theme="1"/>
        <sz val="9.0"/>
      </rPr>
      <t xml:space="preserve">AUTO - </t>
    </r>
    <r>
      <rPr>
        <rFont val="Arial"/>
        <b/>
        <color rgb="FFE06666"/>
        <sz val="9.0"/>
      </rPr>
      <t>{CX Combo}</t>
    </r>
    <r>
      <rPr>
        <rFont val="Arial"/>
        <b val="0"/>
        <color theme="1"/>
        <sz val="9.0"/>
      </rPr>
      <t xml:space="preserve"> [Send this to Waiting Room] During your Climax Phase, when the </t>
    </r>
    <r>
      <rPr>
        <rFont val="Arial"/>
        <b/>
        <color theme="1"/>
        <sz val="9.0"/>
      </rPr>
      <t>Door CX (064)</t>
    </r>
    <r>
      <rPr>
        <rFont val="Arial"/>
        <b val="0"/>
        <color theme="1"/>
        <sz val="9.0"/>
      </rPr>
      <t xml:space="preserve"> is placed in your Climax Area, you may pay cost. If you do, choose up to 1 </t>
    </r>
    <r>
      <rPr>
        <rFont val="Arial"/>
        <b/>
        <color theme="1"/>
        <sz val="9.0"/>
      </rPr>
      <t>{3/2 Chisato - 042}</t>
    </r>
    <r>
      <rPr>
        <rFont val="Arial"/>
        <b val="0"/>
        <color theme="1"/>
        <sz val="9.0"/>
      </rPr>
      <t xml:space="preserve"> in your hand, place it on stage in this card's former slot.
</t>
    </r>
    <r>
      <rPr>
        <rFont val="Arial"/>
        <b val="0"/>
        <i/>
        <color theme="1"/>
        <sz val="9.0"/>
      </rPr>
      <t>Note: has 2 Soul.</t>
    </r>
    <r>
      <rPr>
        <rFont val="Arial"/>
        <b val="0"/>
        <color theme="1"/>
        <sz val="9.0"/>
      </rPr>
      <t xml:space="preserve">
</t>
    </r>
  </si>
  <si>
    <t>LRC/W105-042</t>
  </si>
  <si>
    <r>
      <rPr>
        <rFont val="Arial"/>
        <b/>
        <color theme="1"/>
        <sz val="9.0"/>
      </rPr>
      <t>(R) 3/2 Chisato (LycoReco/Weapon)
CONT</t>
    </r>
    <r>
      <rPr>
        <rFont val="Arial"/>
        <b val="0"/>
        <color theme="1"/>
        <sz val="9.0"/>
      </rPr>
      <t xml:space="preserve"> - For each of your other &lt;LycoReco&gt; or &lt;Weapon&gt; characters, this gets +500 power.
</t>
    </r>
    <r>
      <rPr>
        <rFont val="Arial"/>
        <b/>
        <color theme="1"/>
        <sz val="9.0"/>
      </rPr>
      <t xml:space="preserve">AUTO </t>
    </r>
    <r>
      <rPr>
        <rFont val="Arial"/>
        <b val="0"/>
        <color theme="1"/>
        <sz val="9.0"/>
      </rPr>
      <t xml:space="preserve">- When this attacks, choose up to 1 card in your opponent's Waiting Room, place it on the top or on the bottom of their deck.
</t>
    </r>
    <r>
      <rPr>
        <rFont val="Arial"/>
        <b/>
        <color theme="1"/>
        <sz val="9.0"/>
      </rPr>
      <t>AUTO - ENCORE</t>
    </r>
    <r>
      <rPr>
        <rFont val="Arial"/>
        <b val="0"/>
        <color theme="1"/>
        <sz val="9.0"/>
      </rPr>
      <t xml:space="preserve"> [Discard 1 &lt;LycoReco&gt; or &lt;Weapon&gt; character] </t>
    </r>
    <r>
      <rPr>
        <rFont val="Arial"/>
        <b/>
        <color theme="1"/>
        <sz val="9.0"/>
      </rPr>
      <t xml:space="preserve">
</t>
    </r>
  </si>
  <si>
    <t>LRC/W105-043</t>
  </si>
  <si>
    <r>
      <rPr>
        <rFont val="Arial"/>
        <b/>
        <color theme="1"/>
        <sz val="9.0"/>
      </rPr>
      <t>(U) 0/0 Chisato (LycoReco/Weapon)
CONT - ASSIST</t>
    </r>
    <r>
      <rPr>
        <rFont val="Arial"/>
        <b val="0"/>
        <color theme="1"/>
        <sz val="9.0"/>
      </rPr>
      <t xml:space="preserve"> +500
</t>
    </r>
    <r>
      <rPr>
        <rFont val="Arial"/>
        <b/>
        <color theme="1"/>
        <sz val="9.0"/>
      </rPr>
      <t>ACT - BRAINSTORM</t>
    </r>
    <r>
      <rPr>
        <rFont val="Arial"/>
        <b val="0"/>
        <color theme="1"/>
        <sz val="9.0"/>
      </rPr>
      <t xml:space="preserve"> [(1) Rest this] Flip over the top 4 cards of your deck, then send them to Waiting Room. For each Climax among them, choose up to 1 Cost 0 or lower character in your Waiting Room, and place them on stage in separate slots.</t>
    </r>
    <r>
      <rPr>
        <rFont val="Arial"/>
        <b/>
        <color theme="1"/>
        <sz val="9.0"/>
      </rPr>
      <t xml:space="preserve">
</t>
    </r>
  </si>
  <si>
    <t>LRC/W105-044</t>
  </si>
  <si>
    <r>
      <rPr>
        <rFont val="Arial"/>
        <b/>
        <color theme="1"/>
        <sz val="9.0"/>
      </rPr>
      <t xml:space="preserve">(U) 0/0 Chisato (LycoReco/Weapon)
AUTO </t>
    </r>
    <r>
      <rPr>
        <rFont val="Arial"/>
        <b val="0"/>
        <color theme="1"/>
        <sz val="9.0"/>
      </rPr>
      <t xml:space="preserve">- When your character's Trigger Check reveals a Climax with a Door Trigger Icon, your opponent mills 4.
</t>
    </r>
    <r>
      <rPr>
        <rFont val="Arial"/>
        <b/>
        <color theme="1"/>
        <sz val="9.0"/>
      </rPr>
      <t>ACT - BRAINSTORM</t>
    </r>
    <r>
      <rPr>
        <rFont val="Arial"/>
        <b val="0"/>
        <color theme="1"/>
        <sz val="9.0"/>
      </rPr>
      <t xml:space="preserve"> [(1) Rest this] Flip over the top 4 cards of your deck, then send them to Waiting Room. For each Climax among them repeat the following effect: "Look at up to 3 cards from the top of your deck, choose up to 1 card among them, add it to hand, and send the rest to Waiting Room."</t>
    </r>
  </si>
  <si>
    <t>LRC/W105-045</t>
  </si>
  <si>
    <r>
      <rPr>
        <rFont val="Arial"/>
        <b/>
        <color theme="1"/>
        <sz val="9.0"/>
      </rPr>
      <t>(U) 0/0 Chisato (LycoReco/Weapon)
AUTO</t>
    </r>
    <r>
      <rPr>
        <rFont val="Arial"/>
        <b val="0"/>
        <color theme="1"/>
        <sz val="9.0"/>
      </rPr>
      <t xml:space="preserve"> - When this is Reversed, if the battle opponent's Level is 0 or lower, you may Reverse that character.
</t>
    </r>
    <r>
      <rPr>
        <rFont val="Arial"/>
        <b/>
        <color theme="1"/>
        <sz val="9.0"/>
      </rPr>
      <t xml:space="preserve">ACT </t>
    </r>
    <r>
      <rPr>
        <rFont val="Arial"/>
        <b val="0"/>
        <color theme="1"/>
        <sz val="9.0"/>
      </rPr>
      <t xml:space="preserve">- [(1) Send this to Waiting Room] Look at up to 4 cards from the top of your deck, choose up to 1 &lt;LycoReco&gt; or &lt;Weapon&gt; character or </t>
    </r>
    <r>
      <rPr>
        <rFont val="Arial"/>
        <b/>
        <color theme="1"/>
        <sz val="9.0"/>
      </rPr>
      <t>{2/2 Event - }</t>
    </r>
    <r>
      <rPr>
        <rFont val="Arial"/>
        <b val="0"/>
        <color theme="1"/>
        <sz val="9.0"/>
      </rPr>
      <t xml:space="preserve"> from among them, show it to your opponent, add it to hand, and send the rest to Waiting Room.</t>
    </r>
  </si>
  <si>
    <t>LRC/W105-046</t>
  </si>
  <si>
    <r>
      <rPr>
        <rFont val="Arial"/>
        <b/>
        <color theme="1"/>
        <sz val="9.0"/>
      </rPr>
      <t xml:space="preserve">(U) 1/0 Mizuki (LycoReco/Glasses)
AUTO </t>
    </r>
    <r>
      <rPr>
        <rFont val="Arial"/>
        <b val="0"/>
        <color theme="1"/>
        <sz val="9.0"/>
      </rPr>
      <t xml:space="preserve">- When this is Reversed, if the battle opponent's Level is 1 or lower, you may Reverse that character.
</t>
    </r>
    <r>
      <rPr>
        <rFont val="Arial"/>
        <b/>
        <color theme="1"/>
        <sz val="9.0"/>
      </rPr>
      <t xml:space="preserve">ACT </t>
    </r>
    <r>
      <rPr>
        <rFont val="Arial"/>
        <b val="0"/>
        <color theme="1"/>
        <sz val="9.0"/>
      </rPr>
      <t>- [Discard 1 card, send this to the bottom of your deck] Choose 1 character in your Waiting Room, add it to hand.</t>
    </r>
  </si>
  <si>
    <t>LRC/W105-047</t>
  </si>
  <si>
    <r>
      <rPr>
        <rFont val="Arial"/>
        <b/>
        <color theme="1"/>
        <sz val="9.0"/>
      </rPr>
      <t xml:space="preserve">(U) 1/1 Majima (Terrorist/Weapon)
CONT - ASSIST </t>
    </r>
    <r>
      <rPr>
        <rFont val="Arial"/>
        <b val="0"/>
        <color theme="1"/>
        <sz val="9.0"/>
      </rPr>
      <t>All of your characters in front of this gains the following ability, "</t>
    </r>
    <r>
      <rPr>
        <rFont val="Arial"/>
        <b/>
        <color theme="1"/>
        <sz val="9.0"/>
      </rPr>
      <t xml:space="preserve">AUTO </t>
    </r>
    <r>
      <rPr>
        <rFont val="Arial"/>
        <b val="0"/>
        <color theme="1"/>
        <sz val="9.0"/>
      </rPr>
      <t xml:space="preserve">- When this is Reversed, if you have less Stock than your opponent, you may send this to Stock."
</t>
    </r>
    <r>
      <rPr>
        <rFont val="Arial"/>
        <b/>
        <color theme="1"/>
        <sz val="9.0"/>
      </rPr>
      <t xml:space="preserve">ACT </t>
    </r>
    <r>
      <rPr>
        <rFont val="Arial"/>
        <b val="0"/>
        <color theme="1"/>
        <sz val="9.0"/>
      </rPr>
      <t xml:space="preserve">- [(2) Rest this] Choose 1 character in your Waiting Room, add it to hand. </t>
    </r>
    <r>
      <rPr>
        <rFont val="Arial"/>
        <b/>
        <color theme="1"/>
        <sz val="9.0"/>
      </rPr>
      <t xml:space="preserve">
</t>
    </r>
  </si>
  <si>
    <t>LRC/W105-048</t>
  </si>
  <si>
    <r>
      <rPr>
        <rFont val="Arial"/>
        <b/>
        <color theme="1"/>
        <sz val="9.0"/>
      </rPr>
      <t>(U) 1/1 Chisato (LycoReco/Weapon)
CONT -</t>
    </r>
    <r>
      <rPr>
        <rFont val="Arial"/>
        <b/>
        <color rgb="FFE06666"/>
        <sz val="9.0"/>
      </rPr>
      <t xml:space="preserve"> {CX Combo}</t>
    </r>
    <r>
      <rPr>
        <rFont val="Arial"/>
        <b val="0"/>
        <color theme="1"/>
        <sz val="9.0"/>
      </rPr>
      <t xml:space="preserve"> If the </t>
    </r>
    <r>
      <rPr>
        <rFont val="Arial"/>
        <b/>
        <color theme="1"/>
        <sz val="9.0"/>
      </rPr>
      <t>Standby CX (065)</t>
    </r>
    <r>
      <rPr>
        <rFont val="Arial"/>
        <b val="0"/>
        <color theme="1"/>
        <sz val="9.0"/>
      </rPr>
      <t xml:space="preserve"> is in your Climax Area, this card in any area gains Standby Trigger.
</t>
    </r>
    <r>
      <rPr>
        <rFont val="Arial"/>
        <b/>
        <color theme="1"/>
        <sz val="9.0"/>
      </rPr>
      <t xml:space="preserve">CONT </t>
    </r>
    <r>
      <rPr>
        <rFont val="Arial"/>
        <b val="0"/>
        <color theme="1"/>
        <sz val="9.0"/>
      </rPr>
      <t xml:space="preserve">- If you have 3 or more other characters, this gets +3000 power.
</t>
    </r>
    <r>
      <rPr>
        <rFont val="Arial"/>
        <b/>
        <color theme="1"/>
        <sz val="9.0"/>
      </rPr>
      <t>AUTO - ENCORE</t>
    </r>
    <r>
      <rPr>
        <rFont val="Arial"/>
        <b val="0"/>
        <color theme="1"/>
        <sz val="9.0"/>
      </rPr>
      <t xml:space="preserve"> [Discard 1 character] </t>
    </r>
    <r>
      <rPr>
        <rFont val="Arial"/>
        <b/>
        <color theme="1"/>
        <sz val="9.0"/>
      </rPr>
      <t xml:space="preserve">
</t>
    </r>
  </si>
  <si>
    <t>LRC/W105-049</t>
  </si>
  <si>
    <r>
      <rPr>
        <rFont val="Arial"/>
        <b/>
        <color theme="1"/>
        <sz val="9.0"/>
      </rPr>
      <t xml:space="preserve">(U) 2/1 Chisato (LycoReco/Weapon)
AUTO </t>
    </r>
    <r>
      <rPr>
        <rFont val="Arial"/>
        <b val="0"/>
        <color theme="1"/>
        <sz val="9.0"/>
      </rPr>
      <t>- When you use this card's BACKUP, choose 1 of your battling characters, this turn, it gains the following ability: "</t>
    </r>
    <r>
      <rPr>
        <rFont val="Arial"/>
        <b/>
        <color theme="1"/>
        <sz val="9.0"/>
      </rPr>
      <t xml:space="preserve">AUTO </t>
    </r>
    <r>
      <rPr>
        <rFont val="Arial"/>
        <b val="0"/>
        <color theme="1"/>
        <sz val="9.0"/>
      </rPr>
      <t xml:space="preserve">- When this card's battle opponent is Reversed, send it to Memory."
</t>
    </r>
    <r>
      <rPr>
        <rFont val="Arial"/>
        <b/>
        <color theme="1"/>
        <sz val="9.0"/>
      </rPr>
      <t>ACT - BACKUP</t>
    </r>
    <r>
      <rPr>
        <rFont val="Arial"/>
        <b val="0"/>
        <color theme="1"/>
        <sz val="9.0"/>
      </rPr>
      <t xml:space="preserve"> +3000</t>
    </r>
  </si>
  <si>
    <t>LRC/W105-050</t>
  </si>
  <si>
    <r>
      <rPr>
        <rFont val="Arial"/>
        <b/>
        <color theme="1"/>
        <sz val="9.0"/>
      </rPr>
      <t>(U) 2/1 Mizuki (LycoReco/Glasses)
AUTO</t>
    </r>
    <r>
      <rPr>
        <rFont val="Arial"/>
        <b val="0"/>
        <color theme="1"/>
        <sz val="9.0"/>
      </rPr>
      <t xml:space="preserve"> - [(1) Discard 1 card] When this is placed on stage from hand, you may pay the cost. If you do, your opponent chooses 1 Climaxes from their Waiting Room, and shuffles all other cards from their Waiting Room into their deck.
</t>
    </r>
    <r>
      <rPr>
        <rFont val="Arial"/>
        <b/>
        <color theme="1"/>
        <sz val="9.0"/>
      </rPr>
      <t xml:space="preserve">AUTO </t>
    </r>
    <r>
      <rPr>
        <rFont val="Arial"/>
        <b val="0"/>
        <color theme="1"/>
        <sz val="9.0"/>
      </rPr>
      <t>- When this is Reversed, if the battle opponent's Level is 2 or lower, you may Reverse that character.</t>
    </r>
  </si>
  <si>
    <t>LRC/W105-051</t>
  </si>
  <si>
    <r>
      <rPr>
        <rFont val="Arial"/>
        <b/>
        <color theme="1"/>
        <sz val="9.0"/>
      </rPr>
      <t xml:space="preserve">(C) 0/0 Chisato (LycoReco/Weapon)
CONT </t>
    </r>
    <r>
      <rPr>
        <rFont val="Arial"/>
        <b val="0"/>
        <color theme="1"/>
        <sz val="9.0"/>
      </rPr>
      <t xml:space="preserve">- All of your other </t>
    </r>
    <r>
      <rPr>
        <rFont val="Arial"/>
        <b/>
        <color theme="1"/>
        <sz val="9.0"/>
      </rPr>
      <t>{1/0 Takina - 073}</t>
    </r>
    <r>
      <rPr>
        <rFont val="Arial"/>
        <b val="0"/>
        <color theme="1"/>
        <sz val="9.0"/>
      </rPr>
      <t xml:space="preserve"> gets +1000 power.
</t>
    </r>
    <r>
      <rPr>
        <rFont val="Arial"/>
        <b/>
        <color theme="1"/>
        <sz val="9.0"/>
      </rPr>
      <t xml:space="preserve">AUTO </t>
    </r>
    <r>
      <rPr>
        <rFont val="Arial"/>
        <b val="0"/>
        <color theme="1"/>
        <sz val="9.0"/>
      </rPr>
      <t>- [(1) Rest this Standing card] When you other character is sent from Stage to Clock, you may pay cost. If you do, Heal 1.</t>
    </r>
  </si>
  <si>
    <t>LRC/W105-052</t>
  </si>
  <si>
    <r>
      <rPr>
        <rFont val="Arial"/>
        <b/>
        <color theme="1"/>
        <sz val="9.0"/>
      </rPr>
      <t>(C) 0/0 Shinji (Alan Institute/Weapon)
CONT</t>
    </r>
    <r>
      <rPr>
        <rFont val="Arial"/>
        <b val="0"/>
        <color theme="1"/>
        <sz val="9.0"/>
      </rPr>
      <t xml:space="preserve"> - If you have another </t>
    </r>
    <r>
      <rPr>
        <rFont val="Arial"/>
        <b/>
        <color theme="1"/>
        <sz val="9.0"/>
      </rPr>
      <t>{0/0 Mika - 055}</t>
    </r>
    <r>
      <rPr>
        <rFont val="Arial"/>
        <b val="0"/>
        <color theme="1"/>
        <sz val="9.0"/>
      </rPr>
      <t>, all of your other characters with "Chisato" in its name gains the following ability, "</t>
    </r>
    <r>
      <rPr>
        <rFont val="Arial"/>
        <b/>
        <color theme="1"/>
        <sz val="9.0"/>
      </rPr>
      <t xml:space="preserve">AUTO </t>
    </r>
    <r>
      <rPr>
        <rFont val="Arial"/>
        <b val="0"/>
        <color theme="1"/>
        <sz val="9.0"/>
      </rPr>
      <t xml:space="preserve">- (1) At the start of Encore Step, if you do not have any other Rested characters in your Front Row, you may pay cost. If you do, Rest this."
</t>
    </r>
    <r>
      <rPr>
        <rFont val="Arial"/>
        <b/>
        <color theme="1"/>
        <sz val="9.0"/>
      </rPr>
      <t xml:space="preserve">ACT </t>
    </r>
    <r>
      <rPr>
        <rFont val="Arial"/>
        <b val="0"/>
        <color theme="1"/>
        <sz val="9.0"/>
      </rPr>
      <t xml:space="preserve">- [Rest this] Choose 1 of your characters, this turn, it gets +2000 power. </t>
    </r>
  </si>
  <si>
    <t>LRC/W105-053</t>
  </si>
  <si>
    <r>
      <rPr>
        <rFont val="Arial"/>
        <b/>
        <color theme="1"/>
        <sz val="9.0"/>
      </rPr>
      <t>(C) 0/0 Chisato (LycoReco/Weapon)
CONT</t>
    </r>
    <r>
      <rPr>
        <rFont val="Arial"/>
        <b val="0"/>
        <color theme="1"/>
        <sz val="9.0"/>
      </rPr>
      <t xml:space="preserve"> - If you have another</t>
    </r>
    <r>
      <rPr>
        <rFont val="Arial"/>
        <b/>
        <color theme="1"/>
        <sz val="9.0"/>
      </rPr>
      <t xml:space="preserve"> {0/0 Shinji - 052}</t>
    </r>
    <r>
      <rPr>
        <rFont val="Arial"/>
        <b val="0"/>
        <color theme="1"/>
        <sz val="9.0"/>
      </rPr>
      <t xml:space="preserve"> and </t>
    </r>
    <r>
      <rPr>
        <rFont val="Arial"/>
        <b/>
        <color theme="1"/>
        <sz val="9.0"/>
      </rPr>
      <t>{0/0 Mika - 055}</t>
    </r>
    <r>
      <rPr>
        <rFont val="Arial"/>
        <b val="0"/>
        <color theme="1"/>
        <sz val="9.0"/>
      </rPr>
      <t xml:space="preserve">, this gets +2000 power.
</t>
    </r>
    <r>
      <rPr>
        <rFont val="Arial"/>
        <b/>
        <color theme="1"/>
        <sz val="9.0"/>
      </rPr>
      <t xml:space="preserve">AUTO </t>
    </r>
    <r>
      <rPr>
        <rFont val="Arial"/>
        <b val="0"/>
        <color theme="1"/>
        <sz val="9.0"/>
      </rPr>
      <t>- [Discard 1 &lt;LycoReco&gt; or &lt;Weapon&gt; character] When this is placed on stage from hand, you may pay cost. If you do, search your deck for up to 1</t>
    </r>
    <r>
      <rPr>
        <rFont val="Arial"/>
        <b/>
        <color theme="1"/>
        <sz val="9.0"/>
      </rPr>
      <t xml:space="preserve"> {0/0 Shinji - 052}</t>
    </r>
    <r>
      <rPr>
        <rFont val="Arial"/>
        <b val="0"/>
        <color theme="1"/>
        <sz val="9.0"/>
      </rPr>
      <t xml:space="preserve"> or </t>
    </r>
    <r>
      <rPr>
        <rFont val="Arial"/>
        <b/>
        <color theme="1"/>
        <sz val="9.0"/>
      </rPr>
      <t>{0/0 Mika - 053}</t>
    </r>
    <r>
      <rPr>
        <rFont val="Arial"/>
        <b val="0"/>
        <color theme="1"/>
        <sz val="9.0"/>
      </rPr>
      <t>, show it to your opponent, add it to hand, and shuffle your deck afterwards.</t>
    </r>
  </si>
  <si>
    <t>LRC/W105-054</t>
  </si>
  <si>
    <r>
      <rPr>
        <rFont val="Arial"/>
        <b/>
        <color theme="1"/>
        <sz val="9.0"/>
      </rPr>
      <t>(C) 0/0 Chisato (LycoReco/Weapon)
AUTO</t>
    </r>
    <r>
      <rPr>
        <rFont val="Arial"/>
        <b val="0"/>
        <color theme="1"/>
        <sz val="9.0"/>
      </rPr>
      <t xml:space="preserve"> - When this is placed on stage from hand, reveal the top card of your deck. If that card is a &lt;LycoReco&gt; or &lt;Weapon&gt; character or an Event, add it to hand and discard 1 card.
</t>
    </r>
    <r>
      <rPr>
        <rFont val="Arial"/>
        <b/>
        <color theme="1"/>
        <sz val="9.0"/>
      </rPr>
      <t xml:space="preserve">AUTO </t>
    </r>
    <r>
      <rPr>
        <rFont val="Arial"/>
        <b val="0"/>
        <color theme="1"/>
        <sz val="9.0"/>
      </rPr>
      <t>- [Shuffle 2 characters from your Waiting Room into your deck] When this is placed on stage from hand, you may pay cost. If you do, this turn, this gets +1 Soul.</t>
    </r>
  </si>
  <si>
    <t>LRC/W105-055</t>
  </si>
  <si>
    <r>
      <rPr>
        <rFont val="Arial"/>
        <b/>
        <color theme="1"/>
        <sz val="9.0"/>
      </rPr>
      <t>(C) 0/0 Mika (LycoReco/Weapon)
CONT</t>
    </r>
    <r>
      <rPr>
        <rFont val="Arial"/>
        <b val="0"/>
        <color theme="1"/>
        <sz val="9.0"/>
      </rPr>
      <t xml:space="preserve"> - If you have another </t>
    </r>
    <r>
      <rPr>
        <rFont val="Arial"/>
        <b/>
        <color theme="1"/>
        <sz val="9.0"/>
      </rPr>
      <t>{0/0 Shinji - 052}</t>
    </r>
    <r>
      <rPr>
        <rFont val="Arial"/>
        <b val="0"/>
        <color theme="1"/>
        <sz val="9.0"/>
      </rPr>
      <t xml:space="preserve">, all of your other character with "Chisato" in its name gets +500 power.
</t>
    </r>
    <r>
      <rPr>
        <rFont val="Arial"/>
        <b/>
        <color theme="1"/>
        <sz val="9.0"/>
      </rPr>
      <t xml:space="preserve">AUTO </t>
    </r>
    <r>
      <rPr>
        <rFont val="Arial"/>
        <b val="0"/>
        <color theme="1"/>
        <sz val="9.0"/>
      </rPr>
      <t>- (1) When your Climax is placed on the Climax Area, you may pay cost. If you do, look at up to 4 cards from the top of your deck, choose up to 1 &lt;LycoReco&gt; or &lt;Weapon&gt; character from among them, show it to your opponent, add it to hand, and send the rest to Waiting Room.</t>
    </r>
  </si>
  <si>
    <t>LRC/W105-056</t>
  </si>
  <si>
    <r>
      <rPr>
        <rFont val="Arial"/>
        <b/>
        <color theme="1"/>
        <sz val="9.0"/>
      </rPr>
      <t xml:space="preserve">(C) 1/0 Chisato (LycoReco/Weapon)
CONT </t>
    </r>
    <r>
      <rPr>
        <rFont val="Arial"/>
        <color theme="1"/>
        <sz val="9.0"/>
      </rPr>
      <t xml:space="preserve">- If you have 1 or less other characters in your Front Row, this gets +4000 power.
</t>
    </r>
    <r>
      <rPr>
        <rFont val="Arial"/>
        <b/>
        <color theme="1"/>
        <sz val="9.0"/>
      </rPr>
      <t xml:space="preserve">AUTO </t>
    </r>
    <r>
      <rPr>
        <rFont val="Arial"/>
        <color theme="1"/>
        <sz val="9.0"/>
      </rPr>
      <t>- At the start of your Attack Phase, if this is Standing, and you have 1 or less other characters in your front row, put up to 1 card from the top of your deck to Stock, then look at 1 card from the top of your deck, choose up to 1 &lt;LycoReco&gt; or &lt;Weapon&gt; character from among them, show it to your opponent, add it to hand, send the rest to Waiting Room.</t>
    </r>
  </si>
  <si>
    <t>LRC/W105-057</t>
  </si>
  <si>
    <r>
      <rPr>
        <rFont val="Arial"/>
        <b/>
        <i val="0"/>
        <color theme="1"/>
        <sz val="9.0"/>
      </rPr>
      <t xml:space="preserve">(C) 1/0 Chisato Vanilla (LycoReco/Weapon)
</t>
    </r>
    <r>
      <rPr>
        <rFont val="Arial"/>
        <b val="0"/>
        <i/>
        <color theme="1"/>
        <sz val="9.0"/>
      </rPr>
      <t>Note: has a Soul Trigger.</t>
    </r>
  </si>
  <si>
    <t>LRC/W105-058</t>
  </si>
  <si>
    <r>
      <rPr>
        <rFont val="Arial"/>
        <b/>
        <color theme="1"/>
        <sz val="9.0"/>
      </rPr>
      <t xml:space="preserve">(C) 1/0 Chisato (LycoReco/Weapon)
AUTO </t>
    </r>
    <r>
      <rPr>
        <rFont val="Arial"/>
        <b val="0"/>
        <color theme="1"/>
        <sz val="9.0"/>
      </rPr>
      <t xml:space="preserve">- At the start of your Encore Step, send this to Waiting Room, then reveal the top card of your deck. If that card is Level 2 or higher, add it to hand.
</t>
    </r>
    <r>
      <rPr>
        <rFont val="Arial"/>
        <b/>
        <color theme="1"/>
        <sz val="9.0"/>
      </rPr>
      <t>AUTO</t>
    </r>
    <r>
      <rPr>
        <rFont val="Arial"/>
        <b val="0"/>
        <color theme="1"/>
        <sz val="9.0"/>
      </rPr>
      <t xml:space="preserve"> - [Discard 1 card] When this is sent from Stage to Waiting Room, you may pay cost. If you do, choose 1 </t>
    </r>
    <r>
      <rPr>
        <rFont val="Arial"/>
        <b/>
        <color theme="1"/>
        <sz val="9.0"/>
      </rPr>
      <t>{2/1 Chisato - 021}</t>
    </r>
    <r>
      <rPr>
        <rFont val="Arial"/>
        <b val="0"/>
        <color theme="1"/>
        <sz val="9.0"/>
      </rPr>
      <t xml:space="preserve"> in your Waiting Room, add it to hand.</t>
    </r>
  </si>
  <si>
    <t>LRC/W105-059</t>
  </si>
  <si>
    <r>
      <rPr>
        <rFont val="Arial"/>
        <b/>
        <color theme="1"/>
        <sz val="9.0"/>
      </rPr>
      <t>(C) 2/1 Chisato (LycoReco/Weapon)
CONT</t>
    </r>
    <r>
      <rPr>
        <rFont val="Arial"/>
        <b val="0"/>
        <color theme="1"/>
        <sz val="9.0"/>
      </rPr>
      <t xml:space="preserve"> - If this card has a Marker underneath it, this gets +10500 power.
</t>
    </r>
    <r>
      <rPr>
        <rFont val="Arial"/>
        <b/>
        <color theme="1"/>
        <sz val="9.0"/>
      </rPr>
      <t xml:space="preserve">AUTO </t>
    </r>
    <r>
      <rPr>
        <rFont val="Arial"/>
        <b val="0"/>
        <color theme="1"/>
        <sz val="9.0"/>
      </rPr>
      <t>- When this is placed on stage from hand, choose 1</t>
    </r>
    <r>
      <rPr>
        <rFont val="Arial"/>
        <b/>
        <color theme="1"/>
        <sz val="9.0"/>
      </rPr>
      <t xml:space="preserve"> {1/0 Takina - 086} </t>
    </r>
    <r>
      <rPr>
        <rFont val="Arial"/>
        <b val="0"/>
        <color theme="1"/>
        <sz val="9.0"/>
      </rPr>
      <t>in your Waiting Room, you may put it underneath this card Face-up as a Marker.</t>
    </r>
  </si>
  <si>
    <t>LRC/W105-060</t>
  </si>
  <si>
    <r>
      <rPr>
        <rFont val="Arial"/>
        <b/>
        <color theme="1"/>
        <sz val="9.0"/>
      </rPr>
      <t xml:space="preserve">(C) 2/1 Chisato (LycoReco/Weapon)
CONT - ASSIST </t>
    </r>
    <r>
      <rPr>
        <rFont val="Arial"/>
        <b val="0"/>
        <color theme="1"/>
        <sz val="9.0"/>
      </rPr>
      <t xml:space="preserve">+2000 to Level 3 or higher characters.
</t>
    </r>
    <r>
      <rPr>
        <rFont val="Arial"/>
        <b/>
        <color theme="1"/>
        <sz val="9.0"/>
      </rPr>
      <t xml:space="preserve">AUTO </t>
    </r>
    <r>
      <rPr>
        <rFont val="Arial"/>
        <b val="0"/>
        <color theme="1"/>
        <sz val="9.0"/>
      </rPr>
      <t>- When this is placed on stage from hand, if you have 4 or more other &lt;LycoReco&gt; or &lt;Weapon&gt; characters, choose 1 &lt;LycoReco&gt; or &lt;Weapon&gt; character in your Waiting Room, you may send it to Stock.</t>
    </r>
  </si>
  <si>
    <t>LRC/W105-061</t>
  </si>
  <si>
    <r>
      <rPr>
        <rFont val="Arial"/>
        <b/>
        <color theme="1"/>
        <sz val="9.0"/>
      </rPr>
      <t>(U) 2/2 Event</t>
    </r>
    <r>
      <rPr>
        <rFont val="Arial"/>
        <b val="0"/>
        <color theme="1"/>
        <sz val="9.0"/>
      </rPr>
      <t xml:space="preserve">
</t>
    </r>
    <r>
      <rPr>
        <rFont val="Arial"/>
        <b/>
        <color theme="1"/>
        <sz val="9.0"/>
      </rPr>
      <t xml:space="preserve">COUNTER </t>
    </r>
    <r>
      <rPr>
        <rFont val="Arial"/>
        <b val="0"/>
        <color theme="1"/>
        <sz val="9.0"/>
      </rPr>
      <t>- If you don't have a character with "Chisato" in its name, this cannot be played from hand. Perform the following effect 4 times, "Look at the top card of your deck, and put it on top of your deck or into your Waiting Room."
Send this to Memory.</t>
    </r>
  </si>
  <si>
    <t>LRC/W105-062</t>
  </si>
  <si>
    <t>(CR) Door CX</t>
  </si>
  <si>
    <t>LRC/W105-063</t>
  </si>
  <si>
    <t>a &amp; b version</t>
  </si>
  <si>
    <t>LRC/W105-064</t>
  </si>
  <si>
    <t>(CC) Door CX</t>
  </si>
  <si>
    <t>LRC/W105-065</t>
  </si>
  <si>
    <t>(CC) Standby CX</t>
  </si>
  <si>
    <t>LRC/W105-066</t>
  </si>
  <si>
    <r>
      <rPr>
        <rFont val="Arial"/>
        <b/>
        <color theme="1"/>
        <sz val="9.0"/>
      </rPr>
      <t>(RR) 0/0 Takina (LycoReco/Weapon)
CONT</t>
    </r>
    <r>
      <rPr>
        <rFont val="Arial"/>
        <b val="0"/>
        <color theme="1"/>
        <sz val="9.0"/>
      </rPr>
      <t xml:space="preserve"> - During your turn, if all of your characters are &lt;LycoReco&gt; or &lt;Weapon&gt;, this gets +2000 power.
</t>
    </r>
    <r>
      <rPr>
        <rFont val="Arial"/>
        <b/>
        <color theme="1"/>
        <sz val="9.0"/>
      </rPr>
      <t xml:space="preserve">AUTO </t>
    </r>
    <r>
      <rPr>
        <rFont val="Arial"/>
        <b val="0"/>
        <color theme="1"/>
        <sz val="9.0"/>
      </rPr>
      <t>- [(1) Send this to Waiting Room] When your other &lt;LycoReco&gt; or &lt;Weapon&gt; character is Front Attacked, you may pay cost. If you do, return that character to hand.</t>
    </r>
  </si>
  <si>
    <t>LRC/W105-067</t>
  </si>
  <si>
    <r>
      <rPr>
        <rFont val="Arial"/>
        <b/>
        <color theme="1"/>
        <sz val="9.0"/>
      </rPr>
      <t>(RR) 1/0 Chisato &amp; Takina (LycoReco/Weapon)
AUTO</t>
    </r>
    <r>
      <rPr>
        <rFont val="Arial"/>
        <b val="0"/>
        <color theme="1"/>
        <sz val="9.0"/>
      </rPr>
      <t xml:space="preserve"> - When this is placed on stage from hand, if you have another &lt;LycoReco&gt; or &lt;Weapon&gt; character, this turn, this gets +2000 power.
</t>
    </r>
    <r>
      <rPr>
        <rFont val="Arial"/>
        <b/>
        <color theme="1"/>
        <sz val="9.0"/>
      </rPr>
      <t xml:space="preserve">AUTO - </t>
    </r>
    <r>
      <rPr>
        <rFont val="Arial"/>
        <b/>
        <color rgb="FFE06666"/>
        <sz val="9.0"/>
      </rPr>
      <t>{CX Combo}</t>
    </r>
    <r>
      <rPr>
        <rFont val="Arial"/>
        <b val="0"/>
        <color theme="1"/>
        <sz val="9.0"/>
      </rPr>
      <t xml:space="preserve"> When this attacks, if you have the </t>
    </r>
    <r>
      <rPr>
        <rFont val="Arial"/>
        <b/>
        <color theme="1"/>
        <sz val="9.0"/>
      </rPr>
      <t>Pants CX (097)</t>
    </r>
    <r>
      <rPr>
        <rFont val="Arial"/>
        <b val="0"/>
        <color theme="1"/>
        <sz val="9.0"/>
      </rPr>
      <t xml:space="preserve"> in your Climax area, and you have 2 or more other &lt;LycoReco&gt; or &lt;Weapon&gt; characters, mill 2, then choose up to 1 Level X or lower &lt;LycoReco&gt; or &lt;Weapon&gt; character from your Waiting Room, and add it to hand, then look at up to 2 cards from the top of your deck, and put them back on top in any order. X equals the sum of Levels of cards milled by this effect.</t>
    </r>
  </si>
  <si>
    <t>LRC/W105-068</t>
  </si>
  <si>
    <r>
      <rPr>
        <rFont val="Arial"/>
        <b/>
        <color theme="1"/>
        <sz val="9.0"/>
      </rPr>
      <t>(RR) 3/2 Takina (LycoReco/Weapon)
AUTO</t>
    </r>
    <r>
      <rPr>
        <rFont val="Arial"/>
        <b val="0"/>
        <color theme="1"/>
        <sz val="9.0"/>
      </rPr>
      <t xml:space="preserve"> - When this is placed on stage from hand, you may Heal 1.
</t>
    </r>
    <r>
      <rPr>
        <rFont val="Arial"/>
        <b/>
        <color theme="1"/>
        <sz val="9.0"/>
      </rPr>
      <t xml:space="preserve">AUTO - </t>
    </r>
    <r>
      <rPr>
        <rFont val="Arial"/>
        <b/>
        <color rgb="FFE06666"/>
        <sz val="9.0"/>
      </rPr>
      <t>{CX Combo}</t>
    </r>
    <r>
      <rPr>
        <rFont val="Arial"/>
        <b val="0"/>
        <color theme="1"/>
        <sz val="9.0"/>
      </rPr>
      <t xml:space="preserve"> [Put 1 </t>
    </r>
    <r>
      <rPr>
        <rFont val="Arial"/>
        <b/>
        <color theme="1"/>
        <sz val="9.0"/>
      </rPr>
      <t>{3/2 Chisato - 036}</t>
    </r>
    <r>
      <rPr>
        <rFont val="Arial"/>
        <b val="0"/>
        <color theme="1"/>
        <sz val="9.0"/>
      </rPr>
      <t xml:space="preserve"> in your hand underneath this card face-up as a Marker] When the </t>
    </r>
    <r>
      <rPr>
        <rFont val="Arial"/>
        <b/>
        <color theme="1"/>
        <sz val="9.0"/>
      </rPr>
      <t xml:space="preserve">Door CX (063) </t>
    </r>
    <r>
      <rPr>
        <rFont val="Arial"/>
        <b val="0"/>
        <color theme="1"/>
        <sz val="9.0"/>
      </rPr>
      <t>is placed in your Climax Area, if this is in the front row, you may pay cost. If you do, this turn, all of your other characters get +3000 power and the following ability, "</t>
    </r>
    <r>
      <rPr>
        <rFont val="Arial"/>
        <b/>
        <color theme="1"/>
        <sz val="9.0"/>
      </rPr>
      <t xml:space="preserve">AUTO </t>
    </r>
    <r>
      <rPr>
        <rFont val="Arial"/>
        <b val="0"/>
        <color theme="1"/>
        <sz val="9.0"/>
      </rPr>
      <t>- When this attacks, your opponent mills 1. If that card is Level 0 or lower, deal 1 damage to your opponent."</t>
    </r>
  </si>
  <si>
    <t>LRC/W105-069</t>
  </si>
  <si>
    <r>
      <rPr>
        <rFont val="Arial"/>
        <b/>
        <color theme="1"/>
        <sz val="9.0"/>
      </rPr>
      <t>(R) 0/0 Takina (DA/Weapon)
AUTO</t>
    </r>
    <r>
      <rPr>
        <rFont val="Arial"/>
        <b val="0"/>
        <color theme="1"/>
        <sz val="9.0"/>
      </rPr>
      <t xml:space="preserve"> - When this direct attacks, this turn, this gets +1 Soul.
</t>
    </r>
    <r>
      <rPr>
        <rFont val="Arial"/>
        <b/>
        <color theme="1"/>
        <sz val="9.0"/>
      </rPr>
      <t xml:space="preserve">AUTO </t>
    </r>
    <r>
      <rPr>
        <rFont val="Arial"/>
        <b val="0"/>
        <color theme="1"/>
        <sz val="9.0"/>
      </rPr>
      <t xml:space="preserve">- [Send this to Clock] When this is Reversed, you may pay cost. If you do, search your deck for up to 1 </t>
    </r>
    <r>
      <rPr>
        <rFont val="Arial"/>
        <b/>
        <color theme="1"/>
        <sz val="9.0"/>
      </rPr>
      <t>{1/0 Takina CXC - 073}</t>
    </r>
    <r>
      <rPr>
        <rFont val="Arial"/>
        <b val="0"/>
        <color theme="1"/>
        <sz val="9.0"/>
      </rPr>
      <t>, place it on stage in this card's former slot Rested, then shuffle your deck afterwards.</t>
    </r>
  </si>
  <si>
    <t>LRC/W105-070</t>
  </si>
  <si>
    <r>
      <rPr>
        <rFont val="Arial"/>
        <b/>
        <color theme="1"/>
        <sz val="9.0"/>
      </rPr>
      <t>(R) 0/0 Takina (LycoReco/Weapon)
AUTO</t>
    </r>
    <r>
      <rPr>
        <rFont val="Arial"/>
        <b val="0"/>
        <color theme="1"/>
        <sz val="9.0"/>
      </rPr>
      <t xml:space="preserve"> - When this is placed on stage from hand, if your opponent has 1 or less characters in their Front Row, choose 1 Cost 0 or lower character in your opponent's Front Row, you may send it to the bottom of your opponent's deck.
</t>
    </r>
    <r>
      <rPr>
        <rFont val="Arial"/>
        <b/>
        <color theme="1"/>
        <sz val="9.0"/>
      </rPr>
      <t xml:space="preserve">AUTO </t>
    </r>
    <r>
      <rPr>
        <rFont val="Arial"/>
        <b val="0"/>
        <color theme="1"/>
        <sz val="9.0"/>
      </rPr>
      <t>- [(1) Discard 1 Climax] When this is placed on stage from hand, you may pay cost. If you do, choose 1 Climax from your Waiting Room, and add it to hand.</t>
    </r>
  </si>
  <si>
    <t>LRC/W105-071</t>
  </si>
  <si>
    <r>
      <rPr>
        <rFont val="Arial"/>
        <b/>
        <color theme="1"/>
        <sz val="9.0"/>
      </rPr>
      <t>(R) 0/0 Chisato &amp; Takina (LycoReco/Weapon)
CONT</t>
    </r>
    <r>
      <rPr>
        <rFont val="Arial"/>
        <b val="0"/>
        <color theme="1"/>
        <sz val="9.0"/>
      </rPr>
      <t xml:space="preserve"> - If you have 2 or more other &lt;LycoReco&gt; or &lt;Weapon&gt; characters, this gets +1 Level and +500 power.
</t>
    </r>
    <r>
      <rPr>
        <rFont val="Arial"/>
        <b/>
        <color theme="1"/>
        <sz val="9.0"/>
      </rPr>
      <t xml:space="preserve">AUTO </t>
    </r>
    <r>
      <rPr>
        <rFont val="Arial"/>
        <b val="0"/>
        <color theme="1"/>
        <sz val="9.0"/>
      </rPr>
      <t>- When this card's battle opponent is Reversed, choose 1 of your other &lt;LycoReco&gt; or &lt;Weapon&gt; characters, Rest it, and move it to an empty Back Row slot.</t>
    </r>
  </si>
  <si>
    <t>LRC/W105-072</t>
  </si>
  <si>
    <r>
      <rPr>
        <rFont val="Arial"/>
        <b/>
        <color theme="1"/>
        <sz val="9.0"/>
      </rPr>
      <t xml:space="preserve">(R) 1/0 Takina (LycoReco/Weapon)
AUTO </t>
    </r>
    <r>
      <rPr>
        <rFont val="Arial"/>
        <b val="0"/>
        <color theme="1"/>
        <sz val="9.0"/>
      </rPr>
      <t xml:space="preserve">- [Discard 1 card] When this is Reversed, you may pay cost. If you do, mill 4, choose up to 1 Level X or lower &lt;LycoReco&gt; or &lt;Weapon&gt; character from your Waiting Room, add it to hand. X equals the sum of Soul Triggers milled. 
</t>
    </r>
  </si>
  <si>
    <t>LRC/W105-073</t>
  </si>
  <si>
    <r>
      <rPr>
        <rFont val="Arial"/>
        <b/>
        <color theme="1"/>
        <sz val="9.0"/>
      </rPr>
      <t xml:space="preserve">(R) 1/0 Takina (LycoReco/Weapon)
CONT </t>
    </r>
    <r>
      <rPr>
        <rFont val="Arial"/>
        <b val="0"/>
        <color theme="1"/>
        <sz val="9.0"/>
      </rPr>
      <t>- The character across from this gets "</t>
    </r>
    <r>
      <rPr>
        <rFont val="Arial"/>
        <b/>
        <color theme="1"/>
        <sz val="9.0"/>
      </rPr>
      <t>AUTO - ENCORE</t>
    </r>
    <r>
      <rPr>
        <rFont val="Arial"/>
        <b val="0"/>
        <color theme="1"/>
        <sz val="9.0"/>
      </rPr>
      <t xml:space="preserve"> (2)".
</t>
    </r>
    <r>
      <rPr>
        <rFont val="Arial"/>
        <b/>
        <color theme="1"/>
        <sz val="9.0"/>
      </rPr>
      <t xml:space="preserve">AUTO - </t>
    </r>
    <r>
      <rPr>
        <rFont val="Arial"/>
        <b/>
        <color rgb="FFE06666"/>
        <sz val="9.0"/>
      </rPr>
      <t>{CX Combo}</t>
    </r>
    <r>
      <rPr>
        <rFont val="Arial"/>
        <b val="0"/>
        <color theme="1"/>
        <sz val="9.0"/>
      </rPr>
      <t xml:space="preserve"> [Discard 1 Level 0 or lower card] When this attacks, if the</t>
    </r>
    <r>
      <rPr>
        <rFont val="Arial"/>
        <b/>
        <color theme="1"/>
        <sz val="9.0"/>
      </rPr>
      <t xml:space="preserve"> Pants CX (098)</t>
    </r>
    <r>
      <rPr>
        <rFont val="Arial"/>
        <b val="0"/>
        <color theme="1"/>
        <sz val="9.0"/>
      </rPr>
      <t xml:space="preserve"> is in your Climax Area, and you have 5 or less Stock, you may pay cost. If you do, look at up top 5 cards from the top of your deck, choose up to 2 &lt;LycoReco&gt; or &lt;Weapon&gt; character from among them, show them to your opponent, add them to hand, send the rest to Waiting Room</t>
    </r>
  </si>
  <si>
    <t>LRC/W105-074</t>
  </si>
  <si>
    <r>
      <rPr>
        <rFont val="Arial"/>
        <b/>
        <color theme="1"/>
        <sz val="9.0"/>
      </rPr>
      <t>(R) 2/1 Takina (LycoReco/Weapon)
AUTO</t>
    </r>
    <r>
      <rPr>
        <rFont val="Arial"/>
        <b val="0"/>
        <color theme="1"/>
        <sz val="9.0"/>
      </rPr>
      <t xml:space="preserve"> - When a Climax is placed in your Climax Area, choose 1 of your characters, until the end of your opponent's next turn, it gets +4000 power.
</t>
    </r>
    <r>
      <rPr>
        <rFont val="Arial"/>
        <b/>
        <color theme="1"/>
        <sz val="9.0"/>
      </rPr>
      <t>ACT</t>
    </r>
    <r>
      <rPr>
        <rFont val="Arial"/>
        <b val="0"/>
        <color theme="1"/>
        <sz val="9.0"/>
      </rPr>
      <t xml:space="preserve"> - [(1) Discard 1 card, Rest this] Look at up to 3 cards from the top of your deck, choose up to 1 card among them, add it to hand, and send the rest to Waiting Room.</t>
    </r>
  </si>
  <si>
    <t>LRC/W105-075</t>
  </si>
  <si>
    <r>
      <rPr>
        <rFont val="Arial"/>
        <b/>
        <color theme="1"/>
        <sz val="9.0"/>
      </rPr>
      <t>(R) 3/2 Takina (LycoReco/Weapon)
AUTO</t>
    </r>
    <r>
      <rPr>
        <rFont val="Arial"/>
        <b val="0"/>
        <color theme="1"/>
        <sz val="9.0"/>
      </rPr>
      <t xml:space="preserve"> - When this is placed on stage from hand or Memory, this turn, all of your characters gets +3000 power.
</t>
    </r>
    <r>
      <rPr>
        <rFont val="Arial"/>
        <b/>
        <color theme="1"/>
        <sz val="9.0"/>
      </rPr>
      <t xml:space="preserve">AUTO </t>
    </r>
    <r>
      <rPr>
        <rFont val="Arial"/>
        <b val="0"/>
        <color theme="1"/>
        <sz val="9.0"/>
      </rPr>
      <t xml:space="preserve">- When this is Reversed, send this to Memory.
</t>
    </r>
    <r>
      <rPr>
        <rFont val="Arial"/>
        <b/>
        <color theme="1"/>
        <sz val="9.0"/>
      </rPr>
      <t>AUTO - MEMORY EXPERIENCE</t>
    </r>
    <r>
      <rPr>
        <rFont val="Arial"/>
        <b val="0"/>
        <color theme="1"/>
        <sz val="9.0"/>
      </rPr>
      <t xml:space="preserve"> [Discard 2 cards] While this is in your Memory, at the start of your Climax Phase, if you have 2 or more</t>
    </r>
    <r>
      <rPr>
        <rFont val="Arial"/>
        <b/>
        <color theme="1"/>
        <sz val="9.0"/>
      </rPr>
      <t xml:space="preserve"> {TD 0/0 Chisato Riki - T01}</t>
    </r>
    <r>
      <rPr>
        <rFont val="Arial"/>
        <b val="0"/>
        <color theme="1"/>
        <sz val="9.0"/>
      </rPr>
      <t xml:space="preserve"> or </t>
    </r>
    <r>
      <rPr>
        <rFont val="Arial"/>
        <b/>
        <color theme="1"/>
        <sz val="9.0"/>
      </rPr>
      <t xml:space="preserve">{U 0/0 Takina - 078} </t>
    </r>
    <r>
      <rPr>
        <rFont val="Arial"/>
        <b val="0"/>
        <color theme="1"/>
        <sz val="9.0"/>
      </rPr>
      <t>in your Level Zone, you may pay cost. If you do, place this on an empty slot on your stage.</t>
    </r>
  </si>
  <si>
    <t>LRC/W105-076</t>
  </si>
  <si>
    <r>
      <rPr>
        <rFont val="Arial"/>
        <b/>
        <color theme="1"/>
        <sz val="9.0"/>
      </rPr>
      <t xml:space="preserve">(U) 0/0 Takina (LycoReco/Weapon)
CONT </t>
    </r>
    <r>
      <rPr>
        <rFont val="Arial"/>
        <b val="0"/>
        <color theme="1"/>
        <sz val="9.0"/>
      </rPr>
      <t xml:space="preserve">- Your other character in the front row center slot gets +500 power.
</t>
    </r>
    <r>
      <rPr>
        <rFont val="Arial"/>
        <b/>
        <color theme="1"/>
        <sz val="9.0"/>
      </rPr>
      <t xml:space="preserve">AUTO </t>
    </r>
    <r>
      <rPr>
        <rFont val="Arial"/>
        <b val="0"/>
        <color theme="1"/>
        <sz val="9.0"/>
      </rPr>
      <t xml:space="preserve">- [Discard 1 card] When this is placed on stage from hand, you may pay cost. If you do, search your deck for up to 1 {R 1/0 Takina CXC}, show it to your opponent, add it to hand, and shuffle your deck afterwards. </t>
    </r>
    <r>
      <rPr>
        <rFont val="Arial"/>
        <b/>
        <color theme="1"/>
        <sz val="9.0"/>
      </rPr>
      <t xml:space="preserve">
</t>
    </r>
  </si>
  <si>
    <t>LRC/W105-077</t>
  </si>
  <si>
    <r>
      <rPr>
        <rFont val="Arial"/>
        <b/>
        <color theme="1"/>
        <sz val="9.0"/>
      </rPr>
      <t>(U) 0/0 Takina (LycoReco/Weapon)
AUTO</t>
    </r>
    <r>
      <rPr>
        <rFont val="Arial"/>
        <b val="0"/>
        <color theme="1"/>
        <sz val="9.0"/>
      </rPr>
      <t xml:space="preserve"> - At the start of your Climax Phase, choose 1 of your &lt;LycoReco&gt; or &lt;Weapon&gt; characters, this turn, it gets +1000 power.
</t>
    </r>
    <r>
      <rPr>
        <rFont val="Arial"/>
        <b/>
        <color theme="1"/>
        <sz val="9.0"/>
      </rPr>
      <t xml:space="preserve">AUTO </t>
    </r>
    <r>
      <rPr>
        <rFont val="Arial"/>
        <b val="0"/>
        <color theme="1"/>
        <sz val="9.0"/>
      </rPr>
      <t>- [Discard 1 card] When your character's Trigger Check reveals a Climax with a Pants Trigger Icon, you may pay cost. If you do, look at up to 2 cards from the top of your deck, choose up to 1 card from among them, add it to hand, and send the rest to Waiting Room</t>
    </r>
  </si>
  <si>
    <t>LRC/W105-078</t>
  </si>
  <si>
    <r>
      <rPr>
        <rFont val="Arial"/>
        <b/>
        <color theme="1"/>
        <sz val="9.0"/>
      </rPr>
      <t>(U) 0/0 Takina (LycoReco/Weapon)
AUTO</t>
    </r>
    <r>
      <rPr>
        <rFont val="Arial"/>
        <b val="0"/>
        <color theme="1"/>
        <sz val="9.0"/>
      </rPr>
      <t xml:space="preserve"> - When this is placed on stage from hand, look at up to 3 cards from the top of your deck, choose up to 1 Event from among them, show it to your opponent, add it to hand, and send the rest to Waiting Room. If you added a card to hand, discard 1 card.
</t>
    </r>
    <r>
      <rPr>
        <rFont val="Arial"/>
        <b/>
        <color theme="1"/>
        <sz val="9.0"/>
      </rPr>
      <t xml:space="preserve">AUTO </t>
    </r>
    <r>
      <rPr>
        <rFont val="Arial"/>
        <b val="0"/>
        <color theme="1"/>
        <sz val="9.0"/>
      </rPr>
      <t xml:space="preserve">- When this is placed on stage from hand, if you 2 or less cards in Memory, choose 1 </t>
    </r>
    <r>
      <rPr>
        <rFont val="Arial"/>
        <b/>
        <color theme="1"/>
        <sz val="9.0"/>
      </rPr>
      <t xml:space="preserve">{3/2 Takina - 075} </t>
    </r>
    <r>
      <rPr>
        <rFont val="Arial"/>
        <b val="0"/>
        <color theme="1"/>
        <sz val="9.0"/>
      </rPr>
      <t>in your Waiting Room, you may send it to Memory.</t>
    </r>
    <r>
      <rPr>
        <rFont val="Arial"/>
        <b/>
        <color theme="1"/>
        <sz val="9.0"/>
      </rPr>
      <t xml:space="preserve">
</t>
    </r>
  </si>
  <si>
    <t>LRC/W105-079</t>
  </si>
  <si>
    <r>
      <rPr>
        <rFont val="Arial"/>
        <b/>
        <color theme="1"/>
        <sz val="9.0"/>
      </rPr>
      <t>(U) 0/0 Majima (Terrorist/Weapon)
CONT</t>
    </r>
    <r>
      <rPr>
        <rFont val="Arial"/>
        <b val="0"/>
        <color theme="1"/>
        <sz val="9.0"/>
      </rPr>
      <t xml:space="preserve"> - You can play Climaxes without meeting color requirement.
</t>
    </r>
    <r>
      <rPr>
        <rFont val="Arial"/>
        <b/>
        <color theme="1"/>
        <sz val="9.0"/>
      </rPr>
      <t xml:space="preserve">AUTO - </t>
    </r>
    <r>
      <rPr>
        <rFont val="Arial"/>
        <b/>
        <color rgb="FFE06666"/>
        <sz val="9.0"/>
      </rPr>
      <t>{CX Combo}</t>
    </r>
    <r>
      <rPr>
        <rFont val="Arial"/>
        <b val="0"/>
        <color theme="1"/>
        <sz val="9.0"/>
      </rPr>
      <t xml:space="preserve"> When the</t>
    </r>
    <r>
      <rPr>
        <rFont val="Arial"/>
        <b/>
        <color theme="1"/>
        <sz val="9.0"/>
      </rPr>
      <t xml:space="preserve"> Pants CX (099)</t>
    </r>
    <r>
      <rPr>
        <rFont val="Arial"/>
        <b val="0"/>
        <color theme="1"/>
        <sz val="9.0"/>
      </rPr>
      <t xml:space="preserve"> is placed in your Climax Area, if you have 2 or more other &lt;LycoReco&gt; or &lt;Weapon&gt; characters, choose 1 of your characters, this turn, it gains the following ability, "</t>
    </r>
    <r>
      <rPr>
        <rFont val="Arial"/>
        <b/>
        <color theme="1"/>
        <sz val="9.0"/>
      </rPr>
      <t xml:space="preserve">AUTO </t>
    </r>
    <r>
      <rPr>
        <rFont val="Arial"/>
        <b val="0"/>
        <color theme="1"/>
        <sz val="9.0"/>
      </rPr>
      <t>- When this card's battle opponent is Reversed, search your deck for up to 1 &lt;LycoReco&gt; or &lt;Weapon&gt; character, show it to your opponent, add it to hand, and shuffle your deck afterwards."</t>
    </r>
  </si>
  <si>
    <t>LRC/W105-080</t>
  </si>
  <si>
    <r>
      <rPr>
        <rFont val="Arial"/>
        <b/>
        <color theme="1"/>
        <sz val="9.0"/>
      </rPr>
      <t>(U) 1/0 Takina (LycoReco/Weapon)
AUTO</t>
    </r>
    <r>
      <rPr>
        <rFont val="Arial"/>
        <color theme="1"/>
        <sz val="9.0"/>
      </rPr>
      <t xml:space="preserve"> - [Discard 2 cards] When you use this card's BACKUP, you may pay cost. If you do, choose 1 of your opponent's characters whose Level is higher than your opponent's Level, and send it to Waiting Room.
</t>
    </r>
    <r>
      <rPr>
        <rFont val="Arial"/>
        <b/>
        <color theme="1"/>
        <sz val="9.0"/>
      </rPr>
      <t>ACT - BACKUP</t>
    </r>
    <r>
      <rPr>
        <rFont val="Arial"/>
        <color theme="1"/>
        <sz val="9.0"/>
      </rPr>
      <t xml:space="preserve"> +1000</t>
    </r>
  </si>
  <si>
    <t>LRC/W105-081</t>
  </si>
  <si>
    <r>
      <rPr>
        <rFont val="Arial"/>
        <b/>
        <color theme="1"/>
        <sz val="9.0"/>
      </rPr>
      <t>(U) 1/0 Takina (LycoReco/Weapon)
CONT</t>
    </r>
    <r>
      <rPr>
        <rFont val="Arial"/>
        <b val="0"/>
        <color theme="1"/>
        <sz val="9.0"/>
      </rPr>
      <t xml:space="preserve"> - During your opponent's turn, all of your other characters get +500 power.
</t>
    </r>
    <r>
      <rPr>
        <rFont val="Arial"/>
        <b/>
        <color theme="1"/>
        <sz val="9.0"/>
      </rPr>
      <t>ACT - BRAINSTORM</t>
    </r>
    <r>
      <rPr>
        <rFont val="Arial"/>
        <b val="0"/>
        <color theme="1"/>
        <sz val="9.0"/>
      </rPr>
      <t xml:space="preserve"> [(1) Rest this] Flip over the top 5 cards of your deck, then send them to Waiting Room. For each Climax with a Pants Trigger among them, choose up to 1 character from your Waiting Room, and add it to hand.</t>
    </r>
  </si>
  <si>
    <t>LRC/W105-082</t>
  </si>
  <si>
    <r>
      <rPr>
        <rFont val="Arial"/>
        <b/>
        <color theme="1"/>
        <sz val="9.0"/>
      </rPr>
      <t xml:space="preserve">(U) 3/2 Takina (LycoReco/Weapon)
AUTO - </t>
    </r>
    <r>
      <rPr>
        <rFont val="Arial"/>
        <b/>
        <color rgb="FFE06666"/>
        <sz val="9.0"/>
      </rPr>
      <t>{CX Combo}</t>
    </r>
    <r>
      <rPr>
        <rFont val="Arial"/>
        <b val="0"/>
        <color theme="1"/>
        <sz val="9.0"/>
      </rPr>
      <t xml:space="preserve"> [(3) DIscard 2 &lt;LycoReco&gt; or &lt;Weapon&gt; characters] When this attacks, if you have the</t>
    </r>
    <r>
      <rPr>
        <rFont val="Arial"/>
        <b/>
        <color theme="1"/>
        <sz val="9.0"/>
      </rPr>
      <t xml:space="preserve"> Level 1 or Lower Stock Soul CX (100)</t>
    </r>
    <r>
      <rPr>
        <rFont val="Arial"/>
        <b val="0"/>
        <color theme="1"/>
        <sz val="9.0"/>
      </rPr>
      <t xml:space="preserve"> in your Climax Area, you may pay cost. If you do, deal 3 damage to your opponent twice.</t>
    </r>
  </si>
  <si>
    <t>LRC/W105-083</t>
  </si>
  <si>
    <r>
      <rPr>
        <rFont val="Arial"/>
        <b/>
        <color theme="1"/>
        <sz val="9.0"/>
      </rPr>
      <t xml:space="preserve">(C) 0/0 Takina (LycoReco/Weapon)
CONT </t>
    </r>
    <r>
      <rPr>
        <rFont val="Arial"/>
        <b val="0"/>
        <color theme="1"/>
        <sz val="9.0"/>
      </rPr>
      <t xml:space="preserve">- All of your other </t>
    </r>
    <r>
      <rPr>
        <rFont val="Arial"/>
        <b/>
        <color theme="1"/>
        <sz val="9.0"/>
      </rPr>
      <t>{1/0 Vanilla Chisato - 057}</t>
    </r>
    <r>
      <rPr>
        <rFont val="Arial"/>
        <b val="0"/>
        <color theme="1"/>
        <sz val="9.0"/>
      </rPr>
      <t xml:space="preserve"> gets +3000 power.
</t>
    </r>
    <r>
      <rPr>
        <rFont val="Arial"/>
        <b/>
        <color theme="1"/>
        <sz val="9.0"/>
      </rPr>
      <t>AUTO - BOND</t>
    </r>
    <r>
      <rPr>
        <rFont val="Arial"/>
        <b val="0"/>
        <color theme="1"/>
        <sz val="9.0"/>
      </rPr>
      <t xml:space="preserve"> [Discard 1 card] to </t>
    </r>
    <r>
      <rPr>
        <rFont val="Arial"/>
        <b/>
        <color theme="1"/>
        <sz val="9.0"/>
      </rPr>
      <t>{1/0 Vanilla Chisato - 057}</t>
    </r>
  </si>
  <si>
    <t>LRC/W105-084</t>
  </si>
  <si>
    <r>
      <rPr>
        <rFont val="Arial"/>
        <b/>
        <color theme="1"/>
        <sz val="9.0"/>
      </rPr>
      <t>(C) 0/0 Kurumi (LycoReco/Net)
AUTO</t>
    </r>
    <r>
      <rPr>
        <rFont val="Arial"/>
        <b val="0"/>
        <color theme="1"/>
        <sz val="9.0"/>
      </rPr>
      <t xml:space="preserve"> - When this is placed on stage from hand, look at up to 2 cards from the top of your deck, and put them back on top in any order.
</t>
    </r>
    <r>
      <rPr>
        <rFont val="Arial"/>
        <b/>
        <color theme="1"/>
        <sz val="9.0"/>
      </rPr>
      <t xml:space="preserve">AUTO </t>
    </r>
    <r>
      <rPr>
        <rFont val="Arial"/>
        <b val="0"/>
        <color theme="1"/>
        <sz val="9.0"/>
      </rPr>
      <t>- [(1) Discard 1 &lt;LycoReco&gt; or &lt;Weapon&gt; character] When this is placed on stage from hand, you may pay cost. If you do, look at up to 3 cards from the top of your deck, choose up to 1 card among them, add it to hand, and send the rest to Waiting Room.</t>
    </r>
  </si>
  <si>
    <t>LRC/W105-085</t>
  </si>
  <si>
    <r>
      <rPr>
        <rFont val="Arial"/>
        <b/>
        <color theme="1"/>
        <sz val="9.0"/>
      </rPr>
      <t>(C) 0/0 Fuki (DA/Weapon)
AUTO</t>
    </r>
    <r>
      <rPr>
        <rFont val="Arial"/>
        <b val="0"/>
        <color theme="1"/>
        <sz val="9.0"/>
      </rPr>
      <t xml:space="preserve"> - When your characters Direct Attacks, choose 1 of your opponent's front row characters, this turn, it gets -1000 power.
</t>
    </r>
    <r>
      <rPr>
        <rFont val="Arial"/>
        <b/>
        <color theme="1"/>
        <sz val="9.0"/>
      </rPr>
      <t>ACT</t>
    </r>
    <r>
      <rPr>
        <rFont val="Arial"/>
        <b val="0"/>
        <color theme="1"/>
        <sz val="9.0"/>
      </rPr>
      <t>- [Send this to Clock] Look at up to 4 cards from the top of your deck, choose up to 1 &lt;LycoReco&gt; or &lt;Weapon&gt; character from among them, show it to your opponent, add it to hand, send the rest to Waiting Room.</t>
    </r>
  </si>
  <si>
    <t>LRC/W105-086</t>
  </si>
  <si>
    <r>
      <rPr>
        <rFont val="Arial"/>
        <b/>
        <color theme="1"/>
        <sz val="9.0"/>
      </rPr>
      <t xml:space="preserve">(C) 1/0 Takina (LycoReco/Weapon)
CONT </t>
    </r>
    <r>
      <rPr>
        <rFont val="Arial"/>
        <b val="0"/>
        <color theme="1"/>
        <sz val="9.0"/>
      </rPr>
      <t>- If this card has a Marker underneath it, this gets +6000 power.</t>
    </r>
    <r>
      <rPr>
        <rFont val="Arial"/>
        <b/>
        <color theme="1"/>
        <sz val="9.0"/>
      </rPr>
      <t xml:space="preserve">
AUTO </t>
    </r>
    <r>
      <rPr>
        <rFont val="Arial"/>
        <b val="0"/>
        <color theme="1"/>
        <sz val="9.0"/>
      </rPr>
      <t>- When this is placed on stage from hand, choose 1</t>
    </r>
    <r>
      <rPr>
        <rFont val="Arial"/>
        <b/>
        <color theme="1"/>
        <sz val="9.0"/>
      </rPr>
      <t xml:space="preserve"> {2/1 Chisato - 059}</t>
    </r>
    <r>
      <rPr>
        <rFont val="Arial"/>
        <b val="0"/>
        <color theme="1"/>
        <sz val="9.0"/>
      </rPr>
      <t xml:space="preserve"> in your Waiting Room, you may put it underneath this card Face-up as a Marker. 
</t>
    </r>
  </si>
  <si>
    <t>LRC/W105-087</t>
  </si>
  <si>
    <r>
      <rPr>
        <rFont val="Arial"/>
        <b/>
        <color theme="1"/>
        <sz val="9.0"/>
      </rPr>
      <t>(C) 1/0 Majima (Terrorist/Weapon)
CONT</t>
    </r>
    <r>
      <rPr>
        <rFont val="Arial"/>
        <b val="0"/>
        <color theme="1"/>
        <sz val="9.0"/>
      </rPr>
      <t xml:space="preserve"> - If you have less cards in hand than your opponent, this gets +4000 power.
</t>
    </r>
    <r>
      <rPr>
        <rFont val="Arial"/>
        <b/>
        <color theme="1"/>
        <sz val="9.0"/>
      </rPr>
      <t xml:space="preserve">AUTO </t>
    </r>
    <r>
      <rPr>
        <rFont val="Arial"/>
        <b val="0"/>
        <color theme="1"/>
        <sz val="9.0"/>
      </rPr>
      <t>- [(1) Discard 2 cards] When this is placed on stage from hand, you may pay cost. If you do, choose up to 3 Level 0 or lower &lt;Weapon&gt; characters in your Waiting Room, place them on stage in separate slots.</t>
    </r>
  </si>
  <si>
    <t>LRC/W105-088</t>
  </si>
  <si>
    <r>
      <rPr>
        <rFont val="Arial"/>
        <b/>
        <color theme="1"/>
        <sz val="9.0"/>
      </rPr>
      <t xml:space="preserve">(C) 1/0 Takina (LycoReco/Weapon)
AUTO </t>
    </r>
    <r>
      <rPr>
        <rFont val="Arial"/>
        <b val="0"/>
        <color theme="1"/>
        <sz val="9.0"/>
      </rPr>
      <t xml:space="preserve">- When this is placed on stage from hand, play Rock-Paper-Scissor with your opponent once, and if you win, this turn, this gets +9000 power. </t>
    </r>
    <r>
      <rPr>
        <rFont val="Arial"/>
        <b/>
        <color theme="1"/>
        <sz val="9.0"/>
      </rPr>
      <t xml:space="preserve">
</t>
    </r>
  </si>
  <si>
    <t>LRC/W105-089</t>
  </si>
  <si>
    <r>
      <rPr>
        <rFont val="Arial"/>
        <b/>
        <color theme="1"/>
        <sz val="9.0"/>
      </rPr>
      <t>(C) 1/1 Kurumi (LycoReco/Net)
CONT</t>
    </r>
    <r>
      <rPr>
        <rFont val="Arial"/>
        <b val="0"/>
        <color theme="1"/>
        <sz val="9.0"/>
      </rPr>
      <t xml:space="preserve"> - If you have 2 or less Stock, this cannot attack.
</t>
    </r>
    <r>
      <rPr>
        <rFont val="Arial"/>
        <b/>
        <color theme="1"/>
        <sz val="9.0"/>
      </rPr>
      <t xml:space="preserve">AUTO </t>
    </r>
    <r>
      <rPr>
        <rFont val="Arial"/>
        <b val="0"/>
        <color theme="1"/>
        <sz val="9.0"/>
      </rPr>
      <t>- When this is placed on stage from hand, if you have 4 or more other &lt;LycoReco&gt; or &lt;Weapon&gt; characters, choose 1 &lt;LycoReco&gt; or &lt;Weapon&gt; character in your Waiting Room, you may send it to Stock.</t>
    </r>
  </si>
  <si>
    <t>LRC/W105-090</t>
  </si>
  <si>
    <t>(C) 2/0 Takina vanilla (LycoReco/Weapon)</t>
  </si>
  <si>
    <t>LRC/W105-091</t>
  </si>
  <si>
    <r>
      <rPr>
        <rFont val="Arial"/>
        <b/>
        <color theme="1"/>
        <sz val="9.0"/>
      </rPr>
      <t>(C) 2/1 Takina (LycoReco/Weapon)
CONT</t>
    </r>
    <r>
      <rPr>
        <rFont val="Arial"/>
        <b val="0"/>
        <color theme="1"/>
        <sz val="9.0"/>
      </rPr>
      <t xml:space="preserve"> - If you have 4 or more &lt;LycoReco&gt; or &lt;Weapon&gt; characters, this gets -1 Level in hand.
</t>
    </r>
    <r>
      <rPr>
        <rFont val="Arial"/>
        <b/>
        <color theme="1"/>
        <sz val="9.0"/>
      </rPr>
      <t xml:space="preserve">CONT </t>
    </r>
    <r>
      <rPr>
        <rFont val="Arial"/>
        <b val="0"/>
        <color theme="1"/>
        <sz val="9.0"/>
      </rPr>
      <t>- All of your other &lt;LycoReco&gt; or &lt;Weapon&gt; characters get +1000 power.</t>
    </r>
  </si>
  <si>
    <t>LRC/W105-092</t>
  </si>
  <si>
    <r>
      <rPr>
        <rFont val="Arial"/>
        <b/>
        <color theme="1"/>
        <sz val="9.0"/>
      </rPr>
      <t>(C) 2/1 Takina (LycoReco/Weapon)
CONT</t>
    </r>
    <r>
      <rPr>
        <rFont val="Arial"/>
        <b val="0"/>
        <color theme="1"/>
        <sz val="9.0"/>
      </rPr>
      <t xml:space="preserve"> - If you have 1 or less other characters in your Front Row, this gets +4000 power.
</t>
    </r>
    <r>
      <rPr>
        <rFont val="Arial"/>
        <b/>
        <color theme="1"/>
        <sz val="9.0"/>
      </rPr>
      <t xml:space="preserve">AUTO </t>
    </r>
    <r>
      <rPr>
        <rFont val="Arial"/>
        <b val="0"/>
        <color theme="1"/>
        <sz val="9.0"/>
      </rPr>
      <t>- At the start of your Attack Phase, if this is Standing, and you have 1 or less other characters in your front row, put up to 3 cards from the top of your deck to Stock.</t>
    </r>
  </si>
  <si>
    <t>LRC/W105-093</t>
  </si>
  <si>
    <r>
      <rPr>
        <rFont val="Arial"/>
        <b/>
        <color theme="1"/>
        <sz val="9.0"/>
      </rPr>
      <t xml:space="preserve">(C) 2/1 Takina (LycoReco/Weapon)
CONT </t>
    </r>
    <r>
      <rPr>
        <rFont val="Arial"/>
        <b val="0"/>
        <color theme="1"/>
        <sz val="9.0"/>
      </rPr>
      <t xml:space="preserve">- All of your other </t>
    </r>
    <r>
      <rPr>
        <rFont val="Arial"/>
        <b/>
        <color theme="1"/>
        <sz val="9.0"/>
      </rPr>
      <t>{copies of this}</t>
    </r>
    <r>
      <rPr>
        <rFont val="Arial"/>
        <b val="0"/>
        <color theme="1"/>
        <sz val="9.0"/>
      </rPr>
      <t xml:space="preserve"> gets +3000 power.</t>
    </r>
    <r>
      <rPr>
        <rFont val="Arial"/>
        <b/>
        <color theme="1"/>
        <sz val="9.0"/>
      </rPr>
      <t xml:space="preserve">
</t>
    </r>
    <r>
      <rPr>
        <rFont val="Arial"/>
        <b val="0"/>
        <i/>
        <color theme="1"/>
        <sz val="9.0"/>
      </rPr>
      <t>*Note: Has 2 Souls.</t>
    </r>
  </si>
  <si>
    <t>LRC/W105-094</t>
  </si>
  <si>
    <r>
      <rPr>
        <rFont val="Arial"/>
        <b/>
        <color theme="1"/>
        <sz val="9.0"/>
      </rPr>
      <t>(C) 2/1 Kurumi (LycoReco/Net)
AUTO</t>
    </r>
    <r>
      <rPr>
        <rFont val="Arial"/>
        <b val="0"/>
        <color theme="1"/>
        <sz val="9.0"/>
      </rPr>
      <t xml:space="preserve"> - When this attacks, if the Level of the character across from this is 3 or higher, this turn, this gets +6000 power.
</t>
    </r>
    <r>
      <rPr>
        <rFont val="Arial"/>
        <b/>
        <color theme="1"/>
        <sz val="9.0"/>
      </rPr>
      <t xml:space="preserve">AUTO </t>
    </r>
    <r>
      <rPr>
        <rFont val="Arial"/>
        <b val="0"/>
        <color theme="1"/>
        <sz val="9.0"/>
      </rPr>
      <t>- When this attacks, choose 1 of your other &lt;LycoReco&gt; or &lt;Weapon&gt; characters, this turn, it gets +X power. X equals the number of your other &lt;LycoReco&gt; or &lt;Weapon&gt; characters times 500.</t>
    </r>
  </si>
  <si>
    <t>LRC/W105-095</t>
  </si>
  <si>
    <r>
      <rPr>
        <rFont val="Arial"/>
        <b/>
        <color theme="1"/>
        <sz val="9.0"/>
      </rPr>
      <t>(U) 1/0 Event</t>
    </r>
    <r>
      <rPr>
        <rFont val="Arial"/>
        <b val="0"/>
        <color theme="1"/>
        <sz val="9.0"/>
      </rPr>
      <t xml:space="preserve">
If you don't have a &lt;LycoReco&gt; or &lt;Weapon&gt; character, this cannot be played from hand.
Look at up to 4 cards from the top of your deck, choose up to 1 &lt;LycoReco&gt; or &lt;Weapon&gt; character from among them, show it to your opponent, add it to hand, and send the rest to Waiting Room.
Choose 1 card from your Level Zone and 1 card from your Waiting Room, you may swap them.</t>
    </r>
  </si>
  <si>
    <t>LRC/W105-096</t>
  </si>
  <si>
    <r>
      <rPr>
        <rFont val="Arial"/>
        <b/>
        <color theme="1"/>
        <sz val="9.0"/>
      </rPr>
      <t>(U) 2/2 Event</t>
    </r>
    <r>
      <rPr>
        <rFont val="Arial"/>
        <b val="0"/>
        <color theme="1"/>
        <sz val="9.0"/>
      </rPr>
      <t xml:space="preserve">
Choose up to 1 character with "Chisato" in its name and up to 1 character with "Takina" in its name in your Waiting Room, add them to hand, then choose 1 of your &lt;LycoReco&gt; or &lt;Weapon&gt; characters, this turn, it gets +3000 power.
Reveal the top card of your deck. If that card is a Level 0 or lower character, send it to Stock.</t>
    </r>
  </si>
  <si>
    <t>LRC/W105-097</t>
  </si>
  <si>
    <t>(CR) Pants CX</t>
  </si>
  <si>
    <t>LRC/W105-098</t>
  </si>
  <si>
    <t>(CC) Pants CX</t>
  </si>
  <si>
    <t>LRC/W105-099</t>
  </si>
  <si>
    <t>LRC/W105-100</t>
  </si>
  <si>
    <t>(CC) Level 1 or Lower StockSoul CX</t>
  </si>
  <si>
    <t>LRC/W105-101</t>
  </si>
  <si>
    <r>
      <rPr>
        <rFont val="Arial"/>
        <b/>
        <color theme="1"/>
        <sz val="9.0"/>
      </rPr>
      <t xml:space="preserve">(PR) 0/0 Kurumi (LycoReco/Net)
AUTO </t>
    </r>
    <r>
      <rPr>
        <rFont val="Arial"/>
        <b val="0"/>
        <color theme="1"/>
        <sz val="9.0"/>
      </rPr>
      <t>- (2) When this is placed on stage from hand, you may pay cost. If you do, shuffle all cards from your Waiting Room into your deck.</t>
    </r>
  </si>
  <si>
    <t>LRC/W105-102</t>
  </si>
  <si>
    <r>
      <rPr>
        <rFont val="Arial"/>
        <b/>
        <color theme="1"/>
        <sz val="9.0"/>
      </rPr>
      <t>(PR) 1/1 Kurumi (LycoReco/Net)
CONT</t>
    </r>
    <r>
      <rPr>
        <rFont val="Arial"/>
        <b val="0"/>
        <color theme="1"/>
        <sz val="9.0"/>
      </rPr>
      <t xml:space="preserve"> - For each of your other &lt;LycoReco&gt; or &lt;Weapon&gt; characters, this gets +500 power.
</t>
    </r>
    <r>
      <rPr>
        <rFont val="Arial"/>
        <b/>
        <color theme="1"/>
        <sz val="9.0"/>
      </rPr>
      <t xml:space="preserve">AUTO </t>
    </r>
    <r>
      <rPr>
        <rFont val="Arial"/>
        <b val="0"/>
        <color theme="1"/>
        <sz val="9.0"/>
      </rPr>
      <t>- (1) At the start of Encore Step, if you do not have any other Rested characters in your Front Row, you may pay cost. If you do, Rest this.</t>
    </r>
  </si>
  <si>
    <t>LRC/W105-103</t>
  </si>
  <si>
    <r>
      <rPr>
        <rFont val="Arial"/>
        <b/>
        <color theme="1"/>
        <sz val="9.0"/>
      </rPr>
      <t>(PR) 0/0 Chisato (LycoReco/Weapon)
AUTO</t>
    </r>
    <r>
      <rPr>
        <rFont val="Arial"/>
        <b val="0"/>
        <color theme="1"/>
        <sz val="9.0"/>
      </rPr>
      <t xml:space="preserve"> - [(1) Put the top card of your deck into Clock] When this is placed on stage from hand, you may pay cost. If you do, search your deck for up to 1 Level 2 or higher character, show it to your opponent, add it to hand, and shuffle your deck afterwards.</t>
    </r>
  </si>
  <si>
    <t>LRC/W105-104</t>
  </si>
  <si>
    <t>(PR) Standby CX</t>
  </si>
  <si>
    <t>LRC/W105-105</t>
  </si>
  <si>
    <r>
      <rPr>
        <rFont val="Arial"/>
        <b/>
        <color theme="1"/>
        <sz val="9.0"/>
      </rPr>
      <t>(PR) 1/0 Takina (LycoReco/Weapon)
AUTO</t>
    </r>
    <r>
      <rPr>
        <rFont val="Arial"/>
        <b val="0"/>
        <color theme="1"/>
        <sz val="9.0"/>
      </rPr>
      <t xml:space="preserve"> - [Discard 1 card] When this attacks, you may pay cost. If you do, choose 1 of your other &lt;LycoReco&gt; or &lt;Weapon&gt; characters, and return it to hand.
</t>
    </r>
    <r>
      <rPr>
        <rFont val="Arial"/>
        <b/>
        <color theme="1"/>
        <sz val="9.0"/>
      </rPr>
      <t xml:space="preserve">AUTO </t>
    </r>
    <r>
      <rPr>
        <rFont val="Arial"/>
        <b val="0"/>
        <color theme="1"/>
        <sz val="9.0"/>
      </rPr>
      <t>- When this is Reversed, if the battle opponent's Cost is 0 or lower, you may send that character to the bottom of your opponent's deck.</t>
    </r>
  </si>
  <si>
    <t>LRC/W105-106</t>
  </si>
  <si>
    <r>
      <rPr>
        <rFont val="Arial"/>
        <b/>
        <color theme="1"/>
        <sz val="9.0"/>
      </rPr>
      <t>(PR) 2/1 Takina (LycoReco/Weapon)
CONT - ASSIST</t>
    </r>
    <r>
      <rPr>
        <rFont val="Arial"/>
        <b val="0"/>
        <color theme="1"/>
        <sz val="9.0"/>
      </rPr>
      <t xml:space="preserve"> Level x 500
</t>
    </r>
    <r>
      <rPr>
        <rFont val="Arial"/>
        <b/>
        <color theme="1"/>
        <sz val="9.0"/>
      </rPr>
      <t xml:space="preserve">ACT </t>
    </r>
    <r>
      <rPr>
        <rFont val="Arial"/>
        <b val="0"/>
        <color theme="1"/>
        <sz val="9.0"/>
      </rPr>
      <t>- [(2) Rest this] Look at up to 2 cards from the top of your deck, choose up to 1 card among them, add it to hand, and send the rest to Waiting Room.</t>
    </r>
  </si>
  <si>
    <t>LRC/W105-P01</t>
  </si>
  <si>
    <r>
      <rPr>
        <rFont val="Arial"/>
        <b/>
        <color theme="1"/>
        <sz val="9.0"/>
      </rPr>
      <t xml:space="preserve">(PR) 0/0 Chisato (LycoReco/Weapon)
AUTO </t>
    </r>
    <r>
      <rPr>
        <rFont val="Arial"/>
        <b val="0"/>
        <color theme="1"/>
        <sz val="9.0"/>
      </rPr>
      <t>- When this is placed on stage from hand, choose 1 of your opponent's characters, until the end of your opponent's next turn, it gains the following ability, "</t>
    </r>
    <r>
      <rPr>
        <rFont val="Arial"/>
        <b/>
        <color theme="1"/>
        <sz val="9.0"/>
      </rPr>
      <t xml:space="preserve">CONT </t>
    </r>
    <r>
      <rPr>
        <rFont val="Arial"/>
        <b val="0"/>
        <color theme="1"/>
        <sz val="9.0"/>
      </rPr>
      <t xml:space="preserve">- This cannot move to other slots."
</t>
    </r>
    <r>
      <rPr>
        <rFont val="Arial"/>
        <b/>
        <color theme="1"/>
        <sz val="9.0"/>
      </rPr>
      <t xml:space="preserve">AUTO </t>
    </r>
    <r>
      <rPr>
        <rFont val="Arial"/>
        <b val="0"/>
        <color theme="1"/>
        <sz val="9.0"/>
      </rPr>
      <t>- When this attacks, choose 1 of your other &lt;LycoReco&gt; or &lt;Weapon&gt; characters, this turn, it gets +X power. X equals the number of your other &lt;LycoReco&gt; or &lt;Weapon&gt; characters times 500.</t>
    </r>
  </si>
  <si>
    <t>LRC/W105-T01</t>
  </si>
  <si>
    <r>
      <rPr>
        <rFont val="Arial"/>
        <b/>
        <color theme="1"/>
        <sz val="9.0"/>
      </rPr>
      <t>(TD) 0/0 Chisato (LycoReco/Weapon)
AUTO</t>
    </r>
    <r>
      <rPr>
        <rFont val="Arial"/>
        <color theme="1"/>
        <sz val="9.0"/>
      </rPr>
      <t xml:space="preserve"> - At the start of your opponent's Attack Phase, you may move this to an empty Front Row slot.
</t>
    </r>
    <r>
      <rPr>
        <rFont val="Arial"/>
        <b/>
        <color theme="1"/>
        <sz val="9.0"/>
      </rPr>
      <t xml:space="preserve">AUTO </t>
    </r>
    <r>
      <rPr>
        <rFont val="Arial"/>
        <color theme="1"/>
        <sz val="9.0"/>
      </rPr>
      <t>- [(1) Put the top card of your deck into Clock] When this is sent from Stage to Waiting Room, you may pay cost. If you do, choose 1 &lt;LycoReco&gt; or &lt;Weapon&gt; character from your Waiting Room, and add it to hand.</t>
    </r>
  </si>
  <si>
    <t>SP</t>
  </si>
  <si>
    <t>LRC/W105-T02</t>
  </si>
  <si>
    <r>
      <rPr>
        <rFont val="Arial"/>
        <b/>
        <color theme="1"/>
        <sz val="9.0"/>
      </rPr>
      <t>(TD) 0/0 Mizuki (LycoReco/Glasses)
AUTO</t>
    </r>
    <r>
      <rPr>
        <rFont val="Arial"/>
        <b val="0"/>
        <color theme="1"/>
        <sz val="9.0"/>
      </rPr>
      <t xml:space="preserve"> - [(1) Discard 1 card] When this is placed on stage from hand or sent from Stage to Waiting Room, you may pay cost. If you do, search your deck for up to 1 &lt;LycoReco&gt; or &lt;Weapon&gt; character, show it to your opponent, add it to hand, and shuffle your deck afterwards.</t>
    </r>
  </si>
  <si>
    <t>LRC/W105-T03</t>
  </si>
  <si>
    <r>
      <rPr>
        <rFont val="Arial"/>
        <b/>
        <color theme="1"/>
        <sz val="9.0"/>
      </rPr>
      <t>(TD) 0/0 Mizuki (LycoReco/Glasses)
AUTO</t>
    </r>
    <r>
      <rPr>
        <rFont val="Arial"/>
        <color theme="1"/>
        <sz val="9.0"/>
      </rPr>
      <t xml:space="preserve"> - [Discard 1 Climax, Send 1 of your other characters on stage to Waiting Room] When this is placed on stage from hand, you may pay cost. If you do, choose 1 Climax from your Waiting Room, and add it to hand.</t>
    </r>
  </si>
  <si>
    <t>LRC/W105-T04</t>
  </si>
  <si>
    <r>
      <rPr>
        <rFont val="Arial"/>
        <b/>
        <color theme="1"/>
        <sz val="9.0"/>
      </rPr>
      <t>(TD) 1/0 Chisato (LycoReco/Weapon)
AUTO</t>
    </r>
    <r>
      <rPr>
        <rFont val="Arial"/>
        <color theme="1"/>
        <sz val="9.0"/>
      </rPr>
      <t xml:space="preserve"> - When a Climax is placed in your Climax Area, choose 1 of your &lt;LycoReco&gt; or &lt;Weapon&gt; characters, this turn, it gets +1500 power.
</t>
    </r>
    <r>
      <rPr>
        <rFont val="Arial"/>
        <b/>
        <color theme="1"/>
        <sz val="9.0"/>
      </rPr>
      <t xml:space="preserve">AUTO - </t>
    </r>
    <r>
      <rPr>
        <rFont val="Arial"/>
        <b/>
        <color rgb="FFE06666"/>
        <sz val="9.0"/>
      </rPr>
      <t>{CX Combo}</t>
    </r>
    <r>
      <rPr>
        <rFont val="Arial"/>
        <b/>
        <color theme="1"/>
        <sz val="9.0"/>
      </rPr>
      <t xml:space="preserve"> </t>
    </r>
    <r>
      <rPr>
        <rFont val="Arial"/>
        <color theme="1"/>
        <sz val="9.0"/>
      </rPr>
      <t xml:space="preserve">When the </t>
    </r>
    <r>
      <rPr>
        <rFont val="Arial"/>
        <b/>
        <color theme="1"/>
        <sz val="9.0"/>
      </rPr>
      <t xml:space="preserve">Door CX (T10) </t>
    </r>
    <r>
      <rPr>
        <rFont val="Arial"/>
        <color theme="1"/>
        <sz val="9.0"/>
      </rPr>
      <t>is placed in your Climax Area, if this is in your front row, and you have 4 or less Stock, choose 1 &lt;LycoReco&gt; or &lt;Weapon&gt; character in your Waiting Room, you may add it to hand.</t>
    </r>
  </si>
  <si>
    <t>LRC/W105-T05</t>
  </si>
  <si>
    <r>
      <rPr>
        <rFont val="Arial"/>
        <b/>
        <color theme="1"/>
        <sz val="9.0"/>
      </rPr>
      <t>(TD) 1/1 Mika (LycoReco/Weapon)
ACT - BACKUP</t>
    </r>
    <r>
      <rPr>
        <rFont val="Arial"/>
        <color theme="1"/>
        <sz val="9.0"/>
      </rPr>
      <t xml:space="preserve"> +2500 [(1) Send this from your hand to Memory]</t>
    </r>
  </si>
  <si>
    <t>LRC/W105-T06</t>
  </si>
  <si>
    <r>
      <rPr>
        <rFont val="Arial"/>
        <b/>
        <color theme="1"/>
        <sz val="9.0"/>
      </rPr>
      <t xml:space="preserve">(TD) 1/1 Chisato
</t>
    </r>
    <r>
      <rPr>
        <rFont val="Arial"/>
        <i/>
        <color theme="1"/>
        <sz val="9.0"/>
      </rPr>
      <t>*Note: has 2 Soul.</t>
    </r>
  </si>
  <si>
    <t>LRC/W105-T07</t>
  </si>
  <si>
    <r>
      <rPr>
        <rFont val="Arial"/>
        <b/>
        <color theme="1"/>
        <sz val="9.0"/>
      </rPr>
      <t>(TD) 2/2 Chisato (LycoReco/Weapon)
CONT</t>
    </r>
    <r>
      <rPr>
        <rFont val="Arial"/>
        <color theme="1"/>
        <sz val="9.0"/>
      </rPr>
      <t xml:space="preserve"> - For each of your other &lt;LycoReco&gt; or &lt;Weapon&gt; characters, this gets +100 power.
</t>
    </r>
    <r>
      <rPr>
        <rFont val="Arial"/>
        <b/>
        <color theme="1"/>
        <sz val="9.0"/>
      </rPr>
      <t>AUTO - ENCORE</t>
    </r>
    <r>
      <rPr>
        <rFont val="Arial"/>
        <color theme="1"/>
        <sz val="9.0"/>
      </rPr>
      <t xml:space="preserve"> [Discard 1 character]</t>
    </r>
  </si>
  <si>
    <t>LRC/W105-T08</t>
  </si>
  <si>
    <r>
      <rPr>
        <rFont val="Arial"/>
        <b/>
        <color theme="1"/>
        <sz val="9.0"/>
      </rPr>
      <t xml:space="preserve">(TD) 3/2 Chisato (LycoReco/Weapon)
AUTO </t>
    </r>
    <r>
      <rPr>
        <rFont val="Arial"/>
        <b val="0"/>
        <color theme="1"/>
        <sz val="9.0"/>
      </rPr>
      <t xml:space="preserve">- When this is placed on stage from hand, reveal the top card of your deck. If that card is a &lt;LycoReco&gt; or &lt;Weapon&gt; character or an Event, you may deal 1 damage to your opponent.
</t>
    </r>
    <r>
      <rPr>
        <rFont val="Arial"/>
        <b/>
        <color theme="1"/>
        <sz val="9.0"/>
      </rPr>
      <t xml:space="preserve">AUTO </t>
    </r>
    <r>
      <rPr>
        <rFont val="Arial"/>
        <b val="0"/>
        <color theme="1"/>
        <sz val="9.0"/>
      </rPr>
      <t>- [Send 1</t>
    </r>
    <r>
      <rPr>
        <rFont val="Arial"/>
        <b/>
        <color theme="1"/>
        <sz val="9.0"/>
      </rPr>
      <t xml:space="preserve"> {1/1 Event - T09}</t>
    </r>
    <r>
      <rPr>
        <rFont val="Arial"/>
        <b val="0"/>
        <color theme="1"/>
        <sz val="9.0"/>
      </rPr>
      <t xml:space="preserve"> from your Memory to Waiting Room] When this attacks, you may pay cost. If you do, choose 1 card in your opponent's Waiting Room, place it on top of their deck.</t>
    </r>
  </si>
  <si>
    <t>LRC/W105-T09</t>
  </si>
  <si>
    <r>
      <rPr>
        <rFont val="Arial"/>
        <b/>
        <color theme="1"/>
        <sz val="9.0"/>
      </rPr>
      <t>(TD) 1/1 Event</t>
    </r>
    <r>
      <rPr>
        <rFont val="Arial"/>
        <b val="0"/>
        <color theme="1"/>
        <sz val="9.0"/>
      </rPr>
      <t xml:space="preserve">
If you don't have a &lt;LycoReco&gt; or &lt;Weapon&gt; character, this cannot be played from hand. Search your deck for up to 1 Climax, show it to your opponent, add it to hand, and shuffle your deck afterwards. 
Send this to Memory. 
</t>
    </r>
  </si>
  <si>
    <t>LRC/W105-T10</t>
  </si>
  <si>
    <t>(TD) Door CX</t>
  </si>
  <si>
    <t>LRC/W105-T11</t>
  </si>
  <si>
    <r>
      <rPr>
        <rFont val="Arial"/>
        <b/>
        <color theme="1"/>
        <sz val="9.0"/>
      </rPr>
      <t>(TD) 0/0 Takina (LycoReco/Weapon)
AUTO</t>
    </r>
    <r>
      <rPr>
        <rFont val="Arial"/>
        <color theme="1"/>
        <sz val="9.0"/>
      </rPr>
      <t xml:space="preserve"> - [Send this to Waiting Room] When your other &lt;LycoReco&gt; or &lt;Weapon&gt; character is sent from stage to Waiting Room, if this is in your Back Row, you may pay cost. If you do, return that character to stage in its former slot Rested
</t>
    </r>
    <r>
      <rPr>
        <rFont val="Arial"/>
        <b/>
        <color theme="1"/>
        <sz val="9.0"/>
      </rPr>
      <t>ACT - BRAINSTORM</t>
    </r>
    <r>
      <rPr>
        <rFont val="Arial"/>
        <color theme="1"/>
        <sz val="9.0"/>
      </rPr>
      <t xml:space="preserve"> [(1) Rest this] Flip over the top 5 cards of your deck, then send them to Waiting Room. For each Climax among them, draw up to 1 card.</t>
    </r>
  </si>
  <si>
    <t>LRC/W105-T12</t>
  </si>
  <si>
    <r>
      <rPr>
        <rFont val="Arial"/>
        <b/>
        <color theme="1"/>
        <sz val="9.0"/>
      </rPr>
      <t>(TD) 0/0 Takina (LycoReco/Weapon)
CONT</t>
    </r>
    <r>
      <rPr>
        <rFont val="Arial"/>
        <color theme="1"/>
        <sz val="9.0"/>
      </rPr>
      <t xml:space="preserve"> - All of your other </t>
    </r>
    <r>
      <rPr>
        <rFont val="Arial"/>
        <b/>
        <color theme="1"/>
        <sz val="9.0"/>
      </rPr>
      <t>{1/1 Chisato - T06}</t>
    </r>
    <r>
      <rPr>
        <rFont val="Arial"/>
        <color theme="1"/>
        <sz val="9.0"/>
      </rPr>
      <t xml:space="preserve"> gets +1500 power and "</t>
    </r>
    <r>
      <rPr>
        <rFont val="Arial"/>
        <b/>
        <color theme="1"/>
        <sz val="9.0"/>
      </rPr>
      <t>AUTO - ENCORE</t>
    </r>
    <r>
      <rPr>
        <rFont val="Arial"/>
        <color theme="1"/>
        <sz val="9.0"/>
      </rPr>
      <t xml:space="preserve"> [Discard 1 character]".
</t>
    </r>
    <r>
      <rPr>
        <rFont val="Arial"/>
        <b/>
        <color theme="1"/>
        <sz val="9.0"/>
      </rPr>
      <t>AUTO - BOND</t>
    </r>
    <r>
      <rPr>
        <rFont val="Arial"/>
        <color theme="1"/>
        <sz val="9.0"/>
      </rPr>
      <t xml:space="preserve"> [Discard 1 card] to </t>
    </r>
    <r>
      <rPr>
        <rFont val="Arial"/>
        <b/>
        <color theme="1"/>
        <sz val="9.0"/>
      </rPr>
      <t>{1/1 Chisato - T06}</t>
    </r>
    <r>
      <rPr>
        <rFont val="Arial"/>
        <color theme="1"/>
        <sz val="9.0"/>
      </rPr>
      <t>.</t>
    </r>
  </si>
  <si>
    <t>LRC/W105-T13</t>
  </si>
  <si>
    <r>
      <rPr>
        <rFont val="Arial"/>
        <b/>
        <color theme="1"/>
        <sz val="9.0"/>
      </rPr>
      <t>(TD) 0/0 Kurumi (LycoReco/Net)
CONT</t>
    </r>
    <r>
      <rPr>
        <rFont val="Arial"/>
        <color theme="1"/>
        <sz val="9.0"/>
      </rPr>
      <t xml:space="preserve"> - If you have 2 or less Stock, this gets +1500 power.</t>
    </r>
  </si>
  <si>
    <t>LRC/W105-T14</t>
  </si>
  <si>
    <r>
      <rPr>
        <rFont val="Arial"/>
        <b/>
        <color theme="1"/>
        <sz val="9.0"/>
      </rPr>
      <t xml:space="preserve">(TD) 1/0 Takina (LycoReco/Weapon)
AUTO </t>
    </r>
    <r>
      <rPr>
        <rFont val="Arial"/>
        <b val="0"/>
        <color theme="1"/>
        <sz val="9.0"/>
      </rPr>
      <t xml:space="preserve">- When this is placed on stage from hand, this turn, this gets +X power. X equals the number of your &lt;LycoReco&gt; or &lt;Weapon&gt; characters times 500.
</t>
    </r>
    <r>
      <rPr>
        <rFont val="Arial"/>
        <b/>
        <color theme="1"/>
        <sz val="9.0"/>
      </rPr>
      <t xml:space="preserve">AUTO </t>
    </r>
    <r>
      <rPr>
        <rFont val="Arial"/>
        <b val="0"/>
        <color theme="1"/>
        <sz val="9.0"/>
      </rPr>
      <t>- When this attacks, if the Level of the character across from this is 2, this turn, this gets +6000 power.</t>
    </r>
  </si>
  <si>
    <t>LRC/W105-T15</t>
  </si>
  <si>
    <r>
      <rPr>
        <rFont val="Arial"/>
        <b/>
        <color theme="1"/>
        <sz val="9.0"/>
      </rPr>
      <t xml:space="preserve">(TD) 2/1 Kurumi (LycoReco/Net)
CONT - ASSIST </t>
    </r>
    <r>
      <rPr>
        <rFont val="Arial"/>
        <b val="0"/>
        <color theme="1"/>
        <sz val="9.0"/>
      </rPr>
      <t xml:space="preserve">Level x 500.
</t>
    </r>
    <r>
      <rPr>
        <rFont val="Arial"/>
        <b/>
        <color theme="1"/>
        <sz val="9.0"/>
      </rPr>
      <t xml:space="preserve">ACT </t>
    </r>
    <r>
      <rPr>
        <rFont val="Arial"/>
        <b val="0"/>
        <color theme="1"/>
        <sz val="9.0"/>
      </rPr>
      <t>- [Rest this] Look at the top card of your deck, and put it on top or bottom of your deck.</t>
    </r>
  </si>
  <si>
    <t>LRC/W105-T16</t>
  </si>
  <si>
    <r>
      <rPr>
        <rFont val="Arial"/>
        <b/>
        <color theme="1"/>
        <sz val="9.0"/>
      </rPr>
      <t xml:space="preserve">(TD) 2/1 Takina (LycoReco/Weapon)
AUTO </t>
    </r>
    <r>
      <rPr>
        <rFont val="Arial"/>
        <color theme="1"/>
        <sz val="9.0"/>
      </rPr>
      <t>- When this attacks, this turn, this gets +X power. X equals the number of your opponent's characters times 2000.</t>
    </r>
  </si>
  <si>
    <t>LRC/W105-T17</t>
  </si>
  <si>
    <r>
      <rPr>
        <rFont val="Arial"/>
        <b/>
        <color theme="1"/>
        <sz val="9.0"/>
      </rPr>
      <t xml:space="preserve">(TD) 3/2 Takina &amp; Chisato (LycoReco/Weapon)
AUTO </t>
    </r>
    <r>
      <rPr>
        <rFont val="Arial"/>
        <b val="0"/>
        <color theme="1"/>
        <sz val="9.0"/>
      </rPr>
      <t xml:space="preserve">- [Discard 1 card] When this is placed on stage from hand, you may pay cost. If you do, put the top card of your Clock into Stock.
</t>
    </r>
    <r>
      <rPr>
        <rFont val="Arial"/>
        <b/>
        <color theme="1"/>
        <sz val="9.0"/>
      </rPr>
      <t xml:space="preserve">AUTO </t>
    </r>
    <r>
      <rPr>
        <rFont val="Arial"/>
        <b val="0"/>
        <color theme="1"/>
        <sz val="9.0"/>
      </rPr>
      <t xml:space="preserve">- </t>
    </r>
    <r>
      <rPr>
        <rFont val="Arial"/>
        <b/>
        <color rgb="FFE06666"/>
        <sz val="9.0"/>
      </rPr>
      <t>{CX Combo}</t>
    </r>
    <r>
      <rPr>
        <rFont val="Arial"/>
        <b val="0"/>
        <color theme="1"/>
        <sz val="9.0"/>
      </rPr>
      <t xml:space="preserve"> (2) When this attacks, if you have the </t>
    </r>
    <r>
      <rPr>
        <rFont val="Arial"/>
        <b/>
        <color theme="1"/>
        <sz val="9.0"/>
      </rPr>
      <t>Pants CX (T19)</t>
    </r>
    <r>
      <rPr>
        <rFont val="Arial"/>
        <b val="0"/>
        <color theme="1"/>
        <sz val="9.0"/>
      </rPr>
      <t xml:space="preserve"> in your Climax Area, you may pay cost. If you do, deal 2 damage to your opponent.</t>
    </r>
  </si>
  <si>
    <t>LRC/W105-T18</t>
  </si>
  <si>
    <r>
      <rPr>
        <rFont val="Arial"/>
        <b/>
        <color theme="1"/>
        <sz val="9.0"/>
      </rPr>
      <t>(TD) 3/2 Takina (LycoReco/Weapon)
AUTO</t>
    </r>
    <r>
      <rPr>
        <rFont val="Arial"/>
        <b val="0"/>
        <color theme="1"/>
        <sz val="9.0"/>
      </rPr>
      <t xml:space="preserve"> - When this is placed on stage from hand, look at up to X cards from the top of your deck, choose up to 1 card from among them, add it to hand, and send the rest to Waiting Room. X equals the number of your &lt;LycoReco&gt; or &lt;Weapon&gt; characters.
</t>
    </r>
    <r>
      <rPr>
        <rFont val="Arial"/>
        <b/>
        <color theme="1"/>
        <sz val="9.0"/>
      </rPr>
      <t xml:space="preserve">AUTO </t>
    </r>
    <r>
      <rPr>
        <rFont val="Arial"/>
        <b val="0"/>
        <color theme="1"/>
        <sz val="9.0"/>
      </rPr>
      <t>- [Discard 2 cards] When this attacks, you may pay cost. If you do, deal 1 damage to your opponent.</t>
    </r>
  </si>
  <si>
    <t>LRC/W105-T19</t>
  </si>
  <si>
    <t>(TD) Pants CX</t>
  </si>
  <si>
    <t>LRC/W105-T20</t>
  </si>
  <si>
    <t>(TD) +2Soul CX</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</si>
</sst>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Calibri"/>
      <scheme val="minor"/>
    </font>
    <font>
      <sz val="9.0"/>
      <color theme="1"/>
      <name val="Arial"/>
    </font>
    <font>
      <i/>
      <sz val="9.0"/>
      <color theme="1"/>
      <name val="Arial"/>
    </font>
    <font>
      <b/>
      <sz val="9.0"/>
      <color theme="1"/>
      <name val="Arial"/>
    </font>
    <font>
      <sz val="9.0"/>
      <color rgb="FF000000"/>
      <name val="Arial"/>
    </font>
    <font>
      <b/>
      <i/>
      <sz val="9.0"/>
      <color theme="1"/>
      <name val="Arial"/>
    </font>
    <font>
      <sz val="8.0"/>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1" numFmtId="0" xfId="0" applyAlignment="1" applyFont="1">
      <alignment horizontal="center" vertical="center"/>
    </xf>
    <xf borderId="0" fillId="0" fontId="1" numFmtId="0" xfId="0" applyAlignment="1" applyFont="1">
      <alignment shrinkToFit="0" vertical="top" wrapText="1"/>
    </xf>
    <xf borderId="0" fillId="0" fontId="2" numFmtId="0" xfId="0" applyAlignment="1" applyFont="1">
      <alignment shrinkToFit="0" vertical="center" wrapText="1"/>
    </xf>
    <xf borderId="0" fillId="0" fontId="2" numFmtId="0" xfId="0" applyAlignment="1" applyFont="1">
      <alignment horizontal="center" shrinkToFit="0" vertical="center" wrapText="1"/>
    </xf>
    <xf borderId="0" fillId="0" fontId="1" numFmtId="0" xfId="0" applyAlignment="1" applyFont="1">
      <alignment horizontal="center" shrinkToFit="0" vertical="center" wrapText="1"/>
    </xf>
    <xf borderId="0" fillId="0" fontId="2" numFmtId="0" xfId="0" applyAlignment="1" applyFont="1">
      <alignment horizontal="left" shrinkToFit="0" vertical="center" wrapText="1"/>
    </xf>
    <xf borderId="0" fillId="0" fontId="3" numFmtId="0" xfId="0" applyAlignment="1" applyFont="1">
      <alignment shrinkToFit="0" vertical="top" wrapText="1"/>
    </xf>
    <xf borderId="0" fillId="2" fontId="4" numFmtId="0" xfId="0" applyAlignment="1" applyFill="1" applyFont="1">
      <alignment horizontal="center" shrinkToFit="0" vertical="center" wrapText="1"/>
    </xf>
    <xf borderId="0" fillId="2" fontId="4" numFmtId="0" xfId="0" applyAlignment="1" applyFont="1">
      <alignment horizontal="center" vertical="center"/>
    </xf>
    <xf borderId="0" fillId="2" fontId="1" numFmtId="0" xfId="0" applyAlignment="1" applyFont="1">
      <alignment horizontal="center" vertical="center"/>
    </xf>
    <xf borderId="0" fillId="0" fontId="5" numFmtId="0" xfId="0" applyAlignment="1" applyFont="1">
      <alignment shrinkToFit="0" vertical="top" wrapText="1"/>
    </xf>
    <xf borderId="0" fillId="0" fontId="1" numFmtId="0" xfId="0" applyAlignment="1" applyFont="1">
      <alignment horizontal="left" readingOrder="0" shrinkToFit="0" vertical="top" wrapText="1"/>
    </xf>
    <xf borderId="0" fillId="0" fontId="6"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3.29"/>
    <col customWidth="1" min="2" max="2" width="18.86"/>
    <col customWidth="1" min="3" max="3" width="58.14"/>
    <col customWidth="1" min="4" max="4" width="18.86"/>
    <col customWidth="1" min="5" max="5" width="8.0"/>
    <col customWidth="1" min="6" max="6" width="14.43"/>
  </cols>
  <sheetData>
    <row r="1" ht="137.25" customHeight="1">
      <c r="A1" s="1" t="s">
        <v>0</v>
      </c>
      <c r="B1" s="2" t="str">
        <f>image("https://ws-tcg.com/wordpress/wp-content/images/today_card/20230517_oy01.png")</f>
        <v/>
      </c>
      <c r="C1" s="3" t="s">
        <v>1</v>
      </c>
      <c r="D1" s="2" t="str">
        <f>image("https://ws-tcg.com/wordpress/wp-content/images/today_card/20230517_oy21.png")</f>
        <v/>
      </c>
      <c r="E1" s="4" t="s">
        <v>2</v>
      </c>
    </row>
    <row r="2" ht="137.25" customHeight="1">
      <c r="A2" s="1" t="s">
        <v>3</v>
      </c>
      <c r="B2" s="2" t="str">
        <f>image("https://ws-tcg.com/wordpress/wp-content/images/today_card/20230502_sz01.png")</f>
        <v/>
      </c>
      <c r="C2" s="3" t="s">
        <v>4</v>
      </c>
      <c r="D2" s="2" t="str">
        <f>image("https://ws-tcg.com/wordpress/wp-content/images/today_card/20230502_sz21.png")</f>
        <v/>
      </c>
      <c r="E2" s="4" t="s">
        <v>2</v>
      </c>
    </row>
    <row r="3" ht="137.25" customHeight="1">
      <c r="A3" s="1" t="s">
        <v>5</v>
      </c>
      <c r="B3" s="2" t="str">
        <f>image("https://ws-tcg.com/wordpress/wp-content/images/today_card/20230512_lk01.png")</f>
        <v/>
      </c>
      <c r="C3" s="3" t="s">
        <v>6</v>
      </c>
      <c r="D3" s="5" t="str">
        <f>image("https://ws-tcg.com/wordpress/wp-content/images/today_card/20230512_lk21.png")</f>
        <v/>
      </c>
      <c r="E3" s="4" t="s">
        <v>7</v>
      </c>
    </row>
    <row r="4" ht="137.25" customHeight="1">
      <c r="A4" s="1" t="s">
        <v>8</v>
      </c>
      <c r="B4" s="2" t="str">
        <f>image("https://ws-tcg.com/wordpress/wp-content/images/today_card/20230501_ar03.png")</f>
        <v/>
      </c>
      <c r="C4" s="3" t="s">
        <v>9</v>
      </c>
      <c r="D4" s="5" t="str">
        <f>image("https://ws-tcg.com/wordpress/wp-content/images/today_card/20230501_ar22.png")</f>
        <v/>
      </c>
      <c r="E4" s="4" t="s">
        <v>10</v>
      </c>
    </row>
    <row r="5" ht="137.25" customHeight="1">
      <c r="A5" s="1" t="s">
        <v>11</v>
      </c>
      <c r="B5" s="2" t="str">
        <f>image("https://ws-tcg.com/wordpress/wp-content/images/today_card/20230524_kt04.png")</f>
        <v/>
      </c>
      <c r="C5" s="3" t="s">
        <v>12</v>
      </c>
      <c r="D5" s="6" t="str">
        <f>image("https://ws-tcg.com/wordpress/wp-content/images/today_card/20230524_kt24.png")</f>
        <v/>
      </c>
      <c r="E5" s="7" t="s">
        <v>10</v>
      </c>
    </row>
    <row r="6" ht="137.25" customHeight="1">
      <c r="A6" s="1" t="s">
        <v>13</v>
      </c>
      <c r="B6" s="2" t="str">
        <f>image("https://ws-tcg.com/wordpress/wp-content/images/today_card/20230511_lm02.png")</f>
        <v/>
      </c>
      <c r="C6" s="3" t="s">
        <v>14</v>
      </c>
      <c r="D6" s="6" t="str">
        <f>image("https://ws-tcg.com/wordpress/wp-content/images/today_card/20230511_lm22.png")</f>
        <v/>
      </c>
      <c r="E6" s="4" t="s">
        <v>10</v>
      </c>
    </row>
    <row r="7" ht="137.25" customHeight="1">
      <c r="A7" s="1" t="s">
        <v>15</v>
      </c>
      <c r="B7" s="2" t="str">
        <f>image("https://ws-tcg.com/wordpress/wp-content/images/today_card/20230511_lm01.png")</f>
        <v/>
      </c>
      <c r="C7" s="3" t="s">
        <v>16</v>
      </c>
      <c r="D7" s="6" t="str">
        <f>image("https://ws-tcg.com/wordpress/wp-content/images/today_card/20230511_lm21.png")</f>
        <v/>
      </c>
      <c r="E7" s="4" t="s">
        <v>17</v>
      </c>
    </row>
    <row r="8" ht="137.25" customHeight="1">
      <c r="A8" s="1" t="s">
        <v>18</v>
      </c>
      <c r="B8" s="2" t="str">
        <f>image("https://ws-tcg.com/wordpress/wp-content/images/today_card/20230502_sz02.png")</f>
        <v/>
      </c>
      <c r="C8" s="8" t="s">
        <v>19</v>
      </c>
      <c r="D8" s="6"/>
      <c r="E8" s="4"/>
    </row>
    <row r="9" ht="137.25" customHeight="1">
      <c r="A9" s="1" t="s">
        <v>20</v>
      </c>
      <c r="B9" s="2" t="str">
        <f>image("https://ws-tcg.com/wordpress/wp-content/images/today_card/20230512_lk02.png")</f>
        <v/>
      </c>
      <c r="C9" s="8" t="s">
        <v>21</v>
      </c>
      <c r="D9" s="9" t="str">
        <f>image("https://ws-tcg.com/wordpress/wp-content/images/today_card/20230512_lk22.png")</f>
        <v/>
      </c>
      <c r="E9" s="4" t="s">
        <v>10</v>
      </c>
    </row>
    <row r="10" ht="137.25" customHeight="1">
      <c r="A10" s="1" t="s">
        <v>22</v>
      </c>
      <c r="B10" s="2" t="str">
        <f>image("https://ws-tcg.com/wordpress/wp-content/images/today_card/20230501_ar01.png")</f>
        <v/>
      </c>
      <c r="C10" s="8" t="s">
        <v>23</v>
      </c>
      <c r="D10" s="6" t="str">
        <f>image("https://ws-tcg.com/wordpress/wp-content/images/today_card/20230501_ar21.png")</f>
        <v/>
      </c>
      <c r="E10" s="4" t="s">
        <v>17</v>
      </c>
    </row>
    <row r="11" ht="137.25" customHeight="1">
      <c r="A11" s="1" t="s">
        <v>24</v>
      </c>
      <c r="B11" s="10" t="str">
        <f>image("https://ws-tcg.com/wordpress/wp-content/images/today_card/20230502_sz04.png")</f>
        <v/>
      </c>
      <c r="C11" s="3" t="s">
        <v>25</v>
      </c>
      <c r="D11" s="6" t="str">
        <f>image("https://ws-tcg.com/wordpress/wp-content/images/today_card/20230502_sz22.png")</f>
        <v/>
      </c>
      <c r="E11" s="4" t="s">
        <v>10</v>
      </c>
    </row>
    <row r="12" ht="137.25" customHeight="1">
      <c r="A12" s="1" t="s">
        <v>26</v>
      </c>
      <c r="B12" s="2" t="str">
        <f>image("https://ws-tcg.com/wordpress/wp-content/images/today_card/20230517_oy02.png")</f>
        <v/>
      </c>
      <c r="C12" s="3" t="s">
        <v>27</v>
      </c>
      <c r="D12" s="5" t="str">
        <f>image("https://ws-tcg.com/wordpress/wp-content/images/today_card/20230517_oy22.png")</f>
        <v/>
      </c>
      <c r="E12" s="4" t="s">
        <v>10</v>
      </c>
    </row>
    <row r="13" ht="137.25" customHeight="1">
      <c r="A13" s="1" t="s">
        <v>28</v>
      </c>
      <c r="B13" s="2" t="str">
        <f>image("https://ws-tcg.com/wordpress/wp-content/images/today_card/20230517_oy03.png")</f>
        <v/>
      </c>
      <c r="C13" s="3" t="s">
        <v>29</v>
      </c>
      <c r="D13" s="10"/>
      <c r="E13" s="4"/>
    </row>
    <row r="14" ht="137.25" customHeight="1">
      <c r="A14" s="1" t="s">
        <v>30</v>
      </c>
      <c r="B14" s="2" t="str">
        <f>image("https://ws-tcg.com/wordpress/wp-content/images/cardlist/l/lrc_w105/lrc_w105_014.png")</f>
        <v/>
      </c>
      <c r="C14" s="8" t="s">
        <v>31</v>
      </c>
      <c r="D14" s="6"/>
      <c r="E14" s="4"/>
    </row>
    <row r="15" ht="137.25" customHeight="1">
      <c r="A15" s="1" t="s">
        <v>32</v>
      </c>
      <c r="B15" s="2" t="str">
        <f>image("https://ws-tcg.com/wordpress/wp-content/images/today_card/20230511_lm03.png")</f>
        <v/>
      </c>
      <c r="C15" s="8" t="s">
        <v>33</v>
      </c>
      <c r="D15" s="5"/>
      <c r="E15" s="4"/>
    </row>
    <row r="16" ht="137.25" customHeight="1">
      <c r="A16" s="1" t="s">
        <v>34</v>
      </c>
      <c r="B16" s="2" t="str">
        <f>image("https://ws-tcg.com/wordpress/wp-content/images/today_card/20230501_ar02.png")</f>
        <v/>
      </c>
      <c r="C16" s="3" t="s">
        <v>35</v>
      </c>
      <c r="D16" s="6"/>
      <c r="E16" s="4"/>
    </row>
    <row r="17" ht="137.25" customHeight="1">
      <c r="A17" s="1" t="s">
        <v>36</v>
      </c>
      <c r="B17" s="2" t="str">
        <f>image("https://ws-tcg.com/wordpress/wp-content/images/cardlist/l/lrc_w105/lrc_w105_017.png")</f>
        <v/>
      </c>
      <c r="C17" s="8" t="s">
        <v>37</v>
      </c>
      <c r="D17" s="6"/>
      <c r="E17" s="7"/>
    </row>
    <row r="18" ht="137.25" customHeight="1">
      <c r="A18" s="1" t="s">
        <v>38</v>
      </c>
      <c r="B18" s="2" t="str">
        <f>image("https://ws-tcg.com/wordpress/wp-content/images/cardlist/l/lrc_w105/lrc_w105_018.png")</f>
        <v/>
      </c>
      <c r="C18" s="8" t="s">
        <v>39</v>
      </c>
      <c r="D18" s="6"/>
      <c r="E18" s="4"/>
    </row>
    <row r="19" ht="137.25" customHeight="1">
      <c r="A19" s="1" t="s">
        <v>40</v>
      </c>
      <c r="B19" s="2" t="str">
        <f>image("https://ws-tcg.com/wordpress/wp-content/images/cardlist/l/lrc_w105/lrc_w105_019.png")</f>
        <v/>
      </c>
      <c r="C19" s="3" t="s">
        <v>41</v>
      </c>
      <c r="D19" s="6"/>
      <c r="E19" s="4"/>
    </row>
    <row r="20" ht="137.25" customHeight="1">
      <c r="A20" s="1" t="s">
        <v>42</v>
      </c>
      <c r="B20" s="2" t="str">
        <f>image("https://ws-tcg.com/wordpress/wp-content/images/today_card/20230512_lk03.png")</f>
        <v/>
      </c>
      <c r="C20" s="3" t="s">
        <v>43</v>
      </c>
      <c r="D20" s="6"/>
      <c r="E20" s="4"/>
    </row>
    <row r="21" ht="137.25" customHeight="1">
      <c r="A21" s="1" t="s">
        <v>44</v>
      </c>
      <c r="B21" s="2" t="str">
        <f>image("https://ws-tcg.com/wordpress/wp-content/images/today_card/20230502_sz03.png")</f>
        <v/>
      </c>
      <c r="C21" s="3" t="s">
        <v>45</v>
      </c>
      <c r="D21" s="6"/>
      <c r="E21" s="4"/>
    </row>
    <row r="22" ht="137.25" customHeight="1">
      <c r="A22" s="1" t="s">
        <v>46</v>
      </c>
      <c r="B22" s="2" t="str">
        <f>image("https://ws-tcg.com/wordpress/wp-content/images/today_card/20230530_vd07.png")</f>
        <v/>
      </c>
      <c r="C22" s="3" t="s">
        <v>47</v>
      </c>
      <c r="D22" s="6"/>
      <c r="E22" s="4"/>
    </row>
    <row r="23" ht="137.25" customHeight="1">
      <c r="A23" s="1" t="s">
        <v>48</v>
      </c>
      <c r="B23" s="2" t="str">
        <f>image("https://ws-tcg.com/wordpress/wp-content/images/today_card/20230530_vd06.png")</f>
        <v/>
      </c>
      <c r="C23" s="8" t="s">
        <v>49</v>
      </c>
      <c r="D23" s="6"/>
      <c r="E23" s="4"/>
    </row>
    <row r="24" ht="137.25" customHeight="1">
      <c r="A24" s="1" t="s">
        <v>50</v>
      </c>
      <c r="B24" s="2" t="str">
        <f>image("https://ws-tcg.com/wordpress/wp-content/images/cardlist/l/lrc_w105/lrc_w105_024.png")</f>
        <v/>
      </c>
      <c r="C24" s="8" t="s">
        <v>51</v>
      </c>
      <c r="D24" s="6"/>
      <c r="E24" s="4"/>
    </row>
    <row r="25" ht="137.25" customHeight="1">
      <c r="A25" s="1" t="s">
        <v>52</v>
      </c>
      <c r="B25" s="2" t="str">
        <f>image("https://ws-tcg.com/wordpress/wp-content/images/today_card/20230530_vd08.png")</f>
        <v/>
      </c>
      <c r="C25" s="8" t="s">
        <v>53</v>
      </c>
      <c r="D25" s="6"/>
      <c r="E25" s="4"/>
    </row>
    <row r="26" ht="137.25" customHeight="1">
      <c r="A26" s="1" t="s">
        <v>54</v>
      </c>
      <c r="B26" s="2" t="str">
        <f>image("https://ws-tcg.com/wordpress/wp-content/images/cardlist/l/lrc_w105/lrc_w105_026.png")</f>
        <v/>
      </c>
      <c r="C26" s="8" t="s">
        <v>55</v>
      </c>
      <c r="D26" s="6"/>
      <c r="E26" s="4"/>
    </row>
    <row r="27" ht="137.25" customHeight="1">
      <c r="A27" s="1" t="s">
        <v>56</v>
      </c>
      <c r="B27" s="2" t="str">
        <f>image("https://ws-tcg.com/wordpress/wp-content/images/cardlist/l/lrc_w105/lrc_w105_027.png")</f>
        <v/>
      </c>
      <c r="C27" s="8" t="s">
        <v>57</v>
      </c>
      <c r="D27" s="6"/>
      <c r="E27" s="4"/>
    </row>
    <row r="28" ht="137.25" customHeight="1">
      <c r="A28" s="1" t="s">
        <v>58</v>
      </c>
      <c r="B28" s="2" t="str">
        <f>image("https://ws-tcg.com/wordpress/wp-content/images/today_card/20230501_ar04.png")</f>
        <v/>
      </c>
      <c r="C28" s="3" t="s">
        <v>59</v>
      </c>
      <c r="D28" s="6"/>
      <c r="E28" s="4"/>
    </row>
    <row r="29" ht="137.25" customHeight="1">
      <c r="A29" s="1" t="s">
        <v>60</v>
      </c>
      <c r="B29" s="2" t="str">
        <f>image("https://i.imgur.com/qOk5QJY.png?1")</f>
        <v/>
      </c>
      <c r="C29" s="8" t="s">
        <v>61</v>
      </c>
      <c r="D29" s="6" t="str">
        <f>image("https://i.imgur.com/07194FD.png?1")</f>
        <v/>
      </c>
      <c r="E29" s="7" t="s">
        <v>62</v>
      </c>
    </row>
    <row r="30" ht="137.25" customHeight="1">
      <c r="A30" s="1" t="s">
        <v>63</v>
      </c>
      <c r="B30" s="2" t="str">
        <f>image("https://i.imgur.com/yG87CpS.png?1")</f>
        <v/>
      </c>
      <c r="C30" s="8" t="s">
        <v>64</v>
      </c>
      <c r="D30" s="6" t="str">
        <f>image("https://i.imgur.com/8KbBOou.png?1")</f>
        <v/>
      </c>
      <c r="E30" s="4" t="s">
        <v>62</v>
      </c>
    </row>
    <row r="31" ht="137.25" customHeight="1">
      <c r="A31" s="1" t="s">
        <v>65</v>
      </c>
      <c r="B31" s="11" t="str">
        <f>image("https://i.imgur.com/S2xtBCU.png?1")</f>
        <v/>
      </c>
      <c r="C31" s="8" t="s">
        <v>64</v>
      </c>
      <c r="D31" s="6"/>
      <c r="E31" s="4"/>
    </row>
    <row r="32" ht="137.25" customHeight="1">
      <c r="A32" s="1" t="s">
        <v>66</v>
      </c>
      <c r="B32" s="2" t="str">
        <f>image("https://i.imgur.com/Ndpwk2d.png?1")</f>
        <v/>
      </c>
      <c r="C32" s="8" t="s">
        <v>64</v>
      </c>
      <c r="D32" s="6"/>
      <c r="E32" s="4"/>
    </row>
    <row r="33" ht="137.25" customHeight="1">
      <c r="A33" s="1" t="s">
        <v>67</v>
      </c>
      <c r="B33" s="2" t="str">
        <f>image("https://ws-tcg.com/wordpress/wp-content/images/today_card/20230519_nd01.png")</f>
        <v/>
      </c>
      <c r="C33" s="3" t="s">
        <v>68</v>
      </c>
      <c r="D33" s="6" t="str">
        <f>image("https://ws-tcg.com/wordpress/wp-content/images/today_card/20230519_nd21.png")</f>
        <v/>
      </c>
      <c r="E33" s="4" t="s">
        <v>2</v>
      </c>
    </row>
    <row r="34" ht="137.25" customHeight="1">
      <c r="A34" s="1" t="s">
        <v>69</v>
      </c>
      <c r="B34" s="2" t="str">
        <f>image("https://ws-tcg.com/wordpress/wp-content/images/today_card/20230515_vd01.png")</f>
        <v/>
      </c>
      <c r="C34" s="8" t="s">
        <v>70</v>
      </c>
      <c r="D34" s="6" t="str">
        <f>image("https://ws-tcg.com/wordpress/wp-content/images/today_card/20230515_vd21.png")</f>
        <v/>
      </c>
      <c r="E34" s="4" t="s">
        <v>17</v>
      </c>
    </row>
    <row r="35" ht="137.25" customHeight="1">
      <c r="A35" s="1" t="s">
        <v>71</v>
      </c>
      <c r="B35" s="2" t="str">
        <f>image("https://ws-tcg.com/wordpress/wp-content/images/today_card/20230522_vm04.png")</f>
        <v/>
      </c>
      <c r="C35" s="8" t="s">
        <v>72</v>
      </c>
      <c r="D35" s="6" t="str">
        <f>image("https://ws-tcg.com/wordpress/wp-content/images/today_card/20230522_vm24.png")</f>
        <v/>
      </c>
      <c r="E35" s="4" t="s">
        <v>7</v>
      </c>
    </row>
    <row r="36" ht="137.25" customHeight="1">
      <c r="A36" s="1" t="s">
        <v>73</v>
      </c>
      <c r="B36" s="2" t="str">
        <f>image("https://ws-tcg.com/wordpress/wp-content/images/today_card/20230526_rx05.png")</f>
        <v/>
      </c>
      <c r="C36" s="3" t="s">
        <v>74</v>
      </c>
      <c r="D36" s="6" t="str">
        <f>image("https://ws-tcg.com/wordpress/wp-content/images/today_card/20230526_rx25.png")</f>
        <v/>
      </c>
      <c r="E36" s="4" t="s">
        <v>2</v>
      </c>
    </row>
    <row r="37" ht="137.25" customHeight="1">
      <c r="A37" s="1" t="s">
        <v>75</v>
      </c>
      <c r="B37" s="2" t="str">
        <f>image("https://ws-tcg.com/wordpress/wp-content/images/today_card/20230525_wd06.png")</f>
        <v/>
      </c>
      <c r="C37" s="8" t="s">
        <v>76</v>
      </c>
      <c r="D37" s="6"/>
      <c r="E37" s="4"/>
    </row>
    <row r="38" ht="137.25" customHeight="1">
      <c r="A38" s="1" t="s">
        <v>77</v>
      </c>
      <c r="B38" s="2" t="str">
        <f>image("https://ws-tcg.com/wordpress/wp-content/images/today_card/20230529_zd05.png")</f>
        <v/>
      </c>
      <c r="C38" s="8" t="s">
        <v>78</v>
      </c>
      <c r="D38" s="6" t="str">
        <f>image("https://ws-tcg.com/wordpress/wp-content/images/today_card/20230529_zd22.png")</f>
        <v/>
      </c>
      <c r="E38" s="4" t="s">
        <v>17</v>
      </c>
    </row>
    <row r="39" ht="137.25" customHeight="1">
      <c r="A39" s="1" t="s">
        <v>79</v>
      </c>
      <c r="B39" s="2" t="str">
        <f>image("https://ws-tcg.com/wordpress/wp-content/images/today_card/20230510_zj01.png")</f>
        <v/>
      </c>
      <c r="C39" s="8" t="s">
        <v>80</v>
      </c>
      <c r="D39" s="2"/>
      <c r="E39" s="4"/>
    </row>
    <row r="40" ht="137.25" customHeight="1">
      <c r="A40" s="1" t="s">
        <v>81</v>
      </c>
      <c r="B40" s="2" t="str">
        <f>image("https://ws-tcg.com/wordpress/wp-content/images/today_card/20230523_fo04.png")</f>
        <v/>
      </c>
      <c r="C40" s="8" t="s">
        <v>82</v>
      </c>
      <c r="D40" s="6" t="str">
        <f>image("https://ws-tcg.com/wordpress/wp-content/images/today_card/20230523_fo24.png")</f>
        <v/>
      </c>
      <c r="E40" s="4" t="s">
        <v>10</v>
      </c>
    </row>
    <row r="41" ht="137.25" customHeight="1">
      <c r="A41" s="1" t="s">
        <v>83</v>
      </c>
      <c r="B41" s="2" t="str">
        <f>image("https://ws-tcg.com/wordpress/wp-content/images/today_card/20230516_me01.png")</f>
        <v/>
      </c>
      <c r="C41" s="8" t="s">
        <v>84</v>
      </c>
      <c r="D41" s="6" t="str">
        <f>image("https://ws-tcg.com/wordpress/wp-content/images/today_card/20230516_me21.png")</f>
        <v/>
      </c>
      <c r="E41" s="4" t="s">
        <v>10</v>
      </c>
    </row>
    <row r="42" ht="137.25" customHeight="1">
      <c r="A42" s="1" t="s">
        <v>85</v>
      </c>
      <c r="B42" s="2" t="str">
        <f>image("https://ws-tcg.com/wordpress/wp-content/images/today_card/20230516_me02.png")</f>
        <v/>
      </c>
      <c r="C42" s="8" t="s">
        <v>86</v>
      </c>
      <c r="D42" s="6" t="str">
        <f>image("https://ws-tcg.com/wordpress/wp-content/images/today_card/20230516_me22.png")</f>
        <v/>
      </c>
      <c r="E42" s="4" t="s">
        <v>10</v>
      </c>
    </row>
    <row r="43" ht="137.25" customHeight="1">
      <c r="A43" s="1" t="s">
        <v>87</v>
      </c>
      <c r="B43" s="2" t="str">
        <f>image("https://ws-tcg.com/wordpress/wp-content/images/cardlist/l/lrc_w105/lrc_w105_043.png")</f>
        <v/>
      </c>
      <c r="C43" s="8" t="s">
        <v>88</v>
      </c>
      <c r="D43" s="6"/>
      <c r="E43" s="4"/>
    </row>
    <row r="44" ht="137.25" customHeight="1">
      <c r="A44" s="1" t="s">
        <v>89</v>
      </c>
      <c r="B44" s="2" t="str">
        <f>image("https://ws-tcg.com/wordpress/wp-content/images/today_card/20230515_vd03.png")</f>
        <v/>
      </c>
      <c r="C44" s="8" t="s">
        <v>90</v>
      </c>
      <c r="D44" s="6"/>
      <c r="E44" s="4"/>
    </row>
    <row r="45" ht="137.25" customHeight="1">
      <c r="A45" s="1" t="s">
        <v>91</v>
      </c>
      <c r="B45" s="2" t="str">
        <f>image("https://ws-tcg.com/wordpress/wp-content/images/today_card/20230510_zj03.png")</f>
        <v/>
      </c>
      <c r="C45" s="8" t="s">
        <v>92</v>
      </c>
      <c r="D45" s="2" t="str">
        <f>image("https://ws-tcg.com/wordpress/wp-content/images/today_card/20230510_zj21.png")</f>
        <v/>
      </c>
      <c r="E45" s="4" t="s">
        <v>10</v>
      </c>
    </row>
    <row r="46" ht="137.25" customHeight="1">
      <c r="A46" s="1" t="s">
        <v>93</v>
      </c>
      <c r="B46" s="2" t="str">
        <f>image("https://ws-tcg.com/wordpress/wp-content/images/cardlist/l/lrc_w105/lrc_w105_046.png")</f>
        <v/>
      </c>
      <c r="C46" s="8" t="s">
        <v>94</v>
      </c>
      <c r="D46" s="2"/>
      <c r="E46" s="4"/>
    </row>
    <row r="47" ht="137.25" customHeight="1">
      <c r="A47" s="1" t="s">
        <v>95</v>
      </c>
      <c r="B47" s="2" t="str">
        <f>image("https://ws-tcg.com/wordpress/wp-content/images/today_card/20230525_wd05.png")</f>
        <v/>
      </c>
      <c r="C47" s="8" t="s">
        <v>96</v>
      </c>
      <c r="D47" s="2"/>
      <c r="E47" s="4"/>
    </row>
    <row r="48" ht="137.25" customHeight="1">
      <c r="A48" s="1" t="s">
        <v>97</v>
      </c>
      <c r="B48" s="2" t="str">
        <f>image("https://ws-tcg.com/wordpress/wp-content/images/today_card/20230525_wd04.png")</f>
        <v/>
      </c>
      <c r="C48" s="8" t="s">
        <v>98</v>
      </c>
      <c r="D48" s="6"/>
      <c r="E48" s="4"/>
    </row>
    <row r="49" ht="137.25" customHeight="1">
      <c r="A49" s="1" t="s">
        <v>99</v>
      </c>
      <c r="B49" s="2" t="str">
        <f>image("https://ws-tcg.com/wordpress/wp-content/images/today_card/20230522_vm07.png")</f>
        <v/>
      </c>
      <c r="C49" s="8" t="s">
        <v>100</v>
      </c>
      <c r="D49" s="6" t="str">
        <f>image("https://ws-tcg.com/wordpress/wp-content/images/today_card/20230522_vm26.png")</f>
        <v/>
      </c>
      <c r="E49" s="4" t="s">
        <v>10</v>
      </c>
    </row>
    <row r="50" ht="137.25" customHeight="1">
      <c r="A50" s="1" t="s">
        <v>101</v>
      </c>
      <c r="B50" s="2" t="str">
        <f>image("https://ws-tcg.com/wordpress/wp-content/images/today_card/20230510_zj02.png")</f>
        <v/>
      </c>
      <c r="C50" s="8" t="s">
        <v>102</v>
      </c>
      <c r="D50" s="6"/>
      <c r="E50" s="4"/>
    </row>
    <row r="51" ht="137.25" customHeight="1">
      <c r="A51" s="1" t="s">
        <v>103</v>
      </c>
      <c r="B51" s="2" t="str">
        <f>image("https://ws-tcg.com/wordpress/wp-content/images/today_card/20230508_on03.png")</f>
        <v/>
      </c>
      <c r="C51" s="8" t="s">
        <v>104</v>
      </c>
      <c r="D51" s="6"/>
      <c r="E51" s="4"/>
    </row>
    <row r="52" ht="137.25" customHeight="1">
      <c r="A52" s="1" t="s">
        <v>105</v>
      </c>
      <c r="B52" s="2" t="str">
        <f>image("https://ws-tcg.com/wordpress/wp-content/images/today_card/20230523_fo05.png")</f>
        <v/>
      </c>
      <c r="C52" s="8" t="s">
        <v>106</v>
      </c>
      <c r="D52" s="6"/>
      <c r="E52" s="4"/>
    </row>
    <row r="53" ht="137.25" customHeight="1">
      <c r="A53" s="1" t="s">
        <v>107</v>
      </c>
      <c r="B53" s="2" t="str">
        <f>image("https://ws-tcg.com/wordpress/wp-content/images/today_card/20230523_fo07.png")</f>
        <v/>
      </c>
      <c r="C53" s="8" t="s">
        <v>108</v>
      </c>
      <c r="D53" s="6"/>
      <c r="E53" s="4"/>
    </row>
    <row r="54" ht="137.25" customHeight="1">
      <c r="A54" s="1" t="s">
        <v>109</v>
      </c>
      <c r="B54" s="2" t="str">
        <f>image("https://ws-tcg.com/wordpress/wp-content/images/cardlist/l/lrc_w105/lrc_w105_054.png")</f>
        <v/>
      </c>
      <c r="C54" s="8" t="s">
        <v>110</v>
      </c>
      <c r="D54" s="6"/>
      <c r="E54" s="4"/>
    </row>
    <row r="55" ht="137.25" customHeight="1">
      <c r="A55" s="1" t="s">
        <v>111</v>
      </c>
      <c r="B55" s="2" t="str">
        <f>image("https://ws-tcg.com/wordpress/wp-content/images/today_card/20230523_fo06.png")</f>
        <v/>
      </c>
      <c r="C55" s="8" t="s">
        <v>112</v>
      </c>
      <c r="D55" s="6"/>
      <c r="E55" s="4"/>
    </row>
    <row r="56" ht="137.25" customHeight="1">
      <c r="A56" s="1" t="s">
        <v>113</v>
      </c>
      <c r="B56" s="2" t="str">
        <f>image("https://ws-tcg.com/wordpress/wp-content/images/today_card/20230428_lr02.png")</f>
        <v/>
      </c>
      <c r="C56" s="3" t="s">
        <v>114</v>
      </c>
      <c r="D56" s="6"/>
      <c r="E56" s="4"/>
    </row>
    <row r="57" ht="137.25" customHeight="1">
      <c r="A57" s="1" t="s">
        <v>115</v>
      </c>
      <c r="B57" s="2" t="str">
        <f>image("https://ws-tcg.com/wordpress/wp-content/images/cardlist/l/lrc_w105/lrc_w105_057.png")</f>
        <v/>
      </c>
      <c r="C57" s="12" t="s">
        <v>116</v>
      </c>
      <c r="D57" s="6"/>
      <c r="E57" s="4"/>
    </row>
    <row r="58" ht="137.25" customHeight="1">
      <c r="A58" s="1" t="s">
        <v>117</v>
      </c>
      <c r="B58" s="2" t="str">
        <f>image("https://ws-tcg.com/wordpress/wp-content/images/today_card/20230516_me03.png")</f>
        <v/>
      </c>
      <c r="C58" s="8" t="s">
        <v>118</v>
      </c>
      <c r="D58" s="6"/>
      <c r="E58" s="4"/>
    </row>
    <row r="59" ht="137.25" customHeight="1">
      <c r="A59" s="1" t="s">
        <v>119</v>
      </c>
      <c r="B59" s="2" t="str">
        <f>image("https://ws-tcg.com/wordpress/wp-content/images/today_card/20230529_zd07.png")</f>
        <v/>
      </c>
      <c r="C59" s="8" t="s">
        <v>120</v>
      </c>
      <c r="D59" s="2"/>
      <c r="E59" s="4"/>
    </row>
    <row r="60" ht="137.25" customHeight="1">
      <c r="A60" s="1" t="s">
        <v>121</v>
      </c>
      <c r="B60" s="2" t="str">
        <f>image("https://ws-tcg.com/wordpress/wp-content/images/today_card/20230522_vm06.png")</f>
        <v/>
      </c>
      <c r="C60" s="8" t="s">
        <v>122</v>
      </c>
      <c r="D60" s="2"/>
      <c r="E60" s="4"/>
    </row>
    <row r="61" ht="137.25" customHeight="1">
      <c r="A61" s="1" t="s">
        <v>123</v>
      </c>
      <c r="B61" s="2" t="str">
        <f>image("https://ws-tcg.com/wordpress/wp-content/images/today_card/20230510_zj04.png")</f>
        <v/>
      </c>
      <c r="C61" s="8" t="s">
        <v>124</v>
      </c>
      <c r="D61" s="6" t="str">
        <f>image("https://ws-tcg.com/wordpress/wp-content/images/today_card/20230510_zj22.png")</f>
        <v/>
      </c>
      <c r="E61" s="7" t="s">
        <v>10</v>
      </c>
    </row>
    <row r="62" ht="137.25" customHeight="1">
      <c r="A62" s="1" t="s">
        <v>125</v>
      </c>
      <c r="B62" s="2" t="str">
        <f>image("https://i.imgur.com/SRigMmw.png?1")</f>
        <v/>
      </c>
      <c r="C62" s="8" t="s">
        <v>126</v>
      </c>
      <c r="D62" s="6" t="str">
        <f>image("https://i.imgur.com/ImSSb6q.png?1")</f>
        <v/>
      </c>
      <c r="E62" s="4" t="s">
        <v>62</v>
      </c>
    </row>
    <row r="63" ht="137.25" customHeight="1">
      <c r="A63" s="1" t="s">
        <v>127</v>
      </c>
      <c r="B63" s="2" t="str">
        <f>image("https://i.imgur.com/phkqzka.png?1")</f>
        <v/>
      </c>
      <c r="C63" s="8" t="s">
        <v>126</v>
      </c>
      <c r="D63" s="6" t="str">
        <f>image("https://i.imgur.com/aAbKCgS.png?1")</f>
        <v/>
      </c>
      <c r="E63" s="4" t="s">
        <v>128</v>
      </c>
    </row>
    <row r="64" ht="137.25" customHeight="1">
      <c r="A64" s="1" t="s">
        <v>129</v>
      </c>
      <c r="B64" s="2" t="str">
        <f>image("https://i.imgur.com/iPc7SEC.png?1")</f>
        <v/>
      </c>
      <c r="C64" s="8" t="s">
        <v>130</v>
      </c>
      <c r="D64" s="6"/>
      <c r="E64" s="7"/>
    </row>
    <row r="65" ht="137.25" customHeight="1">
      <c r="A65" s="1" t="s">
        <v>131</v>
      </c>
      <c r="B65" s="2" t="str">
        <f>image("https://i.imgur.com/rlPv00X.png?1")</f>
        <v/>
      </c>
      <c r="C65" s="8" t="s">
        <v>132</v>
      </c>
      <c r="D65" s="6"/>
      <c r="E65" s="4"/>
    </row>
    <row r="66" ht="137.25" customHeight="1">
      <c r="A66" s="1" t="s">
        <v>133</v>
      </c>
      <c r="B66" s="2" t="str">
        <f>image("https://ws-tcg.com/wordpress/wp-content/images/today_card/20230522_vm05.png")</f>
        <v/>
      </c>
      <c r="C66" s="8" t="s">
        <v>134</v>
      </c>
      <c r="D66" s="6" t="str">
        <f>image("https://ws-tcg.com/wordpress/wp-content/images/today_card/20230522_vm25.png")</f>
        <v/>
      </c>
      <c r="E66" s="4" t="s">
        <v>7</v>
      </c>
    </row>
    <row r="67" ht="137.25" customHeight="1">
      <c r="A67" s="1" t="s">
        <v>135</v>
      </c>
      <c r="B67" s="2" t="str">
        <f>image("https://ws-tcg.com/wordpress/wp-content/images/today_card/20230524_kt03.png")</f>
        <v/>
      </c>
      <c r="C67" s="8" t="s">
        <v>136</v>
      </c>
      <c r="D67" s="6" t="str">
        <f>image("https://ws-tcg.com/wordpress/wp-content/images/today_card/20230524_kt23.png")</f>
        <v/>
      </c>
      <c r="E67" s="4" t="s">
        <v>7</v>
      </c>
    </row>
    <row r="68" ht="137.25" customHeight="1">
      <c r="A68" s="1" t="s">
        <v>137</v>
      </c>
      <c r="B68" s="2" t="str">
        <f>image("https://ws-tcg.com/wordpress/wp-content/images/today_card/20230526_rx04.png")</f>
        <v/>
      </c>
      <c r="C68" s="8" t="s">
        <v>138</v>
      </c>
      <c r="D68" s="6" t="str">
        <f>image("https://ws-tcg.com/wordpress/wp-content/images/today_card/20230526_rx24.png")</f>
        <v/>
      </c>
      <c r="E68" s="4" t="s">
        <v>2</v>
      </c>
    </row>
    <row r="69" ht="137.25" customHeight="1">
      <c r="A69" s="1" t="s">
        <v>139</v>
      </c>
      <c r="B69" s="2" t="str">
        <f>image("https://ws-tcg.com/wordpress/wp-content/images/today_card/20230508_on02.png")</f>
        <v/>
      </c>
      <c r="C69" s="8" t="s">
        <v>140</v>
      </c>
      <c r="D69" s="6" t="str">
        <f>image("https://ws-tcg.com/wordpress/wp-content/images/today_card/20230508_on22.png")</f>
        <v/>
      </c>
      <c r="E69" s="4" t="s">
        <v>10</v>
      </c>
    </row>
    <row r="70" ht="137.25" customHeight="1">
      <c r="A70" s="1" t="s">
        <v>141</v>
      </c>
      <c r="B70" s="2" t="str">
        <f>image("https://ws-tcg.com/wordpress/wp-content/images/today_card/20230518_ho03.png")</f>
        <v/>
      </c>
      <c r="C70" s="8" t="s">
        <v>142</v>
      </c>
      <c r="D70" s="6" t="str">
        <f>image("https://ws-tcg.com/wordpress/wp-content/images/today_card/20230518_ho22.png")</f>
        <v/>
      </c>
      <c r="E70" s="4" t="s">
        <v>10</v>
      </c>
    </row>
    <row r="71" ht="137.25" customHeight="1">
      <c r="A71" s="1" t="s">
        <v>143</v>
      </c>
      <c r="B71" s="2" t="str">
        <f>image("https://ws-tcg.com/wordpress/wp-content/images/today_card/20230428_lr01.png")</f>
        <v/>
      </c>
      <c r="C71" s="8" t="s">
        <v>144</v>
      </c>
      <c r="D71" s="6" t="str">
        <f>image("https://ws-tcg.com/wordpress/wp-content/images/today_card/20230428_lr21.png")</f>
        <v/>
      </c>
      <c r="E71" s="4" t="s">
        <v>10</v>
      </c>
    </row>
    <row r="72" ht="137.25" customHeight="1">
      <c r="A72" s="1" t="s">
        <v>145</v>
      </c>
      <c r="B72" s="2" t="str">
        <f>image("https://ws-tcg.com/wordpress/wp-content/images/cardlist/l/lrc_w105/lrc_w105_072.png")</f>
        <v/>
      </c>
      <c r="C72" s="8" t="s">
        <v>146</v>
      </c>
      <c r="D72" s="6" t="str">
        <f>image("https://ws-tcg.com/wordpress/wp-content/images/cardlist/l/lrc_w105/lrc_w105_072ofr.png")</f>
        <v/>
      </c>
      <c r="E72" s="4" t="s">
        <v>17</v>
      </c>
    </row>
    <row r="73" ht="137.25" customHeight="1">
      <c r="A73" s="1" t="s">
        <v>147</v>
      </c>
      <c r="B73" s="2" t="str">
        <f>image("https://ws-tcg.com/wordpress/wp-content/images/today_card/20230508_on01.png")</f>
        <v/>
      </c>
      <c r="C73" s="8" t="s">
        <v>148</v>
      </c>
      <c r="D73" s="6" t="str">
        <f>image("https://ws-tcg.com/wordpress/wp-content/images/today_card/20230508_on21.png")</f>
        <v/>
      </c>
      <c r="E73" s="4" t="s">
        <v>10</v>
      </c>
    </row>
    <row r="74" ht="137.25" customHeight="1">
      <c r="A74" s="1" t="s">
        <v>149</v>
      </c>
      <c r="B74" s="2" t="str">
        <f>image("https://ws-tcg.com/wordpress/wp-content/images/cardlist/l/lrc_w105/lrc_w105_074.png")</f>
        <v/>
      </c>
      <c r="C74" s="8" t="s">
        <v>150</v>
      </c>
      <c r="D74" s="6" t="str">
        <f>image("https://ws-tcg.com/wordpress/wp-content/images/cardlist/l/lrc_w105/lrc_w105_074s.png")</f>
        <v/>
      </c>
      <c r="E74" s="4" t="s">
        <v>10</v>
      </c>
    </row>
    <row r="75" ht="137.25" customHeight="1">
      <c r="A75" s="1" t="s">
        <v>151</v>
      </c>
      <c r="B75" s="2" t="str">
        <f>image("https://ws-tcg.com/wordpress/wp-content/images/today_card/20230518_ho01.png")</f>
        <v/>
      </c>
      <c r="C75" s="8" t="s">
        <v>152</v>
      </c>
      <c r="D75" s="6" t="str">
        <f>image("https://ws-tcg.com/wordpress/wp-content/images/today_card/20230518_ho21.png")</f>
        <v/>
      </c>
      <c r="E75" s="4" t="s">
        <v>10</v>
      </c>
    </row>
    <row r="76" ht="137.25" customHeight="1">
      <c r="A76" s="1" t="s">
        <v>153</v>
      </c>
      <c r="B76" s="2" t="str">
        <f>image("https://ws-tcg.com/wordpress/wp-content/images/today_card/20230509_wh02.png")</f>
        <v/>
      </c>
      <c r="C76" s="8" t="s">
        <v>154</v>
      </c>
      <c r="D76" s="6"/>
      <c r="E76" s="4"/>
    </row>
    <row r="77" ht="137.25" customHeight="1">
      <c r="A77" s="1" t="s">
        <v>155</v>
      </c>
      <c r="B77" s="2" t="str">
        <f>image("https://ws-tcg.com/wordpress/wp-content/images/today_card/20230509_wh03.png")</f>
        <v/>
      </c>
      <c r="C77" s="8" t="s">
        <v>156</v>
      </c>
      <c r="D77" s="6"/>
      <c r="E77" s="4"/>
    </row>
    <row r="78" ht="137.25" customHeight="1">
      <c r="A78" s="1" t="s">
        <v>157</v>
      </c>
      <c r="B78" s="2" t="str">
        <f>image("https://ws-tcg.com/wordpress/wp-content/images/today_card/20230518_ho02.png")</f>
        <v/>
      </c>
      <c r="C78" s="8" t="s">
        <v>158</v>
      </c>
      <c r="D78" s="6"/>
      <c r="E78" s="4"/>
    </row>
    <row r="79" ht="137.25" customHeight="1">
      <c r="A79" s="1" t="s">
        <v>159</v>
      </c>
      <c r="B79" s="2" t="str">
        <f>image("https://ws-tcg.com/wordpress/wp-content/images/today_card/20230519_nd03.png")</f>
        <v/>
      </c>
      <c r="C79" s="8" t="s">
        <v>160</v>
      </c>
      <c r="D79" s="6"/>
      <c r="E79" s="4"/>
    </row>
    <row r="80" ht="137.25" customHeight="1">
      <c r="A80" s="1" t="s">
        <v>161</v>
      </c>
      <c r="B80" s="2" t="str">
        <f>image("https://ws-tcg.com/wordpress/wp-content/images/today_card/20230524_kt05.png")</f>
        <v/>
      </c>
      <c r="C80" s="3" t="s">
        <v>162</v>
      </c>
      <c r="D80" s="2" t="str">
        <f>image("https://ws-tcg.com/wordpress/wp-content/images/today_card/20230524_kt25.png")</f>
        <v/>
      </c>
      <c r="E80" s="4" t="s">
        <v>10</v>
      </c>
    </row>
    <row r="81" ht="137.25" customHeight="1">
      <c r="A81" s="1" t="s">
        <v>163</v>
      </c>
      <c r="B81" s="2" t="str">
        <f>image("https://ws-tcg.com/wordpress/wp-content/images/today_card/20230509_wh01.png")</f>
        <v/>
      </c>
      <c r="C81" s="8" t="s">
        <v>164</v>
      </c>
      <c r="D81" s="2"/>
      <c r="E81" s="4"/>
    </row>
    <row r="82" ht="137.25" customHeight="1">
      <c r="A82" s="1" t="s">
        <v>165</v>
      </c>
      <c r="B82" s="2" t="str">
        <f>image("https://ws-tcg.com/wordpress/wp-content/images/cardlist/l/lrc_w105/lrc_w105_082.png")</f>
        <v/>
      </c>
      <c r="C82" s="8" t="s">
        <v>166</v>
      </c>
      <c r="D82" s="6"/>
      <c r="E82" s="4"/>
    </row>
    <row r="83" ht="137.25" customHeight="1">
      <c r="A83" s="1" t="s">
        <v>167</v>
      </c>
      <c r="B83" s="2" t="str">
        <f>image("https://ws-tcg.com/wordpress/wp-content/images/cardlist/l/lrc_w105/lrc_w105_083.png")</f>
        <v/>
      </c>
      <c r="C83" s="8" t="s">
        <v>168</v>
      </c>
      <c r="D83" s="6"/>
      <c r="E83" s="4"/>
    </row>
    <row r="84" ht="137.25" customHeight="1">
      <c r="A84" s="1" t="s">
        <v>169</v>
      </c>
      <c r="B84" s="2" t="str">
        <f>image("https://ws-tcg.com/wordpress/wp-content/images/cardlist/l/lrc_w105/lrc_w105_084.png")</f>
        <v/>
      </c>
      <c r="C84" s="8" t="s">
        <v>170</v>
      </c>
      <c r="D84" s="6"/>
      <c r="E84" s="4"/>
    </row>
    <row r="85" ht="137.25" customHeight="1">
      <c r="A85" s="1" t="s">
        <v>171</v>
      </c>
      <c r="B85" s="2" t="str">
        <f>image("https://ws-tcg.com/wordpress/wp-content/images/cardlist/l/lrc_w105/lrc_w105_085.png")</f>
        <v/>
      </c>
      <c r="C85" s="8" t="s">
        <v>172</v>
      </c>
      <c r="D85" s="6"/>
      <c r="E85" s="4"/>
    </row>
    <row r="86" ht="137.25" customHeight="1">
      <c r="A86" s="1" t="s">
        <v>173</v>
      </c>
      <c r="B86" s="2" t="str">
        <f>image("https://ws-tcg.com/wordpress/wp-content/images/today_card/20230529_zd06.png")</f>
        <v/>
      </c>
      <c r="C86" s="8" t="s">
        <v>174</v>
      </c>
      <c r="D86" s="2"/>
      <c r="E86" s="4"/>
    </row>
    <row r="87" ht="137.25" customHeight="1">
      <c r="A87" s="1" t="s">
        <v>175</v>
      </c>
      <c r="B87" s="2" t="str">
        <f>image("https://ws-tcg.com/wordpress/wp-content/images/today_card/20230519_nd02.png")</f>
        <v/>
      </c>
      <c r="C87" s="8" t="s">
        <v>176</v>
      </c>
      <c r="D87" s="2"/>
      <c r="E87" s="4"/>
    </row>
    <row r="88" ht="137.25" customHeight="1">
      <c r="A88" s="1" t="s">
        <v>177</v>
      </c>
      <c r="B88" s="2" t="str">
        <f>image("https://ws-tcg.com/wordpress/wp-content/images/today_card/20230529_zd08.png")</f>
        <v/>
      </c>
      <c r="C88" s="8" t="s">
        <v>178</v>
      </c>
      <c r="D88" s="6"/>
      <c r="E88" s="4"/>
    </row>
    <row r="89" ht="137.25" customHeight="1">
      <c r="A89" s="1" t="s">
        <v>179</v>
      </c>
      <c r="B89" s="2" t="str">
        <f>image("https://ws-tcg.com/wordpress/wp-content/images/today_card/20230509_wh04.png")</f>
        <v/>
      </c>
      <c r="C89" s="8" t="s">
        <v>180</v>
      </c>
      <c r="D89" s="6"/>
      <c r="E89" s="4"/>
    </row>
    <row r="90" ht="137.25" customHeight="1">
      <c r="A90" s="1" t="s">
        <v>181</v>
      </c>
      <c r="B90" s="2" t="str">
        <f>image("https://ws-tcg.com/wordpress/wp-content/images/cardlist/l/lrc_w105/lrc_w105_090.png")</f>
        <v/>
      </c>
      <c r="C90" s="8" t="s">
        <v>182</v>
      </c>
      <c r="D90" s="6"/>
      <c r="E90" s="4"/>
    </row>
    <row r="91" ht="137.25" customHeight="1">
      <c r="A91" s="1" t="s">
        <v>183</v>
      </c>
      <c r="B91" s="2" t="str">
        <f>image("https://ws-tcg.com/wordpress/wp-content/images/cardlist/l/lrc_w105/lrc_w105_091.png")</f>
        <v/>
      </c>
      <c r="C91" s="8" t="s">
        <v>184</v>
      </c>
      <c r="D91" s="6"/>
      <c r="E91" s="4"/>
    </row>
    <row r="92" ht="137.25" customHeight="1">
      <c r="A92" s="1" t="s">
        <v>185</v>
      </c>
      <c r="B92" s="2" t="str">
        <f>image("https://ws-tcg.com/wordpress/wp-content/images/today_card/20230428_lr03.png")</f>
        <v/>
      </c>
      <c r="C92" s="8" t="s">
        <v>186</v>
      </c>
      <c r="D92" s="6"/>
      <c r="E92" s="4"/>
    </row>
    <row r="93" ht="137.25" customHeight="1">
      <c r="A93" s="1" t="s">
        <v>187</v>
      </c>
      <c r="B93" s="2" t="str">
        <f>image("https://ws-tcg.com/wordpress/wp-content/images/cardlist/l/lrc_w105/lrc_w105_093.png")</f>
        <v/>
      </c>
      <c r="C93" s="8" t="s">
        <v>188</v>
      </c>
      <c r="D93" s="6"/>
      <c r="E93" s="4"/>
    </row>
    <row r="94" ht="137.25" customHeight="1">
      <c r="A94" s="1" t="s">
        <v>189</v>
      </c>
      <c r="B94" s="2" t="str">
        <f>image("https://ws-tcg.com/wordpress/wp-content/images/cardlist/l/lrc_w105/lrc_w105_094.png")</f>
        <v/>
      </c>
      <c r="C94" s="8" t="s">
        <v>190</v>
      </c>
      <c r="D94" s="6"/>
      <c r="E94" s="4"/>
    </row>
    <row r="95" ht="137.25" customHeight="1">
      <c r="A95" s="1" t="s">
        <v>191</v>
      </c>
      <c r="B95" s="2" t="str">
        <f>image("https://ws-tcg.com/wordpress/wp-content/images/today_card/20230518_ho04.png")</f>
        <v/>
      </c>
      <c r="C95" s="8" t="s">
        <v>192</v>
      </c>
      <c r="D95" s="6"/>
      <c r="E95" s="4"/>
    </row>
    <row r="96" ht="137.25" customHeight="1">
      <c r="A96" s="1" t="s">
        <v>193</v>
      </c>
      <c r="B96" s="2" t="str">
        <f>image("https://ws-tcg.com/wordpress/wp-content/images/today_card/20230515_vd02.png")</f>
        <v/>
      </c>
      <c r="C96" s="8" t="s">
        <v>194</v>
      </c>
      <c r="D96" s="2"/>
      <c r="E96" s="4"/>
    </row>
    <row r="97" ht="137.25" customHeight="1">
      <c r="A97" s="1" t="s">
        <v>195</v>
      </c>
      <c r="B97" s="2" t="str">
        <f>image("https://i.imgur.com/n29Se5A.png?1")</f>
        <v/>
      </c>
      <c r="C97" s="8" t="s">
        <v>196</v>
      </c>
      <c r="D97" s="6" t="str">
        <f>image("https://i.imgur.com/8NXV5Pc.png?1")</f>
        <v/>
      </c>
      <c r="E97" s="4" t="s">
        <v>62</v>
      </c>
    </row>
    <row r="98" ht="137.25" customHeight="1">
      <c r="A98" s="1" t="s">
        <v>197</v>
      </c>
      <c r="B98" s="2" t="str">
        <f>image("https://i.imgur.com/Y3O7y2t.png?1")</f>
        <v/>
      </c>
      <c r="C98" s="8" t="s">
        <v>198</v>
      </c>
      <c r="D98" s="2" t="str">
        <f>image("https://i.imgur.com/9WbBD29.png?1")</f>
        <v/>
      </c>
      <c r="E98" s="4" t="s">
        <v>62</v>
      </c>
    </row>
    <row r="99" ht="137.25" customHeight="1">
      <c r="A99" s="1" t="s">
        <v>199</v>
      </c>
      <c r="B99" s="2" t="str">
        <f>image("https://i.imgur.com/K13PtjP.png?1")</f>
        <v/>
      </c>
      <c r="C99" s="8" t="s">
        <v>198</v>
      </c>
      <c r="D99" s="6"/>
      <c r="E99" s="4"/>
    </row>
    <row r="100" ht="137.25" customHeight="1">
      <c r="A100" s="1" t="s">
        <v>200</v>
      </c>
      <c r="B100" s="2" t="str">
        <f>image("https://i.imgur.com/IesooOw.png?1")</f>
        <v/>
      </c>
      <c r="C100" s="8" t="s">
        <v>201</v>
      </c>
      <c r="D100" s="6"/>
      <c r="E100" s="4"/>
    </row>
    <row r="101" ht="137.25" customHeight="1">
      <c r="A101" s="13" t="s">
        <v>202</v>
      </c>
      <c r="B101" s="2" t="str">
        <f>image("https://ws-tcg.com/wordpress/wp-content/images/today_card/20230428_lr04.png")</f>
        <v/>
      </c>
      <c r="C101" s="8" t="s">
        <v>203</v>
      </c>
      <c r="D101" s="6"/>
      <c r="E101" s="4"/>
    </row>
    <row r="102" ht="137.25" customHeight="1">
      <c r="A102" s="13" t="s">
        <v>204</v>
      </c>
      <c r="B102" s="2" t="str">
        <f>image("https://ws-tcg.com/wordpress/wp-content/images/today_card/20230428_lr05.png")</f>
        <v/>
      </c>
      <c r="C102" s="8" t="s">
        <v>205</v>
      </c>
      <c r="D102" s="6"/>
      <c r="E102" s="4"/>
    </row>
    <row r="103" ht="137.25" customHeight="1">
      <c r="A103" s="13" t="s">
        <v>206</v>
      </c>
      <c r="B103" s="2" t="str">
        <f>image("https://ws-tcg.com/wordpress/wp-content/images/today_card/20230428_lr06.png")</f>
        <v/>
      </c>
      <c r="C103" s="8" t="s">
        <v>207</v>
      </c>
      <c r="D103" s="6"/>
      <c r="E103" s="4"/>
    </row>
    <row r="104" ht="137.25" customHeight="1">
      <c r="A104" s="13" t="s">
        <v>208</v>
      </c>
      <c r="B104" s="2" t="str">
        <f>image("https://i.imgur.com/KXxReJw.png?1")</f>
        <v/>
      </c>
      <c r="C104" s="8" t="s">
        <v>209</v>
      </c>
      <c r="D104" s="6"/>
      <c r="E104" s="4"/>
    </row>
    <row r="105" ht="137.25" customHeight="1">
      <c r="A105" s="13" t="s">
        <v>210</v>
      </c>
      <c r="B105" s="2" t="str">
        <f>image("https://ws-tcg.com/wordpress/wp-content/images/today_card/20230428_lr08.png")</f>
        <v/>
      </c>
      <c r="C105" s="8" t="s">
        <v>211</v>
      </c>
      <c r="D105" s="6"/>
      <c r="E105" s="4"/>
    </row>
    <row r="106" ht="137.25" customHeight="1">
      <c r="A106" s="13" t="s">
        <v>212</v>
      </c>
      <c r="B106" s="2" t="str">
        <f>image("https://ws-tcg.com/wordpress/wp-content/images/today_card/20230428_lr09.png")</f>
        <v/>
      </c>
      <c r="C106" s="8" t="s">
        <v>213</v>
      </c>
      <c r="D106" s="6"/>
      <c r="E106" s="4"/>
    </row>
    <row r="107" ht="137.25" customHeight="1">
      <c r="A107" s="13" t="s">
        <v>214</v>
      </c>
      <c r="B107" s="2" t="str">
        <f>image("https://i.imgur.com/F6BixZs.png")</f>
        <v/>
      </c>
      <c r="C107" s="8" t="s">
        <v>215</v>
      </c>
      <c r="D107" s="6"/>
      <c r="E107" s="4"/>
    </row>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3.29"/>
    <col customWidth="1" min="2" max="2" width="18.86"/>
    <col customWidth="1" min="3" max="3" width="58.14"/>
    <col customWidth="1" min="4" max="4" width="18.86"/>
    <col customWidth="1" min="5" max="5" width="6.43"/>
    <col customWidth="1" min="6" max="6" width="14.43"/>
  </cols>
  <sheetData>
    <row r="1" ht="137.25" customHeight="1">
      <c r="A1" s="14" t="s">
        <v>216</v>
      </c>
      <c r="B1" s="2" t="str">
        <f>image("https://ws-tcg.com/wordpress/wp-content/images/today_card/20230508_on05.png")</f>
        <v/>
      </c>
      <c r="C1" s="3" t="s">
        <v>217</v>
      </c>
      <c r="D1" s="2" t="str">
        <f>image("https://ws-tcg.com/wordpress/wp-content/uploads/20230411145325/WS_LRC_W105_T01SP_SP.png")</f>
        <v/>
      </c>
      <c r="E1" s="4" t="s">
        <v>218</v>
      </c>
    </row>
    <row r="2" ht="137.25" customHeight="1">
      <c r="A2" s="14" t="s">
        <v>219</v>
      </c>
      <c r="B2" s="2" t="str">
        <f>image("https://ws-tcg.com/wordpress/wp-content/images/today_card/20230508_on07.png")</f>
        <v/>
      </c>
      <c r="C2" s="8" t="s">
        <v>220</v>
      </c>
      <c r="D2" s="2" t="str">
        <f>image("https://ws-tcg.com/wordpress/wp-content/images/today_card/20230508_on26.png")</f>
        <v/>
      </c>
      <c r="E2" s="4" t="s">
        <v>62</v>
      </c>
    </row>
    <row r="3" ht="137.25" customHeight="1">
      <c r="A3" s="14" t="s">
        <v>221</v>
      </c>
      <c r="B3" s="2" t="str">
        <f>image("https://ws-tcg.com/wordpress/wp-content/images/cardlist/l/lrc_w105/lrc_w105_t03.png")</f>
        <v/>
      </c>
      <c r="C3" s="3" t="s">
        <v>222</v>
      </c>
      <c r="D3" s="5" t="str">
        <f>image("https://ws-tcg.com/wordpress/wp-content/images/cardlist/l/lrc_w105/lrc_w105_t03r.png")</f>
        <v/>
      </c>
      <c r="E3" s="4" t="s">
        <v>62</v>
      </c>
    </row>
    <row r="4" ht="137.25" customHeight="1">
      <c r="A4" s="14" t="s">
        <v>223</v>
      </c>
      <c r="B4" s="2" t="str">
        <f>image("https://ws-tcg.com/wordpress/wp-content/images/today_card/20230511_lm05.png")</f>
        <v/>
      </c>
      <c r="C4" s="3" t="s">
        <v>224</v>
      </c>
      <c r="D4" s="5" t="str">
        <f>image("https://ws-tcg.com/wordpress/wp-content/images/today_card/20230511_lm24.png")</f>
        <v/>
      </c>
      <c r="E4" s="4" t="s">
        <v>62</v>
      </c>
    </row>
    <row r="5" ht="137.25" customHeight="1">
      <c r="A5" s="14" t="s">
        <v>225</v>
      </c>
      <c r="B5" s="2" t="str">
        <f>image("https://ws-tcg.com/wordpress/wp-content/images/cardlist/l/lrc_w105/lrc_w105_t05.png")</f>
        <v/>
      </c>
      <c r="C5" s="3" t="s">
        <v>226</v>
      </c>
      <c r="D5" s="6" t="str">
        <f>image("https://ws-tcg.com/wordpress/wp-content/images/cardlist/l/lrc_w105/lrc_w105_t05r.png")</f>
        <v/>
      </c>
      <c r="E5" s="7" t="s">
        <v>62</v>
      </c>
    </row>
    <row r="6" ht="137.25" customHeight="1">
      <c r="A6" s="14" t="s">
        <v>227</v>
      </c>
      <c r="B6" s="2" t="str">
        <f>image("https://ws-tcg.com/wordpress/wp-content/images/today_card/20230510_zj05.png")</f>
        <v/>
      </c>
      <c r="C6" s="3" t="s">
        <v>228</v>
      </c>
      <c r="D6" s="6" t="str">
        <f>image("https://ws-tcg.com/wordpress/wp-content/images/today_card/20230510_zj23.png")</f>
        <v/>
      </c>
      <c r="E6" s="4" t="s">
        <v>62</v>
      </c>
    </row>
    <row r="7" ht="137.25" customHeight="1">
      <c r="A7" s="14" t="s">
        <v>229</v>
      </c>
      <c r="B7" s="2" t="str">
        <f>image("https://ws-tcg.com/wordpress/wp-content/images/today_card/20230510_zj07.png")</f>
        <v/>
      </c>
      <c r="C7" s="3" t="s">
        <v>230</v>
      </c>
      <c r="D7" s="6" t="str">
        <f>image("https://ws-tcg.com/wordpress/wp-content/images/today_card/20230510_zj25.png")</f>
        <v/>
      </c>
      <c r="E7" s="4" t="s">
        <v>10</v>
      </c>
    </row>
    <row r="8" ht="137.25" customHeight="1">
      <c r="A8" s="14" t="s">
        <v>231</v>
      </c>
      <c r="B8" s="2" t="str">
        <f>image("https://ws-tcg.com/wordpress/wp-content/images/today_card/20230509_wh05.png")</f>
        <v/>
      </c>
      <c r="C8" s="8" t="s">
        <v>232</v>
      </c>
      <c r="D8" s="6" t="str">
        <f>image("https://ws-tcg.com/wordpress/wp-content/images/today_card/20230509_wh21.png")</f>
        <v/>
      </c>
      <c r="E8" s="4" t="s">
        <v>62</v>
      </c>
    </row>
    <row r="9" ht="137.25" customHeight="1">
      <c r="A9" s="14" t="s">
        <v>233</v>
      </c>
      <c r="B9" s="2" t="str">
        <f>image("https://ws-tcg.com/wordpress/wp-content/images/today_card/20230509_wh06.png")</f>
        <v/>
      </c>
      <c r="C9" s="8" t="s">
        <v>234</v>
      </c>
      <c r="D9" s="9" t="str">
        <f>image("https://ws-tcg.com/wordpress/wp-content/images/today_card/20230509_wh22.png")</f>
        <v/>
      </c>
      <c r="E9" s="4" t="s">
        <v>62</v>
      </c>
    </row>
    <row r="10" ht="137.25" customHeight="1">
      <c r="A10" s="14" t="s">
        <v>235</v>
      </c>
      <c r="B10" s="2" t="str">
        <f>image("https://i.imgur.com/ojK22ar.png?1")</f>
        <v/>
      </c>
      <c r="C10" s="8" t="s">
        <v>236</v>
      </c>
      <c r="D10" s="6" t="str">
        <f>image("https://i.imgur.com/WgT20b2.png?1")</f>
        <v/>
      </c>
      <c r="E10" s="4" t="s">
        <v>62</v>
      </c>
    </row>
    <row r="11" ht="137.25" customHeight="1">
      <c r="A11" s="14" t="s">
        <v>237</v>
      </c>
      <c r="B11" s="10" t="str">
        <f>image("https://ws-tcg.com/wordpress/wp-content/images/today_card/20230509_wh07.png")</f>
        <v/>
      </c>
      <c r="C11" s="3" t="s">
        <v>238</v>
      </c>
      <c r="D11" s="6" t="str">
        <f>image("https://ws-tcg.com/wordpress/wp-content/images/today_card/20230509_wh23.png")</f>
        <v/>
      </c>
      <c r="E11" s="4" t="s">
        <v>62</v>
      </c>
    </row>
    <row r="12" ht="137.25" customHeight="1">
      <c r="A12" s="14" t="s">
        <v>239</v>
      </c>
      <c r="B12" s="2" t="str">
        <f>image("https://ws-tcg.com/wordpress/wp-content/images/today_card/20230510_zj06.png")</f>
        <v/>
      </c>
      <c r="C12" s="3" t="s">
        <v>240</v>
      </c>
      <c r="D12" s="5" t="str">
        <f>image("https://ws-tcg.com/wordpress/wp-content/images/today_card/20230510_zj24.png")</f>
        <v/>
      </c>
      <c r="E12" s="4" t="s">
        <v>62</v>
      </c>
    </row>
    <row r="13" ht="137.25" customHeight="1">
      <c r="A13" s="14" t="s">
        <v>241</v>
      </c>
      <c r="B13" s="2" t="str">
        <f>image("https://ws-tcg.com/wordpress/wp-content/images/cardlist/l/lrc_w105/lrc_w105_t13.png")</f>
        <v/>
      </c>
      <c r="C13" s="3" t="s">
        <v>242</v>
      </c>
      <c r="D13" s="10" t="str">
        <f>image("https://ws-tcg.com/wordpress/wp-content/images/cardlist/l/lrc_w105/lrc_w105_t13r.png")</f>
        <v/>
      </c>
      <c r="E13" s="4" t="s">
        <v>62</v>
      </c>
    </row>
    <row r="14" ht="137.25" customHeight="1">
      <c r="A14" s="14" t="s">
        <v>243</v>
      </c>
      <c r="B14" s="2" t="str">
        <f>image("https://ws-tcg.com/wordpress/wp-content/images/today_card/20230508_on06.png")</f>
        <v/>
      </c>
      <c r="C14" s="8" t="s">
        <v>244</v>
      </c>
      <c r="D14" s="6" t="str">
        <f>image("https://ws-tcg.com/wordpress/wp-content/uploads/20230411145323/WS_LRC_W105_T14SP_SP.png")</f>
        <v/>
      </c>
      <c r="E14" s="4" t="s">
        <v>218</v>
      </c>
    </row>
    <row r="15" ht="137.25" customHeight="1">
      <c r="A15" s="14" t="s">
        <v>245</v>
      </c>
      <c r="B15" s="2" t="str">
        <f>image("https://ws-tcg.com/wordpress/wp-content/images/today_card/20230508_on08.png")</f>
        <v/>
      </c>
      <c r="C15" s="8" t="s">
        <v>246</v>
      </c>
      <c r="D15" s="5" t="str">
        <f>image("https://ws-tcg.com/wordpress/wp-content/images/today_card/20230508_on27.png")</f>
        <v/>
      </c>
      <c r="E15" s="4" t="s">
        <v>62</v>
      </c>
    </row>
    <row r="16" ht="137.25" customHeight="1">
      <c r="A16" s="14" t="s">
        <v>247</v>
      </c>
      <c r="B16" s="2" t="str">
        <f>image("https://ws-tcg.com/wordpress/wp-content/images/today_card/20230510_zj08.png")</f>
        <v/>
      </c>
      <c r="C16" s="3" t="s">
        <v>248</v>
      </c>
      <c r="D16" s="6" t="str">
        <f>image("https://ws-tcg.com/wordpress/wp-content/images/today_card/20230510_zj26.png")</f>
        <v/>
      </c>
      <c r="E16" s="4" t="s">
        <v>62</v>
      </c>
    </row>
    <row r="17" ht="137.25" customHeight="1">
      <c r="A17" s="14" t="s">
        <v>249</v>
      </c>
      <c r="B17" s="2" t="str">
        <f>image("https://ws-tcg.com/wordpress/wp-content/images/today_card/20230511_lm07.png")</f>
        <v/>
      </c>
      <c r="C17" s="8" t="s">
        <v>250</v>
      </c>
      <c r="D17" s="6" t="str">
        <f>image("https://ws-tcg.com/wordpress/wp-content/uploads/20230424175132/WS_LRC_W105_T17R_RRR-e1682396044661.png")</f>
        <v/>
      </c>
      <c r="E17" s="7" t="s">
        <v>62</v>
      </c>
    </row>
    <row r="18" ht="137.25" customHeight="1">
      <c r="A18" s="14" t="s">
        <v>251</v>
      </c>
      <c r="B18" s="2" t="str">
        <f>image("https://ws-tcg.com/wordpress/wp-content/images/today_card/20230509_wh08.png")</f>
        <v/>
      </c>
      <c r="C18" s="8" t="s">
        <v>252</v>
      </c>
      <c r="D18" s="6" t="str">
        <f>image("https://ws-tcg.com/wordpress/wp-content/images/today_card/20230509_wh24.png")</f>
        <v/>
      </c>
      <c r="E18" s="4" t="s">
        <v>62</v>
      </c>
    </row>
    <row r="19" ht="137.25" customHeight="1">
      <c r="A19" s="14" t="s">
        <v>253</v>
      </c>
      <c r="B19" s="2" t="str">
        <f>image("https://i.imgur.com/Uf4KFmA.png?1")</f>
        <v/>
      </c>
      <c r="C19" s="8" t="s">
        <v>254</v>
      </c>
      <c r="D19" s="6" t="str">
        <f>image("https://i.imgur.com/Rx5HdMa.png?1")</f>
        <v/>
      </c>
      <c r="E19" s="4" t="s">
        <v>62</v>
      </c>
    </row>
    <row r="20" ht="137.25" customHeight="1">
      <c r="A20" s="14" t="s">
        <v>255</v>
      </c>
      <c r="B20" s="2" t="str">
        <f>image("https://i.imgur.com/tIAcFMe.png?1")</f>
        <v/>
      </c>
      <c r="C20" s="8" t="s">
        <v>256</v>
      </c>
      <c r="D20" s="6" t="str">
        <f>image("https://i.imgur.com/trvmzxN.png?1")</f>
        <v/>
      </c>
      <c r="E20" s="4" t="s">
        <v>62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gridLines="1" horizontalCentered="1"/>
  <pageMargins bottom="0.75" footer="0.0" header="0.0" left="0.7" right="0.7" top="0.75"/>
  <pageSetup fitToHeight="0" cellComments="atEnd" orientation="landscape" pageOrder="overThenDown"/>
  <drawing r:id="rId1"/>
</worksheet>
</file>