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Carmen\Desktop\WSProject_Dev\ws-scrape-final\randall_translations\"/>
    </mc:Choice>
  </mc:AlternateContent>
  <xr:revisionPtr revIDLastSave="0" documentId="13_ncr:1_{1430602F-AD9E-4C95-A466-5FB7DCBC4B3C}" xr6:coauthVersionLast="46" xr6:coauthVersionMax="46" xr10:uidLastSave="{00000000-0000-0000-0000-000000000000}"/>
  <bookViews>
    <workbookView xWindow="4065" yWindow="1620" windowWidth="28800" windowHeight="17880" xr2:uid="{00000000-000D-0000-FFFF-FFFF00000000}"/>
  </bookViews>
  <sheets>
    <sheet name="Extra Booster" sheetId="1" r:id="rId1"/>
  </sheets>
  <calcPr calcId="181029"/>
</workbook>
</file>

<file path=xl/calcChain.xml><?xml version="1.0" encoding="utf-8"?>
<calcChain xmlns="http://schemas.openxmlformats.org/spreadsheetml/2006/main">
  <c r="B41" i="1" l="1"/>
  <c r="E40" i="1"/>
  <c r="D40" i="1"/>
  <c r="B40" i="1"/>
  <c r="E39" i="1"/>
  <c r="D39" i="1"/>
  <c r="B39" i="1"/>
  <c r="D38" i="1"/>
  <c r="B38" i="1"/>
  <c r="E37" i="1"/>
  <c r="D37" i="1"/>
  <c r="B37" i="1"/>
  <c r="E36" i="1"/>
  <c r="D36" i="1"/>
  <c r="B36" i="1"/>
  <c r="E35" i="1"/>
  <c r="D35" i="1"/>
  <c r="B35" i="1"/>
  <c r="E34" i="1"/>
  <c r="D34" i="1"/>
  <c r="B34" i="1"/>
  <c r="E33" i="1"/>
  <c r="D33" i="1"/>
  <c r="B33" i="1"/>
  <c r="E32" i="1"/>
  <c r="D32" i="1"/>
  <c r="B32" i="1"/>
  <c r="D31" i="1"/>
  <c r="B31" i="1"/>
  <c r="B30" i="1"/>
  <c r="D29" i="1"/>
  <c r="B29" i="1"/>
  <c r="B28" i="1"/>
  <c r="D27" i="1"/>
  <c r="B27" i="1"/>
  <c r="D26" i="1"/>
  <c r="B26" i="1"/>
  <c r="D25" i="1"/>
  <c r="B25" i="1"/>
  <c r="D24" i="1"/>
  <c r="B24" i="1"/>
  <c r="D23" i="1"/>
  <c r="B23" i="1"/>
  <c r="D22" i="1"/>
  <c r="B22" i="1"/>
  <c r="D21" i="1"/>
  <c r="B21" i="1"/>
  <c r="D20" i="1"/>
  <c r="B20" i="1"/>
  <c r="E19" i="1"/>
  <c r="D19" i="1"/>
  <c r="B19" i="1"/>
  <c r="D18" i="1"/>
  <c r="B18" i="1"/>
  <c r="E17" i="1"/>
  <c r="D17" i="1"/>
  <c r="B17" i="1"/>
  <c r="D16" i="1"/>
  <c r="B16" i="1"/>
  <c r="D15" i="1"/>
  <c r="B15" i="1"/>
  <c r="D14" i="1"/>
  <c r="B14" i="1"/>
  <c r="D13" i="1"/>
  <c r="B13" i="1"/>
  <c r="D12" i="1"/>
  <c r="B12" i="1"/>
  <c r="D11" i="1"/>
  <c r="B11" i="1"/>
  <c r="D10" i="1"/>
  <c r="B10" i="1"/>
  <c r="D9" i="1"/>
  <c r="B9" i="1"/>
  <c r="E8" i="1"/>
  <c r="D8" i="1"/>
  <c r="B8" i="1"/>
  <c r="D7" i="1"/>
  <c r="B7" i="1"/>
  <c r="D6" i="1"/>
  <c r="B6" i="1"/>
  <c r="D5" i="1"/>
  <c r="B5" i="1"/>
  <c r="D4" i="1"/>
  <c r="B4" i="1"/>
  <c r="D3" i="1"/>
  <c r="B3" i="1"/>
  <c r="D2" i="1"/>
  <c r="B2" i="1"/>
  <c r="D1" i="1"/>
  <c r="B1" i="1"/>
</calcChain>
</file>

<file path=xl/sharedStrings.xml><?xml version="1.0" encoding="utf-8"?>
<sst xmlns="http://schemas.openxmlformats.org/spreadsheetml/2006/main" count="93" uniqueCount="83">
  <si>
    <t>PI/SE36-01</t>
  </si>
  <si>
    <r>
      <rPr>
        <b/>
        <sz val="9"/>
        <rFont val="Arial"/>
      </rPr>
      <t>(R) 0/0 Shirou (Phantasm/Weapon)
CONT</t>
    </r>
    <r>
      <rPr>
        <sz val="9"/>
        <rFont val="Arial"/>
      </rPr>
      <t xml:space="preserve"> - If you do not have another &lt;Phantasm&gt; or &lt;Weapon&gt; character, this does not Stand during your Stand Phase.
</t>
    </r>
    <r>
      <rPr>
        <b/>
        <sz val="9"/>
        <rFont val="Arial"/>
      </rPr>
      <t xml:space="preserve">AUTO </t>
    </r>
    <r>
      <rPr>
        <sz val="9"/>
        <rFont val="Arial"/>
      </rPr>
      <t>- When this card's battle opponent is Reversed, choose 1 of your other &lt;Phantasm&gt; or &lt;Weapon&gt; characters, Rest it, and move it to an empty Back Row slot.</t>
    </r>
  </si>
  <si>
    <t>PI/SE36-02</t>
  </si>
  <si>
    <r>
      <rPr>
        <b/>
        <sz val="9"/>
        <rFont val="Arial"/>
      </rPr>
      <t>(C) 0/0 Shinji (Phantasm/Weapon)
AUTO</t>
    </r>
    <r>
      <rPr>
        <sz val="9"/>
        <rFont val="Arial"/>
      </rPr>
      <t xml:space="preserve"> - [(1) Discard 1 Climax] When this is placed on stage from hand, you may pay cost. If you do, choose 1 Climax from your Waiting Room, and add it to hand.
</t>
    </r>
    <r>
      <rPr>
        <b/>
        <sz val="9"/>
        <rFont val="Arial"/>
      </rPr>
      <t xml:space="preserve">AUTO </t>
    </r>
    <r>
      <rPr>
        <sz val="9"/>
        <rFont val="Arial"/>
      </rPr>
      <t>- When this is Reversed, if the battle opponent's Level is 0 or lower, you may send the top card of your opponent's Clock to Waiting Room. If you do, send that character to Clock.</t>
    </r>
  </si>
  <si>
    <t>PI/SE36-03</t>
  </si>
  <si>
    <r>
      <rPr>
        <b/>
        <sz val="9"/>
        <rFont val="Arial"/>
      </rPr>
      <t xml:space="preserve">(C) 0/0 Erika (Phantasm/Doll)
AUTO </t>
    </r>
    <r>
      <rPr>
        <sz val="9"/>
        <rFont val="Arial"/>
      </rPr>
      <t xml:space="preserve">- When this is placed on stage from hand, look at up to 2 cards from the top of your deck, and put them on top of your deck in any order.
</t>
    </r>
    <r>
      <rPr>
        <b/>
        <sz val="9"/>
        <rFont val="Arial"/>
      </rPr>
      <t xml:space="preserve">AUTO </t>
    </r>
    <r>
      <rPr>
        <sz val="9"/>
        <rFont val="Arial"/>
      </rPr>
      <t>- When this attacks, choose 1 of your &lt;Phantasm&gt; or &lt;Doll&gt; characters, this turn, it gets +1500 power.</t>
    </r>
  </si>
  <si>
    <t>PI/SE36-04</t>
  </si>
  <si>
    <r>
      <rPr>
        <b/>
        <sz val="9"/>
        <rFont val="Arial"/>
      </rPr>
      <t>(C) 0/0 Tanaka (Phantasm/Hungry)
AUTO</t>
    </r>
    <r>
      <rPr>
        <sz val="9"/>
        <rFont val="Arial"/>
      </rPr>
      <t xml:space="preserve"> - When this is placed on stage from hand, mill 2. If there is a Climax(es) among them, choose 1 of your opponent's Front Row characters, this turn, it gets -1000 power.
</t>
    </r>
    <r>
      <rPr>
        <b/>
        <sz val="9"/>
        <rFont val="Arial"/>
      </rPr>
      <t xml:space="preserve">AUTO </t>
    </r>
    <r>
      <rPr>
        <sz val="9"/>
        <rFont val="Arial"/>
      </rPr>
      <t>- [(1) Discard 1 card] When this is placed on stage from hand, you may pay cost. If you do, choose up to 1 &lt;Phantasm&gt; or &lt;Hungry&gt; character from your Waiting Room, add it to hand, then chose 1 of your other &lt;Phantasm&gt; or &lt;Hungry&gt; characters, this turn, it gets +1000 power.</t>
    </r>
  </si>
  <si>
    <t>PI/SE36-05</t>
  </si>
  <si>
    <r>
      <rPr>
        <b/>
        <sz val="9"/>
        <rFont val="Arial"/>
      </rPr>
      <t>(C) 1/0 Sakura (Phantasm/Sports)
AUTO</t>
    </r>
    <r>
      <rPr>
        <sz val="9"/>
        <rFont val="Arial"/>
      </rPr>
      <t xml:space="preserve"> - When you use this card's BACKUP, if you have a &lt;Phantasm&gt; character, choose 1 of your battling characters, this turn, it gets +1000 power.
</t>
    </r>
    <r>
      <rPr>
        <b/>
        <sz val="9"/>
        <rFont val="Arial"/>
      </rPr>
      <t>ACT - BACKUP</t>
    </r>
    <r>
      <rPr>
        <sz val="9"/>
        <rFont val="Arial"/>
      </rPr>
      <t xml:space="preserve"> +1000</t>
    </r>
  </si>
  <si>
    <t>PI/SE36-06</t>
  </si>
  <si>
    <r>
      <rPr>
        <b/>
        <sz val="9"/>
        <rFont val="Arial"/>
      </rPr>
      <t>(C) 1/1 Beatrice (Phantasm/Weapon)
AUTO</t>
    </r>
    <r>
      <rPr>
        <sz val="9"/>
        <rFont val="Arial"/>
      </rPr>
      <t xml:space="preserve"> - When you use this card's BACKUP, reveal the top card of your deck. If that card is a &lt;Phantasm&gt; or &lt;Weapon&gt; character, add it to hand and discard 1 card.
</t>
    </r>
    <r>
      <rPr>
        <b/>
        <sz val="9"/>
        <rFont val="Arial"/>
      </rPr>
      <t>ACT - BACKUP</t>
    </r>
    <r>
      <rPr>
        <sz val="9"/>
        <rFont val="Arial"/>
      </rPr>
      <t xml:space="preserve"> +2000</t>
    </r>
  </si>
  <si>
    <t>PI/SE36-07</t>
  </si>
  <si>
    <r>
      <rPr>
        <b/>
        <sz val="9"/>
        <rFont val="Arial"/>
      </rPr>
      <t>(C) 2/1 Angelica (Phantasm/Weapon)
AUTO - EXPERIENCE 5</t>
    </r>
    <r>
      <rPr>
        <sz val="9"/>
        <rFont val="Arial"/>
      </rPr>
      <t xml:space="preserve"> - When this attacks, if the sum of Levels of cards in your Level Zone is 5 or more, choose 1 of your characters, this turn, it gets +3000 power.
</t>
    </r>
    <r>
      <rPr>
        <b/>
        <sz val="9"/>
        <rFont val="Arial"/>
      </rPr>
      <t>AUTO - ENCORE [</t>
    </r>
    <r>
      <rPr>
        <sz val="9"/>
        <rFont val="Arial"/>
      </rPr>
      <t>Discard 1 &lt;Phantasm&gt; or &lt;Weapon&gt; character]</t>
    </r>
  </si>
  <si>
    <t>PI/SE36-08</t>
  </si>
  <si>
    <r>
      <rPr>
        <b/>
        <sz val="9"/>
        <rFont val="Arial"/>
      </rPr>
      <t>(R) 0/0 Chloe (Phantasm/Magic)
CONT</t>
    </r>
    <r>
      <rPr>
        <sz val="9"/>
        <rFont val="Arial"/>
      </rPr>
      <t xml:space="preserve"> - If this is on stage, this gains &lt;Weapon&gt;.
</t>
    </r>
    <r>
      <rPr>
        <b/>
        <sz val="9"/>
        <rFont val="Arial"/>
      </rPr>
      <t xml:space="preserve">AUTO </t>
    </r>
    <r>
      <rPr>
        <sz val="9"/>
        <rFont val="Arial"/>
      </rPr>
      <t xml:space="preserve">- [(1) Put the top card of your deck into Clock] When this is placed on stage from hand, you may pay cost. If you do, search your deck for up to 1 Level 1 or lower character, show it to your opponent, add it to hand, and shuffle your deck afterwards.
</t>
    </r>
    <r>
      <rPr>
        <b/>
        <sz val="9"/>
        <rFont val="Arial"/>
      </rPr>
      <t>AUTO - EXPERIENCE 2</t>
    </r>
    <r>
      <rPr>
        <sz val="9"/>
        <rFont val="Arial"/>
      </rPr>
      <t xml:space="preserve"> - When this attacks, if the sum of Levels of cards in your Level Zone is 2 or more, choose 1 of your characters, this turn, it gets +1000 power.</t>
    </r>
  </si>
  <si>
    <t>SP</t>
  </si>
  <si>
    <t>PI/SE36-09</t>
  </si>
  <si>
    <r>
      <rPr>
        <b/>
        <sz val="9"/>
        <rFont val="Arial"/>
      </rPr>
      <t>(R) 0/0 Rin (Phantasm/Gem)
CONT</t>
    </r>
    <r>
      <rPr>
        <sz val="9"/>
        <rFont val="Arial"/>
      </rPr>
      <t xml:space="preserve"> - If you have 5 or more hand, this gets +1 Level, +1500 power, and gains the following ability: "</t>
    </r>
    <r>
      <rPr>
        <b/>
        <sz val="9"/>
        <rFont val="Arial"/>
      </rPr>
      <t>CONT</t>
    </r>
    <r>
      <rPr>
        <sz val="9"/>
        <rFont val="Arial"/>
      </rPr>
      <t xml:space="preserve"> - The character across from this and this card cannot Side Attack."
</t>
    </r>
    <r>
      <rPr>
        <b/>
        <sz val="9"/>
        <rFont val="Arial"/>
      </rPr>
      <t xml:space="preserve">AUTO </t>
    </r>
    <r>
      <rPr>
        <sz val="9"/>
        <rFont val="Arial"/>
      </rPr>
      <t>- At the start of your opponent's Attack Phase, you may move this to an empty Front Row slot with a character in the slot across from it.</t>
    </r>
  </si>
  <si>
    <t>PI/SE36-10</t>
  </si>
  <si>
    <r>
      <rPr>
        <b/>
        <sz val="9"/>
        <rFont val="Arial"/>
      </rPr>
      <t xml:space="preserve">(R) 0/0 Luvia (Phantasm/Gem)
AUTO </t>
    </r>
    <r>
      <rPr>
        <sz val="9"/>
        <rFont val="Arial"/>
      </rPr>
      <t xml:space="preserve">- When this attacks, choose 1 of your characters, this turn, it gets +500 power.
</t>
    </r>
    <r>
      <rPr>
        <b/>
        <sz val="9"/>
        <rFont val="Arial"/>
      </rPr>
      <t xml:space="preserve">AUTO </t>
    </r>
    <r>
      <rPr>
        <sz val="9"/>
        <rFont val="Arial"/>
      </rPr>
      <t>- [Discard 1 card] When this is sent from stage to Waiting Room, you may pay cost. If you do, look at up to 4 cards from the top of your deck, choose up to 1 &lt;Phantasm&gt; or &lt;Gem&gt; character from among them, show it to your opponent, add it to hand, and send the rest to Waiting Room.</t>
    </r>
  </si>
  <si>
    <t>PI/SE36-11</t>
  </si>
  <si>
    <r>
      <rPr>
        <b/>
        <sz val="9"/>
        <rFont val="Arial"/>
      </rPr>
      <t>(R) 3/2 Chloe (Phantasm/Magic)
CONT</t>
    </r>
    <r>
      <rPr>
        <sz val="9"/>
        <rFont val="Arial"/>
      </rPr>
      <t xml:space="preserve"> - If this is on stage, this gains &lt;Weapon&gt;.
</t>
    </r>
    <r>
      <rPr>
        <b/>
        <sz val="9"/>
        <rFont val="Arial"/>
      </rPr>
      <t xml:space="preserve">AUTO </t>
    </r>
    <r>
      <rPr>
        <sz val="9"/>
        <rFont val="Arial"/>
      </rPr>
      <t xml:space="preserve">- When this is placed on stage from hand, you may Heal 1.
</t>
    </r>
    <r>
      <rPr>
        <b/>
        <sz val="9"/>
        <rFont val="Arial"/>
      </rPr>
      <t>AUTO -</t>
    </r>
    <r>
      <rPr>
        <b/>
        <sz val="9"/>
        <color rgb="FFE06666"/>
        <rFont val="Arial"/>
      </rPr>
      <t xml:space="preserve"> {CX COMBO} </t>
    </r>
    <r>
      <rPr>
        <b/>
        <sz val="9"/>
        <rFont val="Arial"/>
      </rPr>
      <t>EXPERIENCE 6</t>
    </r>
    <r>
      <rPr>
        <sz val="9"/>
        <rFont val="Arial"/>
      </rPr>
      <t xml:space="preserve"> - (1) When this attacks, if you have the </t>
    </r>
    <r>
      <rPr>
        <b/>
        <sz val="9"/>
        <rFont val="Arial"/>
      </rPr>
      <t>Standby CX (15)</t>
    </r>
    <r>
      <rPr>
        <sz val="9"/>
        <rFont val="Arial"/>
      </rPr>
      <t xml:space="preserve"> in the Climax Area, and the sum of Levels of cards in your Level Zone is 6 or more, you may pay cost. If you do, reveal the top 9 cards of your deck, shuffle your deck afterwards, then deal X damage to your opponent. X equals the number of Standby CXs revealed.</t>
    </r>
  </si>
  <si>
    <t>PI/SE36-12</t>
  </si>
  <si>
    <r>
      <rPr>
        <b/>
        <sz val="9"/>
        <rFont val="Arial"/>
      </rPr>
      <t xml:space="preserve">(C) 0/0 Caren (Phantasm/Infirmary)
CONT - ASSIST </t>
    </r>
    <r>
      <rPr>
        <sz val="9"/>
        <rFont val="Arial"/>
      </rPr>
      <t xml:space="preserve">+500
</t>
    </r>
    <r>
      <rPr>
        <b/>
        <sz val="9"/>
        <rFont val="Arial"/>
      </rPr>
      <t xml:space="preserve">ACT </t>
    </r>
    <r>
      <rPr>
        <sz val="9"/>
        <rFont val="Arial"/>
      </rPr>
      <t>- [(1) Send this to Waiting Room] Look at up to 4 cards from the top of your deck, choose up to 1 &lt;Phantasm&gt; character from among them, show it to your opponent, add it to hand, and send the rest to Waiting Room.</t>
    </r>
  </si>
  <si>
    <t>PI/SE36-13</t>
  </si>
  <si>
    <r>
      <rPr>
        <b/>
        <sz val="9"/>
        <rFont val="Arial"/>
      </rPr>
      <t>(C) 1/1 Bazett (Phantasm/Men's Clothing)
CONT</t>
    </r>
    <r>
      <rPr>
        <sz val="9"/>
        <rFont val="Arial"/>
      </rPr>
      <t xml:space="preserve"> - If you have 2 or more other &lt;Phantasm&gt; characters, this gets +2000 power.
</t>
    </r>
    <r>
      <rPr>
        <b/>
        <sz val="9"/>
        <rFont val="Arial"/>
      </rPr>
      <t>AUTO - ENCORE</t>
    </r>
    <r>
      <rPr>
        <sz val="9"/>
        <rFont val="Arial"/>
      </rPr>
      <t xml:space="preserve"> [Discard 1 character]</t>
    </r>
  </si>
  <si>
    <t>PI/SE36-14</t>
  </si>
  <si>
    <r>
      <rPr>
        <b/>
        <sz val="9"/>
        <rFont val="Arial"/>
      </rPr>
      <t>(C) 2/2 Gilgamesh (Phantasm/Weapon)
CONT - EXPERIENCE 3</t>
    </r>
    <r>
      <rPr>
        <sz val="9"/>
        <rFont val="Arial"/>
      </rPr>
      <t xml:space="preserve"> - If the sum of Levels of cards in your Level Zone is 3 or more, this gets +1500 power, and gains "</t>
    </r>
    <r>
      <rPr>
        <b/>
        <sz val="9"/>
        <rFont val="Arial"/>
      </rPr>
      <t>AUTO - ENCORE</t>
    </r>
    <r>
      <rPr>
        <sz val="9"/>
        <rFont val="Arial"/>
      </rPr>
      <t xml:space="preserve"> [Discard 1 &lt;Phantasm&gt; or &lt;Weapon&gt; character]".
</t>
    </r>
    <r>
      <rPr>
        <b/>
        <sz val="9"/>
        <rFont val="Arial"/>
      </rPr>
      <t>CONT - EXPERIENCE 5</t>
    </r>
    <r>
      <rPr>
        <sz val="9"/>
        <rFont val="Arial"/>
      </rPr>
      <t xml:space="preserve"> - If the sum of Levels of cards in your Level Zone is 5 or more, this gets +1500 power.</t>
    </r>
  </si>
  <si>
    <t>PI/SE36-15</t>
  </si>
  <si>
    <t>(C) Standby CX</t>
  </si>
  <si>
    <t>PI/SE36-16</t>
  </si>
  <si>
    <r>
      <rPr>
        <b/>
        <sz val="9"/>
        <rFont val="Arial"/>
      </rPr>
      <t>(R) 0/0 Illya (Phantasm/Magic)
AUTO</t>
    </r>
    <r>
      <rPr>
        <sz val="9"/>
        <rFont val="Arial"/>
      </rPr>
      <t xml:space="preserve"> - At the start of your Climax Phase, choose 1 of your &lt;Phantasm&gt; or &lt;Magic&gt; characters, this turn, it gets +500 power.
</t>
    </r>
    <r>
      <rPr>
        <b/>
        <sz val="9"/>
        <rFont val="Arial"/>
      </rPr>
      <t>ACT - BRAINSTORM</t>
    </r>
    <r>
      <rPr>
        <sz val="9"/>
        <rFont val="Arial"/>
      </rPr>
      <t xml:space="preserve"> [(1) Rest this] Flip over the top 4 cards of your deck, then send them to Waiting Room. For each Climax among them, search your deck for up to 1 &lt;Phantasm&gt; or &lt;Magic&gt; character, show it to your opponent, add it to hand, and shuffle your deck afterwards.</t>
    </r>
  </si>
  <si>
    <t>PI/SE36-17</t>
  </si>
  <si>
    <r>
      <rPr>
        <b/>
        <sz val="9"/>
        <rFont val="Arial"/>
      </rPr>
      <t xml:space="preserve">(R) 1/0 Miyu (Phantasm/Magic)
CONT </t>
    </r>
    <r>
      <rPr>
        <sz val="9"/>
        <rFont val="Arial"/>
      </rPr>
      <t xml:space="preserve">- During your turn, this gets +1000 power.
</t>
    </r>
    <r>
      <rPr>
        <b/>
        <sz val="9"/>
        <rFont val="Arial"/>
      </rPr>
      <t xml:space="preserve">AUTO - </t>
    </r>
    <r>
      <rPr>
        <b/>
        <sz val="9"/>
        <color rgb="FFE06666"/>
        <rFont val="Arial"/>
      </rPr>
      <t xml:space="preserve">{CX COMBO} </t>
    </r>
    <r>
      <rPr>
        <b/>
        <sz val="9"/>
        <rFont val="Arial"/>
      </rPr>
      <t>EXPERIENCE 2</t>
    </r>
    <r>
      <rPr>
        <sz val="9"/>
        <rFont val="Arial"/>
      </rPr>
      <t xml:space="preserve"> - [Discard 1 card] When this attacks, if you have the </t>
    </r>
    <r>
      <rPr>
        <b/>
        <sz val="9"/>
        <rFont val="Arial"/>
      </rPr>
      <t>Pants CX (31)</t>
    </r>
    <r>
      <rPr>
        <sz val="9"/>
        <rFont val="Arial"/>
      </rPr>
      <t xml:space="preserve"> in the Climax Area, and the sum of Levels of cards in your Level Zone is 2 or more, you may pay cost. If you do, look at up to 3 cards from the top of your deck, choose up to 3 &lt;Phantasm&gt; or &lt;Magic&gt; characters from among them, show them to your opponent, add them to hand, and send the rest to Waiting Room.</t>
    </r>
  </si>
  <si>
    <t>PI/SE36-18</t>
  </si>
  <si>
    <r>
      <rPr>
        <b/>
        <sz val="9"/>
        <rFont val="Arial"/>
      </rPr>
      <t>(R) 3/2 Miyu (Phantasm/Magic)
CONT</t>
    </r>
    <r>
      <rPr>
        <sz val="9"/>
        <rFont val="Arial"/>
      </rPr>
      <t xml:space="preserve"> - If you have 4 or more &lt;Phantasm&gt; or &lt;Magic&gt; characters, this gets -1 Level in hand.
</t>
    </r>
    <r>
      <rPr>
        <b/>
        <sz val="9"/>
        <rFont val="Arial"/>
      </rPr>
      <t xml:space="preserve">AUTO </t>
    </r>
    <r>
      <rPr>
        <sz val="9"/>
        <rFont val="Arial"/>
      </rPr>
      <t xml:space="preserve">- [Discard 1 card] When this is placed on stage from hand, you may pay cost. If you do, put the top card of your Clock into Stock.
</t>
    </r>
    <r>
      <rPr>
        <b/>
        <sz val="9"/>
        <rFont val="Arial"/>
      </rPr>
      <t xml:space="preserve">AUTO </t>
    </r>
    <r>
      <rPr>
        <sz val="9"/>
        <rFont val="Arial"/>
      </rPr>
      <t xml:space="preserve">- </t>
    </r>
    <r>
      <rPr>
        <b/>
        <sz val="9"/>
        <rFont val="Arial"/>
      </rPr>
      <t xml:space="preserve">EXPERIENCE 5 </t>
    </r>
    <r>
      <rPr>
        <sz val="9"/>
        <rFont val="Arial"/>
      </rPr>
      <t>- When this attacks, if the sum of Levels of cards in your Level Zone is 5 or more, this turn, this gets +2500 power.</t>
    </r>
  </si>
  <si>
    <t>PI/SE36-19</t>
  </si>
  <si>
    <r>
      <rPr>
        <b/>
        <sz val="9"/>
        <rFont val="Arial"/>
      </rPr>
      <t>(R) 3/2 Illya (Phantasm/Magic)
AUTO</t>
    </r>
    <r>
      <rPr>
        <sz val="9"/>
        <rFont val="Arial"/>
      </rPr>
      <t xml:space="preserve"> - When this is placed on stage from hand, you may Heal 1.
</t>
    </r>
    <r>
      <rPr>
        <b/>
        <sz val="9"/>
        <rFont val="Arial"/>
      </rPr>
      <t>AUTO - {CX COMBO} EXPERIENCE 6</t>
    </r>
    <r>
      <rPr>
        <sz val="9"/>
        <rFont val="Arial"/>
      </rPr>
      <t xml:space="preserve"> [(1) Discard 2 cards] When this attacks, if you have the </t>
    </r>
    <r>
      <rPr>
        <b/>
        <sz val="9"/>
        <rFont val="Arial"/>
      </rPr>
      <t xml:space="preserve">Pants CX (30) </t>
    </r>
    <r>
      <rPr>
        <sz val="9"/>
        <rFont val="Arial"/>
      </rPr>
      <t>in the Climax Area, and the sum of Levels of cards in your Level Zone is 6 or more, you may pay cost. If you do, perform each of the following effects once each, in the order of your choosing:
- Look at up to 2 cards from the top of your opponent's deck, choose up to 2 cards from among them, put them on top of your opponent's deck, and send the rest to Waiting Room.
- Deal 2 damage to your opponent.</t>
    </r>
  </si>
  <si>
    <t>PI/SE36-20</t>
  </si>
  <si>
    <r>
      <rPr>
        <b/>
        <sz val="9"/>
        <rFont val="Arial"/>
      </rPr>
      <t>(C) 0/0 Mimi (Phantasm/Book)
CONT</t>
    </r>
    <r>
      <rPr>
        <sz val="9"/>
        <rFont val="Arial"/>
      </rPr>
      <t xml:space="preserve"> - All of your other &lt;Phantasm&gt; characters get +500 power.
</t>
    </r>
    <r>
      <rPr>
        <b/>
        <sz val="9"/>
        <rFont val="Arial"/>
      </rPr>
      <t xml:space="preserve">AUTO </t>
    </r>
    <r>
      <rPr>
        <sz val="9"/>
        <rFont val="Arial"/>
      </rPr>
      <t>- [Discard 1 card] When your character's Trigger Check reveals a Pants CX, you may pay cost. If you do, look at up to 2 cards from the top of your deck, choose up to 1 card from among them, add it to hand, and send the rest to Waiting Room.</t>
    </r>
  </si>
  <si>
    <t>PI/SE36-21</t>
  </si>
  <si>
    <r>
      <rPr>
        <b/>
        <sz val="9"/>
        <rFont val="Arial"/>
      </rPr>
      <t>(C) 0/0 Nanaki (Phantasm)
AUTO</t>
    </r>
    <r>
      <rPr>
        <sz val="9"/>
        <rFont val="Arial"/>
      </rPr>
      <t xml:space="preserve"> - When this is placed on stage from hand, reveal the top card of your deck. If that card is a &lt;Phantasm&gt; character, add it to hand and discard 1 card.
</t>
    </r>
    <r>
      <rPr>
        <b/>
        <sz val="9"/>
        <rFont val="Arial"/>
      </rPr>
      <t xml:space="preserve">AUTO </t>
    </r>
    <r>
      <rPr>
        <sz val="9"/>
        <rFont val="Arial"/>
      </rPr>
      <t>- [Discard 1 Climax] When this is placed on stage from hand, you may pay cost. If you do, choose 1 &lt;Phantasm&gt; character from your Waiting Room, and add it to hand.</t>
    </r>
  </si>
  <si>
    <t>PI/SE36-22</t>
  </si>
  <si>
    <r>
      <rPr>
        <b/>
        <sz val="9"/>
        <rFont val="Arial"/>
      </rPr>
      <t xml:space="preserve">(C) 0/0 Irisviel (Phantasm)
AUTO </t>
    </r>
    <r>
      <rPr>
        <sz val="9"/>
        <rFont val="Arial"/>
      </rPr>
      <t xml:space="preserve">- When this is placed on stage from hand, look at the top card of your deck, and put it on top or bottom of your deck.
</t>
    </r>
    <r>
      <rPr>
        <b/>
        <sz val="9"/>
        <rFont val="Arial"/>
      </rPr>
      <t xml:space="preserve">AUTO </t>
    </r>
    <r>
      <rPr>
        <sz val="9"/>
        <rFont val="Arial"/>
      </rPr>
      <t>- [(1) Discard 1 card] When this is placed on stage from hand, you may pay cost. If you do, search your deck for up to 1 &lt;Phantasm&gt; character, show it to your opponent, add it to hand, and shuffle your deck afterwards.</t>
    </r>
    <r>
      <rPr>
        <b/>
        <sz val="9"/>
        <rFont val="Arial"/>
      </rPr>
      <t xml:space="preserve">
</t>
    </r>
  </si>
  <si>
    <t>PI/SE36-23</t>
  </si>
  <si>
    <r>
      <rPr>
        <b/>
        <sz val="9"/>
        <rFont val="Arial"/>
      </rPr>
      <t>(C) 1/0 Sella (Phantasm/Maid)
CONT - EXPERIENCE 2</t>
    </r>
    <r>
      <rPr>
        <sz val="9"/>
        <rFont val="Arial"/>
      </rPr>
      <t xml:space="preserve"> - If the sum of Levels of cards in your Level Zone is 2 or more, this gets +2000 power, and gains the following ability: "AUTO - When this attacks, if the Level of the character across from this is 2, this turn, this gets +6000 power."
</t>
    </r>
    <r>
      <rPr>
        <b/>
        <sz val="9"/>
        <rFont val="Arial"/>
      </rPr>
      <t xml:space="preserve">AUTO </t>
    </r>
    <r>
      <rPr>
        <sz val="9"/>
        <rFont val="Arial"/>
      </rPr>
      <t>- [Rest 1 of your other Standing &lt;Phantasm&gt; characters] When this is placed on stage from hand, you may pay cost. If you do, choose 1 card from your Level Zone and 1 card from your Waiting Room, swap them, then choose up to 1 of your characters, this turn, it gets +1 Level.</t>
    </r>
  </si>
  <si>
    <t>PI/SE36-24</t>
  </si>
  <si>
    <r>
      <rPr>
        <b/>
        <sz val="9"/>
        <rFont val="Arial"/>
      </rPr>
      <t>(C) 1/0 Tatsuko (Phantasm/Sports)
AUTO</t>
    </r>
    <r>
      <rPr>
        <sz val="9"/>
        <rFont val="Arial"/>
      </rPr>
      <t xml:space="preserve"> - When this attacks, this turn, this gets +X power. X equals the number of your other &lt;Phantasm&gt; characters times 500.
</t>
    </r>
    <r>
      <rPr>
        <b/>
        <sz val="9"/>
        <rFont val="Arial"/>
      </rPr>
      <t xml:space="preserve">AUTO </t>
    </r>
    <r>
      <rPr>
        <sz val="9"/>
        <rFont val="Arial"/>
      </rPr>
      <t>- [Discard 1 Pants CX] When this attacks, you may pay cost. If you do, this turn, this gets +1500 power, and gains the following ability: "</t>
    </r>
    <r>
      <rPr>
        <b/>
        <sz val="9"/>
        <rFont val="Arial"/>
      </rPr>
      <t xml:space="preserve">AUTO </t>
    </r>
    <r>
      <rPr>
        <sz val="9"/>
        <rFont val="Arial"/>
      </rPr>
      <t>- When this card's battle opponent is Reversed, you may draw 1 card."</t>
    </r>
  </si>
  <si>
    <t>PI/SE36-25</t>
  </si>
  <si>
    <r>
      <rPr>
        <b/>
        <sz val="9"/>
        <rFont val="Arial"/>
      </rPr>
      <t>(C) 1/1 Taiga (Phantasm/Teacher)
AUTO</t>
    </r>
    <r>
      <rPr>
        <sz val="9"/>
        <rFont val="Arial"/>
      </rPr>
      <t xml:space="preserve"> - When this is placed on stage from hand, choose up to 1 of your opponent's characters, send it to Memory, then your opponent places that character on stage in the slot of their choosing.
</t>
    </r>
    <r>
      <rPr>
        <b/>
        <sz val="9"/>
        <rFont val="Arial"/>
      </rPr>
      <t xml:space="preserve">AUTO </t>
    </r>
    <r>
      <rPr>
        <sz val="9"/>
        <rFont val="Arial"/>
      </rPr>
      <t>- When this is Reversed, if the battle opponent's Level is higher than your opponent's Level, you may send that character to the bottom of your opponent's deck.</t>
    </r>
  </si>
  <si>
    <t>PI/SE36-26</t>
  </si>
  <si>
    <r>
      <rPr>
        <b/>
        <sz val="9"/>
        <rFont val="Arial"/>
      </rPr>
      <t xml:space="preserve">(C) 2/1 Suzuka (Phantasm/Otaku)
CONT - ASSIST </t>
    </r>
    <r>
      <rPr>
        <sz val="9"/>
        <rFont val="Arial"/>
      </rPr>
      <t xml:space="preserve">+2000 to Level 3 or higher characters in front of this card.
</t>
    </r>
    <r>
      <rPr>
        <b/>
        <sz val="9"/>
        <rFont val="Arial"/>
      </rPr>
      <t xml:space="preserve">AUTO </t>
    </r>
    <r>
      <rPr>
        <sz val="9"/>
        <rFont val="Arial"/>
      </rPr>
      <t>- [Discard 1 card] When your character's Trigger Check reveals a Pants CX, you may pay cost. If you do, look at up to 2 cards from the top of your deck, put them on top of your deck in any order, then draw up to 1 card.</t>
    </r>
  </si>
  <si>
    <t>PI/SE36-27</t>
  </si>
  <si>
    <r>
      <rPr>
        <b/>
        <sz val="9"/>
        <rFont val="Arial"/>
      </rPr>
      <t>(C) 2/1 Leysritt (Phantasm/Maid)
CONT - EXPERIENCE 5</t>
    </r>
    <r>
      <rPr>
        <sz val="9"/>
        <rFont val="Arial"/>
      </rPr>
      <t xml:space="preserve"> - If the sum of Levels of cards in your Level Zone is 5 or more, this gets +1000 power, and gains the following ability: "</t>
    </r>
    <r>
      <rPr>
        <b/>
        <sz val="9"/>
        <rFont val="Arial"/>
      </rPr>
      <t xml:space="preserve">AUTO </t>
    </r>
    <r>
      <rPr>
        <sz val="9"/>
        <rFont val="Arial"/>
      </rPr>
      <t xml:space="preserve">- When this card's Level 2 or higher battle opponent is Reversed, you may put the top card of your deck into Stock."
</t>
    </r>
    <r>
      <rPr>
        <b/>
        <sz val="9"/>
        <rFont val="Arial"/>
      </rPr>
      <t xml:space="preserve">AUTO </t>
    </r>
    <r>
      <rPr>
        <sz val="9"/>
        <rFont val="Arial"/>
      </rPr>
      <t>- When this attacks, this turn, this gets +X power. X equals the number of your other &lt;Phantasm&gt; characters times 1000.</t>
    </r>
  </si>
  <si>
    <t>PI/SE36-28</t>
  </si>
  <si>
    <t>PI/SE36-29</t>
  </si>
  <si>
    <t>PI/SE36-30</t>
  </si>
  <si>
    <t>(C) Pants CX</t>
  </si>
  <si>
    <t>PI/SE36-31</t>
  </si>
  <si>
    <t>PI/SE36-32</t>
  </si>
  <si>
    <t>OFR</t>
  </si>
  <si>
    <t>PI/SE36-33</t>
  </si>
  <si>
    <t>PI/SE36-34</t>
  </si>
  <si>
    <t>PI/SE36-35</t>
  </si>
  <si>
    <t>PI/SE36-36</t>
  </si>
  <si>
    <t>(AR) Standby CX</t>
  </si>
  <si>
    <t>PI/SE36-37</t>
  </si>
  <si>
    <t>PI/SE36-38</t>
  </si>
  <si>
    <t>PI/SE36-39</t>
  </si>
  <si>
    <t>PI/SE36-40</t>
  </si>
  <si>
    <r>
      <rPr>
        <b/>
        <sz val="9"/>
        <rFont val="Arial"/>
      </rPr>
      <t>(PR) 3/2 Miyu &amp; Illya &amp; Chloe (Phantasm/Magic)
CONT</t>
    </r>
    <r>
      <rPr>
        <sz val="9"/>
        <rFont val="Arial"/>
      </rPr>
      <t xml:space="preserve"> - During your turn, this gets +1000 power.
</t>
    </r>
    <r>
      <rPr>
        <b/>
        <sz val="9"/>
        <rFont val="Arial"/>
      </rPr>
      <t xml:space="preserve">CONT </t>
    </r>
    <r>
      <rPr>
        <sz val="9"/>
        <rFont val="Arial"/>
      </rPr>
      <t xml:space="preserve">- If this is on stage, this gains &lt;Weapon&gt;.
</t>
    </r>
    <r>
      <rPr>
        <b/>
        <sz val="9"/>
        <rFont val="Arial"/>
      </rPr>
      <t xml:space="preserve">AUTO </t>
    </r>
    <r>
      <rPr>
        <sz val="9"/>
        <rFont val="Arial"/>
      </rPr>
      <t>- When this is placed on stage from hand, draw 1 card, discard 1 card, then choose up to 1 of your opponent's characters, and return it to hand.</t>
    </r>
  </si>
  <si>
    <r>
      <t xml:space="preserve">(C) 3/4 Deadly Ramen (Event)
COUNTER </t>
    </r>
    <r>
      <rPr>
        <sz val="9"/>
        <rFont val="Arial"/>
      </rPr>
      <t>- You may discard 2 cards. If you do, choose 1 of your opponent's Front Row Level 3 or lower characters, and send it to Waiting Room.</t>
    </r>
  </si>
  <si>
    <r>
      <t xml:space="preserve">(C) 2/1 Kirei (Phantasm/Priest)
AUTO </t>
    </r>
    <r>
      <rPr>
        <sz val="9"/>
        <rFont val="Arial"/>
      </rPr>
      <t xml:space="preserve">- When this is placed on stage from hand, if you have 5 or less deck, shuffle all cards from your Waiting Room into your deck, then choose 1 of your characters, until the end of your opponent's next turn, it gets +3000 power.
</t>
    </r>
    <r>
      <rPr>
        <b/>
        <sz val="9"/>
        <rFont val="Arial"/>
      </rPr>
      <t xml:space="preserve">AUTO </t>
    </r>
    <r>
      <rPr>
        <sz val="9"/>
        <rFont val="Arial"/>
      </rPr>
      <t>- When this is placed on stage from hand, all players resolve the following effect: "If you have 5 or more Memory, choose 4 cards from your Memory, and send all other cards to Waiting Room."</t>
    </r>
  </si>
  <si>
    <t>(AR) 3/2 Illya (Master/Magic)
【C】 If you have 2 or less Climaxes in Waiting Room, this card in your Hand gets -1 Level.
【C】 For each of your other Green or 《魔法》 Characters in the Front Row, this card gets +1000 Power.
【A】 When this card is placed on Stage from Hand, you may place the top card of your Clock into Waiting Room.</t>
  </si>
  <si>
    <t>(AR) 1/0 Illya (Magic/Weapon)
【A】 When this card is placed on Stage from Hand, you may place 3 cards from the top of your Deck into Waiting Room.
【A】［Return this card to Hand］ When your Climax is placed into the Climax slot, you may pay the Cost. If you did, look at the top card of your Deck, place it at the top of the Deck or into Waiting Room, choose 1 of your 《武器》 Characters, during this turn, it gets +2000 Power.</t>
  </si>
  <si>
    <t>(AR) 1/0 Illya (Magic/Weapon)
【A】【CXCOMBO】［①］ When 「息の合った連携」 is placed into your Climax slot, if this card is in the Front Row, you may pay the Cost. If you did, choose 1 of your other 《武器》 Characters, STAND it.</t>
  </si>
  <si>
    <t>(AR) 3/2 Miyu &amp; Chloe &amp; Illya (Magic/Weapon)
【A】 When this card is placed on Stage from Hand, you may place the top card of your Clock into Waiting Room.
【A】 When this card's battle opponent becomes REVERSE, you may return this card to your Hand.
【A】 When this card becomes REVERSE, if you have 2 or more other 《武器》 or 《魔法》 Characters, and this card's battle opponents Level is 3 or lower, you may REVERSE that battle opponent.</t>
  </si>
  <si>
    <t xml:space="preserve">(AR) Illya 1/0 (Master/Magic)
【A】 EXPERIENCE ［Place 1 card from Hand into Waiting Room］ When this card is placed on Stage from Hand, if the total Level of cards in your Level slot is 2 or higher, you may pay the Cost. If you did, look at up to 4 cards from the top of your Deck, choose up to 1 《魔法》 Character and show it to your opponent, add it to Hand, place the remaining cards into Waiting Room. </t>
  </si>
  <si>
    <t>(AR) Illya 2/1 (Master/Magic)
【A】［① Place 1 《魔法》 Character from Hand into Waiting Room, place 1 Character from your Stage into Waiting Room］ When you use this card's 『ASSIST』, you may pay the Cost. If you did, choose 1 of your opponent's Characters with Level higher than your opponent's Level, place it to the bottom of the Deck.
【S】● ASSIST 2500 Level 2 ［① Place this card from Hand into Waiting Room］ (Choose 1 of your Characters being Front Attacked, during that turn, it gets +2500 Power)</t>
  </si>
  <si>
    <t>(AR) Illya 2/1 (Master/Magic)
【A】 When this card is placed on Stage from Hand, if your Deck has 5 or less cards, return all cards from your Waiting Room to the Deck. If you did, shuffle your Deck afterwards, choose 1 of your Character, until the end of your opponent's next turn, it gets +3000 Power.
【S】 [② REST 2 of your Characters] Draw 1 card.</t>
  </si>
  <si>
    <t>(AR) Illya 3/2 (Master/Magic)
【C】 SUPPORT All your Characters in front of this card gains the following ability.『【C】 During this card's battle, your opponent cannot play Events from Hand.』
【C】 EXPERIENCE If the total Level of cards in your Level slot is 4 or higher, this card gains the following ability.『【C】 SUPPORT All your 《魔法》 Characters in front of this card get +X Power. X is equals to that Character's Level ×1000.』
【A】 When this card is placed on Stage from Hand, draw up to 2 cards, choose 1 card from your Hand, place it into Waiting Room.</t>
  </si>
  <si>
    <t>PI/SE36-P01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</si>
</sst>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0"/>
      <color rgb="FF000000"/>
      <name val="Arial"/>
    </font>
    <font>
      <sz val="8"/>
      <name val="Arial"/>
    </font>
    <font>
      <sz val="10"/>
      <name val="Arial"/>
    </font>
    <font>
      <sz val="9"/>
      <name val="Arial"/>
    </font>
    <font>
      <sz val="11"/>
      <color rgb="FF000000"/>
      <name val="Inconsolata"/>
    </font>
    <font>
      <b/>
      <sz val="9"/>
      <name val="Arial"/>
    </font>
    <font>
      <i/>
      <sz val="10"/>
      <name val="Arial"/>
    </font>
    <font>
      <b/>
      <sz val="9"/>
      <color rgb="FFE06666"/>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22">
    <xf numFmtId="0" fontId="0" fillId="0" borderId="0" xfId="0" applyFont="1" applyAlignment="1"/>
    <xf numFmtId="0" fontId="1" fillId="0" borderId="0" xfId="0" applyFont="1" applyAlignment="1">
      <alignment horizontal="left" vertical="top"/>
    </xf>
    <xf numFmtId="0" fontId="2" fillId="0" borderId="0" xfId="0" applyFont="1" applyAlignment="1">
      <alignment horizontal="center" vertical="center"/>
    </xf>
    <xf numFmtId="0" fontId="3" fillId="0" borderId="0" xfId="0" applyFont="1" applyAlignment="1">
      <alignment vertical="top" wrapText="1"/>
    </xf>
    <xf numFmtId="0" fontId="2" fillId="0" borderId="0" xfId="0" applyFont="1" applyAlignment="1">
      <alignment horizontal="left" vertical="center" wrapText="1"/>
    </xf>
    <xf numFmtId="0" fontId="3" fillId="0" borderId="0" xfId="0" applyFont="1" applyAlignment="1">
      <alignment vertical="center" wrapText="1"/>
    </xf>
    <xf numFmtId="0" fontId="2" fillId="0" borderId="0" xfId="0" applyFont="1" applyAlignment="1">
      <alignment vertical="center"/>
    </xf>
    <xf numFmtId="0" fontId="3" fillId="0" borderId="0" xfId="0" applyFont="1" applyAlignment="1">
      <alignment vertical="center"/>
    </xf>
    <xf numFmtId="0" fontId="2" fillId="0" borderId="0" xfId="0" applyFont="1" applyAlignment="1">
      <alignment vertical="center"/>
    </xf>
    <xf numFmtId="0" fontId="2" fillId="0" borderId="0" xfId="0" applyFont="1" applyAlignment="1">
      <alignment horizontal="center" vertical="center"/>
    </xf>
    <xf numFmtId="0" fontId="4" fillId="2" borderId="0" xfId="0" applyFont="1" applyFill="1" applyAlignment="1">
      <alignment horizontal="center" vertical="center"/>
    </xf>
    <xf numFmtId="0" fontId="4" fillId="2" borderId="0" xfId="0" applyFont="1" applyFill="1" applyAlignment="1">
      <alignment horizontal="left" vertical="center" wrapText="1"/>
    </xf>
    <xf numFmtId="0" fontId="5" fillId="0" borderId="0" xfId="0" applyFont="1" applyAlignment="1">
      <alignment vertical="top" wrapText="1"/>
    </xf>
    <xf numFmtId="0" fontId="6" fillId="0" borderId="0" xfId="0" applyFont="1" applyAlignment="1">
      <alignment horizontal="left" vertical="center" wrapText="1"/>
    </xf>
    <xf numFmtId="0" fontId="3" fillId="0" borderId="0" xfId="0" applyFont="1" applyAlignment="1">
      <alignment vertical="center" wrapText="1"/>
    </xf>
    <xf numFmtId="0" fontId="2" fillId="0" borderId="0" xfId="0" applyFont="1" applyAlignment="1">
      <alignment horizontal="left" vertical="center" wrapText="1"/>
    </xf>
    <xf numFmtId="0" fontId="2" fillId="0" borderId="0" xfId="0" applyFont="1" applyAlignment="1">
      <alignment horizontal="left" wrapText="1"/>
    </xf>
    <xf numFmtId="0" fontId="5" fillId="0" borderId="0" xfId="0" applyFont="1" applyAlignment="1">
      <alignment horizontal="center" vertical="center" wrapText="1"/>
    </xf>
    <xf numFmtId="0" fontId="4" fillId="2" borderId="0" xfId="0" applyFont="1" applyFill="1" applyAlignment="1">
      <alignment horizontal="left" wrapText="1"/>
    </xf>
    <xf numFmtId="0" fontId="4" fillId="2" borderId="0" xfId="0" applyFont="1" applyFill="1"/>
    <xf numFmtId="0" fontId="1" fillId="0" borderId="0" xfId="0" applyFont="1" applyAlignment="1">
      <alignment horizontal="left" vertical="top" wrapText="1"/>
    </xf>
    <xf numFmtId="0" fontId="3"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s-tcg.com/wordpress/wp-content/uploads/today_card/20210204_xp06.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41"/>
  <sheetViews>
    <sheetView tabSelected="1" workbookViewId="0">
      <pane ySplit="1" topLeftCell="A38" activePane="bottomLeft" state="frozen"/>
      <selection pane="bottomLeft" activeCell="C41" sqref="C41"/>
    </sheetView>
  </sheetViews>
  <sheetFormatPr defaultColWidth="14.42578125" defaultRowHeight="15.75" customHeight="1"/>
  <cols>
    <col min="1" max="1" width="9.7109375" customWidth="1"/>
    <col min="2" max="2" width="18.85546875" customWidth="1"/>
    <col min="3" max="3" width="58.140625" customWidth="1"/>
    <col min="4" max="5" width="18.85546875" customWidth="1"/>
    <col min="6" max="6" width="5.140625" customWidth="1"/>
  </cols>
  <sheetData>
    <row r="1" spans="1:6" ht="137.25" customHeight="1">
      <c r="A1" s="1" t="s">
        <v>0</v>
      </c>
      <c r="B1" s="2" t="e">
        <f ca="1">image("https://ws-tcg.com/wordpress/wp-content/uploads/today_card/20210202_tr07.png")</f>
        <v>#NAME?</v>
      </c>
      <c r="C1" s="3" t="s">
        <v>1</v>
      </c>
      <c r="D1" s="4" t="e">
        <f ca="1">image("https://ws-tcg.com/wordpress/wp-content/uploads/today_card/20210202_tr24.png")</f>
        <v>#NAME?</v>
      </c>
      <c r="E1" s="5"/>
      <c r="F1" s="6"/>
    </row>
    <row r="2" spans="1:6" ht="137.25" customHeight="1">
      <c r="A2" s="1" t="s">
        <v>2</v>
      </c>
      <c r="B2" s="2" t="e">
        <f ca="1">image("https://ws-tcg.com/wordpress/wp-content/uploads/today_card/20210203_gn04.png")</f>
        <v>#NAME?</v>
      </c>
      <c r="C2" s="3" t="s">
        <v>3</v>
      </c>
      <c r="D2" s="4" t="e">
        <f ca="1">image("https://livedoor.blogimg.jp/freedomduo/imgs/3/c/3c356cee.png")</f>
        <v>#NAME?</v>
      </c>
      <c r="E2" s="7"/>
      <c r="F2" s="8"/>
    </row>
    <row r="3" spans="1:6" ht="137.25" customHeight="1">
      <c r="A3" s="1" t="s">
        <v>4</v>
      </c>
      <c r="B3" s="2" t="e">
        <f ca="1">image("https://ws-tcg.com/wordpress/wp-content/uploads/today_card/20210121_yt01.png")</f>
        <v>#NAME?</v>
      </c>
      <c r="C3" s="3" t="s">
        <v>5</v>
      </c>
      <c r="D3" s="4" t="e">
        <f ca="1">image("https://ws-tcg.com/wordpress/wp-content/uploads/today_card/20210121_yt21.png")</f>
        <v>#NAME?</v>
      </c>
      <c r="E3" s="7"/>
      <c r="F3" s="6"/>
    </row>
    <row r="4" spans="1:6" ht="137.25" customHeight="1">
      <c r="A4" s="1" t="s">
        <v>6</v>
      </c>
      <c r="B4" s="9" t="e">
        <f ca="1">image("https://ws-tcg.com/wordpress/wp-content/uploads/today_card/20210201_tx06.png")</f>
        <v>#NAME?</v>
      </c>
      <c r="C4" s="3" t="s">
        <v>7</v>
      </c>
      <c r="D4" s="4" t="e">
        <f ca="1">image("https://ws-tcg.com/wordpress/wp-content/uploads/today_card/20210201_tx24.png")</f>
        <v>#NAME?</v>
      </c>
      <c r="E4" s="7"/>
      <c r="F4" s="6"/>
    </row>
    <row r="5" spans="1:6" ht="137.25" customHeight="1">
      <c r="A5" s="1" t="s">
        <v>8</v>
      </c>
      <c r="B5" s="2" t="e">
        <f ca="1">image("https://ws-tcg.com/wordpress/wp-content/uploads/today_card/20210203_gn05.png")</f>
        <v>#NAME?</v>
      </c>
      <c r="C5" s="3" t="s">
        <v>9</v>
      </c>
      <c r="D5" s="4" t="e">
        <f ca="1">image("https://livedoor.blogimg.jp/freedomduo/imgs/9/b/9b92019e.png")</f>
        <v>#NAME?</v>
      </c>
      <c r="E5" s="5"/>
      <c r="F5" s="6"/>
    </row>
    <row r="6" spans="1:6" ht="137.25" customHeight="1">
      <c r="A6" s="1" t="s">
        <v>10</v>
      </c>
      <c r="B6" s="9" t="e">
        <f ca="1">image("https://ws-tcg.com/wordpress/wp-content/uploads/today_card/20210121_yt02.png")</f>
        <v>#NAME?</v>
      </c>
      <c r="C6" s="3" t="s">
        <v>11</v>
      </c>
      <c r="D6" s="4" t="e">
        <f ca="1">image("https://ws-tcg.com/wordpress/wp-content/uploads/today_card/20210121_yt22.png")</f>
        <v>#NAME?</v>
      </c>
      <c r="E6" s="5"/>
      <c r="F6" s="6"/>
    </row>
    <row r="7" spans="1:6" ht="137.25" customHeight="1">
      <c r="A7" s="1" t="s">
        <v>12</v>
      </c>
      <c r="B7" s="2" t="e">
        <f ca="1">image("https://ws-tcg.com/wordpress/wp-content/uploads/today_card/20210121_yt03.png")</f>
        <v>#NAME?</v>
      </c>
      <c r="C7" s="3" t="s">
        <v>13</v>
      </c>
      <c r="D7" s="4" t="e">
        <f ca="1">image("https://ws-tcg.com/wordpress/wp-content/uploads/today_card/20210121_yt23.png")</f>
        <v>#NAME?</v>
      </c>
      <c r="E7" s="5"/>
      <c r="F7" s="6"/>
    </row>
    <row r="8" spans="1:6" ht="137.25" customHeight="1">
      <c r="A8" s="1" t="s">
        <v>14</v>
      </c>
      <c r="B8" s="10" t="e">
        <f ca="1">image("https://ws-tcg.com/wordpress/wp-content/uploads/today_card/20210122_hj01.png")</f>
        <v>#NAME?</v>
      </c>
      <c r="C8" s="3" t="s">
        <v>15</v>
      </c>
      <c r="D8" s="11" t="e">
        <f ca="1">image("https://ws-tcg.com/wordpress/wp-content/uploads/today_card/20210122_hj21.png")</f>
        <v>#NAME?</v>
      </c>
      <c r="E8" s="5" t="e">
        <f ca="1">image("https://ws-tcg.com/wordpress/wp-content/uploads/today_card/20210122_hj22.png")</f>
        <v>#NAME?</v>
      </c>
      <c r="F8" s="8" t="s">
        <v>16</v>
      </c>
    </row>
    <row r="9" spans="1:6" ht="137.25" customHeight="1">
      <c r="A9" s="1" t="s">
        <v>17</v>
      </c>
      <c r="B9" s="9" t="e">
        <f ca="1">image("https://ws-tcg.com/wordpress/wp-content/uploads/today_card/20210118_yg01.png")</f>
        <v>#NAME?</v>
      </c>
      <c r="C9" s="12" t="s">
        <v>18</v>
      </c>
      <c r="D9" s="4" t="e">
        <f ca="1">image("https://ws-tcg.com/wordpress/wp-content/uploads/today_card/20210118_yg21.png")</f>
        <v>#NAME?</v>
      </c>
      <c r="E9" s="5"/>
      <c r="F9" s="6"/>
    </row>
    <row r="10" spans="1:6" ht="137.25" customHeight="1">
      <c r="A10" s="1" t="s">
        <v>19</v>
      </c>
      <c r="B10" s="2" t="e">
        <f ca="1">image("https://ws-tcg.com/wordpress/wp-content/uploads/today_card/20210118_yg02.png")</f>
        <v>#NAME?</v>
      </c>
      <c r="C10" s="12" t="s">
        <v>20</v>
      </c>
      <c r="D10" s="4" t="e">
        <f ca="1">image("https://ws-tcg.com/wordpress/wp-content/uploads/today_card/20210118_yg22.png")</f>
        <v>#NAME?</v>
      </c>
      <c r="E10" s="5"/>
      <c r="F10" s="6"/>
    </row>
    <row r="11" spans="1:6" ht="137.25" customHeight="1">
      <c r="A11" s="1" t="s">
        <v>21</v>
      </c>
      <c r="B11" s="9" t="e">
        <f ca="1">image("https://ws-tcg.com/wordpress/wp-content/uploads/today_card/20210119_jy01.png")</f>
        <v>#NAME?</v>
      </c>
      <c r="C11" s="3" t="s">
        <v>22</v>
      </c>
      <c r="D11" s="4" t="e">
        <f ca="1">image("https://ws-tcg.com/wordpress/wp-content/uploads/today_card/20210119_jy21.png")</f>
        <v>#NAME?</v>
      </c>
      <c r="E11" s="5"/>
      <c r="F11" s="6"/>
    </row>
    <row r="12" spans="1:6" ht="137.25" customHeight="1">
      <c r="A12" s="1" t="s">
        <v>23</v>
      </c>
      <c r="B12" s="9" t="e">
        <f ca="1">image("https://ws-tcg.com/wordpress/wp-content/uploads/today_card/20210120_ld01.png")</f>
        <v>#NAME?</v>
      </c>
      <c r="C12" s="3" t="s">
        <v>24</v>
      </c>
      <c r="D12" s="4" t="e">
        <f ca="1">image("https://ws-tcg.com/wordpress/wp-content/uploads/today_card/20210120_ld21.png")</f>
        <v>#NAME?</v>
      </c>
      <c r="E12" s="5"/>
      <c r="F12" s="6"/>
    </row>
    <row r="13" spans="1:6" ht="137.25" customHeight="1">
      <c r="A13" s="1" t="s">
        <v>25</v>
      </c>
      <c r="B13" s="9" t="e">
        <f ca="1">image("https://ws-tcg.com/wordpress/wp-content/uploads/today_card/20210120_ld02.png")</f>
        <v>#NAME?</v>
      </c>
      <c r="C13" s="3" t="s">
        <v>26</v>
      </c>
      <c r="D13" s="4" t="e">
        <f ca="1">image("https://ws-tcg.com/wordpress/wp-content/uploads/today_card/20210120_ld22.png")</f>
        <v>#NAME?</v>
      </c>
      <c r="E13" s="5"/>
      <c r="F13" s="6"/>
    </row>
    <row r="14" spans="1:6" ht="137.25" customHeight="1">
      <c r="A14" s="1" t="s">
        <v>27</v>
      </c>
      <c r="B14" s="2" t="e">
        <f ca="1">image("https://ws-tcg.com/wordpress/wp-content/uploads/today_card/20210120_ld03.png")</f>
        <v>#NAME?</v>
      </c>
      <c r="C14" s="3" t="s">
        <v>28</v>
      </c>
      <c r="D14" s="13" t="e">
        <f ca="1">image("https://ws-tcg.com/wordpress/wp-content/uploads/today_card/20210120_ld23.png")</f>
        <v>#NAME?</v>
      </c>
      <c r="E14" s="5"/>
      <c r="F14" s="6"/>
    </row>
    <row r="15" spans="1:6" ht="137.25" customHeight="1">
      <c r="A15" s="1" t="s">
        <v>29</v>
      </c>
      <c r="B15" s="9" t="e">
        <f ca="1">image("https://i.imgur.com/vrxzhWu.png?1")</f>
        <v>#NAME?</v>
      </c>
      <c r="C15" s="12" t="s">
        <v>30</v>
      </c>
      <c r="D15" s="4" t="e">
        <f ca="1">image("https://i.imgur.com/GnF580j.png")</f>
        <v>#NAME?</v>
      </c>
      <c r="E15" s="5"/>
      <c r="F15" s="6"/>
    </row>
    <row r="16" spans="1:6" ht="137.25" customHeight="1">
      <c r="A16" s="1" t="s">
        <v>31</v>
      </c>
      <c r="B16" s="9" t="e">
        <f ca="1">image("https://ws-tcg.com/wordpress/wp-content/uploads/today_card/20210205_iy04.png")</f>
        <v>#NAME?</v>
      </c>
      <c r="C16" s="12" t="s">
        <v>32</v>
      </c>
      <c r="D16" s="4" t="e">
        <f ca="1">image("https://ws-tcg.com/wordpress/wp-content/uploads/today_card/20210205_iy25.png")</f>
        <v>#NAME?</v>
      </c>
      <c r="E16" s="5"/>
      <c r="F16" s="6"/>
    </row>
    <row r="17" spans="1:6" ht="137.25" customHeight="1">
      <c r="A17" s="1" t="s">
        <v>33</v>
      </c>
      <c r="B17" s="9" t="e">
        <f ca="1">image("https://ws-tcg.com/wordpress/wp-content/uploads/today_card/20210129_rc04.png")</f>
        <v>#NAME?</v>
      </c>
      <c r="C17" s="12" t="s">
        <v>34</v>
      </c>
      <c r="D17" s="4" t="e">
        <f ca="1">image("https://ws-tcg.com/wordpress/wp-content/uploads/today_card/20210129_rc24.png")</f>
        <v>#NAME?</v>
      </c>
      <c r="E17" s="14" t="e">
        <f ca="1">image("https://ws-tcg.com/wordpress/wp-content/uploads/today_card/20210129_rc25.png")</f>
        <v>#NAME?</v>
      </c>
      <c r="F17" s="8" t="s">
        <v>16</v>
      </c>
    </row>
    <row r="18" spans="1:6" ht="137.25" customHeight="1">
      <c r="A18" s="1" t="s">
        <v>35</v>
      </c>
      <c r="B18" s="9" t="e">
        <f ca="1">image("https://ws-tcg.com/wordpress/wp-content/uploads/today_card/20210205_iy05.png")</f>
        <v>#NAME?</v>
      </c>
      <c r="C18" s="12" t="s">
        <v>36</v>
      </c>
      <c r="D18" s="4" t="e">
        <f ca="1">image("https://ws-tcg.com/wordpress/wp-content/uploads/today_card/20210205_iy26.png")</f>
        <v>#NAME?</v>
      </c>
      <c r="E18" s="5"/>
      <c r="F18" s="6"/>
    </row>
    <row r="19" spans="1:6" ht="137.25" customHeight="1">
      <c r="A19" s="1" t="s">
        <v>37</v>
      </c>
      <c r="B19" s="9" t="e">
        <f ca="1">image("https://ws-tcg.com/wordpress/wp-content/uploads/20201224184920/pi02.png")</f>
        <v>#NAME?</v>
      </c>
      <c r="C19" s="3" t="s">
        <v>38</v>
      </c>
      <c r="D19" s="15" t="e">
        <f ca="1">image("https://ws-tcg.com/wordpress/wp-content/uploads/20201224184921/pi02_p.png")</f>
        <v>#NAME?</v>
      </c>
      <c r="E19" s="14" t="e">
        <f ca="1">image("https://ws-tcg.com/wordpress/wp-content/uploads/20201224184922/pi02_sp.png")</f>
        <v>#NAME?</v>
      </c>
      <c r="F19" s="8" t="s">
        <v>16</v>
      </c>
    </row>
    <row r="20" spans="1:6" ht="137.25" customHeight="1">
      <c r="A20" s="1" t="s">
        <v>39</v>
      </c>
      <c r="B20" s="9" t="e">
        <f ca="1">image("https://ws-tcg.com/wordpress/wp-content/uploads/today_card/20210126_kd05.png")</f>
        <v>#NAME?</v>
      </c>
      <c r="C20" s="12" t="s">
        <v>40</v>
      </c>
      <c r="D20" s="4" t="e">
        <f ca="1">image("https://ws-tcg.com/wordpress/wp-content/uploads/today_card/20210126_kd23.png")</f>
        <v>#NAME?</v>
      </c>
      <c r="E20" s="14"/>
      <c r="F20" s="6"/>
    </row>
    <row r="21" spans="1:6" ht="137.25" customHeight="1">
      <c r="A21" s="1" t="s">
        <v>41</v>
      </c>
      <c r="B21" s="9" t="e">
        <f ca="1">image("https://ws-tcg.com/wordpress/wp-content/uploads/today_card/20210125_yu05.png")</f>
        <v>#NAME?</v>
      </c>
      <c r="C21" s="12" t="s">
        <v>42</v>
      </c>
      <c r="D21" s="4" t="e">
        <f ca="1">image("https://ws-tcg.com/wordpress/wp-content/uploads/today_card/20210125_yu25.png")</f>
        <v>#NAME?</v>
      </c>
      <c r="E21" s="5"/>
      <c r="F21" s="6"/>
    </row>
    <row r="22" spans="1:6" ht="137.25" customHeight="1">
      <c r="A22" s="1" t="s">
        <v>43</v>
      </c>
      <c r="B22" s="9" t="e">
        <f ca="1">image("https://ws-tcg.com/wordpress/wp-content/uploads/today_card/20210208_jv06.png")</f>
        <v>#NAME?</v>
      </c>
      <c r="C22" s="12" t="s">
        <v>44</v>
      </c>
      <c r="D22" s="4" t="e">
        <f ca="1">image("https://livedoor.blogimg.jp/freedomduo/imgs/0/9/09420189.png")</f>
        <v>#NAME?</v>
      </c>
      <c r="E22" s="14"/>
      <c r="F22" s="6"/>
    </row>
    <row r="23" spans="1:6" ht="137.25" customHeight="1">
      <c r="A23" s="1" t="s">
        <v>45</v>
      </c>
      <c r="B23" s="9" t="e">
        <f ca="1">image("https://ws-tcg.com/wordpress/wp-content/uploads/today_card/20210209_gj04.png")</f>
        <v>#NAME?</v>
      </c>
      <c r="C23" s="12" t="s">
        <v>46</v>
      </c>
      <c r="D23" s="4" t="e">
        <f ca="1">image("https://ws-tcg.com/wordpress/wp-content/uploads/today_card/20210209_gj21.png")</f>
        <v>#NAME?</v>
      </c>
      <c r="E23" s="5"/>
      <c r="F23" s="6"/>
    </row>
    <row r="24" spans="1:6" ht="137.25" customHeight="1">
      <c r="A24" s="1" t="s">
        <v>47</v>
      </c>
      <c r="B24" s="9" t="e">
        <f ca="1">image("https://livedoor.blogimg.jp/freedomduo/imgs/d/b/dbbf6d0b.png")</f>
        <v>#NAME?</v>
      </c>
      <c r="C24" s="12" t="s">
        <v>48</v>
      </c>
      <c r="D24" s="16" t="e">
        <f ca="1">image("https://livedoor.blogimg.jp/freedomduo/imgs/a/2/a286be98.png")</f>
        <v>#NAME?</v>
      </c>
      <c r="E24" s="5"/>
      <c r="F24" s="6"/>
    </row>
    <row r="25" spans="1:6" ht="137.25" customHeight="1">
      <c r="A25" s="1" t="s">
        <v>49</v>
      </c>
      <c r="B25" s="9" t="e">
        <f ca="1">image("https://ws-tcg.com/wordpress/wp-content/uploads/today_card/20210204_xp04.png")</f>
        <v>#NAME?</v>
      </c>
      <c r="C25" s="12" t="s">
        <v>50</v>
      </c>
      <c r="D25" s="16" t="e">
        <f ca="1">image("https://ws-tcg.com/wordpress/wp-content/uploads/today_card/20210204_xp23.png")</f>
        <v>#NAME?</v>
      </c>
      <c r="E25" s="5"/>
      <c r="F25" s="6"/>
    </row>
    <row r="26" spans="1:6" ht="137.25" customHeight="1">
      <c r="A26" s="1" t="s">
        <v>51</v>
      </c>
      <c r="B26" s="17" t="e">
        <f ca="1">image("https://ws-tcg.com/wordpress/wp-content/uploads/today_card/20210127_ex06.png")</f>
        <v>#NAME?</v>
      </c>
      <c r="C26" s="12" t="s">
        <v>52</v>
      </c>
      <c r="D26" s="18" t="e">
        <f ca="1">image("https://ws-tcg.com/wordpress/wp-content/uploads/today_card/20210127_ex26.png")</f>
        <v>#NAME?</v>
      </c>
      <c r="E26" s="5"/>
      <c r="F26" s="6"/>
    </row>
    <row r="27" spans="1:6" ht="137.25" customHeight="1">
      <c r="A27" s="1" t="s">
        <v>53</v>
      </c>
      <c r="B27" s="2" t="e">
        <f ca="1">image("https://ws-tcg.com/wordpress/wp-content/uploads/today_card/20210210_ht05.png")</f>
        <v>#NAME?</v>
      </c>
      <c r="C27" s="12" t="s">
        <v>54</v>
      </c>
      <c r="D27" s="4" t="e">
        <f ca="1">image("https://ws-tcg.com/wordpress/wp-content/uploads/today_card/20210210_ht24.png")</f>
        <v>#NAME?</v>
      </c>
      <c r="E27" s="5"/>
      <c r="F27" s="6"/>
    </row>
    <row r="28" spans="1:6" ht="137.25" customHeight="1">
      <c r="A28" s="1" t="s">
        <v>55</v>
      </c>
      <c r="B28" s="2" t="e">
        <f ca="1">image("https://i.imgur.com/ReMPJ2i.png")</f>
        <v>#NAME?</v>
      </c>
      <c r="C28" s="12" t="s">
        <v>73</v>
      </c>
      <c r="D28" s="18"/>
      <c r="E28" s="5"/>
      <c r="F28" s="6"/>
    </row>
    <row r="29" spans="1:6" ht="137.25" customHeight="1">
      <c r="A29" s="1" t="s">
        <v>56</v>
      </c>
      <c r="B29" s="2" t="e">
        <f ca="1">image("https://ws-tcg.com/wordpress/wp-content/uploads/today_card/20210204_xp05.png")</f>
        <v>#NAME?</v>
      </c>
      <c r="C29" s="12" t="s">
        <v>72</v>
      </c>
      <c r="D29" s="4" t="e">
        <f ca="1">image("https://ws-tcg.com/wordpress/wp-content/uploads/today_card/20210204_xp24.png")</f>
        <v>#NAME?</v>
      </c>
      <c r="E29" s="5"/>
      <c r="F29" s="8"/>
    </row>
    <row r="30" spans="1:6" ht="137.25" customHeight="1">
      <c r="A30" s="1" t="s">
        <v>57</v>
      </c>
      <c r="B30" s="2" t="e">
        <f ca="1">image("https://i.imgur.com/FKu2oLa.png?1")</f>
        <v>#NAME?</v>
      </c>
      <c r="C30" s="12" t="s">
        <v>58</v>
      </c>
      <c r="D30" s="9"/>
      <c r="E30" s="5"/>
      <c r="F30" s="6"/>
    </row>
    <row r="31" spans="1:6" ht="137.25" customHeight="1">
      <c r="A31" s="1" t="s">
        <v>59</v>
      </c>
      <c r="B31" s="9" t="e">
        <f ca="1">image("https://i.imgur.com/AktGqKI.png?1")</f>
        <v>#NAME?</v>
      </c>
      <c r="C31" s="12" t="s">
        <v>58</v>
      </c>
      <c r="D31" s="4" t="e">
        <f ca="1">image("https://i.imgur.com/QHnedqt.png")</f>
        <v>#NAME?</v>
      </c>
      <c r="E31" s="5"/>
      <c r="F31" s="6"/>
    </row>
    <row r="32" spans="1:6" ht="137.25" customHeight="1">
      <c r="A32" s="1" t="s">
        <v>60</v>
      </c>
      <c r="B32" s="9" t="e">
        <f ca="1">image("https://ws-tcg.com/wordpress/wp-content/uploads/today_card/20210125_yu06.png")</f>
        <v>#NAME?</v>
      </c>
      <c r="C32" s="12" t="s">
        <v>74</v>
      </c>
      <c r="D32" s="4" t="e">
        <f ca="1">image("https://ws-tcg.com/wordpress/wp-content/uploads/today_card/20210125_yu26.png")</f>
        <v>#NAME?</v>
      </c>
      <c r="E32" s="5" t="e">
        <f ca="1">image("https://ws-tcg.com/wordpress/wp-content/uploads/today_card/20210125_yu27.png")</f>
        <v>#NAME?</v>
      </c>
      <c r="F32" s="8" t="s">
        <v>61</v>
      </c>
    </row>
    <row r="33" spans="1:6" ht="137.25" customHeight="1">
      <c r="A33" s="1" t="s">
        <v>62</v>
      </c>
      <c r="B33" s="2" t="e">
        <f ca="1">image("https://ws-tcg.com/wordpress/wp-content/uploads/today_card/20210126_kd06.png")</f>
        <v>#NAME?</v>
      </c>
      <c r="C33" s="12" t="s">
        <v>75</v>
      </c>
      <c r="D33" s="4" t="e">
        <f ca="1">image("https://ws-tcg.com/wordpress/wp-content/uploads/today_card/20210126_kd24.png")</f>
        <v>#NAME?</v>
      </c>
      <c r="E33" s="5" t="e">
        <f ca="1">image("https://ws-tcg.com/wordpress/wp-content/uploads/today_card/20210126_kd25.png")</f>
        <v>#NAME?</v>
      </c>
      <c r="F33" s="8" t="s">
        <v>61</v>
      </c>
    </row>
    <row r="34" spans="1:6" ht="137.25" customHeight="1">
      <c r="A34" s="1" t="s">
        <v>63</v>
      </c>
      <c r="B34" s="2" t="e">
        <f ca="1">image("https://ws-tcg.com/wordpress/wp-content/uploads/today_card/20210122_hj02.png")</f>
        <v>#NAME?</v>
      </c>
      <c r="C34" s="12" t="s">
        <v>76</v>
      </c>
      <c r="D34" s="4" t="e">
        <f ca="1">image("https://ws-tcg.com/wordpress/wp-content/uploads/today_card/20210122_hj23.png")</f>
        <v>#NAME?</v>
      </c>
      <c r="E34" s="5" t="e">
        <f ca="1">image("https://ws-tcg.com/wordpress/wp-content/uploads/today_card/20210122_hj24.png")</f>
        <v>#NAME?</v>
      </c>
      <c r="F34" s="8" t="s">
        <v>61</v>
      </c>
    </row>
    <row r="35" spans="1:6" ht="137.25" customHeight="1">
      <c r="A35" s="1" t="s">
        <v>64</v>
      </c>
      <c r="B35" s="2" t="e">
        <f ca="1">image("https://ws-tcg.com/wordpress/wp-content/uploads/today_card/20210127_ex07.png")</f>
        <v>#NAME?</v>
      </c>
      <c r="C35" s="12" t="s">
        <v>77</v>
      </c>
      <c r="D35" s="4" t="e">
        <f ca="1">image("https://ws-tcg.com/wordpress/wp-content/uploads/today_card/20210127_ex27.png")</f>
        <v>#NAME?</v>
      </c>
      <c r="E35" s="5" t="e">
        <f ca="1">image("https://ws-tcg.com/wordpress/wp-content/uploads/today_card/20210127_ex28.png")</f>
        <v>#NAME?</v>
      </c>
      <c r="F35" s="8" t="s">
        <v>61</v>
      </c>
    </row>
    <row r="36" spans="1:6" ht="137.25" customHeight="1">
      <c r="A36" s="1" t="s">
        <v>65</v>
      </c>
      <c r="B36" s="9" t="e">
        <f ca="1">image("https://i.imgur.com/UXM44Fi.png?1")</f>
        <v>#NAME?</v>
      </c>
      <c r="C36" s="12" t="s">
        <v>66</v>
      </c>
      <c r="D36" s="4" t="e">
        <f ca="1">image("https://i.imgur.com/UXM44Fi.png?1")</f>
        <v>#NAME?</v>
      </c>
      <c r="E36" s="5" t="e">
        <f ca="1">image("https://i.imgur.com/AqeSCKe.png?1")</f>
        <v>#NAME?</v>
      </c>
      <c r="F36" s="8" t="s">
        <v>61</v>
      </c>
    </row>
    <row r="37" spans="1:6" ht="137.25" customHeight="1">
      <c r="A37" s="1" t="s">
        <v>67</v>
      </c>
      <c r="B37" s="19" t="e">
        <f ca="1">image("https://ws-tcg.com/wordpress/wp-content/uploads/today_card/20210205_iy03.png")</f>
        <v>#NAME?</v>
      </c>
      <c r="C37" s="12" t="s">
        <v>78</v>
      </c>
      <c r="D37" s="4" t="e">
        <f ca="1">image("https://ws-tcg.com/wordpress/wp-content/uploads/today_card/20210205_iy24.png")</f>
        <v>#NAME?</v>
      </c>
      <c r="E37" s="5" t="e">
        <f ca="1">image("https://ws-tcg.com/wordpress/wp-content/uploads/today_card/20210205_iy23.png")</f>
        <v>#NAME?</v>
      </c>
      <c r="F37" s="8" t="s">
        <v>61</v>
      </c>
    </row>
    <row r="38" spans="1:6" ht="137.25" customHeight="1">
      <c r="A38" s="1" t="s">
        <v>68</v>
      </c>
      <c r="B38" s="9" t="e">
        <f ca="1">image("https://ws-tcg.com/wordpress/wp-content/uploads/20201224184932/pi09.png")</f>
        <v>#NAME?</v>
      </c>
      <c r="C38" s="12" t="s">
        <v>79</v>
      </c>
      <c r="D38" s="4" t="e">
        <f ca="1">image("https://livedoor.blogimg.jp/freedomduo/imgs/0/1/01ddb8c2.png")</f>
        <v>#NAME?</v>
      </c>
      <c r="E38" s="5"/>
      <c r="F38" s="6"/>
    </row>
    <row r="39" spans="1:6" ht="137.25" customHeight="1">
      <c r="A39" s="1" t="s">
        <v>69</v>
      </c>
      <c r="B39" s="9" t="e">
        <f ca="1">image("https://ws-tcg.com/wordpress/wp-content/uploads/20201224184933/pi10.png")</f>
        <v>#NAME?</v>
      </c>
      <c r="C39" s="12" t="s">
        <v>80</v>
      </c>
      <c r="D39" s="4" t="e">
        <f ca="1">image("https://ws-tcg.com/wordpress/wp-content/uploads/today_card/20210115_oj24.png")</f>
        <v>#NAME?</v>
      </c>
      <c r="E39" s="5" t="e">
        <f ca="1">image("https://ws-tcg.com/wordpress/wp-content/uploads/today_card/20210115_oj25.png")</f>
        <v>#NAME?</v>
      </c>
      <c r="F39" s="8" t="s">
        <v>61</v>
      </c>
    </row>
    <row r="40" spans="1:6" ht="137.25" customHeight="1">
      <c r="A40" s="1" t="s">
        <v>70</v>
      </c>
      <c r="B40" s="9" t="e">
        <f ca="1">image("https://ws-tcg.com/wordpress/wp-content/uploads/today_card/20210129_rc06.png")</f>
        <v>#NAME?</v>
      </c>
      <c r="C40" s="12" t="s">
        <v>81</v>
      </c>
      <c r="D40" s="4" t="e">
        <f ca="1">image("https://ws-tcg.com/wordpress/wp-content/uploads/today_card/20210129_rc27.png")</f>
        <v>#NAME?</v>
      </c>
      <c r="E40" s="14" t="e">
        <f ca="1">image("https://ws-tcg.com/wordpress/wp-content/uploads/today_card/20210129_rc28.png")</f>
        <v>#NAME?</v>
      </c>
      <c r="F40" s="8" t="s">
        <v>61</v>
      </c>
    </row>
    <row r="41" spans="1:6" ht="137.25" customHeight="1">
      <c r="A41" s="20" t="s">
        <v>82</v>
      </c>
      <c r="B41" s="9" t="e">
        <f ca="1">image("https://i.imgur.com/DaU17Ub.png")</f>
        <v>#NAME?</v>
      </c>
      <c r="C41" s="21" t="s">
        <v>71</v>
      </c>
      <c r="D41" s="4"/>
      <c r="E41" s="14"/>
      <c r="F41" s="8"/>
    </row>
  </sheetData>
  <conditionalFormatting sqref="C2 E1 E5:E41">
    <cfRule type="colorScale" priority="1">
      <colorScale>
        <cfvo type="min"/>
        <cfvo type="max"/>
        <color rgb="FF57BB8A"/>
        <color rgb="FFFFFFFF"/>
      </colorScale>
    </cfRule>
  </conditionalFormatting>
  <hyperlinks>
    <hyperlink ref="C29" r:id="rId1" display="(C) 3/4 deadly ramen _x000a__x000a_COUNTER - You may discard 2 cards. If you do, choose 1 of your opponent's Front Row Level 3 or lower characters, and send it to Waiting Room._x000a__x000a_B version art / B version foil_x000a_C version art / C version foil" xr:uid="{00000000-0004-0000-00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Extra Booster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Carmen</cp:lastModifiedBy>
  <dcterms:modified xsi:type="dcterms:W3CDTF">2021-02-15T19:27:33Z</dcterms:modified>
</cp:coreProperties>
</file>