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ra Booster" sheetId="1" r:id="rId3"/>
  </sheets>
  <definedNames/>
  <calcPr/>
</workbook>
</file>

<file path=xl/sharedStrings.xml><?xml version="1.0" encoding="utf-8"?>
<sst xmlns="http://schemas.openxmlformats.org/spreadsheetml/2006/main" count="96" uniqueCount="86">
  <si>
    <t>No./40:</t>
  </si>
  <si>
    <t>AR = Another Rare (9 reprints with new name &amp; art)</t>
  </si>
  <si>
    <t>Parallel EB foils ↓↓↓</t>
  </si>
  <si>
    <t>PI/SE36-01</t>
  </si>
  <si>
    <r>
      <rPr>
        <b/>
        <sz val="9.0"/>
      </rPr>
      <t>(R) 0/0 Shirou (Phantasm/Weapon)
CONT</t>
    </r>
    <r>
      <rPr>
        <sz val="9.0"/>
      </rPr>
      <t xml:space="preserve"> - If you do not have another &lt;Phantasm&gt; or &lt;Weapon&gt; character, this does not Stand during your Stand Phase.
</t>
    </r>
    <r>
      <rPr>
        <b/>
        <sz val="9.0"/>
      </rPr>
      <t xml:space="preserve">AUTO </t>
    </r>
    <r>
      <rPr>
        <sz val="9.0"/>
      </rPr>
      <t>- When this card's battle opponent is Reversed, choose 1 of your other &lt;Phantasm&gt; or &lt;Weapon&gt; characters, Rest it, and move it to an empty Back Row slot.</t>
    </r>
  </si>
  <si>
    <t>PI/SE36-02</t>
  </si>
  <si>
    <r>
      <rPr>
        <b/>
        <sz val="9.0"/>
      </rPr>
      <t>(C) 0/0 Shinji (Phantasm/Weapon)
AUTO</t>
    </r>
    <r>
      <rPr>
        <sz val="9.0"/>
      </rPr>
      <t xml:space="preserve"> - [(1) Discard 1 Climax] When this is placed on stage from hand, you may pay cost. If you do, choose 1 Climax from your Waiting Room, and add it to hand.
</t>
    </r>
    <r>
      <rPr>
        <b/>
        <sz val="9.0"/>
      </rPr>
      <t xml:space="preserve">AUTO </t>
    </r>
    <r>
      <rPr>
        <sz val="9.0"/>
      </rPr>
      <t>- When this is Reversed, if the battle opponent's Level is 0 or lower, you may send the top card of your opponent's Clock to Waiting Room. If you do, send that character to Clock.</t>
    </r>
  </si>
  <si>
    <t>PI/SE36-03</t>
  </si>
  <si>
    <r>
      <rPr>
        <b/>
        <sz val="9.0"/>
      </rPr>
      <t xml:space="preserve">(C) 0/0 Erika (Phantasm/Doll)
AUTO </t>
    </r>
    <r>
      <rPr>
        <sz val="9.0"/>
      </rPr>
      <t xml:space="preserve">- When this is placed on stage from hand, look at up to 2 cards from the top of your deck, and put them on top of your deck in any order.
</t>
    </r>
    <r>
      <rPr>
        <b/>
        <sz val="9.0"/>
      </rPr>
      <t xml:space="preserve">AUTO </t>
    </r>
    <r>
      <rPr>
        <sz val="9.0"/>
      </rPr>
      <t>- When this attacks, choose 1 of your &lt;Phantasm&gt; or &lt;Doll&gt; characters, this turn, it gets +1500 power.</t>
    </r>
  </si>
  <si>
    <t>PI/SE36-04</t>
  </si>
  <si>
    <r>
      <rPr>
        <b/>
        <sz val="9.0"/>
      </rPr>
      <t>(C) 0/0 Tanaka (Phantasm/Hungry)
AUTO</t>
    </r>
    <r>
      <rPr>
        <sz val="9.0"/>
      </rPr>
      <t xml:space="preserve"> - When this is placed on stage from hand, mill 2. If there is a Climax(es) among them, choose 1 of your opponent's Front Row characters, this turn, it gets -1000 power.
</t>
    </r>
    <r>
      <rPr>
        <b/>
        <sz val="9.0"/>
      </rPr>
      <t xml:space="preserve">AUTO </t>
    </r>
    <r>
      <rPr>
        <sz val="9.0"/>
      </rPr>
      <t>- [(1) Discard 1 card] When this is placed on stage from hand, you may pay cost. If you do, choose up to 1 &lt;Phantasm&gt; or &lt;Hungry&gt; character from your Waiting Room, add it to hand, then chose 1 of your other &lt;Phantasm&gt; or &lt;Hungry&gt; characters, this turn, it gets +1000 power.</t>
    </r>
  </si>
  <si>
    <t>PI/SE36-05</t>
  </si>
  <si>
    <r>
      <rPr>
        <b/>
        <sz val="9.0"/>
      </rPr>
      <t>(C) 1/0 Sakura (Phantasm/Sports)
AUTO</t>
    </r>
    <r>
      <rPr>
        <sz val="9.0"/>
      </rPr>
      <t xml:space="preserve"> - When you use this card's BACKUP, if you have a &lt;Phantasm&gt; character, choose 1 of your battling characters, this turn, it gets +1000 power.
</t>
    </r>
    <r>
      <rPr>
        <b/>
        <sz val="9.0"/>
      </rPr>
      <t>ACT - BACKUP</t>
    </r>
    <r>
      <rPr>
        <sz val="9.0"/>
      </rPr>
      <t xml:space="preserve"> +1000</t>
    </r>
  </si>
  <si>
    <t>PI/SE36-06</t>
  </si>
  <si>
    <r>
      <rPr>
        <b/>
        <sz val="9.0"/>
      </rPr>
      <t>(C) 1/1 Beatrice (Phantasm/Weapon)
AUTO</t>
    </r>
    <r>
      <rPr>
        <sz val="9.0"/>
      </rPr>
      <t xml:space="preserve"> - When you use this card's BACKUP, reveal the top card of your deck. If that card is a &lt;Phantasm&gt; or &lt;Weapon&gt; character, add it to hand and discard 1 card.
</t>
    </r>
    <r>
      <rPr>
        <b/>
        <sz val="9.0"/>
      </rPr>
      <t>ACT - BACKUP</t>
    </r>
    <r>
      <rPr>
        <sz val="9.0"/>
      </rPr>
      <t xml:space="preserve"> +2000</t>
    </r>
  </si>
  <si>
    <t>PI/SE36-07</t>
  </si>
  <si>
    <r>
      <rPr>
        <b/>
        <sz val="9.0"/>
      </rPr>
      <t>(C) 2/1 Angelica (Phantasm/Weapon)
AUTO - EXPERIENCE 5</t>
    </r>
    <r>
      <rPr>
        <sz val="9.0"/>
      </rPr>
      <t xml:space="preserve"> - When this attacks, if the sum of Levels of cards in your Level Zone is 5 or more, choose 1 of your characters, this turn, it gets +3000 power.
</t>
    </r>
    <r>
      <rPr>
        <b/>
        <sz val="9.0"/>
      </rPr>
      <t>AUTO - ENCORE [</t>
    </r>
    <r>
      <rPr>
        <sz val="9.0"/>
      </rPr>
      <t>Discard 1 &lt;Phantasm&gt; or &lt;Weapon&gt; character]</t>
    </r>
  </si>
  <si>
    <t>PI/SE36-08</t>
  </si>
  <si>
    <r>
      <rPr>
        <b/>
        <sz val="9.0"/>
      </rPr>
      <t>(R) 0/0 Chloe (Phantasm/Magic)
CONT</t>
    </r>
    <r>
      <rPr>
        <sz val="9.0"/>
      </rPr>
      <t xml:space="preserve"> - If this is on stage, this gains &lt;Weapon&gt;.
</t>
    </r>
    <r>
      <rPr>
        <b/>
        <sz val="9.0"/>
      </rPr>
      <t xml:space="preserve">AUTO </t>
    </r>
    <r>
      <rPr>
        <sz val="9.0"/>
      </rPr>
      <t xml:space="preserve">- [(1) Put the top card of your deck into Clock] When this is placed on stage from hand, you may pay cost. If you do, search your deck for up to 1 Level 1 or lower character, show it to your opponent, add it to hand, and shuffle your deck afterwards.
</t>
    </r>
    <r>
      <rPr>
        <b/>
        <sz val="9.0"/>
      </rPr>
      <t>AUTO - EXPERIENCE 2</t>
    </r>
    <r>
      <rPr>
        <sz val="9.0"/>
      </rPr>
      <t xml:space="preserve"> - When this attacks, if the sum of Levels of cards in your Level Zone is 2 or more, choose 1 of your characters, this turn, it gets +1000 power.</t>
    </r>
  </si>
  <si>
    <t>SP</t>
  </si>
  <si>
    <t>PI/SE36-09</t>
  </si>
  <si>
    <r>
      <rPr>
        <b/>
        <sz val="9.0"/>
      </rPr>
      <t>(R) 0/0 Rin (Phantasm/Gem)
CONT</t>
    </r>
    <r>
      <rPr>
        <b val="0"/>
        <sz val="9.0"/>
      </rPr>
      <t xml:space="preserve"> - If you have 5 or more hand, this gets +1 Level, +1500 power, and gains the following ability: "</t>
    </r>
    <r>
      <rPr>
        <b/>
        <sz val="9.0"/>
      </rPr>
      <t>CONT</t>
    </r>
    <r>
      <rPr>
        <b val="0"/>
        <sz val="9.0"/>
      </rPr>
      <t xml:space="preserve"> - The character across from this and this card cannot Side Attack."
</t>
    </r>
    <r>
      <rPr>
        <b/>
        <sz val="9.0"/>
      </rPr>
      <t xml:space="preserve">AUTO </t>
    </r>
    <r>
      <rPr>
        <b val="0"/>
        <sz val="9.0"/>
      </rPr>
      <t>- At the start of your opponent's Attack Phase, you may move this to an empty Front Row slot with a character in the slot across from it.</t>
    </r>
  </si>
  <si>
    <t>PI/SE36-10</t>
  </si>
  <si>
    <r>
      <rPr>
        <b/>
        <sz val="9.0"/>
      </rPr>
      <t xml:space="preserve">(R) 0/0 Luvia (Phantasm/Gem)
AUTO </t>
    </r>
    <r>
      <rPr>
        <b val="0"/>
        <sz val="9.0"/>
      </rPr>
      <t xml:space="preserve">- When this attacks, choose 1 of your characters, this turn, it gets +500 power.
</t>
    </r>
    <r>
      <rPr>
        <b/>
        <sz val="9.0"/>
      </rPr>
      <t xml:space="preserve">AUTO </t>
    </r>
    <r>
      <rPr>
        <b val="0"/>
        <sz val="9.0"/>
      </rPr>
      <t>- [Discard 1 card] When this is sent from stage to Waiting Room, you may pay cost. If you do, look at up to 4 cards from the top of your deck, choose up to 1 &lt;Phantasm&gt; or &lt;Gem&gt; character from among them, show it to your opponent, add it to hand, and send the rest to Waiting Room.</t>
    </r>
  </si>
  <si>
    <t>PI/SE36-11</t>
  </si>
  <si>
    <r>
      <rPr>
        <b/>
        <sz val="9.0"/>
      </rPr>
      <t>(R) 3/2 Chloe (Phantasm/Magic)
CONT</t>
    </r>
    <r>
      <rPr>
        <sz val="9.0"/>
      </rPr>
      <t xml:space="preserve"> - If this is on stage, this gains &lt;Weapon&gt;.
</t>
    </r>
    <r>
      <rPr>
        <b/>
        <sz val="9.0"/>
      </rPr>
      <t xml:space="preserve">AUTO </t>
    </r>
    <r>
      <rPr>
        <sz val="9.0"/>
      </rPr>
      <t xml:space="preserve">- When this is placed on stage from hand, you may Heal 1.
</t>
    </r>
    <r>
      <rPr>
        <b/>
        <sz val="9.0"/>
      </rPr>
      <t>AUTO -</t>
    </r>
    <r>
      <rPr>
        <b/>
        <color rgb="FFE06666"/>
        <sz val="9.0"/>
      </rPr>
      <t xml:space="preserve"> {CX COMBO} </t>
    </r>
    <r>
      <rPr>
        <b/>
        <sz val="9.0"/>
      </rPr>
      <t>EXPERIENCE 6</t>
    </r>
    <r>
      <rPr>
        <sz val="9.0"/>
      </rPr>
      <t xml:space="preserve"> - (1) When this attacks, if you have the </t>
    </r>
    <r>
      <rPr>
        <b/>
        <sz val="9.0"/>
      </rPr>
      <t>Standby CX (15)</t>
    </r>
    <r>
      <rPr>
        <sz val="9.0"/>
      </rPr>
      <t xml:space="preserve"> in the Climax Area, and the sum of Levels of cards in your Level Zone is 6 or more, you may pay cost. If you do, reveal the top 9 cards of your deck, shuffle your deck afterwards, then deal X damage to your opponent. X equals the number of Standby CXs revealed.</t>
    </r>
  </si>
  <si>
    <t>PI/SE36-12</t>
  </si>
  <si>
    <r>
      <rPr>
        <b/>
        <sz val="9.0"/>
      </rPr>
      <t xml:space="preserve">(C) 0/0 Caren (Phantasm/Infirmary)
CONT - ASSIST </t>
    </r>
    <r>
      <rPr>
        <sz val="9.0"/>
      </rPr>
      <t xml:space="preserve">+500
</t>
    </r>
    <r>
      <rPr>
        <b/>
        <sz val="9.0"/>
      </rPr>
      <t xml:space="preserve">ACT </t>
    </r>
    <r>
      <rPr>
        <sz val="9.0"/>
      </rPr>
      <t>- [(1) Send this to Waiting Room] Look at up to 4 cards from the top of your deck, choose up to 1 &lt;Phantasm&gt; character from among them, show it to your opponent, add it to hand, and send the rest to Waiting Room.</t>
    </r>
  </si>
  <si>
    <t>PI/SE36-13</t>
  </si>
  <si>
    <r>
      <rPr>
        <b/>
        <sz val="9.0"/>
      </rPr>
      <t>(C) 1/1 Bazett (Phantasm/Men's Clothing)
CONT</t>
    </r>
    <r>
      <rPr>
        <sz val="9.0"/>
      </rPr>
      <t xml:space="preserve"> - If you have 2 or more other &lt;Phantasm&gt; characters, this gets +2000 power.
</t>
    </r>
    <r>
      <rPr>
        <b/>
        <sz val="9.0"/>
      </rPr>
      <t>AUTO - ENCORE</t>
    </r>
    <r>
      <rPr>
        <sz val="9.0"/>
      </rPr>
      <t xml:space="preserve"> [Discard 1 character]</t>
    </r>
  </si>
  <si>
    <t>PI/SE36-14</t>
  </si>
  <si>
    <r>
      <rPr>
        <b/>
        <sz val="9.0"/>
      </rPr>
      <t>(C) 2/2 Gilgamesh (Phantasm/Weapon)
CONT - EXPERIENCE 3</t>
    </r>
    <r>
      <rPr>
        <sz val="9.0"/>
      </rPr>
      <t xml:space="preserve"> - If the sum of Levels of cards in your Level Zone is 3 or more, this gets +1500 power, and gains "</t>
    </r>
    <r>
      <rPr>
        <b/>
        <sz val="9.0"/>
      </rPr>
      <t>AUTO - ENCORE</t>
    </r>
    <r>
      <rPr>
        <sz val="9.0"/>
      </rPr>
      <t xml:space="preserve"> [Discard 1 &lt;Phantasm&gt; or &lt;Weapon&gt; character]".
</t>
    </r>
    <r>
      <rPr>
        <b/>
        <sz val="9.0"/>
      </rPr>
      <t>CONT - EXPERIENCE 5</t>
    </r>
    <r>
      <rPr>
        <sz val="9.0"/>
      </rPr>
      <t xml:space="preserve"> - If the sum of Levels of cards in your Level Zone is 5 or more, this gets +1500 power.</t>
    </r>
  </si>
  <si>
    <t>PI/SE36-15</t>
  </si>
  <si>
    <t>(C) Standby CX</t>
  </si>
  <si>
    <t>PI/SE36-16</t>
  </si>
  <si>
    <r>
      <rPr>
        <b/>
        <sz val="9.0"/>
      </rPr>
      <t>(R) 0/0 Illya (Phantasm/Magic)
AUTO</t>
    </r>
    <r>
      <rPr>
        <b val="0"/>
        <sz val="9.0"/>
      </rPr>
      <t xml:space="preserve"> - At the start of your Climax Phase, choose 1 of your &lt;Phantasm&gt; or &lt;Magic&gt; characters, this turn, it gets +500 power.
</t>
    </r>
    <r>
      <rPr>
        <b/>
        <sz val="9.0"/>
      </rPr>
      <t>ACT - BRAINSTORM</t>
    </r>
    <r>
      <rPr>
        <b val="0"/>
        <sz val="9.0"/>
      </rPr>
      <t xml:space="preserve"> [(1) Rest this] Flip over the top 4 cards of your deck, then send them to Waiting Room. For each Climax among them, search your deck for up to 1 &lt;Phantasm&gt; or &lt;Magic&gt; character, show it to your opponent, add it to hand, and shuffle your deck afterwards.</t>
    </r>
  </si>
  <si>
    <t>PI/SE36-17</t>
  </si>
  <si>
    <r>
      <rPr>
        <b/>
        <sz val="9.0"/>
      </rPr>
      <t xml:space="preserve">(R) 1/0 Miyu (Phantasm/Magic)
CONT </t>
    </r>
    <r>
      <rPr>
        <b val="0"/>
        <sz val="9.0"/>
      </rPr>
      <t xml:space="preserve">- During your turn, this gets +1000 power.
</t>
    </r>
    <r>
      <rPr>
        <b/>
        <sz val="9.0"/>
      </rPr>
      <t xml:space="preserve">AUTO - </t>
    </r>
    <r>
      <rPr>
        <b/>
        <color rgb="FFE06666"/>
        <sz val="9.0"/>
      </rPr>
      <t xml:space="preserve">{CX COMBO} </t>
    </r>
    <r>
      <rPr>
        <b/>
        <sz val="9.0"/>
      </rPr>
      <t>EXPERIENCE 2</t>
    </r>
    <r>
      <rPr>
        <b val="0"/>
        <sz val="9.0"/>
      </rPr>
      <t xml:space="preserve"> - [Discard 1 card] When this attacks, if you have the </t>
    </r>
    <r>
      <rPr>
        <b/>
        <sz val="9.0"/>
      </rPr>
      <t>Pants CX (31)</t>
    </r>
    <r>
      <rPr>
        <b val="0"/>
        <sz val="9.0"/>
      </rPr>
      <t xml:space="preserve"> in the Climax Area, and the sum of Levels of cards in your Level Zone is 2 or more, you may pay cost. If you do, look at up to 3 cards from the top of your deck, choose up to 3 &lt;Phantasm&gt; or &lt;Magic&gt; characters from among them, show them to your opponent, add them to hand, and send the rest to Waiting Room.</t>
    </r>
  </si>
  <si>
    <t>PI/SE36-18</t>
  </si>
  <si>
    <r>
      <rPr>
        <b/>
        <sz val="9.0"/>
      </rPr>
      <t>(R) 3/2 Miyu (Phantasm/Magic)
CONT</t>
    </r>
    <r>
      <rPr>
        <b val="0"/>
        <sz val="9.0"/>
      </rPr>
      <t xml:space="preserve"> - If you have 4 or more &lt;Phantasm&gt; or &lt;Magic&gt; characters, this gets -1 Level in hand.
</t>
    </r>
    <r>
      <rPr>
        <b/>
        <sz val="9.0"/>
      </rPr>
      <t xml:space="preserve">AUTO </t>
    </r>
    <r>
      <rPr>
        <b val="0"/>
        <sz val="9.0"/>
      </rPr>
      <t xml:space="preserve">- [Discard 1 card] When this is placed on stage from hand, you may pay cost. If you do, put the top card of your Clock into Stock.
</t>
    </r>
    <r>
      <rPr>
        <b/>
        <sz val="9.0"/>
      </rPr>
      <t xml:space="preserve">AUTO </t>
    </r>
    <r>
      <rPr>
        <b val="0"/>
        <sz val="9.0"/>
      </rPr>
      <t xml:space="preserve">- </t>
    </r>
    <r>
      <rPr>
        <b/>
        <sz val="9.0"/>
      </rPr>
      <t xml:space="preserve">EXPERIENCE 5 </t>
    </r>
    <r>
      <rPr>
        <b val="0"/>
        <sz val="9.0"/>
      </rPr>
      <t>- When this attacks, if the sum of Levels of cards in your Level Zone is 5 or more, this turn, this gets +2500 power.</t>
    </r>
  </si>
  <si>
    <t>PI/SE36-19</t>
  </si>
  <si>
    <r>
      <rPr>
        <b/>
        <sz val="9.0"/>
      </rPr>
      <t>(R) 3/2 Illya (Phantasm/Magic)
AUTO</t>
    </r>
    <r>
      <rPr>
        <sz val="9.0"/>
      </rPr>
      <t xml:space="preserve"> - When this is placed on stage from hand, you may Heal 1.
</t>
    </r>
    <r>
      <rPr>
        <b/>
        <sz val="9.0"/>
      </rPr>
      <t>AUTO - {CX COMBO} EXPERIENCE 6</t>
    </r>
    <r>
      <rPr>
        <sz val="9.0"/>
      </rPr>
      <t xml:space="preserve"> [(1) Discard 2 cards] When this attacks, if you have the </t>
    </r>
    <r>
      <rPr>
        <b/>
        <sz val="9.0"/>
      </rPr>
      <t xml:space="preserve">Pants CX (30) </t>
    </r>
    <r>
      <rPr>
        <sz val="9.0"/>
      </rPr>
      <t>in the Climax Area, and the sum of Levels of cards in your Level Zone is 6 or more, you may pay cost. If you do, perform each of the following effects once each, in the order of your choosing:
- Look at up to 2 cards from the top of your opponent's deck, choose up to 2 cards from among them, put them on top of your opponent's deck, and send the rest to Waiting Room.
- Deal 2 damage to your opponent.</t>
    </r>
  </si>
  <si>
    <t>PI/SE36-20</t>
  </si>
  <si>
    <r>
      <rPr>
        <b/>
        <sz val="9.0"/>
      </rPr>
      <t>(C) 0/0 Mimi (Phantasm/Book)
CONT</t>
    </r>
    <r>
      <rPr>
        <b val="0"/>
        <sz val="9.0"/>
      </rPr>
      <t xml:space="preserve"> - All of your other &lt;Phantasm&gt; characters get +500 power.
</t>
    </r>
    <r>
      <rPr>
        <b/>
        <sz val="9.0"/>
      </rPr>
      <t xml:space="preserve">AUTO </t>
    </r>
    <r>
      <rPr>
        <b val="0"/>
        <sz val="9.0"/>
      </rPr>
      <t>- [Discard 1 card] When your character's Trigger Check reveals a Pants CX, you may pay cost. If you do, look at up to 2 cards from the top of your deck, choose up to 1 card from among them, add it to hand, and send the rest to Waiting Room.</t>
    </r>
  </si>
  <si>
    <t>PI/SE36-21</t>
  </si>
  <si>
    <r>
      <rPr>
        <b/>
        <sz val="9.0"/>
      </rPr>
      <t>(C) 0/0 Nanaki (Phantasm)
AUTO</t>
    </r>
    <r>
      <rPr>
        <b val="0"/>
        <sz val="9.0"/>
      </rPr>
      <t xml:space="preserve"> - When this is placed on stage from hand, reveal the top card of your deck. If that card is a &lt;Phantasm&gt; character, add it to hand and discard 1 card.
</t>
    </r>
    <r>
      <rPr>
        <b/>
        <sz val="9.0"/>
      </rPr>
      <t xml:space="preserve">AUTO </t>
    </r>
    <r>
      <rPr>
        <b val="0"/>
        <sz val="9.0"/>
      </rPr>
      <t>- [Discard 1 Climax] When this is placed on stage from hand, you may pay cost. If you do, choose 1 &lt;Phantasm&gt; character from your Waiting Room, and add it to hand.</t>
    </r>
  </si>
  <si>
    <t>PI/SE36-22</t>
  </si>
  <si>
    <r>
      <rPr>
        <b/>
        <sz val="9.0"/>
      </rPr>
      <t xml:space="preserve">(C) 0/0 Irisviel (Phantasm)
AUTO </t>
    </r>
    <r>
      <rPr>
        <b val="0"/>
        <sz val="9.0"/>
      </rPr>
      <t xml:space="preserve">- When this is placed on stage from hand, look at the top card of your deck, and put it on top or bottom of your deck.
</t>
    </r>
    <r>
      <rPr>
        <b/>
        <sz val="9.0"/>
      </rPr>
      <t xml:space="preserve">AUTO </t>
    </r>
    <r>
      <rPr>
        <b val="0"/>
        <sz val="9.0"/>
      </rPr>
      <t>- [(1) Discard 1 card] When this is placed on stage from hand, you may pay cost. If you do, search your deck for up to 1 &lt;Phantasm&gt; character, show it to your opponent, add it to hand, and shuffle your deck afterwards.</t>
    </r>
    <r>
      <rPr>
        <b/>
        <sz val="9.0"/>
      </rPr>
      <t xml:space="preserve">
</t>
    </r>
  </si>
  <si>
    <t>PI/SE36-23</t>
  </si>
  <si>
    <r>
      <rPr>
        <b/>
        <sz val="9.0"/>
      </rPr>
      <t>(C) 1/0 Sella (Phantasm/Maid)
CONT - EXPERIENCE 2</t>
    </r>
    <r>
      <rPr>
        <b val="0"/>
        <sz val="9.0"/>
      </rPr>
      <t xml:space="preserve"> - If the sum of Levels of cards in your Level Zone is 2 or more, this gets +2000 power, and gains the following ability: "AUTO - When this attacks, if the Level of the character across from this is 2, this turn, this gets +6000 power."
</t>
    </r>
    <r>
      <rPr>
        <b/>
        <sz val="9.0"/>
      </rPr>
      <t xml:space="preserve">AUTO </t>
    </r>
    <r>
      <rPr>
        <b val="0"/>
        <sz val="9.0"/>
      </rPr>
      <t>- [Rest 1 of your other Standing &lt;Phantasm&gt; characters] When this is placed on stage from hand, you may pay cost. If you do, choose 1 card from your Level Zone and 1 card from your Waiting Room, swap them, then choose up to 1 of your characters, this turn, it gets +1 Level.</t>
    </r>
  </si>
  <si>
    <t>PI/SE36-24</t>
  </si>
  <si>
    <r>
      <rPr>
        <b/>
        <sz val="9.0"/>
      </rPr>
      <t>(C) 1/0 Tatsuko (Phantasm/Sports)
AUTO</t>
    </r>
    <r>
      <rPr>
        <b val="0"/>
        <sz val="9.0"/>
      </rPr>
      <t xml:space="preserve"> - When this attacks, this turn, this gets +X power. X equals the number of your other &lt;Phantasm&gt; characters times 500.
</t>
    </r>
    <r>
      <rPr>
        <b/>
        <sz val="9.0"/>
      </rPr>
      <t xml:space="preserve">AUTO </t>
    </r>
    <r>
      <rPr>
        <b val="0"/>
        <sz val="9.0"/>
      </rPr>
      <t>- [Discard 1 Pants CX] When this attacks, you may pay cost. If you do, this turn, this gets +1500 power, and gains the following ability: "</t>
    </r>
    <r>
      <rPr>
        <b/>
        <sz val="9.0"/>
      </rPr>
      <t xml:space="preserve">AUTO </t>
    </r>
    <r>
      <rPr>
        <b val="0"/>
        <sz val="9.0"/>
      </rPr>
      <t>- When this card's battle opponent is Reversed, you may draw 1 card."</t>
    </r>
  </si>
  <si>
    <t>PI/SE36-25</t>
  </si>
  <si>
    <r>
      <rPr>
        <b/>
        <sz val="9.0"/>
      </rPr>
      <t>(C) 1/1 Taiga (Phantasm/Teacher)
AUTO</t>
    </r>
    <r>
      <rPr>
        <b val="0"/>
        <sz val="9.0"/>
      </rPr>
      <t xml:space="preserve"> - When this is placed on stage from hand, choose up to 1 of your opponent's characters, send it to Memory, then your opponent places that character on stage in the slot of their choosing.
</t>
    </r>
    <r>
      <rPr>
        <b/>
        <sz val="9.0"/>
      </rPr>
      <t xml:space="preserve">AUTO </t>
    </r>
    <r>
      <rPr>
        <b val="0"/>
        <sz val="9.0"/>
      </rPr>
      <t>- When this is Reversed, if the battle opponent's Level is higher than your opponent's Level, you may send that character to the bottom of your opponent's deck.</t>
    </r>
  </si>
  <si>
    <t>PI/SE36-26</t>
  </si>
  <si>
    <r>
      <rPr>
        <b/>
        <sz val="9.0"/>
      </rPr>
      <t xml:space="preserve">(C) 2/1 Suzuka (Phantasm/Otaku)
CONT - ASSIST </t>
    </r>
    <r>
      <rPr>
        <b val="0"/>
        <sz val="9.0"/>
      </rPr>
      <t xml:space="preserve">+2000 to Level 3 or higher characters in front of this card.
</t>
    </r>
    <r>
      <rPr>
        <b/>
        <sz val="9.0"/>
      </rPr>
      <t xml:space="preserve">AUTO </t>
    </r>
    <r>
      <rPr>
        <b val="0"/>
        <sz val="9.0"/>
      </rPr>
      <t>- [Discard 1 card] When your character's Trigger Check reveals a Pants CX, you may pay cost. If you do, look at up to 2 cards from the top of your deck, put them on top of your deck in any order, then draw up to 1 card.</t>
    </r>
  </si>
  <si>
    <t>PI/SE36-27</t>
  </si>
  <si>
    <r>
      <rPr>
        <b/>
        <sz val="9.0"/>
      </rPr>
      <t>(C) 2/1 Leysritt (Phantasm/Maid)
CONT - EXPERIENCE 5</t>
    </r>
    <r>
      <rPr>
        <b val="0"/>
        <sz val="9.0"/>
      </rPr>
      <t xml:space="preserve"> - If the sum of Levels of cards in your Level Zone is 5 or more, this gets +1000 power, and gains the following ability: "</t>
    </r>
    <r>
      <rPr>
        <b/>
        <sz val="9.0"/>
      </rPr>
      <t xml:space="preserve">AUTO </t>
    </r>
    <r>
      <rPr>
        <b val="0"/>
        <sz val="9.0"/>
      </rPr>
      <t xml:space="preserve">- When this card's Level 2 or higher battle opponent is Reversed, you may put the top card of your deck into Stock."
</t>
    </r>
    <r>
      <rPr>
        <b/>
        <sz val="9.0"/>
      </rPr>
      <t xml:space="preserve">AUTO </t>
    </r>
    <r>
      <rPr>
        <b val="0"/>
        <sz val="9.0"/>
      </rPr>
      <t>- When this attacks, this turn, this gets +X power. X equals the number of your other &lt;Phantasm&gt; characters times 1000.</t>
    </r>
  </si>
  <si>
    <t>PI/SE36-28</t>
  </si>
  <si>
    <r>
      <rPr>
        <b/>
        <sz val="9.0"/>
      </rPr>
      <t xml:space="preserve">(C) 2/1 Kirei (Phantasm/Priest)
AUTO </t>
    </r>
    <r>
      <rPr>
        <b val="0"/>
        <sz val="9.0"/>
      </rPr>
      <t xml:space="preserve">- When this is placed on stage from hand, if you have 5 or less deck, shuffle all cards from your Waiting Room into your deck, then choose 1 of your characters, until the end of your opponent's next turn, it gets +3000 power.
</t>
    </r>
    <r>
      <rPr>
        <b/>
        <sz val="9.0"/>
      </rPr>
      <t xml:space="preserve">AUTO </t>
    </r>
    <r>
      <rPr>
        <b val="0"/>
        <sz val="9.0"/>
      </rPr>
      <t>- When this is placed on stage from hand, all players resolve the following effect: "If you have 5 or more Memory, choose 4 cards from your Memory, and send all other cards to Waiting Room."</t>
    </r>
  </si>
  <si>
    <t>PI/SE36-29</t>
  </si>
  <si>
    <r>
      <rPr>
        <b/>
        <sz val="9.0"/>
      </rPr>
      <t xml:space="preserve">(C) 3/4 deadly ramen 
COUNTER </t>
    </r>
    <r>
      <rPr>
        <b val="0"/>
        <sz val="9.0"/>
      </rPr>
      <t xml:space="preserve">- You may discard 2 cards. If you do, choose 1 of your opponent's Front Row Level 3 or lower characters, and send it to Waiting Room.
</t>
    </r>
    <r>
      <rPr>
        <b val="0"/>
        <i/>
        <color rgb="FF1155CC"/>
        <sz val="9.0"/>
        <u/>
      </rPr>
      <t>B version art</t>
    </r>
    <r>
      <rPr>
        <b val="0"/>
        <i/>
        <sz val="9.0"/>
      </rPr>
      <t xml:space="preserve"> / </t>
    </r>
    <r>
      <rPr>
        <b val="0"/>
        <i/>
        <color rgb="FF1155CC"/>
        <sz val="9.0"/>
        <u/>
      </rPr>
      <t>B version foil</t>
    </r>
    <r>
      <rPr>
        <b val="0"/>
        <i/>
        <sz val="9.0"/>
      </rPr>
      <t xml:space="preserve">
</t>
    </r>
    <r>
      <rPr>
        <b val="0"/>
        <i/>
        <color rgb="FF1155CC"/>
        <sz val="9.0"/>
        <u/>
      </rPr>
      <t>C version art</t>
    </r>
    <r>
      <rPr>
        <b val="0"/>
        <i/>
        <sz val="9.0"/>
      </rPr>
      <t xml:space="preserve"> / </t>
    </r>
    <r>
      <rPr>
        <b val="0"/>
        <i/>
        <color rgb="FF1155CC"/>
        <sz val="9.0"/>
        <u/>
      </rPr>
      <t>C version foil</t>
    </r>
  </si>
  <si>
    <t>PI/SE36-30</t>
  </si>
  <si>
    <t>(C) Pants CX</t>
  </si>
  <si>
    <t>PI/SE36-31</t>
  </si>
  <si>
    <t>PI/SE36-32</t>
  </si>
  <si>
    <r>
      <rPr>
        <b/>
        <sz val="9.0"/>
      </rPr>
      <t xml:space="preserve">(AR) 3/2 Illya </t>
    </r>
    <r>
      <rPr>
        <b val="0"/>
        <sz val="9.0"/>
      </rPr>
      <t xml:space="preserve">- same effects as </t>
    </r>
    <r>
      <rPr>
        <b val="0"/>
        <color rgb="FF1155CC"/>
        <sz val="9.0"/>
        <u/>
      </rPr>
      <t>3/2 Miyu early play heal from 3rei EB</t>
    </r>
    <r>
      <rPr>
        <b val="0"/>
        <sz val="9.0"/>
      </rPr>
      <t>.</t>
    </r>
  </si>
  <si>
    <t>OFR</t>
  </si>
  <si>
    <t>PI/SE36-33</t>
  </si>
  <si>
    <r>
      <rPr>
        <b/>
        <sz val="9.0"/>
      </rPr>
      <t xml:space="preserve">(AR) 1/0 Illya </t>
    </r>
    <r>
      <rPr>
        <sz val="9.0"/>
      </rPr>
      <t xml:space="preserve">- same effects as </t>
    </r>
    <r>
      <rPr>
        <color rgb="FF1155CC"/>
        <sz val="9.0"/>
        <u/>
      </rPr>
      <t>1/0 Illya &amp; Kuro from 3rei EB</t>
    </r>
    <r>
      <rPr>
        <sz val="9.0"/>
      </rPr>
      <t xml:space="preserve">.
</t>
    </r>
  </si>
  <si>
    <t>PI/SE36-34</t>
  </si>
  <si>
    <r>
      <rPr>
        <b/>
        <sz val="9.0"/>
      </rPr>
      <t>(AR) 1/0 Illya</t>
    </r>
    <r>
      <rPr>
        <sz val="9.0"/>
      </rPr>
      <t xml:space="preserve"> - same effect as </t>
    </r>
    <r>
      <rPr>
        <color rgb="FF1155CC"/>
        <sz val="9.0"/>
        <u/>
      </rPr>
      <t>1/0 Kuro Standby combo from 3rei EB</t>
    </r>
    <r>
      <rPr>
        <sz val="9.0"/>
      </rPr>
      <t xml:space="preserve">.
</t>
    </r>
    <r>
      <rPr>
        <i/>
        <sz val="9.0"/>
      </rPr>
      <t>New Standby CX - 36. Also has a DIFFERENT name from the original one for the Kuro. This means you can run 4 of each.</t>
    </r>
  </si>
  <si>
    <t>PI/SE36-35</t>
  </si>
  <si>
    <r>
      <rPr>
        <b/>
        <sz val="9.0"/>
      </rPr>
      <t>(AR) 3/2 Miyu &amp; Chloe &amp; Illya</t>
    </r>
    <r>
      <rPr>
        <sz val="9.0"/>
      </rPr>
      <t xml:space="preserve"> - Same effects as </t>
    </r>
    <r>
      <rPr>
        <color rgb="FF1155CC"/>
        <sz val="9.0"/>
        <u/>
      </rPr>
      <t>3/2 Kuro suicider from 3rei EB</t>
    </r>
    <r>
      <rPr>
        <sz val="9.0"/>
      </rPr>
      <t xml:space="preserve">.
</t>
    </r>
  </si>
  <si>
    <t>PI/SE36-36</t>
  </si>
  <si>
    <t>(AR) Standby CX</t>
  </si>
  <si>
    <t>PI/SE36-37</t>
  </si>
  <si>
    <r>
      <rPr>
        <b/>
        <sz val="9.0"/>
      </rPr>
      <t>(AR) 1/0 Illya</t>
    </r>
    <r>
      <rPr>
        <sz val="9.0"/>
      </rPr>
      <t xml:space="preserve"> - same effect as the </t>
    </r>
    <r>
      <rPr>
        <color rgb="FF1155CC"/>
        <sz val="9.0"/>
        <u/>
      </rPr>
      <t>Illya lv1 Azusa from 2wei Herz</t>
    </r>
    <r>
      <rPr>
        <sz val="9.0"/>
      </rPr>
      <t xml:space="preserve">
</t>
    </r>
  </si>
  <si>
    <t>PI/SE36-38</t>
  </si>
  <si>
    <r>
      <rPr>
        <b/>
        <sz val="9.0"/>
      </rPr>
      <t>(AR) 2/1 Illya</t>
    </r>
    <r>
      <rPr>
        <sz val="9.0"/>
      </rPr>
      <t xml:space="preserve"> - same effects as </t>
    </r>
    <r>
      <rPr>
        <color rgb="FF1155CC"/>
        <sz val="9.0"/>
        <u/>
      </rPr>
      <t>2/1 Miyu anti-change counter from 2wei Herz.</t>
    </r>
    <r>
      <rPr>
        <sz val="9.0"/>
      </rPr>
      <t xml:space="preserve">
</t>
    </r>
  </si>
  <si>
    <t>PI/SE36-39</t>
  </si>
  <si>
    <r>
      <rPr>
        <b/>
        <sz val="9.0"/>
      </rPr>
      <t>(AR) 2/1 Illya</t>
    </r>
    <r>
      <rPr>
        <sz val="9.0"/>
      </rPr>
      <t xml:space="preserve"> - same effect as </t>
    </r>
    <r>
      <rPr>
        <color rgb="FF1155CC"/>
        <sz val="9.0"/>
        <u/>
      </rPr>
      <t>2/1 Miyu</t>
    </r>
    <r>
      <rPr>
        <sz val="9.0"/>
      </rPr>
      <t xml:space="preserve"> and </t>
    </r>
    <r>
      <rPr>
        <color rgb="FF1155CC"/>
        <sz val="9.0"/>
        <u/>
      </rPr>
      <t>2/1 Illya PR</t>
    </r>
    <r>
      <rPr>
        <sz val="9.0"/>
      </rPr>
      <t xml:space="preserve"> freefresh</t>
    </r>
  </si>
  <si>
    <t>PI/SE36-40</t>
  </si>
  <si>
    <r>
      <rPr>
        <b/>
        <sz val="9.0"/>
      </rPr>
      <t>(AR) 3/2 Illya</t>
    </r>
    <r>
      <rPr>
        <sz val="9.0"/>
      </rPr>
      <t xml:space="preserve"> - has the same effects as the </t>
    </r>
    <r>
      <rPr>
        <color rgb="FF1155CC"/>
        <sz val="9.0"/>
        <u/>
      </rPr>
      <t>3/2 Miyu assist</t>
    </r>
    <r>
      <rPr>
        <sz val="9.0"/>
      </rPr>
      <t xml:space="preserve">
</t>
    </r>
  </si>
  <si>
    <t>Release tournament PR</t>
  </si>
  <si>
    <r>
      <rPr>
        <b/>
        <sz val="9.0"/>
      </rPr>
      <t>(PR) 3/2 Miyu &amp; Illya &amp; Chloe (Phantasm/Magic)
CONT</t>
    </r>
    <r>
      <rPr>
        <sz val="9.0"/>
      </rPr>
      <t xml:space="preserve"> - During your turn, this gets +1000 power.
</t>
    </r>
    <r>
      <rPr>
        <b/>
        <sz val="9.0"/>
      </rPr>
      <t xml:space="preserve">CONT </t>
    </r>
    <r>
      <rPr>
        <sz val="9.0"/>
      </rPr>
      <t xml:space="preserve">- If this is on stage, this gains &lt;Weapon&gt;.
</t>
    </r>
    <r>
      <rPr>
        <b/>
        <sz val="9.0"/>
      </rPr>
      <t xml:space="preserve">AUTO </t>
    </r>
    <r>
      <rPr>
        <sz val="9.0"/>
      </rPr>
      <t>- When this is placed on stage from hand, draw 1 card, discard 1 card, then choose up to 1 of your opponent's characters, and return it to hand.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</si>
</sst>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name val="Arial"/>
    </font>
    <font>
      <sz val="10.0"/>
      <color rgb="FFFF0000"/>
    </font>
    <font>
      <sz val="10.0"/>
    </font>
    <font>
      <sz val="9.0"/>
      <color rgb="FFFF0000"/>
    </font>
    <font>
      <sz val="8.0"/>
    </font>
    <font/>
    <font>
      <sz val="9.0"/>
    </font>
    <font>
      <sz val="11.0"/>
      <color rgb="FF000000"/>
      <name val="Inconsolata"/>
    </font>
    <font>
      <b/>
      <sz val="9.0"/>
    </font>
    <font>
      <i/>
    </font>
    <font>
      <b/>
      <u/>
      <sz val="9.0"/>
      <color rgb="FF0000FF"/>
    </font>
    <font>
      <u/>
      <sz val="9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0" fontId="5" numFmtId="0" xfId="0" applyAlignment="1" applyFont="1">
      <alignment horizontal="left" readingOrder="0" vertical="top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2" fontId="8" numFmtId="0" xfId="0" applyAlignment="1" applyFill="1" applyFont="1">
      <alignment horizontal="center" readingOrder="0" vertical="center"/>
    </xf>
    <xf borderId="0" fillId="2" fontId="8" numFmtId="0" xfId="0" applyAlignment="1" applyFont="1">
      <alignment horizontal="left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shrinkToFit="0" wrapText="1"/>
    </xf>
    <xf borderId="0" fillId="0" fontId="9" numFmtId="0" xfId="0" applyAlignment="1" applyFont="1">
      <alignment horizontal="center" readingOrder="0" shrinkToFit="0" vertical="center" wrapText="1"/>
    </xf>
    <xf borderId="0" fillId="2" fontId="8" numFmtId="0" xfId="0" applyAlignment="1" applyFont="1">
      <alignment horizontal="left" shrinkToFit="0" wrapText="1"/>
    </xf>
    <xf borderId="0" fillId="0" fontId="11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2" fontId="8" numFmtId="0" xfId="0" applyFont="1"/>
    <xf borderId="0" fillId="0" fontId="5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s-tcg.com/wordpress/wp-content/uploads/today_card/20210204_xp06.png" TargetMode="External"/><Relationship Id="rId2" Type="http://schemas.openxmlformats.org/officeDocument/2006/relationships/hyperlink" Target="https://heartofthecards.com/code/cardlist.html?card=WS_PI/SE31-02" TargetMode="External"/><Relationship Id="rId3" Type="http://schemas.openxmlformats.org/officeDocument/2006/relationships/hyperlink" Target="https://heartofthecards.com/code/cardlist.html?card=WS_PI/SE31-28" TargetMode="External"/><Relationship Id="rId4" Type="http://schemas.openxmlformats.org/officeDocument/2006/relationships/hyperlink" Target="https://heartofthecards.com/code/cardlist.html?card=WS_PI/SE31-29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heartofthecards.com/code/cardlist.html?card=WS_PI/S40-052" TargetMode="External"/><Relationship Id="rId5" Type="http://schemas.openxmlformats.org/officeDocument/2006/relationships/hyperlink" Target="https://heartofthecards.com/code/cardlist.html?card=WS_PI/SE31-25" TargetMode="External"/><Relationship Id="rId6" Type="http://schemas.openxmlformats.org/officeDocument/2006/relationships/hyperlink" Target="https://heartofthecards.com/code/cardlist.html?card=WS_PI/S40-063" TargetMode="External"/><Relationship Id="rId7" Type="http://schemas.openxmlformats.org/officeDocument/2006/relationships/hyperlink" Target="https://heartofthecards.com/code/cardlist.html?card=WS_PI/S40-064" TargetMode="External"/><Relationship Id="rId8" Type="http://schemas.openxmlformats.org/officeDocument/2006/relationships/hyperlink" Target="https://heartofthecards.com/code/cardlist.html?card=WS_PI/SE24-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71"/>
    <col customWidth="1" min="2" max="2" width="18.86"/>
    <col customWidth="1" min="3" max="3" width="58.14"/>
    <col customWidth="1" min="4" max="5" width="18.86"/>
    <col customWidth="1" min="6" max="6" width="5.14"/>
  </cols>
  <sheetData>
    <row r="1" ht="19.5" customHeight="1">
      <c r="A1" s="1" t="s">
        <v>0</v>
      </c>
      <c r="B1" s="2">
        <f>counta(B2:B41)</f>
        <v>40</v>
      </c>
      <c r="C1" s="3" t="s">
        <v>1</v>
      </c>
      <c r="D1" s="4" t="s">
        <v>2</v>
      </c>
      <c r="E1" s="5"/>
      <c r="F1" s="6"/>
    </row>
    <row r="2" ht="137.25" customHeight="1">
      <c r="A2" s="7" t="s">
        <v>3</v>
      </c>
      <c r="B2" s="8" t="str">
        <f>image("https://ws-tcg.com/wordpress/wp-content/uploads/today_card/20210202_tr07.png")</f>
        <v/>
      </c>
      <c r="C2" s="9" t="s">
        <v>4</v>
      </c>
      <c r="D2" s="10" t="str">
        <f>image("https://ws-tcg.com/wordpress/wp-content/uploads/today_card/20210202_tr24.png")</f>
        <v/>
      </c>
      <c r="E2" s="11"/>
      <c r="F2" s="12"/>
    </row>
    <row r="3" ht="137.25" customHeight="1">
      <c r="A3" s="7" t="s">
        <v>5</v>
      </c>
      <c r="B3" s="8" t="str">
        <f>image("https://ws-tcg.com/wordpress/wp-content/uploads/today_card/20210203_gn04.png")</f>
        <v/>
      </c>
      <c r="C3" s="9" t="s">
        <v>6</v>
      </c>
      <c r="D3" s="10" t="str">
        <f>image("https://livedoor.blogimg.jp/freedomduo/imgs/3/c/3c356cee.png")</f>
        <v/>
      </c>
      <c r="E3" s="13"/>
      <c r="F3" s="14"/>
    </row>
    <row r="4" ht="137.25" customHeight="1">
      <c r="A4" s="7" t="s">
        <v>7</v>
      </c>
      <c r="B4" s="8" t="str">
        <f>image("https://ws-tcg.com/wordpress/wp-content/uploads/today_card/20210121_yt01.png")</f>
        <v/>
      </c>
      <c r="C4" s="9" t="s">
        <v>8</v>
      </c>
      <c r="D4" s="10" t="str">
        <f>image("https://ws-tcg.com/wordpress/wp-content/uploads/today_card/20210121_yt21.png")</f>
        <v/>
      </c>
      <c r="E4" s="13"/>
      <c r="F4" s="12"/>
    </row>
    <row r="5" ht="137.25" customHeight="1">
      <c r="A5" s="7" t="s">
        <v>9</v>
      </c>
      <c r="B5" s="15" t="str">
        <f>image("https://ws-tcg.com/wordpress/wp-content/uploads/today_card/20210201_tx06.png")</f>
        <v/>
      </c>
      <c r="C5" s="9" t="s">
        <v>10</v>
      </c>
      <c r="D5" s="10" t="str">
        <f>image("https://ws-tcg.com/wordpress/wp-content/uploads/today_card/20210201_tx24.png")</f>
        <v/>
      </c>
      <c r="E5" s="13"/>
      <c r="F5" s="12"/>
    </row>
    <row r="6" ht="137.25" customHeight="1">
      <c r="A6" s="7" t="s">
        <v>11</v>
      </c>
      <c r="B6" s="8" t="str">
        <f>image("https://ws-tcg.com/wordpress/wp-content/uploads/today_card/20210203_gn05.png")</f>
        <v/>
      </c>
      <c r="C6" s="9" t="s">
        <v>12</v>
      </c>
      <c r="D6" s="10" t="str">
        <f>image("https://livedoor.blogimg.jp/freedomduo/imgs/9/b/9b92019e.png")</f>
        <v/>
      </c>
      <c r="E6" s="11"/>
      <c r="F6" s="12"/>
    </row>
    <row r="7" ht="137.25" customHeight="1">
      <c r="A7" s="7" t="s">
        <v>13</v>
      </c>
      <c r="B7" s="15" t="str">
        <f>image("https://ws-tcg.com/wordpress/wp-content/uploads/today_card/20210121_yt02.png")</f>
        <v/>
      </c>
      <c r="C7" s="9" t="s">
        <v>14</v>
      </c>
      <c r="D7" s="10" t="str">
        <f>image("https://ws-tcg.com/wordpress/wp-content/uploads/today_card/20210121_yt22.png")</f>
        <v/>
      </c>
      <c r="E7" s="11"/>
      <c r="F7" s="12"/>
    </row>
    <row r="8" ht="137.25" customHeight="1">
      <c r="A8" s="7" t="s">
        <v>15</v>
      </c>
      <c r="B8" s="8" t="str">
        <f>image("https://ws-tcg.com/wordpress/wp-content/uploads/today_card/20210121_yt03.png")</f>
        <v/>
      </c>
      <c r="C8" s="9" t="s">
        <v>16</v>
      </c>
      <c r="D8" s="10" t="str">
        <f>image("https://ws-tcg.com/wordpress/wp-content/uploads/today_card/20210121_yt23.png")</f>
        <v/>
      </c>
      <c r="E8" s="11"/>
      <c r="F8" s="12"/>
    </row>
    <row r="9" ht="137.25" customHeight="1">
      <c r="A9" s="7" t="s">
        <v>17</v>
      </c>
      <c r="B9" s="16" t="str">
        <f>image("https://ws-tcg.com/wordpress/wp-content/uploads/today_card/20210122_hj01.png")</f>
        <v/>
      </c>
      <c r="C9" s="9" t="s">
        <v>18</v>
      </c>
      <c r="D9" s="17" t="str">
        <f>image("https://ws-tcg.com/wordpress/wp-content/uploads/today_card/20210122_hj21.png")</f>
        <v/>
      </c>
      <c r="E9" s="11" t="str">
        <f>image("https://ws-tcg.com/wordpress/wp-content/uploads/today_card/20210122_hj22.png")</f>
        <v/>
      </c>
      <c r="F9" s="14" t="s">
        <v>19</v>
      </c>
    </row>
    <row r="10" ht="137.25" customHeight="1">
      <c r="A10" s="7" t="s">
        <v>20</v>
      </c>
      <c r="B10" s="15" t="str">
        <f>image("https://ws-tcg.com/wordpress/wp-content/uploads/today_card/20210118_yg01.png")</f>
        <v/>
      </c>
      <c r="C10" s="18" t="s">
        <v>21</v>
      </c>
      <c r="D10" s="10" t="str">
        <f>image("https://ws-tcg.com/wordpress/wp-content/uploads/today_card/20210118_yg21.png")</f>
        <v/>
      </c>
      <c r="E10" s="11"/>
      <c r="F10" s="12"/>
    </row>
    <row r="11" ht="137.25" customHeight="1">
      <c r="A11" s="7" t="s">
        <v>22</v>
      </c>
      <c r="B11" s="8" t="str">
        <f>image("https://ws-tcg.com/wordpress/wp-content/uploads/today_card/20210118_yg02.png")</f>
        <v/>
      </c>
      <c r="C11" s="18" t="s">
        <v>23</v>
      </c>
      <c r="D11" s="10" t="str">
        <f>image("https://ws-tcg.com/wordpress/wp-content/uploads/today_card/20210118_yg22.png")</f>
        <v/>
      </c>
      <c r="E11" s="11"/>
      <c r="F11" s="12"/>
    </row>
    <row r="12" ht="137.25" customHeight="1">
      <c r="A12" s="7" t="s">
        <v>24</v>
      </c>
      <c r="B12" s="15" t="str">
        <f>image("https://ws-tcg.com/wordpress/wp-content/uploads/today_card/20210119_jy01.png")</f>
        <v/>
      </c>
      <c r="C12" s="9" t="s">
        <v>25</v>
      </c>
      <c r="D12" s="10" t="str">
        <f>image("https://ws-tcg.com/wordpress/wp-content/uploads/today_card/20210119_jy21.png")</f>
        <v/>
      </c>
      <c r="E12" s="11"/>
      <c r="F12" s="12"/>
    </row>
    <row r="13" ht="137.25" customHeight="1">
      <c r="A13" s="7" t="s">
        <v>26</v>
      </c>
      <c r="B13" s="15" t="str">
        <f>image("https://ws-tcg.com/wordpress/wp-content/uploads/today_card/20210120_ld01.png")</f>
        <v/>
      </c>
      <c r="C13" s="9" t="s">
        <v>27</v>
      </c>
      <c r="D13" s="10" t="str">
        <f>image("https://ws-tcg.com/wordpress/wp-content/uploads/today_card/20210120_ld21.png")</f>
        <v/>
      </c>
      <c r="E13" s="11"/>
      <c r="F13" s="12"/>
    </row>
    <row r="14" ht="137.25" customHeight="1">
      <c r="A14" s="7" t="s">
        <v>28</v>
      </c>
      <c r="B14" s="15" t="str">
        <f>image("https://ws-tcg.com/wordpress/wp-content/uploads/today_card/20210120_ld02.png")</f>
        <v/>
      </c>
      <c r="C14" s="9" t="s">
        <v>29</v>
      </c>
      <c r="D14" s="10" t="str">
        <f>image("https://ws-tcg.com/wordpress/wp-content/uploads/today_card/20210120_ld22.png")</f>
        <v/>
      </c>
      <c r="E14" s="11"/>
      <c r="F14" s="12"/>
    </row>
    <row r="15" ht="137.25" customHeight="1">
      <c r="A15" s="7" t="s">
        <v>30</v>
      </c>
      <c r="B15" s="8" t="str">
        <f>image("https://ws-tcg.com/wordpress/wp-content/uploads/today_card/20210120_ld03.png")</f>
        <v/>
      </c>
      <c r="C15" s="9" t="s">
        <v>31</v>
      </c>
      <c r="D15" s="19" t="str">
        <f>image("https://ws-tcg.com/wordpress/wp-content/uploads/today_card/20210120_ld23.png")</f>
        <v/>
      </c>
      <c r="E15" s="11"/>
      <c r="F15" s="12"/>
    </row>
    <row r="16" ht="137.25" customHeight="1">
      <c r="A16" s="7" t="s">
        <v>32</v>
      </c>
      <c r="B16" s="15" t="str">
        <f>image("https://i.imgur.com/vrxzhWu.png?1")</f>
        <v/>
      </c>
      <c r="C16" s="18" t="s">
        <v>33</v>
      </c>
      <c r="D16" s="10" t="str">
        <f>image("https://i.imgur.com/GnF580j.png")</f>
        <v/>
      </c>
      <c r="E16" s="11"/>
      <c r="F16" s="12"/>
    </row>
    <row r="17" ht="137.25" customHeight="1">
      <c r="A17" s="7" t="s">
        <v>34</v>
      </c>
      <c r="B17" s="15" t="str">
        <f>image("https://ws-tcg.com/wordpress/wp-content/uploads/today_card/20210205_iy04.png")</f>
        <v/>
      </c>
      <c r="C17" s="18" t="s">
        <v>35</v>
      </c>
      <c r="D17" s="10" t="str">
        <f>image("https://ws-tcg.com/wordpress/wp-content/uploads/today_card/20210205_iy25.png")</f>
        <v/>
      </c>
      <c r="E17" s="11"/>
      <c r="F17" s="12"/>
    </row>
    <row r="18" ht="137.25" customHeight="1">
      <c r="A18" s="7" t="s">
        <v>36</v>
      </c>
      <c r="B18" s="15" t="str">
        <f>image("https://ws-tcg.com/wordpress/wp-content/uploads/today_card/20210129_rc04.png")</f>
        <v/>
      </c>
      <c r="C18" s="18" t="s">
        <v>37</v>
      </c>
      <c r="D18" s="10" t="str">
        <f>image("https://ws-tcg.com/wordpress/wp-content/uploads/today_card/20210129_rc24.png")</f>
        <v/>
      </c>
      <c r="E18" s="20" t="str">
        <f>image("https://ws-tcg.com/wordpress/wp-content/uploads/today_card/20210129_rc25.png")</f>
        <v/>
      </c>
      <c r="F18" s="14" t="s">
        <v>19</v>
      </c>
    </row>
    <row r="19" ht="137.25" customHeight="1">
      <c r="A19" s="7" t="s">
        <v>38</v>
      </c>
      <c r="B19" s="15" t="str">
        <f>image("https://ws-tcg.com/wordpress/wp-content/uploads/today_card/20210205_iy05.png")</f>
        <v/>
      </c>
      <c r="C19" s="18" t="s">
        <v>39</v>
      </c>
      <c r="D19" s="10" t="str">
        <f>image("https://ws-tcg.com/wordpress/wp-content/uploads/today_card/20210205_iy26.png")</f>
        <v/>
      </c>
      <c r="E19" s="11"/>
      <c r="F19" s="12"/>
    </row>
    <row r="20" ht="137.25" customHeight="1">
      <c r="A20" s="7" t="s">
        <v>40</v>
      </c>
      <c r="B20" s="15" t="str">
        <f>IMAGE("https://ws-tcg.com/wordpress/wp-content/uploads/20201224184920/pi02.png")</f>
        <v/>
      </c>
      <c r="C20" s="9" t="s">
        <v>41</v>
      </c>
      <c r="D20" s="21" t="str">
        <f>image("https://ws-tcg.com/wordpress/wp-content/uploads/20201224184921/pi02_p.png")</f>
        <v/>
      </c>
      <c r="E20" s="20" t="str">
        <f>image("https://ws-tcg.com/wordpress/wp-content/uploads/20201224184922/pi02_sp.png")</f>
        <v/>
      </c>
      <c r="F20" s="14" t="s">
        <v>19</v>
      </c>
    </row>
    <row r="21" ht="137.25" customHeight="1">
      <c r="A21" s="7" t="s">
        <v>42</v>
      </c>
      <c r="B21" s="15" t="str">
        <f>IMAGE("https://ws-tcg.com/wordpress/wp-content/uploads/today_card/20210126_kd05.png")</f>
        <v/>
      </c>
      <c r="C21" s="18" t="s">
        <v>43</v>
      </c>
      <c r="D21" s="10" t="str">
        <f>image("https://ws-tcg.com/wordpress/wp-content/uploads/today_card/20210126_kd23.png")</f>
        <v/>
      </c>
      <c r="E21" s="20"/>
      <c r="F21" s="12"/>
    </row>
    <row r="22" ht="137.25" customHeight="1">
      <c r="A22" s="7" t="s">
        <v>44</v>
      </c>
      <c r="B22" s="15" t="str">
        <f>image("https://ws-tcg.com/wordpress/wp-content/uploads/today_card/20210125_yu05.png")</f>
        <v/>
      </c>
      <c r="C22" s="18" t="s">
        <v>45</v>
      </c>
      <c r="D22" s="10" t="str">
        <f>image("https://ws-tcg.com/wordpress/wp-content/uploads/today_card/20210125_yu25.png")</f>
        <v/>
      </c>
      <c r="E22" s="11"/>
      <c r="F22" s="12"/>
    </row>
    <row r="23" ht="137.25" customHeight="1">
      <c r="A23" s="7" t="s">
        <v>46</v>
      </c>
      <c r="B23" s="15" t="str">
        <f>image("https://ws-tcg.com/wordpress/wp-content/uploads/today_card/20210208_jv06.png")</f>
        <v/>
      </c>
      <c r="C23" s="18" t="s">
        <v>47</v>
      </c>
      <c r="D23" s="10" t="str">
        <f>image("https://livedoor.blogimg.jp/freedomduo/imgs/0/9/09420189.png")</f>
        <v/>
      </c>
      <c r="E23" s="20"/>
      <c r="F23" s="12"/>
    </row>
    <row r="24" ht="137.25" customHeight="1">
      <c r="A24" s="7" t="s">
        <v>48</v>
      </c>
      <c r="B24" s="15" t="str">
        <f>image("https://ws-tcg.com/wordpress/wp-content/uploads/today_card/20210209_gj04.png")</f>
        <v/>
      </c>
      <c r="C24" s="18" t="s">
        <v>49</v>
      </c>
      <c r="D24" s="10" t="str">
        <f>image("https://ws-tcg.com/wordpress/wp-content/uploads/today_card/20210209_gj21.png")</f>
        <v/>
      </c>
      <c r="E24" s="11"/>
      <c r="F24" s="12"/>
    </row>
    <row r="25" ht="137.25" customHeight="1">
      <c r="A25" s="7" t="s">
        <v>50</v>
      </c>
      <c r="B25" s="15" t="str">
        <f>image("https://livedoor.blogimg.jp/freedomduo/imgs/d/b/dbbf6d0b.png")</f>
        <v/>
      </c>
      <c r="C25" s="18" t="s">
        <v>51</v>
      </c>
      <c r="D25" s="22" t="str">
        <f>image("https://livedoor.blogimg.jp/freedomduo/imgs/a/2/a286be98.png")</f>
        <v/>
      </c>
      <c r="E25" s="11"/>
      <c r="F25" s="12"/>
    </row>
    <row r="26" ht="137.25" customHeight="1">
      <c r="A26" s="7" t="s">
        <v>52</v>
      </c>
      <c r="B26" s="15" t="str">
        <f>image("https://ws-tcg.com/wordpress/wp-content/uploads/today_card/20210204_xp04.png")</f>
        <v/>
      </c>
      <c r="C26" s="18" t="s">
        <v>53</v>
      </c>
      <c r="D26" s="22" t="str">
        <f>image("https://ws-tcg.com/wordpress/wp-content/uploads/today_card/20210204_xp23.png")</f>
        <v/>
      </c>
      <c r="E26" s="11"/>
      <c r="F26" s="12"/>
    </row>
    <row r="27" ht="137.25" customHeight="1">
      <c r="A27" s="7" t="s">
        <v>54</v>
      </c>
      <c r="B27" s="23" t="str">
        <f>image("https://ws-tcg.com/wordpress/wp-content/uploads/today_card/20210127_ex06.png")</f>
        <v/>
      </c>
      <c r="C27" s="18" t="s">
        <v>55</v>
      </c>
      <c r="D27" s="24" t="str">
        <f>image("https://ws-tcg.com/wordpress/wp-content/uploads/today_card/20210127_ex26.png")</f>
        <v/>
      </c>
      <c r="E27" s="11"/>
      <c r="F27" s="12"/>
    </row>
    <row r="28" ht="137.25" customHeight="1">
      <c r="A28" s="7" t="s">
        <v>56</v>
      </c>
      <c r="B28" s="8" t="str">
        <f>image("https://ws-tcg.com/wordpress/wp-content/uploads/today_card/20210210_ht05.png")</f>
        <v/>
      </c>
      <c r="C28" s="18" t="s">
        <v>57</v>
      </c>
      <c r="D28" s="10" t="str">
        <f>image("https://ws-tcg.com/wordpress/wp-content/uploads/today_card/20210210_ht24.png")</f>
        <v/>
      </c>
      <c r="E28" s="11"/>
      <c r="F28" s="12"/>
    </row>
    <row r="29" ht="137.25" customHeight="1">
      <c r="A29" s="7" t="s">
        <v>58</v>
      </c>
      <c r="B29" s="8" t="str">
        <f>image("https://i.imgur.com/ReMPJ2i.png")</f>
        <v/>
      </c>
      <c r="C29" s="18" t="s">
        <v>59</v>
      </c>
      <c r="D29" s="24"/>
      <c r="E29" s="11"/>
      <c r="F29" s="12"/>
    </row>
    <row r="30" ht="137.25" customHeight="1">
      <c r="A30" s="7" t="s">
        <v>60</v>
      </c>
      <c r="B30" s="8" t="str">
        <f>image("https://ws-tcg.com/wordpress/wp-content/uploads/today_card/20210204_xp05.png")</f>
        <v/>
      </c>
      <c r="C30" s="25" t="s">
        <v>61</v>
      </c>
      <c r="D30" s="10" t="str">
        <f>image("https://ws-tcg.com/wordpress/wp-content/uploads/today_card/20210204_xp24.png")</f>
        <v/>
      </c>
      <c r="E30" s="11"/>
      <c r="F30" s="14"/>
    </row>
    <row r="31" ht="137.25" customHeight="1">
      <c r="A31" s="7" t="s">
        <v>62</v>
      </c>
      <c r="B31" s="8" t="str">
        <f>image("https://i.imgur.com/FKu2oLa.png?1")</f>
        <v/>
      </c>
      <c r="C31" s="18" t="s">
        <v>63</v>
      </c>
      <c r="D31" s="15"/>
      <c r="E31" s="11"/>
      <c r="F31" s="12"/>
    </row>
    <row r="32" ht="137.25" customHeight="1">
      <c r="A32" s="7" t="s">
        <v>64</v>
      </c>
      <c r="B32" s="15" t="str">
        <f>image("https://i.imgur.com/AktGqKI.png?1")</f>
        <v/>
      </c>
      <c r="C32" s="18" t="s">
        <v>63</v>
      </c>
      <c r="D32" s="10" t="str">
        <f>image("https://i.imgur.com/QHnedqt.png")</f>
        <v/>
      </c>
      <c r="E32" s="11"/>
      <c r="F32" s="12"/>
    </row>
    <row r="33" ht="137.25" customHeight="1">
      <c r="A33" s="7" t="s">
        <v>65</v>
      </c>
      <c r="B33" s="15" t="str">
        <f>image("https://ws-tcg.com/wordpress/wp-content/uploads/today_card/20210125_yu06.png")</f>
        <v/>
      </c>
      <c r="C33" s="25" t="s">
        <v>66</v>
      </c>
      <c r="D33" s="10" t="str">
        <f>image("https://ws-tcg.com/wordpress/wp-content/uploads/today_card/20210125_yu26.png")</f>
        <v/>
      </c>
      <c r="E33" s="11" t="str">
        <f>image("https://ws-tcg.com/wordpress/wp-content/uploads/today_card/20210125_yu27.png")</f>
        <v/>
      </c>
      <c r="F33" s="14" t="s">
        <v>67</v>
      </c>
    </row>
    <row r="34" ht="137.25" customHeight="1">
      <c r="A34" s="7" t="s">
        <v>68</v>
      </c>
      <c r="B34" s="8" t="str">
        <f>image("https://ws-tcg.com/wordpress/wp-content/uploads/today_card/20210126_kd06.png")</f>
        <v/>
      </c>
      <c r="C34" s="26" t="s">
        <v>69</v>
      </c>
      <c r="D34" s="10" t="str">
        <f>image("https://ws-tcg.com/wordpress/wp-content/uploads/today_card/20210126_kd24.png")</f>
        <v/>
      </c>
      <c r="E34" s="11" t="str">
        <f>image("https://ws-tcg.com/wordpress/wp-content/uploads/today_card/20210126_kd25.png")</f>
        <v/>
      </c>
      <c r="F34" s="14" t="s">
        <v>67</v>
      </c>
    </row>
    <row r="35" ht="137.25" customHeight="1">
      <c r="A35" s="7" t="s">
        <v>70</v>
      </c>
      <c r="B35" s="8" t="str">
        <f>image("https://ws-tcg.com/wordpress/wp-content/uploads/today_card/20210122_hj02.png")</f>
        <v/>
      </c>
      <c r="C35" s="26" t="s">
        <v>71</v>
      </c>
      <c r="D35" s="10" t="str">
        <f>image("https://ws-tcg.com/wordpress/wp-content/uploads/today_card/20210122_hj23.png")</f>
        <v/>
      </c>
      <c r="E35" s="11" t="str">
        <f>image("https://ws-tcg.com/wordpress/wp-content/uploads/today_card/20210122_hj24.png")</f>
        <v/>
      </c>
      <c r="F35" s="14" t="s">
        <v>67</v>
      </c>
    </row>
    <row r="36" ht="137.25" customHeight="1">
      <c r="A36" s="7" t="s">
        <v>72</v>
      </c>
      <c r="B36" s="8" t="str">
        <f>image("https://ws-tcg.com/wordpress/wp-content/uploads/today_card/20210127_ex07.png")</f>
        <v/>
      </c>
      <c r="C36" s="26" t="s">
        <v>73</v>
      </c>
      <c r="D36" s="10" t="str">
        <f>image("https://ws-tcg.com/wordpress/wp-content/uploads/today_card/20210127_ex27.png")</f>
        <v/>
      </c>
      <c r="E36" s="11" t="str">
        <f>image("https://ws-tcg.com/wordpress/wp-content/uploads/today_card/20210127_ex28.png")</f>
        <v/>
      </c>
      <c r="F36" s="14" t="s">
        <v>67</v>
      </c>
    </row>
    <row r="37" ht="137.25" customHeight="1">
      <c r="A37" s="7" t="s">
        <v>74</v>
      </c>
      <c r="B37" s="15" t="str">
        <f>image("https://i.imgur.com/UXM44Fi.png?1")</f>
        <v/>
      </c>
      <c r="C37" s="18" t="s">
        <v>75</v>
      </c>
      <c r="D37" s="10" t="str">
        <f>image("https://i.imgur.com/UXM44Fi.png?1")</f>
        <v/>
      </c>
      <c r="E37" s="11" t="str">
        <f>image("https://i.imgur.com/AqeSCKe.png?1")</f>
        <v/>
      </c>
      <c r="F37" s="14" t="s">
        <v>67</v>
      </c>
    </row>
    <row r="38" ht="137.25" customHeight="1">
      <c r="A38" s="7" t="s">
        <v>76</v>
      </c>
      <c r="B38" s="27" t="str">
        <f>image("https://ws-tcg.com/wordpress/wp-content/uploads/today_card/20210205_iy03.png")</f>
        <v/>
      </c>
      <c r="C38" s="26" t="s">
        <v>77</v>
      </c>
      <c r="D38" s="10" t="str">
        <f>image("https://ws-tcg.com/wordpress/wp-content/uploads/today_card/20210205_iy24.png")</f>
        <v/>
      </c>
      <c r="E38" s="11" t="str">
        <f>image("https://ws-tcg.com/wordpress/wp-content/uploads/today_card/20210205_iy23.png")</f>
        <v/>
      </c>
      <c r="F38" s="14" t="s">
        <v>67</v>
      </c>
    </row>
    <row r="39" ht="137.25" customHeight="1">
      <c r="A39" s="7" t="s">
        <v>78</v>
      </c>
      <c r="B39" s="15" t="str">
        <f>image("https://ws-tcg.com/wordpress/wp-content/uploads/20201224184932/pi09.png")</f>
        <v/>
      </c>
      <c r="C39" s="26" t="s">
        <v>79</v>
      </c>
      <c r="D39" s="10" t="str">
        <f>image("https://livedoor.blogimg.jp/freedomduo/imgs/0/1/01ddb8c2.png")</f>
        <v/>
      </c>
      <c r="E39" s="11"/>
      <c r="F39" s="12"/>
    </row>
    <row r="40" ht="137.25" customHeight="1">
      <c r="A40" s="7" t="s">
        <v>80</v>
      </c>
      <c r="B40" s="15" t="str">
        <f>image("https://ws-tcg.com/wordpress/wp-content/uploads/20201224184933/pi10.png")</f>
        <v/>
      </c>
      <c r="C40" s="26" t="s">
        <v>81</v>
      </c>
      <c r="D40" s="10" t="str">
        <f>image("https://ws-tcg.com/wordpress/wp-content/uploads/today_card/20210115_oj24.png")</f>
        <v/>
      </c>
      <c r="E40" s="11" t="str">
        <f>image("https://ws-tcg.com/wordpress/wp-content/uploads/today_card/20210115_oj25.png")</f>
        <v/>
      </c>
      <c r="F40" s="14" t="s">
        <v>67</v>
      </c>
    </row>
    <row r="41" ht="137.25" customHeight="1">
      <c r="A41" s="7" t="s">
        <v>82</v>
      </c>
      <c r="B41" s="15" t="str">
        <f>image("https://ws-tcg.com/wordpress/wp-content/uploads/today_card/20210129_rc06.png")</f>
        <v/>
      </c>
      <c r="C41" s="26" t="s">
        <v>83</v>
      </c>
      <c r="D41" s="10" t="str">
        <f>image("https://ws-tcg.com/wordpress/wp-content/uploads/today_card/20210129_rc27.png")</f>
        <v/>
      </c>
      <c r="E41" s="20" t="str">
        <f>image("https://ws-tcg.com/wordpress/wp-content/uploads/today_card/20210129_rc28.png")</f>
        <v/>
      </c>
      <c r="F41" s="14" t="s">
        <v>67</v>
      </c>
    </row>
    <row r="42" ht="137.25" customHeight="1">
      <c r="A42" s="28" t="s">
        <v>84</v>
      </c>
      <c r="B42" s="15" t="str">
        <f>image("https://i.imgur.com/DaU17Ub.png")</f>
        <v/>
      </c>
      <c r="C42" s="29" t="s">
        <v>85</v>
      </c>
      <c r="D42" s="10"/>
      <c r="E42" s="20"/>
      <c r="F42" s="14"/>
    </row>
  </sheetData>
  <conditionalFormatting sqref="E1:E2 C3 E6:E4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30"/>
    <hyperlink r:id="rId2" ref="C33"/>
    <hyperlink r:id="rId3" ref="C34"/>
    <hyperlink r:id="rId4" ref="C35"/>
    <hyperlink r:id="rId5" ref="C36"/>
    <hyperlink r:id="rId6" ref="C38"/>
    <hyperlink r:id="rId7" ref="C39"/>
    <hyperlink r:id="rId8" ref="C40"/>
    <hyperlink r:id="rId9" ref="C41"/>
  </hyperlinks>
  <drawing r:id="rId10"/>
</worksheet>
</file>