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36C09165-6282-474A-B5AD-63199A0FCE58}" xr6:coauthVersionLast="46" xr6:coauthVersionMax="46" xr10:uidLastSave="{00000000-0000-0000-0000-000000000000}"/>
  <bookViews>
    <workbookView xWindow="-120" yWindow="-120" windowWidth="38640" windowHeight="21240" xr2:uid="{00000000-000D-0000-FFFF-FFFF00000000}"/>
  </bookViews>
  <sheets>
    <sheet name="Booster" sheetId="1" r:id="rId1"/>
  </sheets>
  <calcPr calcId="181029"/>
</workbook>
</file>

<file path=xl/calcChain.xml><?xml version="1.0" encoding="utf-8"?>
<calcChain xmlns="http://schemas.openxmlformats.org/spreadsheetml/2006/main">
  <c r="B106" i="1" l="1"/>
  <c r="B105" i="1"/>
  <c r="B104" i="1"/>
  <c r="B103" i="1"/>
  <c r="B102" i="1"/>
  <c r="B101" i="1"/>
  <c r="B100" i="1"/>
  <c r="B99" i="1"/>
  <c r="D98" i="1"/>
  <c r="B98" i="1"/>
  <c r="D97" i="1"/>
  <c r="B97" i="1"/>
  <c r="D96" i="1"/>
  <c r="B96" i="1"/>
  <c r="B95" i="1"/>
  <c r="B94" i="1"/>
  <c r="B93" i="1"/>
  <c r="B92" i="1"/>
  <c r="B91" i="1"/>
  <c r="B90" i="1"/>
  <c r="B89" i="1"/>
  <c r="B88" i="1"/>
  <c r="D87" i="1"/>
  <c r="B87" i="1"/>
  <c r="B86" i="1"/>
  <c r="B85" i="1"/>
  <c r="B84" i="1"/>
  <c r="D83" i="1"/>
  <c r="B83" i="1"/>
  <c r="D82" i="1"/>
  <c r="B82" i="1"/>
  <c r="D81" i="1"/>
  <c r="B81" i="1"/>
  <c r="B80" i="1"/>
  <c r="D79" i="1"/>
  <c r="B79" i="1"/>
  <c r="D78" i="1"/>
  <c r="B78" i="1"/>
  <c r="B77" i="1"/>
  <c r="D76" i="1"/>
  <c r="B76" i="1"/>
  <c r="D75" i="1"/>
  <c r="B75" i="1"/>
  <c r="D74" i="1"/>
  <c r="B74" i="1"/>
  <c r="D73" i="1"/>
  <c r="B73" i="1"/>
  <c r="D72" i="1"/>
  <c r="B72" i="1"/>
  <c r="D71" i="1"/>
  <c r="B71" i="1"/>
  <c r="B70" i="1"/>
  <c r="B69" i="1"/>
  <c r="B68" i="1"/>
  <c r="B67" i="1"/>
  <c r="B66" i="1"/>
  <c r="B65" i="1"/>
  <c r="B64" i="1"/>
  <c r="B63" i="1"/>
  <c r="B62" i="1"/>
  <c r="B61" i="1"/>
  <c r="B60" i="1"/>
  <c r="D59" i="1"/>
  <c r="B59" i="1"/>
  <c r="B58" i="1"/>
  <c r="B57" i="1"/>
  <c r="B56" i="1"/>
  <c r="D55" i="1"/>
  <c r="B55" i="1"/>
  <c r="D54" i="1"/>
  <c r="B54" i="1"/>
  <c r="B53" i="1"/>
  <c r="B52" i="1"/>
  <c r="B51" i="1"/>
  <c r="B50" i="1"/>
  <c r="D49" i="1"/>
  <c r="B49" i="1"/>
  <c r="B48" i="1"/>
  <c r="D47" i="1"/>
  <c r="B47" i="1"/>
  <c r="B46" i="1"/>
  <c r="B45" i="1"/>
  <c r="B44" i="1"/>
  <c r="B43" i="1"/>
  <c r="B42" i="1"/>
  <c r="B41" i="1"/>
  <c r="B40" i="1"/>
  <c r="B39" i="1"/>
  <c r="D38" i="1"/>
  <c r="B38" i="1"/>
  <c r="D37" i="1"/>
  <c r="B37" i="1"/>
  <c r="D36" i="1"/>
  <c r="B36" i="1"/>
  <c r="D35" i="1"/>
  <c r="B35" i="1"/>
  <c r="B34" i="1"/>
  <c r="D33" i="1"/>
  <c r="B33" i="1"/>
  <c r="B32" i="1"/>
  <c r="D31" i="1"/>
  <c r="B31" i="1"/>
  <c r="D30" i="1"/>
  <c r="B30" i="1"/>
  <c r="D29" i="1"/>
  <c r="B29" i="1"/>
  <c r="B28" i="1"/>
  <c r="B27" i="1"/>
  <c r="B26" i="1"/>
  <c r="B25" i="1"/>
  <c r="B24" i="1"/>
  <c r="B23" i="1"/>
  <c r="B22" i="1"/>
  <c r="B21" i="1"/>
  <c r="B20" i="1"/>
  <c r="B19" i="1"/>
  <c r="B18" i="1"/>
  <c r="B17" i="1"/>
  <c r="B16" i="1"/>
  <c r="B15" i="1"/>
  <c r="B14" i="1"/>
  <c r="B13" i="1"/>
  <c r="B12" i="1"/>
  <c r="D11" i="1"/>
  <c r="B11" i="1"/>
  <c r="D10" i="1"/>
  <c r="B10" i="1"/>
  <c r="D9" i="1"/>
  <c r="B9" i="1"/>
  <c r="D8" i="1"/>
  <c r="B8" i="1"/>
  <c r="D7" i="1"/>
  <c r="B7" i="1"/>
  <c r="D6" i="1"/>
  <c r="B6" i="1"/>
  <c r="D5" i="1"/>
  <c r="B5" i="1"/>
  <c r="D4" i="1"/>
  <c r="B4" i="1"/>
  <c r="D3" i="1"/>
  <c r="B3" i="1"/>
  <c r="D2" i="1"/>
  <c r="B2" i="1"/>
  <c r="D1" i="1"/>
  <c r="B1" i="1"/>
</calcChain>
</file>

<file path=xl/sharedStrings.xml><?xml version="1.0" encoding="utf-8"?>
<sst xmlns="http://schemas.openxmlformats.org/spreadsheetml/2006/main" count="251" uniqueCount="214">
  <si>
    <t>SAO/S80-001</t>
  </si>
  <si>
    <r>
      <rPr>
        <b/>
        <sz val="9"/>
        <rFont val="Arial"/>
      </rPr>
      <t xml:space="preserve">(RR) 0/0 Yuuki &amp; Asuna (Fluctlight/Goddess)
AUTO </t>
    </r>
    <r>
      <rPr>
        <sz val="9"/>
        <rFont val="Arial"/>
      </rPr>
      <t xml:space="preserve">- When this attacks, choose 1 of your other characters, this turn, it gets +X power. X equals that character's Soul times 1000.
</t>
    </r>
    <r>
      <rPr>
        <b/>
        <sz val="9"/>
        <rFont val="Arial"/>
      </rPr>
      <t xml:space="preserve">AUTO </t>
    </r>
    <r>
      <rPr>
        <sz val="9"/>
        <rFont val="Arial"/>
      </rPr>
      <t>- [Put the top card of your Stock into Clock, Send this to Memory] When this is Reversed, you may pay cost. If you do, choose 1 &lt;Fluctlight&gt; character from your Waiting Room, and add it to hand.</t>
    </r>
  </si>
  <si>
    <t>SR</t>
  </si>
  <si>
    <t>SAO/S80-002</t>
  </si>
  <si>
    <r>
      <rPr>
        <b/>
        <sz val="9"/>
        <rFont val="Arial"/>
      </rPr>
      <t>(RR) 1/0 Alice (Fluctlight/Integrity Knight)
CONT</t>
    </r>
    <r>
      <rPr>
        <sz val="9"/>
        <rFont val="Arial"/>
      </rPr>
      <t xml:space="preserve"> - For each of your other &lt;Fluctlight&gt; characters, this gets +500 power.
</t>
    </r>
    <r>
      <rPr>
        <b/>
        <sz val="9"/>
        <rFont val="Arial"/>
      </rPr>
      <t>AUTO -</t>
    </r>
    <r>
      <rPr>
        <b/>
        <sz val="9"/>
        <color rgb="FFE06666"/>
        <rFont val="Arial"/>
      </rPr>
      <t xml:space="preserve"> {CX COMBO}</t>
    </r>
    <r>
      <rPr>
        <b/>
        <sz val="9"/>
        <rFont val="Arial"/>
      </rPr>
      <t xml:space="preserve"> </t>
    </r>
    <r>
      <rPr>
        <sz val="9"/>
        <rFont val="Arial"/>
      </rPr>
      <t xml:space="preserve">When this attacks, if you have the </t>
    </r>
    <r>
      <rPr>
        <b/>
        <sz val="9"/>
        <rFont val="Arial"/>
      </rPr>
      <t>Wind CX (029)</t>
    </r>
    <r>
      <rPr>
        <sz val="9"/>
        <rFont val="Arial"/>
      </rPr>
      <t xml:space="preserve"> in the Climax Area, put up to 1 card from the top of your deck into Stock, then reveal the top card of your deck. If that card has a Soul Trigger Icon(s), you may add it to hand.</t>
    </r>
  </si>
  <si>
    <t>OFR</t>
  </si>
  <si>
    <t>SAO/S80-003</t>
  </si>
  <si>
    <r>
      <rPr>
        <b/>
        <sz val="9"/>
        <rFont val="Arial"/>
      </rPr>
      <t>(RR) 3/2 Asuna &amp; Alice (Fluctlight/Goddess)
CONT</t>
    </r>
    <r>
      <rPr>
        <sz val="9"/>
        <rFont val="Arial"/>
      </rPr>
      <t xml:space="preserve"> - If you have 2 or less Climaxes in your Waiting Room, this gets -1 Level in hand.
</t>
    </r>
    <r>
      <rPr>
        <b/>
        <sz val="9"/>
        <rFont val="Arial"/>
      </rPr>
      <t xml:space="preserve">CONT </t>
    </r>
    <r>
      <rPr>
        <sz val="9"/>
        <rFont val="Arial"/>
      </rPr>
      <t>- If you have 2 or more other &lt;Fluctlight&gt; characters, this gets +1500 power and gains "</t>
    </r>
    <r>
      <rPr>
        <b/>
        <sz val="9"/>
        <rFont val="Arial"/>
      </rPr>
      <t>AUTO - ENCORE</t>
    </r>
    <r>
      <rPr>
        <sz val="9"/>
        <rFont val="Arial"/>
      </rPr>
      <t xml:space="preserve"> [Discard 1 &lt;Fluctlight&gt; character]".
</t>
    </r>
    <r>
      <rPr>
        <b/>
        <sz val="9"/>
        <rFont val="Arial"/>
      </rPr>
      <t xml:space="preserve">AUTO </t>
    </r>
    <r>
      <rPr>
        <sz val="9"/>
        <rFont val="Arial"/>
      </rPr>
      <t>- When this is placed on stage from hand, look at up to X cards from the top of your deck, choose up to 1 card from among them, add it to hand, and send the rest to Waiting Room. X equals the number of your &lt;Fluctlight&gt; characters.</t>
    </r>
  </si>
  <si>
    <t>SAO/S80-004</t>
  </si>
  <si>
    <r>
      <rPr>
        <b/>
        <sz val="9"/>
        <rFont val="Arial"/>
      </rPr>
      <t>(RR) 3/2 Asuna (Fluctlight/Goddess)
AUTO</t>
    </r>
    <r>
      <rPr>
        <sz val="9"/>
        <rFont val="Arial"/>
      </rPr>
      <t xml:space="preserve"> - When this is placed on stage from hand, you may Heal 1.
</t>
    </r>
    <r>
      <rPr>
        <b/>
        <sz val="9"/>
        <rFont val="Arial"/>
      </rPr>
      <t xml:space="preserve">AUTO - </t>
    </r>
    <r>
      <rPr>
        <b/>
        <sz val="9"/>
        <color rgb="FFE06666"/>
        <rFont val="Arial"/>
      </rPr>
      <t>{CX COMBO}</t>
    </r>
    <r>
      <rPr>
        <b/>
        <sz val="9"/>
        <rFont val="Arial"/>
      </rPr>
      <t xml:space="preserve"> RECOLLECTION</t>
    </r>
    <r>
      <rPr>
        <sz val="9"/>
        <rFont val="Arial"/>
      </rPr>
      <t xml:space="preserve"> [(2) Discard 2 cards] When this attacks, if you have </t>
    </r>
    <r>
      <rPr>
        <b/>
        <sz val="9"/>
        <rFont val="Arial"/>
      </rPr>
      <t>"Mother's Rosario"</t>
    </r>
    <r>
      <rPr>
        <sz val="9"/>
        <rFont val="Arial"/>
      </rPr>
      <t xml:space="preserve"> in the Climax Area, and you have</t>
    </r>
    <r>
      <rPr>
        <b/>
        <sz val="9"/>
        <rFont val="Arial"/>
      </rPr>
      <t xml:space="preserve"> {0/0 Asuna &amp; Yuuki - 001} </t>
    </r>
    <r>
      <rPr>
        <sz val="9"/>
        <rFont val="Arial"/>
      </rPr>
      <t xml:space="preserve">in Memory, you may pay cost. If you do, mill 11, then deal 1 damage to your opponent X times. X equals the number of Climaxes milled.
</t>
    </r>
    <r>
      <rPr>
        <i/>
        <sz val="9"/>
        <rFont val="Arial"/>
      </rPr>
      <t xml:space="preserve">
Yes, this works with the old Gold Bar / Stock Soul Mother's Rosario CXs too. The new one is a Choice CX - 030.</t>
    </r>
  </si>
  <si>
    <t>SP</t>
  </si>
  <si>
    <t>SAO/S80-005</t>
  </si>
  <si>
    <r>
      <rPr>
        <b/>
        <sz val="9"/>
        <rFont val="Arial"/>
      </rPr>
      <t xml:space="preserve">(RR) 3/2 Alice (Fluctlight/Integrity Knight)
AUTO - </t>
    </r>
    <r>
      <rPr>
        <b/>
        <sz val="9"/>
        <color rgb="FFE06666"/>
        <rFont val="Arial"/>
      </rPr>
      <t>{CX COMBO}</t>
    </r>
    <r>
      <rPr>
        <sz val="9"/>
        <color rgb="FFE06666"/>
        <rFont val="Arial"/>
      </rPr>
      <t xml:space="preserve"> </t>
    </r>
    <r>
      <rPr>
        <sz val="9"/>
        <rFont val="Arial"/>
      </rPr>
      <t xml:space="preserve">When this attacks, if you have the </t>
    </r>
    <r>
      <rPr>
        <b/>
        <sz val="9"/>
        <rFont val="Arial"/>
      </rPr>
      <t xml:space="preserve">Wind CX (031) </t>
    </r>
    <r>
      <rPr>
        <sz val="9"/>
        <rFont val="Arial"/>
      </rPr>
      <t xml:space="preserve">in the Climax Area, you may deal 1 damage to your opponent.
</t>
    </r>
    <r>
      <rPr>
        <b/>
        <sz val="9"/>
        <rFont val="Arial"/>
      </rPr>
      <t xml:space="preserve">AUTO </t>
    </r>
    <r>
      <rPr>
        <sz val="9"/>
        <rFont val="Arial"/>
      </rPr>
      <t>- This ability activates up to once per turn. During the turn this is placed on stage from hand, when this card's damage is cancelled, mill 1, then deal X damage to your opponent. X equals the Level of the milled card +1.</t>
    </r>
  </si>
  <si>
    <t>SAO/S80-006</t>
  </si>
  <si>
    <r>
      <rPr>
        <b/>
        <sz val="9"/>
        <rFont val="Arial"/>
      </rPr>
      <t>(R) 0/0 Alice (Fluctlight/Integrity Knight)
CONT</t>
    </r>
    <r>
      <rPr>
        <sz val="9"/>
        <rFont val="Arial"/>
      </rPr>
      <t xml:space="preserve"> - All of your other &lt;Fluctlight&gt; characters get +500 power.
</t>
    </r>
    <r>
      <rPr>
        <b/>
        <sz val="9"/>
        <rFont val="Arial"/>
      </rPr>
      <t xml:space="preserve">AUTO </t>
    </r>
    <r>
      <rPr>
        <sz val="9"/>
        <rFont val="Arial"/>
      </rPr>
      <t xml:space="preserve">- [Send 1 Marker from underneath this card to Waiting Room] At the start of your Climax Phase, if you have 2 or more other &lt;Fluctlight&gt; characters, you may pay cost. If you do, choose 1 of your opponent's characters, and return it to hand.
</t>
    </r>
    <r>
      <rPr>
        <b/>
        <sz val="9"/>
        <rFont val="Arial"/>
      </rPr>
      <t xml:space="preserve">AUTO </t>
    </r>
    <r>
      <rPr>
        <sz val="9"/>
        <rFont val="Arial"/>
      </rPr>
      <t>- When your character's Trigger Check reveals a Wind CX, if this does not have a Marker underneath it, you may look at the top card of your deck. If you do, put it underneath this card Face-down as a Marker.</t>
    </r>
  </si>
  <si>
    <t>SAO/S80-007</t>
  </si>
  <si>
    <r>
      <rPr>
        <b/>
        <sz val="9"/>
        <rFont val="Arial"/>
      </rPr>
      <t>(R) 0/0 Alice (Fluctlight/Integrity Knight)
CONT</t>
    </r>
    <r>
      <rPr>
        <sz val="9"/>
        <rFont val="Arial"/>
      </rPr>
      <t xml:space="preserve"> - If you have another </t>
    </r>
    <r>
      <rPr>
        <b/>
        <sz val="9"/>
        <rFont val="Arial"/>
      </rPr>
      <t>{0/0 Alice - 006}</t>
    </r>
    <r>
      <rPr>
        <sz val="9"/>
        <rFont val="Arial"/>
      </rPr>
      <t xml:space="preserve">, all of your other &lt;Fluctlight&gt; characters get +500 power.
</t>
    </r>
    <r>
      <rPr>
        <b/>
        <sz val="9"/>
        <rFont val="Arial"/>
      </rPr>
      <t>ACT - BRAINSTORM</t>
    </r>
    <r>
      <rPr>
        <sz val="9"/>
        <rFont val="Arial"/>
      </rPr>
      <t xml:space="preserve"> [(1) Rest 2 characters] Flip over the top 5 cards of your deck, then send them to Waiting Room. For each Wind Climax among them, choose up to 1 character from your Waiting Room, and add it to hand.</t>
    </r>
  </si>
  <si>
    <t>SAO/S80-008</t>
  </si>
  <si>
    <r>
      <rPr>
        <b/>
        <sz val="9"/>
        <rFont val="Arial"/>
      </rPr>
      <t xml:space="preserve">(R) 0/0 Asuna &amp; Alice (Fluctlight/Integrity Knight)
CONT </t>
    </r>
    <r>
      <rPr>
        <sz val="9"/>
        <rFont val="Arial"/>
      </rPr>
      <t xml:space="preserve">- If you have 2 or less Stock, this gets +1500 power.
</t>
    </r>
    <r>
      <rPr>
        <b/>
        <sz val="9"/>
        <rFont val="Arial"/>
      </rPr>
      <t xml:space="preserve">AUTO </t>
    </r>
    <r>
      <rPr>
        <sz val="9"/>
        <rFont val="Arial"/>
      </rPr>
      <t>- At the start of your opponent's Attack Phase, choose 1 of your opponent's Front Row characters, you may move it to an empty Front Row slot.</t>
    </r>
  </si>
  <si>
    <t>SAO/S80-009</t>
  </si>
  <si>
    <t>SAO/S80-010</t>
  </si>
  <si>
    <r>
      <rPr>
        <b/>
        <sz val="9"/>
        <rFont val="Arial"/>
      </rPr>
      <t>(R) 1/0 Asuna (Fluctlight/Goddess)
CONT - RECOLLECTION</t>
    </r>
    <r>
      <rPr>
        <sz val="9"/>
        <rFont val="Arial"/>
      </rPr>
      <t xml:space="preserve"> - If you have </t>
    </r>
    <r>
      <rPr>
        <b/>
        <sz val="9"/>
        <rFont val="Arial"/>
      </rPr>
      <t>{0/0 Asuna &amp; Yuuki - 001}</t>
    </r>
    <r>
      <rPr>
        <sz val="9"/>
        <rFont val="Arial"/>
      </rPr>
      <t xml:space="preserve"> in Memory, this gains the following 2 abilities:
</t>
    </r>
    <r>
      <rPr>
        <b/>
        <sz val="9"/>
        <rFont val="Arial"/>
      </rPr>
      <t>- CONT</t>
    </r>
    <r>
      <rPr>
        <sz val="9"/>
        <rFont val="Arial"/>
      </rPr>
      <t xml:space="preserve"> - During your turn, this gets +3000 power.
</t>
    </r>
    <r>
      <rPr>
        <b/>
        <sz val="9"/>
        <rFont val="Arial"/>
      </rPr>
      <t>- AUTO - ENCORE</t>
    </r>
    <r>
      <rPr>
        <sz val="9"/>
        <rFont val="Arial"/>
      </rPr>
      <t xml:space="preserve"> [Discard 1 character]</t>
    </r>
  </si>
  <si>
    <t>SAO/S80-011</t>
  </si>
  <si>
    <r>
      <rPr>
        <b/>
        <sz val="9"/>
        <rFont val="Arial"/>
      </rPr>
      <t>(R) 3/2 Alice (Fluctlight/Integrity Knight)
CONT</t>
    </r>
    <r>
      <rPr>
        <sz val="9"/>
        <rFont val="Arial"/>
      </rPr>
      <t xml:space="preserve"> - If you have 2 or more other &lt;Fluctlight&gt; characters, this gets +2000 power.
</t>
    </r>
    <r>
      <rPr>
        <b/>
        <sz val="9"/>
        <rFont val="Arial"/>
      </rPr>
      <t xml:space="preserve">AUTO </t>
    </r>
    <r>
      <rPr>
        <sz val="9"/>
        <rFont val="Arial"/>
      </rPr>
      <t>- (1) When this is placed on stage from hand, you may pay cost. If you do, your opponent sends all of their Stock to Waiting Room, then puts an equal number of cards from the top of their deck into Stock.</t>
    </r>
  </si>
  <si>
    <t>SAO/S80-012</t>
  </si>
  <si>
    <r>
      <rPr>
        <b/>
        <sz val="9"/>
        <rFont val="Arial"/>
      </rPr>
      <t>(U) 0/0 Asuna (Fluctlight/Goddess)
CONT</t>
    </r>
    <r>
      <rPr>
        <sz val="9"/>
        <rFont val="Arial"/>
      </rPr>
      <t xml:space="preserve"> - All of your other </t>
    </r>
    <r>
      <rPr>
        <b/>
        <sz val="9"/>
        <rFont val="Arial"/>
      </rPr>
      <t xml:space="preserve">{1/0 Kirito CX COMBO - 074} </t>
    </r>
    <r>
      <rPr>
        <sz val="9"/>
        <rFont val="Arial"/>
      </rPr>
      <t>gain the following abiilty: "</t>
    </r>
    <r>
      <rPr>
        <b/>
        <sz val="9"/>
        <rFont val="Arial"/>
      </rPr>
      <t xml:space="preserve">AUTO </t>
    </r>
    <r>
      <rPr>
        <sz val="9"/>
        <rFont val="Arial"/>
      </rPr>
      <t xml:space="preserve">- When this attacks, look at the top card of your deck, put it on top of your deck or into your Waiting Room, and this turn, this gets +1000 power.
</t>
    </r>
    <r>
      <rPr>
        <b/>
        <sz val="9"/>
        <rFont val="Arial"/>
      </rPr>
      <t xml:space="preserve">AUTO - BOND </t>
    </r>
    <r>
      <rPr>
        <sz val="9"/>
        <rFont val="Arial"/>
      </rPr>
      <t>(1) to 1/0 Kirito CX COMBO</t>
    </r>
  </si>
  <si>
    <t>SAO/S80-013</t>
  </si>
  <si>
    <r>
      <rPr>
        <b/>
        <sz val="9"/>
        <rFont val="Arial"/>
      </rPr>
      <t>(U) 0/0 Alice (Fluctlight/Integrity Knight)
CONT</t>
    </r>
    <r>
      <rPr>
        <sz val="9"/>
        <rFont val="Arial"/>
      </rPr>
      <t xml:space="preserve"> - If this has a Marker underneath it, this gets +2000 power.
</t>
    </r>
    <r>
      <rPr>
        <b/>
        <sz val="9"/>
        <rFont val="Arial"/>
      </rPr>
      <t xml:space="preserve">AUTO </t>
    </r>
    <r>
      <rPr>
        <sz val="9"/>
        <rFont val="Arial"/>
      </rPr>
      <t>- When this is placed on stage from hand, reveal the top card of your deck. If that card is a &lt;Fluctlight&gt; character, you may put it underneath this card Face-down as a marker.</t>
    </r>
  </si>
  <si>
    <t>SAO/S80-014</t>
  </si>
  <si>
    <r>
      <rPr>
        <b/>
        <sz val="9"/>
        <rFont val="Arial"/>
      </rPr>
      <t>(U) 1/0 Alice (Fluctlight/Integrity Knight)
AUTO</t>
    </r>
    <r>
      <rPr>
        <sz val="9"/>
        <rFont val="Arial"/>
      </rPr>
      <t xml:space="preserve"> - [Discard 2 cards] When this is placed on stage from hand, you may pay the cost. If you do, this turn, all of your opponent's Front Row characters get -X power, then return all cards from your Waiting Room into your deck, and shuffle your deck afterwards. X equals the number of Climaxes in your Waiting Room times 500.</t>
    </r>
  </si>
  <si>
    <t>SAO/S80-015</t>
  </si>
  <si>
    <r>
      <rPr>
        <b/>
        <sz val="9"/>
        <rFont val="Arial"/>
      </rPr>
      <t>(U) 1/0 Alice &amp; Asuna (Fluctlight/Goddess)
CONT</t>
    </r>
    <r>
      <rPr>
        <sz val="9"/>
        <rFont val="Arial"/>
      </rPr>
      <t xml:space="preserve"> - If this has a Marker underneath it, this gets +2000 power.
</t>
    </r>
    <r>
      <rPr>
        <b/>
        <sz val="9"/>
        <rFont val="Arial"/>
      </rPr>
      <t>AUTO</t>
    </r>
    <r>
      <rPr>
        <sz val="9"/>
        <rFont val="Arial"/>
      </rPr>
      <t xml:space="preserve"> - When this is placed on stage from hand, reveal the top card of your deck. If that card is a &lt;Fluctlight&gt; character, you may put it underneath this card Face-down as a Marker.</t>
    </r>
  </si>
  <si>
    <t>SAO/S80-016</t>
  </si>
  <si>
    <r>
      <rPr>
        <b/>
        <sz val="9"/>
        <rFont val="Arial"/>
      </rPr>
      <t>(U) 2/1 Rinko (Net/Science)
AUTO</t>
    </r>
    <r>
      <rPr>
        <sz val="9"/>
        <rFont val="Arial"/>
      </rPr>
      <t xml:space="preserve"> - When this is placed on stage from hand, mill 3. If there is a Climax(es) among them, choose 1 of your opponent's Level 2 or lower characters, you may send it to Waiting Room.</t>
    </r>
  </si>
  <si>
    <t>SAO/S80-017</t>
  </si>
  <si>
    <r>
      <rPr>
        <b/>
        <sz val="9"/>
        <rFont val="Arial"/>
      </rPr>
      <t xml:space="preserve">(U) 2/1 Selka &amp; Alice (Fluctlight/Sacred Arts)
CONT - ASSIST </t>
    </r>
    <r>
      <rPr>
        <sz val="9"/>
        <rFont val="Arial"/>
      </rPr>
      <t xml:space="preserve">Level x 500
</t>
    </r>
    <r>
      <rPr>
        <b/>
        <sz val="9"/>
        <rFont val="Arial"/>
      </rPr>
      <t xml:space="preserve">ACT - BRAINSTORM </t>
    </r>
    <r>
      <rPr>
        <sz val="9"/>
        <rFont val="Arial"/>
      </rPr>
      <t>[(1) Rest 2 characters] Flip over the top 4 cards of your deck, then send them to Waiting Room. For each Climax among them, search your deck for up to 1 &lt;Fluctlight&gt; character, show it to your opponent, add it to hand, and shuffle your deck afterwards.</t>
    </r>
  </si>
  <si>
    <t>SAO/S80-018</t>
  </si>
  <si>
    <r>
      <rPr>
        <b/>
        <sz val="9"/>
        <rFont val="Arial"/>
      </rPr>
      <t>(U) 2/2 Alice (Fluctlight/Integrity Knight)
CONT</t>
    </r>
    <r>
      <rPr>
        <sz val="9"/>
        <rFont val="Arial"/>
      </rPr>
      <t xml:space="preserve"> - For each of your other &lt;Fluctlight&gt; characters, this gets +1000 power.</t>
    </r>
  </si>
  <si>
    <t>SAO/S80-019</t>
  </si>
  <si>
    <r>
      <rPr>
        <b/>
        <sz val="9"/>
        <rFont val="Arial"/>
      </rPr>
      <t>(U) 3/2 Alice (Fluctlight/Integrity Knight)
AUTO</t>
    </r>
    <r>
      <rPr>
        <sz val="9"/>
        <rFont val="Arial"/>
      </rPr>
      <t xml:space="preserve"> - When this card is placed on stage from hand, draw up to 2 cards, discard 2 cards and send up to 1 card from the top of your deck to your stock.
</t>
    </r>
    <r>
      <rPr>
        <b/>
        <sz val="9"/>
        <rFont val="Arial"/>
      </rPr>
      <t xml:space="preserve">AUTO </t>
    </r>
    <r>
      <rPr>
        <sz val="9"/>
        <rFont val="Arial"/>
      </rPr>
      <t xml:space="preserve">- When this card is placed on stage from hand, this turn, this gets +1500 power.
</t>
    </r>
    <r>
      <rPr>
        <b/>
        <sz val="9"/>
        <rFont val="Arial"/>
      </rPr>
      <t xml:space="preserve">AUTO </t>
    </r>
    <r>
      <rPr>
        <sz val="9"/>
        <rFont val="Arial"/>
      </rPr>
      <t>- (1) When this card is placed on stage from hand, you may pay the cost. If you do, choose a character in your opponent's Waiting Room and place it on an empty slot on your opponent's stage.</t>
    </r>
  </si>
  <si>
    <t>SAO/S80-020</t>
  </si>
  <si>
    <r>
      <rPr>
        <b/>
        <sz val="9"/>
        <rFont val="Arial"/>
      </rPr>
      <t>(C) 0/0 Asuna (Fluctlight/Goddess)
AUTO</t>
    </r>
    <r>
      <rPr>
        <sz val="9"/>
        <rFont val="Arial"/>
      </rPr>
      <t xml:space="preserve"> - When this is placed on stage from hand, mill 2, and this turn, this gets +X power. X equals the number of &lt;Fluctlight&gt; characters times 1000.
</t>
    </r>
    <r>
      <rPr>
        <b/>
        <sz val="9"/>
        <rFont val="Arial"/>
      </rPr>
      <t xml:space="preserve">AUTO </t>
    </r>
    <r>
      <rPr>
        <sz val="9"/>
        <rFont val="Arial"/>
      </rPr>
      <t>- During this card's battle, when damage taken by you is cancelled, you may return this card to your hand.</t>
    </r>
  </si>
  <si>
    <t>SAO/S80-021</t>
  </si>
  <si>
    <r>
      <rPr>
        <b/>
        <sz val="9"/>
        <rFont val="Arial"/>
      </rPr>
      <t xml:space="preserve">(C) 0/0 Niemon (Net/Mecha)
AUTO </t>
    </r>
    <r>
      <rPr>
        <sz val="9"/>
        <rFont val="Arial"/>
      </rPr>
      <t>- [Put the top card of your deck into Clock] During your opponent's turn, when this is Reversed, you may pay cost. If you do, Rest this, and at the start of your next Encore Step, send this to Waiting Room.</t>
    </r>
  </si>
  <si>
    <t>SAO/S80-022</t>
  </si>
  <si>
    <r>
      <rPr>
        <b/>
        <sz val="9"/>
        <rFont val="Arial"/>
      </rPr>
      <t>(C) 1/0 Higa (Net/Science)
AUTO</t>
    </r>
    <r>
      <rPr>
        <sz val="9"/>
        <rFont val="Arial"/>
      </rPr>
      <t xml:space="preserve"> - [Put the top card of your deck into Clock] When this is placed on stage from hand, you may pay cost. If you do, choose 1 Cost 0 or lower character whose name's include "Kirito" or "Kazuto" from your Waiting Room, place it on stage in any slot.</t>
    </r>
  </si>
  <si>
    <t>SAO/S80-023</t>
  </si>
  <si>
    <r>
      <rPr>
        <b/>
        <sz val="9"/>
        <rFont val="Arial"/>
      </rPr>
      <t>(C) 1/0 Kikuoka (Net/Glasses)
AUTO</t>
    </r>
    <r>
      <rPr>
        <sz val="9"/>
        <rFont val="Arial"/>
      </rPr>
      <t xml:space="preserve"> - When this attacks, if the Level of the character across from this is 2, this turn, this gets +6000 power.</t>
    </r>
  </si>
  <si>
    <t>SAO/S80-024</t>
  </si>
  <si>
    <r>
      <rPr>
        <b/>
        <sz val="9"/>
        <rFont val="Arial"/>
      </rPr>
      <t xml:space="preserve">(C) 1/0 Asuna (Fluctlight/Goddess)
AUTO - </t>
    </r>
    <r>
      <rPr>
        <b/>
        <sz val="9"/>
        <color rgb="FFE06666"/>
        <rFont val="Arial"/>
      </rPr>
      <t>{CX COMBO}</t>
    </r>
    <r>
      <rPr>
        <sz val="9"/>
        <rFont val="Arial"/>
      </rPr>
      <t xml:space="preserve"> - When the </t>
    </r>
    <r>
      <rPr>
        <b/>
        <sz val="9"/>
        <rFont val="Arial"/>
      </rPr>
      <t>Choice CX (032)</t>
    </r>
    <r>
      <rPr>
        <sz val="9"/>
        <rFont val="Arial"/>
      </rPr>
      <t xml:space="preserve"> is placed on your Climax Area, if this is in your Front Row, and you have 4 or more other &lt;Fluctlight&gt; characters, choose one of your opponent's characters and this turn, it gets -2000 power.</t>
    </r>
  </si>
  <si>
    <t>SAO/S80-025</t>
  </si>
  <si>
    <r>
      <rPr>
        <b/>
        <sz val="9"/>
        <rFont val="Arial"/>
      </rPr>
      <t xml:space="preserve">(C) 2/1 Asuna (Fluctlight/Goddess)
AUTO </t>
    </r>
    <r>
      <rPr>
        <sz val="9"/>
        <rFont val="Arial"/>
      </rPr>
      <t xml:space="preserve">- When you use this card's BACKUP, if you have a &lt;Fluctlight&gt; character, choose 1 of your battling characters, this turn, it gets +1000 power.
</t>
    </r>
    <r>
      <rPr>
        <b/>
        <sz val="9"/>
        <rFont val="Arial"/>
      </rPr>
      <t>ACT - BACKUP</t>
    </r>
    <r>
      <rPr>
        <sz val="9"/>
        <rFont val="Arial"/>
      </rPr>
      <t xml:space="preserve"> +2500</t>
    </r>
  </si>
  <si>
    <t>SAO/S80-026</t>
  </si>
  <si>
    <t>SAO/S80-027</t>
  </si>
  <si>
    <r>
      <rPr>
        <b/>
        <sz val="9"/>
        <rFont val="Arial"/>
      </rPr>
      <t>(C) 2/2 Asuna (Net)
ACT - BACKUP</t>
    </r>
    <r>
      <rPr>
        <sz val="9"/>
        <rFont val="Arial"/>
      </rPr>
      <t xml:space="preserve"> +4500</t>
    </r>
  </si>
  <si>
    <t>SAO/S80-028</t>
  </si>
  <si>
    <r>
      <rPr>
        <b/>
        <sz val="9"/>
        <rFont val="Arial"/>
      </rPr>
      <t xml:space="preserve">(U) 2/0 Event
</t>
    </r>
    <r>
      <rPr>
        <sz val="9"/>
        <rFont val="Arial"/>
      </rPr>
      <t>Choose 1 character from your Waiting Room that has the same name as a character on either Player's stage, and add it to hand.</t>
    </r>
  </si>
  <si>
    <t>SAO/S80-029</t>
  </si>
  <si>
    <t>(CR) Wind CX</t>
  </si>
  <si>
    <t>RRR</t>
  </si>
  <si>
    <t>SAO/S80-030</t>
  </si>
  <si>
    <t>(CR) Choice CX - Mother's Rosario</t>
  </si>
  <si>
    <t>SAO/S80-031</t>
  </si>
  <si>
    <t>(CC) Wind CX</t>
  </si>
  <si>
    <t>SAO/S80-032</t>
  </si>
  <si>
    <t>(CC) Choice CX</t>
  </si>
  <si>
    <t>SAO/S80-033</t>
  </si>
  <si>
    <r>
      <rPr>
        <b/>
        <sz val="9"/>
        <rFont val="Arial"/>
      </rPr>
      <t>(RR) 0/0 Leafa (Fluctlight/Goddess)
CONT</t>
    </r>
    <r>
      <rPr>
        <sz val="9"/>
        <rFont val="Arial"/>
      </rPr>
      <t xml:space="preserve"> - Your other character in the Front Row Center Slot gets +500 power.
</t>
    </r>
    <r>
      <rPr>
        <b/>
        <sz val="9"/>
        <rFont val="Arial"/>
      </rPr>
      <t xml:space="preserve">ACT - BRAINSTORM </t>
    </r>
    <r>
      <rPr>
        <sz val="9"/>
        <rFont val="Arial"/>
      </rPr>
      <t>[(1) Rest this] Flip over the top 4 cards of your deck, then send them to Waiting Room. For each Climax among them, choose up to 1 &lt;Fluctlight&gt; character from your Waiting Room, and add it to hand.</t>
    </r>
  </si>
  <si>
    <t>SAO/S80-034</t>
  </si>
  <si>
    <r>
      <rPr>
        <b/>
        <sz val="9"/>
        <rFont val="Arial"/>
      </rPr>
      <t>(R) 0/0 Alice &amp; Eldrie (Fluctlight/Integrity Knight)
CONT</t>
    </r>
    <r>
      <rPr>
        <sz val="9"/>
        <rFont val="Arial"/>
      </rPr>
      <t xml:space="preserve"> - All of your other &lt;Integrity Knight&gt; or &lt;Nobility&gt; characters get "</t>
    </r>
    <r>
      <rPr>
        <b/>
        <sz val="9"/>
        <rFont val="Arial"/>
      </rPr>
      <t xml:space="preserve">CONT </t>
    </r>
    <r>
      <rPr>
        <sz val="9"/>
        <rFont val="Arial"/>
      </rPr>
      <t xml:space="preserve">- This cannot be targeted by your opponent's effects."
</t>
    </r>
    <r>
      <rPr>
        <b/>
        <sz val="9"/>
        <rFont val="Arial"/>
      </rPr>
      <t xml:space="preserve">AUTO </t>
    </r>
    <r>
      <rPr>
        <sz val="9"/>
        <rFont val="Arial"/>
      </rPr>
      <t>- [(1) Send this to Waiting Room] When your other &lt;Integrity Knight&gt; or &lt;Nobility&gt; character is Front Attacked, you may pay cost. If you do, return that character to hand.</t>
    </r>
  </si>
  <si>
    <t>SAO/S80-035</t>
  </si>
  <si>
    <r>
      <rPr>
        <b/>
        <sz val="9"/>
        <rFont val="Arial"/>
      </rPr>
      <t>(R) 0/0 Tiese &amp; Ronye (Fluctlight/Nobility)
CONT</t>
    </r>
    <r>
      <rPr>
        <sz val="9"/>
        <rFont val="Arial"/>
      </rPr>
      <t xml:space="preserve"> - This cannot be targeted by your opponent's effects.
</t>
    </r>
    <r>
      <rPr>
        <b/>
        <sz val="9"/>
        <rFont val="Arial"/>
      </rPr>
      <t>CONT - ASSIST</t>
    </r>
    <r>
      <rPr>
        <sz val="9"/>
        <rFont val="Arial"/>
      </rPr>
      <t xml:space="preserve"> - &lt;Integrity Knight&gt; or &lt;Nobility&gt; characters in front of this card get +X power. X equals the number of Markers underneath this card times 1000.
</t>
    </r>
    <r>
      <rPr>
        <b/>
        <sz val="9"/>
        <rFont val="Arial"/>
      </rPr>
      <t xml:space="preserve">ACT </t>
    </r>
    <r>
      <rPr>
        <sz val="9"/>
        <rFont val="Arial"/>
      </rPr>
      <t>- [Rest this] Choose 1 of your</t>
    </r>
    <r>
      <rPr>
        <b/>
        <sz val="9"/>
        <rFont val="Arial"/>
      </rPr>
      <t xml:space="preserve"> {0/0 Kirito - 092}</t>
    </r>
    <r>
      <rPr>
        <sz val="9"/>
        <rFont val="Arial"/>
      </rPr>
      <t>, and put it underneath this card Face-up as a Marker.</t>
    </r>
  </si>
  <si>
    <t>SAO/S80-036</t>
  </si>
  <si>
    <r>
      <rPr>
        <b/>
        <sz val="9"/>
        <rFont val="Arial"/>
      </rPr>
      <t>(R) 0/0 Yuna &amp; Eiji (Net/Music)
AUTO</t>
    </r>
    <r>
      <rPr>
        <sz val="9"/>
        <rFont val="Arial"/>
      </rPr>
      <t xml:space="preserve"> - [Put the card of your Stock into Clock] When this is placed on stage from hand, you may pay cost. If you do, search your deck for up to 1 Level 1 or lower character, show it to your opponent, add it to hand, and shuffle your deck afterwards.</t>
    </r>
  </si>
  <si>
    <t>SAO/S80-037</t>
  </si>
  <si>
    <r>
      <rPr>
        <b/>
        <sz val="9"/>
        <rFont val="Arial"/>
      </rPr>
      <t xml:space="preserve">(R) 1/0 Leafa (Fluctlight/Goddess)
AUTO </t>
    </r>
    <r>
      <rPr>
        <sz val="9"/>
        <rFont val="Arial"/>
      </rPr>
      <t xml:space="preserve">- When this is placed on stage from hand, this turn, this gets +X power. X equals the number of your &lt;Fluctlight&gt; characters times 500.
</t>
    </r>
    <r>
      <rPr>
        <b/>
        <sz val="9"/>
        <rFont val="Arial"/>
      </rPr>
      <t xml:space="preserve">AUTO - </t>
    </r>
    <r>
      <rPr>
        <b/>
        <sz val="9"/>
        <color rgb="FFE06666"/>
        <rFont val="Arial"/>
      </rPr>
      <t>{CX COMBO}</t>
    </r>
    <r>
      <rPr>
        <sz val="9"/>
        <rFont val="Arial"/>
      </rPr>
      <t xml:space="preserve"> - When this card attacks, if you have the </t>
    </r>
    <r>
      <rPr>
        <b/>
        <sz val="9"/>
        <rFont val="Arial"/>
      </rPr>
      <t>Goldbar CX (054)</t>
    </r>
    <r>
      <rPr>
        <sz val="9"/>
        <rFont val="Arial"/>
      </rPr>
      <t xml:space="preserve"> in your climax area, choose 1 of your &lt;Fluctlight&gt; characters, this turn, it gets "</t>
    </r>
    <r>
      <rPr>
        <b/>
        <sz val="9"/>
        <rFont val="Arial"/>
      </rPr>
      <t xml:space="preserve">AUTO </t>
    </r>
    <r>
      <rPr>
        <sz val="9"/>
        <rFont val="Arial"/>
      </rPr>
      <t>- When this card's battle opponent is Reversed, choose up to 1 &lt;Fluctlight&gt; character from your Waiting Room, you may add it to hand"</t>
    </r>
  </si>
  <si>
    <t>SAO/S80-038</t>
  </si>
  <si>
    <r>
      <rPr>
        <b/>
        <sz val="9"/>
        <rFont val="Arial"/>
      </rPr>
      <t>(R) 3/2 Bercouli (Fluctlight/Integrity Knight)
AUTO</t>
    </r>
    <r>
      <rPr>
        <sz val="9"/>
        <rFont val="Arial"/>
      </rPr>
      <t xml:space="preserve"> - When this is placed on stage from hand, you may Heal 1.
</t>
    </r>
    <r>
      <rPr>
        <b/>
        <sz val="9"/>
        <rFont val="Arial"/>
      </rPr>
      <t xml:space="preserve">AUTO - </t>
    </r>
    <r>
      <rPr>
        <b/>
        <sz val="9"/>
        <color rgb="FFE06666"/>
        <rFont val="Arial"/>
      </rPr>
      <t>{CX COMBO}</t>
    </r>
    <r>
      <rPr>
        <sz val="9"/>
        <color rgb="FFE06666"/>
        <rFont val="Arial"/>
      </rPr>
      <t xml:space="preserve"> </t>
    </r>
    <r>
      <rPr>
        <sz val="9"/>
        <rFont val="Arial"/>
      </rPr>
      <t xml:space="preserve">[(1) Discard 2 cards, Send this to Waiting Room] When this card's battle opponent is Reversed, if you have the </t>
    </r>
    <r>
      <rPr>
        <b/>
        <sz val="9"/>
        <rFont val="Arial"/>
      </rPr>
      <t>Gold Bar CX (055)</t>
    </r>
    <r>
      <rPr>
        <sz val="9"/>
        <rFont val="Arial"/>
      </rPr>
      <t xml:space="preserve"> in the Climax Area, you may pay cost. If you do, send that character to Clock, then deal 4 damage to your opponent.</t>
    </r>
  </si>
  <si>
    <t>SAO/S80-039</t>
  </si>
  <si>
    <r>
      <rPr>
        <b/>
        <sz val="9"/>
        <rFont val="Arial"/>
      </rPr>
      <t>(U) 0/0 Leafa (Fluctlight/Goddess)
AUTO</t>
    </r>
    <r>
      <rPr>
        <sz val="9"/>
        <rFont val="Arial"/>
      </rPr>
      <t xml:space="preserve"> - When this is placed on stage from hand, all of your opponent's Front Row characters get -500 power, until the end of the turn.
</t>
    </r>
    <r>
      <rPr>
        <b/>
        <sz val="9"/>
        <rFont val="Arial"/>
      </rPr>
      <t xml:space="preserve">ACT </t>
    </r>
    <r>
      <rPr>
        <sz val="9"/>
        <rFont val="Arial"/>
      </rPr>
      <t>- [(1) Send this to Waiting Room] Look at up to 4 cards from the top of your deck, choose up to 1 &lt;Fluctlight&gt; character from among them, show it to your opponent, add it to hand, and send the rest to Waiting Room.</t>
    </r>
  </si>
  <si>
    <t>SAO/S80-040</t>
  </si>
  <si>
    <r>
      <rPr>
        <b/>
        <sz val="9"/>
        <rFont val="Arial"/>
      </rPr>
      <t>(U) 0/0 Ronie (Fluctlight/Nobility)
AUTO</t>
    </r>
    <r>
      <rPr>
        <sz val="9"/>
        <rFont val="Arial"/>
      </rPr>
      <t xml:space="preserve"> - [(1) Discard 1 card] When this is placed on stage from hand, you may pay cost. If you do, search your deck for up to 1 &lt;Fluctlight&gt; character, show it to your opponent, add it to hand, and shuffle your deck afterwards.
</t>
    </r>
    <r>
      <rPr>
        <b/>
        <sz val="9"/>
        <rFont val="Arial"/>
      </rPr>
      <t xml:space="preserve">AUTO - ALARM </t>
    </r>
    <r>
      <rPr>
        <sz val="9"/>
        <rFont val="Arial"/>
      </rPr>
      <t>- If this is on top of your Clock, and you have 3 or more &lt;Fluctlight&gt; characters, at the start of your Climax Phase, you may draw 1 card. If you do, discard 1 card.</t>
    </r>
  </si>
  <si>
    <t>SAO/S80-041</t>
  </si>
  <si>
    <r>
      <rPr>
        <b/>
        <sz val="9"/>
        <rFont val="Arial"/>
      </rPr>
      <t>(U) 1/0 Tiese (Fluctlight/Nobility)
AUTO</t>
    </r>
    <r>
      <rPr>
        <sz val="9"/>
        <rFont val="Arial"/>
      </rPr>
      <t xml:space="preserve"> - [Discard 1 card] When this is placed on stage from hand, you may pay cost. If you do, reveal the top card of your deck, then choose 1 Level X or lower character from your Waiting Room, and add it to hand. X equals the Level of the revealed card.
</t>
    </r>
    <r>
      <rPr>
        <b/>
        <sz val="9"/>
        <rFont val="Arial"/>
      </rPr>
      <t xml:space="preserve">AUTO - RECOLLECTION </t>
    </r>
    <r>
      <rPr>
        <sz val="9"/>
        <rFont val="Arial"/>
      </rPr>
      <t>- When this card attacks, if you have a card in your memory, you may choose 1 of your other &lt;Fluctlight&gt; characters, this turn, it gets +3000 power.</t>
    </r>
  </si>
  <si>
    <t>SAO/S80-042</t>
  </si>
  <si>
    <r>
      <rPr>
        <b/>
        <sz val="9"/>
        <rFont val="Arial"/>
      </rPr>
      <t>(U) 1/0 Linel (Fluctlight/Integrity Knight)
AUTO</t>
    </r>
    <r>
      <rPr>
        <sz val="9"/>
        <rFont val="Arial"/>
      </rPr>
      <t xml:space="preserve"> - When this is placed on stage from hand, choose 1 of your opponent's characters, this turn, it gains "</t>
    </r>
    <r>
      <rPr>
        <b/>
        <sz val="9"/>
        <rFont val="Arial"/>
      </rPr>
      <t xml:space="preserve">CONT </t>
    </r>
    <r>
      <rPr>
        <sz val="9"/>
        <rFont val="Arial"/>
      </rPr>
      <t xml:space="preserve">- This cannot be returned to hand, nor sent to Memory."
</t>
    </r>
    <r>
      <rPr>
        <b/>
        <sz val="9"/>
        <rFont val="Arial"/>
      </rPr>
      <t xml:space="preserve">AUTO </t>
    </r>
    <r>
      <rPr>
        <sz val="9"/>
        <rFont val="Arial"/>
      </rPr>
      <t>- When this is Reversed, if the battle opponent's Cost is 0 or lower, you may send the top card of your opponent's Clock to Waiting Room. If you do, send that character to Clock.</t>
    </r>
  </si>
  <si>
    <t>SAO/S80-043</t>
  </si>
  <si>
    <r>
      <rPr>
        <b/>
        <sz val="9"/>
        <rFont val="Arial"/>
      </rPr>
      <t>(U) 1/0 Fizel (Fluctlight/Integrity Knight)
AUTO</t>
    </r>
    <r>
      <rPr>
        <sz val="9"/>
        <rFont val="Arial"/>
      </rPr>
      <t xml:space="preserve"> - When this is placed on stage from hand, all players resolve the following effect: "If you have 5 or more Memory, choose 4 cards from your Memory, and send all other cards to Waiting Room."
</t>
    </r>
    <r>
      <rPr>
        <b/>
        <sz val="9"/>
        <rFont val="Arial"/>
      </rPr>
      <t xml:space="preserve">AUTO </t>
    </r>
    <r>
      <rPr>
        <sz val="9"/>
        <rFont val="Arial"/>
      </rPr>
      <t>- When this attacks, reveal the top card of your deck. If that card is a &lt;Fluctlight&gt; character or an Event, choose 1 of your characters, this turn, it gets +3000 power.</t>
    </r>
  </si>
  <si>
    <t>SAO/S80-044</t>
  </si>
  <si>
    <r>
      <rPr>
        <b/>
        <sz val="9"/>
        <rFont val="Arial"/>
      </rPr>
      <t>(U) 2/1 Bercouli (Fluctlight/Integrity Knight)
CONT</t>
    </r>
    <r>
      <rPr>
        <sz val="9"/>
        <rFont val="Arial"/>
      </rPr>
      <t xml:space="preserve"> - For each of your other &lt;Fluctlight&gt; characters, this gets +1000 power.
</t>
    </r>
    <r>
      <rPr>
        <b/>
        <sz val="9"/>
        <rFont val="Arial"/>
      </rPr>
      <t xml:space="preserve">AUTO </t>
    </r>
    <r>
      <rPr>
        <sz val="9"/>
        <rFont val="Arial"/>
      </rPr>
      <t>- [(2) Discard 2 cards] When your opponent's Climax is placed on the Climax Area, you may pay cost. If you do, choose 1 character across from this, and send it to Waiting Room.</t>
    </r>
  </si>
  <si>
    <t>SAO/S80-045</t>
  </si>
  <si>
    <r>
      <rPr>
        <b/>
        <sz val="9"/>
        <rFont val="Arial"/>
      </rPr>
      <t xml:space="preserve">(U) 2/1 Fanatio (Fluctlight/Integrity Knight)
CONT - ASSIST </t>
    </r>
    <r>
      <rPr>
        <sz val="9"/>
        <rFont val="Arial"/>
      </rPr>
      <t xml:space="preserve">+2000 to Level 3 or higher characters in front of this card.
</t>
    </r>
    <r>
      <rPr>
        <b/>
        <sz val="9"/>
        <rFont val="Arial"/>
      </rPr>
      <t xml:space="preserve">AUTO </t>
    </r>
    <r>
      <rPr>
        <sz val="9"/>
        <rFont val="Arial"/>
      </rPr>
      <t>- When this is placed on stage from hand, if you have 4 or more other &lt;Fluctlight&gt; characters, choose 1 &lt;Fluctlight&gt; character from your Waiting Room, you may send it to Stock.</t>
    </r>
  </si>
  <si>
    <t>SAO/S80-046</t>
  </si>
  <si>
    <r>
      <rPr>
        <b/>
        <sz val="9"/>
        <rFont val="Arial"/>
      </rPr>
      <t>(C) 0/0 Renly (Fluctlight/Integrity Knight)
AUTO</t>
    </r>
    <r>
      <rPr>
        <sz val="9"/>
        <rFont val="Arial"/>
      </rPr>
      <t xml:space="preserve"> - [Send 1 of your other characters from stage to Waiting Room] At the start of your opponent's Attack Phase, you may pay cost. If you do, move this to an empty Back Row slot.</t>
    </r>
  </si>
  <si>
    <t>SAO/S80-047</t>
  </si>
  <si>
    <r>
      <rPr>
        <b/>
        <sz val="9"/>
        <rFont val="Arial"/>
      </rPr>
      <t>(C) 0/0 Yuna (Net/Music)
CONT</t>
    </r>
    <r>
      <rPr>
        <sz val="9"/>
        <rFont val="Arial"/>
      </rPr>
      <t xml:space="preserve"> - All of your other </t>
    </r>
    <r>
      <rPr>
        <b/>
        <sz val="9"/>
        <rFont val="Arial"/>
      </rPr>
      <t xml:space="preserve">{1/0 Eiji - 049} </t>
    </r>
    <r>
      <rPr>
        <sz val="9"/>
        <rFont val="Arial"/>
      </rPr>
      <t>get +1000 power, and gain the following abilities:
- "</t>
    </r>
    <r>
      <rPr>
        <b/>
        <sz val="9"/>
        <rFont val="Arial"/>
      </rPr>
      <t xml:space="preserve">CONT </t>
    </r>
    <r>
      <rPr>
        <sz val="9"/>
        <rFont val="Arial"/>
      </rPr>
      <t>- This cannot be targeted by your opponent's effects."
- "</t>
    </r>
    <r>
      <rPr>
        <b/>
        <sz val="9"/>
        <rFont val="Arial"/>
      </rPr>
      <t xml:space="preserve">CONT </t>
    </r>
    <r>
      <rPr>
        <sz val="9"/>
        <rFont val="Arial"/>
      </rPr>
      <t>- This cannot be Reversed by your opponent's character's AUTO abilities."
- "</t>
    </r>
    <r>
      <rPr>
        <b/>
        <sz val="9"/>
        <rFont val="Arial"/>
      </rPr>
      <t xml:space="preserve">AUTO </t>
    </r>
    <r>
      <rPr>
        <sz val="9"/>
        <rFont val="Arial"/>
      </rPr>
      <t>- (1) When this attacks, you may pay cost. If you do, during the Trigger Step of this attack, perform Trigger Check twice.</t>
    </r>
  </si>
  <si>
    <t>a&amp;b versions</t>
  </si>
  <si>
    <t>SAO/S80-048</t>
  </si>
  <si>
    <r>
      <rPr>
        <b/>
        <sz val="9"/>
        <rFont val="Arial"/>
      </rPr>
      <t>(C) 0/0 Scheta (Fluctlight/Integrity Knight)
CONT</t>
    </r>
    <r>
      <rPr>
        <sz val="9"/>
        <rFont val="Arial"/>
      </rPr>
      <t xml:space="preserve"> - If you have no other characters, this gets +1 Level and +1500 power.
</t>
    </r>
    <r>
      <rPr>
        <b/>
        <sz val="9"/>
        <rFont val="Arial"/>
      </rPr>
      <t>CONT</t>
    </r>
    <r>
      <rPr>
        <sz val="9"/>
        <rFont val="Arial"/>
      </rPr>
      <t xml:space="preserve"> - The character across from this gains "</t>
    </r>
    <r>
      <rPr>
        <b/>
        <sz val="9"/>
        <rFont val="Arial"/>
      </rPr>
      <t>AUTO - ENCORE (2)</t>
    </r>
    <r>
      <rPr>
        <sz val="9"/>
        <rFont val="Arial"/>
      </rPr>
      <t>".</t>
    </r>
  </si>
  <si>
    <t>SAO/S80-049</t>
  </si>
  <si>
    <r>
      <rPr>
        <b/>
        <sz val="9"/>
        <rFont val="Arial"/>
      </rPr>
      <t>(C) 1/0 Eiji (Avatar/Weapon)
CONT</t>
    </r>
    <r>
      <rPr>
        <sz val="9"/>
        <rFont val="Arial"/>
      </rPr>
      <t xml:space="preserve"> - If you have 2 or more other &lt;Avatar&gt; or &lt;Net&gt; characters, this gets +2000 power.
</t>
    </r>
    <r>
      <rPr>
        <b/>
        <sz val="9"/>
        <rFont val="Arial"/>
      </rPr>
      <t xml:space="preserve">AUTO </t>
    </r>
    <r>
      <rPr>
        <sz val="9"/>
        <rFont val="Arial"/>
      </rPr>
      <t>- [Discard 1 card] When this attacks, you may pay cost. if you do, choose 1 of your other &lt;Avatar&gt; or &lt;Net&gt; characters, and return it to hand</t>
    </r>
  </si>
  <si>
    <t>SAO/S80-050</t>
  </si>
  <si>
    <r>
      <rPr>
        <b/>
        <sz val="9"/>
        <rFont val="Arial"/>
      </rPr>
      <t xml:space="preserve">(C) 1/0 Leafa (Fluctlight/Goddess)
CONT </t>
    </r>
    <r>
      <rPr>
        <sz val="9"/>
        <rFont val="Arial"/>
      </rPr>
      <t xml:space="preserve">- For each of your other &lt;Fluctlight&gt; characters, this gets +500 power.
</t>
    </r>
    <r>
      <rPr>
        <b/>
        <sz val="9"/>
        <rFont val="Arial"/>
      </rPr>
      <t xml:space="preserve">AUTO </t>
    </r>
    <r>
      <rPr>
        <sz val="9"/>
        <rFont val="Arial"/>
      </rPr>
      <t>- When this is Reversed, put the top card of your deck into Clock, then Rest this.</t>
    </r>
  </si>
  <si>
    <t>SAO/S80-051</t>
  </si>
  <si>
    <r>
      <rPr>
        <b/>
        <sz val="9"/>
        <rFont val="Arial"/>
      </rPr>
      <t>(C) 1/1 Sortiliena (Fluctlight/Weapon)
AUTO</t>
    </r>
    <r>
      <rPr>
        <sz val="9"/>
        <rFont val="Arial"/>
      </rPr>
      <t xml:space="preserve"> - When you use this card's BACKUP, if all of your characters are &lt;Fluctlight&gt;, you may put the top card of your deck into Stock.
</t>
    </r>
    <r>
      <rPr>
        <b/>
        <sz val="9"/>
        <rFont val="Arial"/>
      </rPr>
      <t>ACT - BACKUP</t>
    </r>
    <r>
      <rPr>
        <sz val="9"/>
        <rFont val="Arial"/>
      </rPr>
      <t xml:space="preserve"> +2000</t>
    </r>
  </si>
  <si>
    <t>SAO/S80-052</t>
  </si>
  <si>
    <r>
      <rPr>
        <b/>
        <sz val="9"/>
        <rFont val="Arial"/>
      </rPr>
      <t xml:space="preserve">(C) 2/1 Leafa (Fluctlight/Goddess)
AUTO </t>
    </r>
    <r>
      <rPr>
        <sz val="9"/>
        <rFont val="Arial"/>
      </rPr>
      <t xml:space="preserve">- When this is placed on stage from hand, this turn, this gets +X power. X equals the number of your &lt;Fluctlight&gt; characters times 1000.
</t>
    </r>
    <r>
      <rPr>
        <b/>
        <sz val="9"/>
        <rFont val="Arial"/>
      </rPr>
      <t xml:space="preserve">AUTO </t>
    </r>
    <r>
      <rPr>
        <sz val="9"/>
        <rFont val="Arial"/>
      </rPr>
      <t>- When this card's battle opponent is Reversed, choose 1 of your other &lt;Fluctlight&gt; characters, Rest it, and move it to an empty Back Row slot.</t>
    </r>
  </si>
  <si>
    <t>SAO/S80-053</t>
  </si>
  <si>
    <r>
      <rPr>
        <b/>
        <sz val="9"/>
        <rFont val="Arial"/>
      </rPr>
      <t>(C) 3/2 Deusolbert (Fluctlight/Integrity Knight)
CONT</t>
    </r>
    <r>
      <rPr>
        <sz val="9"/>
        <rFont val="Arial"/>
      </rPr>
      <t xml:space="preserve"> - If you have 2 or more </t>
    </r>
    <r>
      <rPr>
        <b/>
        <sz val="9"/>
        <rFont val="Arial"/>
      </rPr>
      <t>{3/2 Bercouli CXC - 038}</t>
    </r>
    <r>
      <rPr>
        <sz val="9"/>
        <rFont val="Arial"/>
      </rPr>
      <t xml:space="preserve"> in your Waiting Room, this gets -1 Level in hand.
</t>
    </r>
    <r>
      <rPr>
        <b/>
        <sz val="9"/>
        <rFont val="Arial"/>
      </rPr>
      <t xml:space="preserve">CONT </t>
    </r>
    <r>
      <rPr>
        <sz val="9"/>
        <rFont val="Arial"/>
      </rPr>
      <t xml:space="preserve">- If you have 2 or more other &lt;Integrity Knight&gt; or &lt;Nobility&gt; characters, this gets +3000 power.
</t>
    </r>
    <r>
      <rPr>
        <b/>
        <sz val="9"/>
        <rFont val="Arial"/>
      </rPr>
      <t xml:space="preserve">AUTO </t>
    </r>
    <r>
      <rPr>
        <sz val="9"/>
        <rFont val="Arial"/>
      </rPr>
      <t>- When this is placed on stage from hand, all of your opponent's characters get -1000 power, until the end of the turn.</t>
    </r>
  </si>
  <si>
    <t>SAO/S80-054</t>
  </si>
  <si>
    <t>(CC) Goldbar CX</t>
  </si>
  <si>
    <t>SAO/S80-055</t>
  </si>
  <si>
    <t>SAO/S80-056</t>
  </si>
  <si>
    <r>
      <rPr>
        <b/>
        <sz val="9"/>
        <rFont val="Arial"/>
      </rPr>
      <t>(R) 0/0 Administrator (Fluctlight/Sacred Arts)
AUTO</t>
    </r>
    <r>
      <rPr>
        <sz val="9"/>
        <rFont val="Arial"/>
      </rPr>
      <t xml:space="preserve"> - [(1) Send this card to your Clock] When this is Reversed, you may pay the cost. If you do, look up to 5 cards from the top of your deck, choose up to 1 character from among them, show it your opponent, add it to hand, send the rest to Waiting Room.</t>
    </r>
  </si>
  <si>
    <t>SAO/S80-057</t>
  </si>
  <si>
    <r>
      <rPr>
        <b/>
        <sz val="9"/>
        <rFont val="Arial"/>
      </rPr>
      <t>(R) 0/0 Lipia (Fluctlight/Dark Territory)
AUTO</t>
    </r>
    <r>
      <rPr>
        <sz val="9"/>
        <rFont val="Arial"/>
      </rPr>
      <t xml:space="preserve"> - [Return this to hand] When your Climax is placed on the Climax Area, you may pay cost. If you do, choose 1 of your characters, this turn, it gets +1 Soul.
</t>
    </r>
    <r>
      <rPr>
        <b/>
        <sz val="9"/>
        <rFont val="Arial"/>
      </rPr>
      <t xml:space="preserve">ACT </t>
    </r>
    <r>
      <rPr>
        <sz val="9"/>
        <rFont val="Arial"/>
      </rPr>
      <t>- [(1) Rest 2 characters] Mill 2, then choose up to 1 Level X or lower &lt;Dark Territory&gt; character from your Waiting Room, and add it to hand. X equals the sum of Levels of cards milled by this effect.</t>
    </r>
  </si>
  <si>
    <t>SAO/S80-058</t>
  </si>
  <si>
    <r>
      <rPr>
        <b/>
        <sz val="9"/>
        <rFont val="Arial"/>
      </rPr>
      <t xml:space="preserve">(R) 3/2 Vecta (Fluctlight/Dark Territory)
AUTO </t>
    </r>
    <r>
      <rPr>
        <sz val="9"/>
        <rFont val="Arial"/>
      </rPr>
      <t xml:space="preserve">- When this is placed on stage from hand, you may Heal 1.
</t>
    </r>
    <r>
      <rPr>
        <b/>
        <sz val="9"/>
        <rFont val="Arial"/>
      </rPr>
      <t xml:space="preserve">AUTO </t>
    </r>
    <r>
      <rPr>
        <sz val="9"/>
        <rFont val="Arial"/>
      </rPr>
      <t>- When this card's battle opponent is Reversed, look at up to 2 cards from the top of your deck, and put them on top of your deck in any order.</t>
    </r>
  </si>
  <si>
    <t>SAO/S80-059</t>
  </si>
  <si>
    <r>
      <rPr>
        <b/>
        <sz val="9"/>
        <rFont val="Arial"/>
      </rPr>
      <t xml:space="preserve">(R) 3/2 Gabriel (Fluctlight/Dark Territory)
CONT </t>
    </r>
    <r>
      <rPr>
        <sz val="9"/>
        <rFont val="Arial"/>
      </rPr>
      <t xml:space="preserve">- If this is in the Front Row, all of your &lt;Dark Territory&gt; characters get +1500 power.
</t>
    </r>
    <r>
      <rPr>
        <b/>
        <sz val="9"/>
        <rFont val="Arial"/>
      </rPr>
      <t xml:space="preserve">AUTO - </t>
    </r>
    <r>
      <rPr>
        <b/>
        <sz val="9"/>
        <color rgb="FFE06666"/>
        <rFont val="Arial"/>
      </rPr>
      <t>{CX COMBO}</t>
    </r>
    <r>
      <rPr>
        <sz val="9"/>
        <color rgb="FFE06666"/>
        <rFont val="Arial"/>
      </rPr>
      <t xml:space="preserve"> </t>
    </r>
    <r>
      <rPr>
        <sz val="9"/>
        <rFont val="Arial"/>
      </rPr>
      <t xml:space="preserve">When this attacks, if you have the </t>
    </r>
    <r>
      <rPr>
        <b/>
        <sz val="9"/>
        <rFont val="Arial"/>
      </rPr>
      <t>Standby CX (071)</t>
    </r>
    <r>
      <rPr>
        <sz val="9"/>
        <rFont val="Arial"/>
      </rPr>
      <t xml:space="preserve"> in the Climax Area, choose as many &lt;Dark Territory&gt; characters from your hand as you like, discord them, deal X damage to your opponent, then choose up to 1 card from your opponent's Waiting Room, and put it on top of their deck. X equals the number of characters discarded.</t>
    </r>
  </si>
  <si>
    <t>SAO/S80-060</t>
  </si>
  <si>
    <r>
      <rPr>
        <b/>
        <sz val="9"/>
        <rFont val="Arial"/>
      </rPr>
      <t xml:space="preserve">(U) 0/0 "Convert" Lisbeth (Avatar/Weapon)
AUTO </t>
    </r>
    <r>
      <rPr>
        <sz val="9"/>
        <rFont val="Arial"/>
      </rPr>
      <t xml:space="preserve">- When your other characters with "Convert" in its name is placed on Stage from Waiting Room, look at the top card of your deck, and put it on top or bottom of your deck.
</t>
    </r>
    <r>
      <rPr>
        <b/>
        <sz val="9"/>
        <rFont val="Arial"/>
      </rPr>
      <t xml:space="preserve">ACT </t>
    </r>
    <r>
      <rPr>
        <sz val="9"/>
        <rFont val="Arial"/>
      </rPr>
      <t>- [Rest this] Reveal the top card of your deck. If the revealed card is Level 2 or higher, send the revealed card to stock.</t>
    </r>
  </si>
  <si>
    <t>SAO/S80-061</t>
  </si>
  <si>
    <r>
      <rPr>
        <b/>
        <sz val="9"/>
        <rFont val="Arial"/>
      </rPr>
      <t>(U) 0/0 Vassago (Fluctlight/Dark Territory)
AUTO</t>
    </r>
    <r>
      <rPr>
        <sz val="9"/>
        <rFont val="Arial"/>
      </rPr>
      <t xml:space="preserve"> - At the start of your Attack Phase, choose 1 of your &lt;Dark Territory&gt; characters, this turn, it gets +X power. X equals the number of characters that have the chosen character's name (including itself).
</t>
    </r>
    <r>
      <rPr>
        <b/>
        <sz val="9"/>
        <rFont val="Arial"/>
      </rPr>
      <t>ACT - BRAINSTORM</t>
    </r>
    <r>
      <rPr>
        <sz val="9"/>
        <rFont val="Arial"/>
      </rPr>
      <t xml:space="preserve"> [(1) Rest 2 characters] Flip over the top 4 cards of your deck, then send them to Waiting Room. For each Climax among them, choose up to 2 </t>
    </r>
    <r>
      <rPr>
        <b/>
        <sz val="9"/>
        <rFont val="Arial"/>
      </rPr>
      <t>{1/0 Soldier - 066}</t>
    </r>
    <r>
      <rPr>
        <sz val="9"/>
        <rFont val="Arial"/>
      </rPr>
      <t xml:space="preserve"> from your Waiting Room, and add them to hand.</t>
    </r>
  </si>
  <si>
    <t>SAO/S80-062</t>
  </si>
  <si>
    <r>
      <rPr>
        <b/>
        <sz val="9"/>
        <rFont val="Arial"/>
      </rPr>
      <t>(U) 1/0 PoH (Fluctlight/Dark Territory)
AUTO -</t>
    </r>
    <r>
      <rPr>
        <b/>
        <sz val="9"/>
        <color rgb="FFE06666"/>
        <rFont val="Arial"/>
      </rPr>
      <t xml:space="preserve"> {CX COMBO}</t>
    </r>
    <r>
      <rPr>
        <b/>
        <sz val="9"/>
        <rFont val="Arial"/>
      </rPr>
      <t xml:space="preserve"> </t>
    </r>
    <r>
      <rPr>
        <sz val="9"/>
        <rFont val="Arial"/>
      </rPr>
      <t xml:space="preserve">When the </t>
    </r>
    <r>
      <rPr>
        <b/>
        <sz val="9"/>
        <rFont val="Arial"/>
      </rPr>
      <t>Standby CX (072(</t>
    </r>
    <r>
      <rPr>
        <sz val="9"/>
        <rFont val="Arial"/>
      </rPr>
      <t xml:space="preserve"> is placed on your Climax Area, if this is in your Front Row, and you have another &lt;Dark Territory&gt; character, you may choose 1 of your opponent's Level 1 or higher characters. If you do, your opponent chooses 1 Level X or lower character from their Waiting Room, and swaps them. X equals the Level of the chosen character -1.
</t>
    </r>
    <r>
      <rPr>
        <b/>
        <sz val="9"/>
        <rFont val="Arial"/>
      </rPr>
      <t xml:space="preserve">AUTO </t>
    </r>
    <r>
      <rPr>
        <sz val="9"/>
        <rFont val="Arial"/>
      </rPr>
      <t>- When this attacks, this turn, this gets +X power. X equals the number of your opponent's characters times 500.</t>
    </r>
  </si>
  <si>
    <t>SAO/S80-063</t>
  </si>
  <si>
    <r>
      <rPr>
        <b/>
        <sz val="9"/>
        <rFont val="Arial"/>
      </rPr>
      <t xml:space="preserve">(U) 2/2 Subtilizer (Fluctlight/Dark Territory)
CONT </t>
    </r>
    <r>
      <rPr>
        <sz val="9"/>
        <rFont val="Arial"/>
      </rPr>
      <t xml:space="preserve">- If you have 2 or more other &lt;Fluctlight&gt; characters, this gets +3000 power.
</t>
    </r>
    <r>
      <rPr>
        <b/>
        <sz val="9"/>
        <rFont val="Arial"/>
      </rPr>
      <t xml:space="preserve">AUTO </t>
    </r>
    <r>
      <rPr>
        <sz val="9"/>
        <rFont val="Arial"/>
      </rPr>
      <t>- [(1) Discard 1 &lt;Fluctlight&gt; character] When this is Front Attacked, you may pay cost. If you do, this turn, this cannot be Reversed.</t>
    </r>
  </si>
  <si>
    <t>SAO/S80-064</t>
  </si>
  <si>
    <r>
      <rPr>
        <b/>
        <sz val="9"/>
        <rFont val="Arial"/>
      </rPr>
      <t xml:space="preserve">(C) 0/0 Shasta (Fluctlight/Dark Territory)
AUTO </t>
    </r>
    <r>
      <rPr>
        <sz val="9"/>
        <rFont val="Arial"/>
      </rPr>
      <t xml:space="preserve">- When this is placed on stage from hand, your opponent declares 0, 1, 2, or 3. Reveal the top card of your deck, and if it is a character whose Level matches the opponent's declared number, place it on stage in any slot.
</t>
    </r>
    <r>
      <rPr>
        <b/>
        <sz val="9"/>
        <rFont val="Arial"/>
      </rPr>
      <t xml:space="preserve">AUTO </t>
    </r>
    <r>
      <rPr>
        <sz val="9"/>
        <rFont val="Arial"/>
      </rPr>
      <t>- When this is placed on stage from hand, look at the top card of your deck, and put it on top of your deck or send it to waiting room.</t>
    </r>
  </si>
  <si>
    <t>SAO/S80-065</t>
  </si>
  <si>
    <r>
      <rPr>
        <b/>
        <sz val="9"/>
        <rFont val="Arial"/>
      </rPr>
      <t>(C) 0/0 Rilpirin (Fluctlight/Dark Territory)
AUTO</t>
    </r>
    <r>
      <rPr>
        <sz val="9"/>
        <rFont val="Arial"/>
      </rPr>
      <t xml:space="preserve"> - At the start of your opponent's Draw Phase, reveal the top card of your deck. If that card is Level 1 or higher, you may send this to Stock.</t>
    </r>
  </si>
  <si>
    <t>SAO/S80-066</t>
  </si>
  <si>
    <r>
      <rPr>
        <b/>
        <sz val="9"/>
        <rFont val="Arial"/>
      </rPr>
      <t>(C) 1/0 Soldier (Fluctlight/Dark Territory)
CONT</t>
    </r>
    <r>
      <rPr>
        <sz val="9"/>
        <rFont val="Arial"/>
      </rPr>
      <t xml:space="preserve"> - You may include as many copies of this card in your deck as like.
</t>
    </r>
    <r>
      <rPr>
        <b/>
        <sz val="9"/>
        <rFont val="Arial"/>
      </rPr>
      <t xml:space="preserve">CONT </t>
    </r>
    <r>
      <rPr>
        <sz val="9"/>
        <rFont val="Arial"/>
      </rPr>
      <t xml:space="preserve">- For each of your other </t>
    </r>
    <r>
      <rPr>
        <b/>
        <sz val="9"/>
        <rFont val="Arial"/>
      </rPr>
      <t>{copy of this card}</t>
    </r>
    <r>
      <rPr>
        <sz val="9"/>
        <rFont val="Arial"/>
      </rPr>
      <t xml:space="preserve"> in your Front Row, this gets +2000 power.</t>
    </r>
  </si>
  <si>
    <t>SAO/S80-067</t>
  </si>
  <si>
    <r>
      <rPr>
        <b/>
        <sz val="9"/>
        <rFont val="Arial"/>
      </rPr>
      <t>(C) 1/0 Convert Silica (Avatar/Weapon)
CONT</t>
    </r>
    <r>
      <rPr>
        <sz val="9"/>
        <rFont val="Arial"/>
      </rPr>
      <t xml:space="preserve"> - All of your characters gain "</t>
    </r>
    <r>
      <rPr>
        <b/>
        <sz val="9"/>
        <rFont val="Arial"/>
      </rPr>
      <t xml:space="preserve">AUTO </t>
    </r>
    <r>
      <rPr>
        <sz val="9"/>
        <rFont val="Arial"/>
      </rPr>
      <t xml:space="preserve">- When this is Reversed, put this on the bottom of your deck."
</t>
    </r>
    <r>
      <rPr>
        <b/>
        <sz val="9"/>
        <rFont val="Arial"/>
      </rPr>
      <t xml:space="preserve">AUTO </t>
    </r>
    <r>
      <rPr>
        <sz val="9"/>
        <rFont val="Arial"/>
      </rPr>
      <t>- At the start of your Encore Step, send this to Waiting Room.</t>
    </r>
  </si>
  <si>
    <t>SAO/S80-068</t>
  </si>
  <si>
    <r>
      <rPr>
        <b/>
        <sz val="9"/>
        <rFont val="Arial"/>
      </rPr>
      <t>(C) 1/1 Dee Eye Ell (Fluctlight/Dark Territory)
CONT</t>
    </r>
    <r>
      <rPr>
        <sz val="9"/>
        <rFont val="Arial"/>
      </rPr>
      <t xml:space="preserve"> - All of your characters gain "</t>
    </r>
    <r>
      <rPr>
        <b/>
        <sz val="9"/>
        <rFont val="Arial"/>
      </rPr>
      <t xml:space="preserve">CONT </t>
    </r>
    <r>
      <rPr>
        <sz val="9"/>
        <rFont val="Arial"/>
      </rPr>
      <t xml:space="preserve">- This cannot Side Attack."
</t>
    </r>
    <r>
      <rPr>
        <b/>
        <sz val="9"/>
        <rFont val="Arial"/>
      </rPr>
      <t>AUTO - ENCORE</t>
    </r>
    <r>
      <rPr>
        <sz val="9"/>
        <rFont val="Arial"/>
      </rPr>
      <t xml:space="preserve"> [Send 2 of your characters from stage to Waiting Room]</t>
    </r>
  </si>
  <si>
    <t>SAO/S80-069</t>
  </si>
  <si>
    <r>
      <rPr>
        <b/>
        <sz val="9"/>
        <rFont val="Arial"/>
      </rPr>
      <t xml:space="preserve">(C) 2/1 Iskahn (Fluctlight/Dark Territory)
CONT </t>
    </r>
    <r>
      <rPr>
        <sz val="9"/>
        <rFont val="Arial"/>
      </rPr>
      <t xml:space="preserve">- This cannot Side Attack.
</t>
    </r>
    <r>
      <rPr>
        <b/>
        <sz val="9"/>
        <rFont val="Arial"/>
      </rPr>
      <t xml:space="preserve">AUTO </t>
    </r>
    <r>
      <rPr>
        <sz val="9"/>
        <rFont val="Arial"/>
      </rPr>
      <t>- When this attacks, if the Level of the character across from this is 3 or higher, this turn, this gets +6000 power.</t>
    </r>
  </si>
  <si>
    <t>SAO/S80-070</t>
  </si>
  <si>
    <r>
      <rPr>
        <b/>
        <sz val="9"/>
        <rFont val="Arial"/>
      </rPr>
      <t xml:space="preserve">(U) 2/0 Event
</t>
    </r>
    <r>
      <rPr>
        <sz val="9"/>
        <rFont val="Arial"/>
      </rPr>
      <t>Choose 1 of your Standing &lt;Fluctlight&gt; characters, and Rest it. If your did, look at up to 3 cards from the top of your deck, choose up to 1 card from among them, add it to hand, and send the rest to Waiting Room.</t>
    </r>
  </si>
  <si>
    <t>SAO/S80-071</t>
  </si>
  <si>
    <t>(CC) Standby CX</t>
  </si>
  <si>
    <t>SAO/S80-072</t>
  </si>
  <si>
    <t>SAO/S80-073</t>
  </si>
  <si>
    <r>
      <rPr>
        <b/>
        <sz val="9"/>
        <rFont val="Arial"/>
      </rPr>
      <t>(RR) 0/0 Kirito (Fluctlight/Weapon)
CONT</t>
    </r>
    <r>
      <rPr>
        <sz val="9"/>
        <rFont val="Arial"/>
      </rPr>
      <t xml:space="preserve"> - If all of your characters are &lt;Fluctlight&gt;, this gets +1 Level and +500 power.
</t>
    </r>
    <r>
      <rPr>
        <b/>
        <sz val="9"/>
        <rFont val="Arial"/>
      </rPr>
      <t xml:space="preserve">AUTO </t>
    </r>
    <r>
      <rPr>
        <sz val="9"/>
        <rFont val="Arial"/>
      </rPr>
      <t>- When this is Reversed, you may reveal up to 3 cards from the top of your deck. If you revealed 1 or more, choose up to 1 &lt;Fluctlight&gt; character from among them, add it to hand, send the rest to Waiting Room, and discard 1 card.</t>
    </r>
  </si>
  <si>
    <t>SAO/S80-074</t>
  </si>
  <si>
    <r>
      <rPr>
        <b/>
        <sz val="9"/>
        <rFont val="Arial"/>
      </rPr>
      <t>(RR) 1/0 Kirito (Fluctlight/Weapon)
CONT</t>
    </r>
    <r>
      <rPr>
        <sz val="9"/>
        <rFont val="Arial"/>
      </rPr>
      <t xml:space="preserve"> - During your turn, this gets +1000 power.
</t>
    </r>
    <r>
      <rPr>
        <b/>
        <sz val="9"/>
        <rFont val="Arial"/>
      </rPr>
      <t xml:space="preserve">AUTO - </t>
    </r>
    <r>
      <rPr>
        <b/>
        <sz val="9"/>
        <color rgb="FFE06666"/>
        <rFont val="Arial"/>
      </rPr>
      <t xml:space="preserve">{CX COMBO} </t>
    </r>
    <r>
      <rPr>
        <b/>
        <sz val="9"/>
        <rFont val="Arial"/>
      </rPr>
      <t>EXPERIENCE 2</t>
    </r>
    <r>
      <rPr>
        <sz val="9"/>
        <rFont val="Arial"/>
      </rPr>
      <t xml:space="preserve"> - When this attacks, if you have the </t>
    </r>
    <r>
      <rPr>
        <b/>
        <sz val="9"/>
        <rFont val="Arial"/>
      </rPr>
      <t xml:space="preserve">Pants CX (097) </t>
    </r>
    <r>
      <rPr>
        <sz val="9"/>
        <rFont val="Arial"/>
      </rPr>
      <t>in the Climax Area, and the sum of Levels of cards in your Level Zone is 2 or more, choose 1 &lt;Fluctlight&gt; character from your Waiting Room, you may add it to hand.</t>
    </r>
  </si>
  <si>
    <t>SAO/S80-075</t>
  </si>
  <si>
    <r>
      <rPr>
        <b/>
        <sz val="9"/>
        <rFont val="Arial"/>
      </rPr>
      <t xml:space="preserve">(RR) 3/2 Eugeo (Fluctlight/Weapon)
CONT </t>
    </r>
    <r>
      <rPr>
        <sz val="9"/>
        <rFont val="Arial"/>
      </rPr>
      <t xml:space="preserve">- If you have 4 or more &lt;Fluctlight&gt; characters, this gets -1 Level in hand.
</t>
    </r>
    <r>
      <rPr>
        <b/>
        <sz val="9"/>
        <rFont val="Arial"/>
      </rPr>
      <t xml:space="preserve">AUTO </t>
    </r>
    <r>
      <rPr>
        <sz val="9"/>
        <rFont val="Arial"/>
      </rPr>
      <t xml:space="preserve">- When this is placed on stage from hand, you may Heal 1.
</t>
    </r>
    <r>
      <rPr>
        <b/>
        <sz val="9"/>
        <rFont val="Arial"/>
      </rPr>
      <t xml:space="preserve">AUTO </t>
    </r>
    <r>
      <rPr>
        <sz val="9"/>
        <rFont val="Arial"/>
      </rPr>
      <t>- When this is placed on stage from hand, this turn, this gets +X power. X equals the number of your &lt;Fluctlight&gt; characters times 500.</t>
    </r>
  </si>
  <si>
    <t>SAO/S80-076</t>
  </si>
  <si>
    <r>
      <rPr>
        <b/>
        <sz val="9"/>
        <rFont val="Arial"/>
      </rPr>
      <t>(RR) 3/2 Sinon (Fluctlight/Goddess)
AUTO</t>
    </r>
    <r>
      <rPr>
        <sz val="9"/>
        <rFont val="Arial"/>
      </rPr>
      <t xml:space="preserve"> - When this is placed on stage from hand, you may Heal 1.
</t>
    </r>
    <r>
      <rPr>
        <b/>
        <sz val="9"/>
        <rFont val="Arial"/>
      </rPr>
      <t xml:space="preserve">AUTO - </t>
    </r>
    <r>
      <rPr>
        <b/>
        <sz val="9"/>
        <color rgb="FFE06666"/>
        <rFont val="Arial"/>
      </rPr>
      <t>{CX COMBO}</t>
    </r>
    <r>
      <rPr>
        <sz val="9"/>
        <color rgb="FFE06666"/>
        <rFont val="Arial"/>
      </rPr>
      <t xml:space="preserve"> </t>
    </r>
    <r>
      <rPr>
        <sz val="9"/>
        <rFont val="Arial"/>
      </rPr>
      <t xml:space="preserve">[Discard 1 </t>
    </r>
    <r>
      <rPr>
        <b/>
        <sz val="9"/>
        <rFont val="Arial"/>
      </rPr>
      <t>{0/0 Kirito RR - 073}</t>
    </r>
    <r>
      <rPr>
        <sz val="9"/>
        <rFont val="Arial"/>
      </rPr>
      <t xml:space="preserve">] When this attacks, if you have the </t>
    </r>
    <r>
      <rPr>
        <b/>
        <sz val="9"/>
        <rFont val="Arial"/>
      </rPr>
      <t>Pants CX (098)</t>
    </r>
    <r>
      <rPr>
        <sz val="9"/>
        <rFont val="Arial"/>
      </rPr>
      <t xml:space="preserve"> in the Climax Area, you may pay cost. If you do, send the bottom 7 cards of your opponent's deck to Waiting Room, then deal X damage to your opponent. X equals the number of Climaxes sent to Waiting Room by this effect.</t>
    </r>
  </si>
  <si>
    <t>SAO/S80-077</t>
  </si>
  <si>
    <r>
      <rPr>
        <b/>
        <sz val="9"/>
        <rFont val="Arial"/>
      </rPr>
      <t>(R) 0/0 Kirito (Fluctlight/Weapon)
CONT</t>
    </r>
    <r>
      <rPr>
        <sz val="9"/>
        <rFont val="Arial"/>
      </rPr>
      <t xml:space="preserve"> - Your other character in the Front Row Center Slot gets "</t>
    </r>
    <r>
      <rPr>
        <b/>
        <sz val="9"/>
        <rFont val="Arial"/>
      </rPr>
      <t xml:space="preserve">AUTO </t>
    </r>
    <r>
      <rPr>
        <sz val="9"/>
        <rFont val="Arial"/>
      </rPr>
      <t xml:space="preserve">- When this attacks, look at up to 2 cards from the top of your deck, choose 1 card among them, put it on top of your deck, and send the rest to Waiting Room."
</t>
    </r>
    <r>
      <rPr>
        <b/>
        <sz val="9"/>
        <rFont val="Arial"/>
      </rPr>
      <t xml:space="preserve">AUTO - </t>
    </r>
    <r>
      <rPr>
        <b/>
        <sz val="9"/>
        <color rgb="FFE06666"/>
        <rFont val="Arial"/>
      </rPr>
      <t>{CX COMBO}</t>
    </r>
    <r>
      <rPr>
        <sz val="9"/>
        <rFont val="Arial"/>
      </rPr>
      <t xml:space="preserve"> - [Send 1</t>
    </r>
    <r>
      <rPr>
        <sz val="9"/>
        <color rgb="FF000000"/>
        <rFont val="Arial"/>
      </rPr>
      <t xml:space="preserve"> "</t>
    </r>
    <r>
      <rPr>
        <b/>
        <u/>
        <sz val="9"/>
        <color rgb="FF1155CC"/>
        <rFont val="Arial"/>
      </rPr>
      <t>Night-Sky Blade - SAO/S65-098</t>
    </r>
    <r>
      <rPr>
        <sz val="9"/>
        <rFont val="Arial"/>
      </rPr>
      <t>" from your Climax Area to Waiting Room] At the start of your encore phase, you may pay cost. If you do, choose 1 &lt;Fluctlight&gt; character from your Waiting Room, you may add it to hand.</t>
    </r>
  </si>
  <si>
    <t>SAO/S80-078</t>
  </si>
  <si>
    <r>
      <rPr>
        <b/>
        <sz val="9"/>
        <rFont val="Arial"/>
      </rPr>
      <t>(R) 0/0 Eugeo (Fluctlight/Weapon)
AUTO</t>
    </r>
    <r>
      <rPr>
        <sz val="9"/>
        <rFont val="Arial"/>
      </rPr>
      <t xml:space="preserve"> - [Discard 1 card] When your character's Trigger Check reveals a Pants CX, you may pay cost. If you do, look at up to 2 cards from the top of your deck, choose up to 1 card from among them, add it to hand, and send the rest to Waiting Room.
</t>
    </r>
    <r>
      <rPr>
        <b/>
        <sz val="9"/>
        <rFont val="Arial"/>
      </rPr>
      <t xml:space="preserve">ACT </t>
    </r>
    <r>
      <rPr>
        <sz val="9"/>
        <rFont val="Arial"/>
      </rPr>
      <t>- [(2) Discard 1 &lt;Fluctlight&gt; character, Rest this] Choose 1 character from your Waiting Room, add it to hand, then choose 1 character from your Waiting Room with the same name as the added card, and add it to hand.</t>
    </r>
  </si>
  <si>
    <t>SAO/S80-079</t>
  </si>
  <si>
    <r>
      <rPr>
        <b/>
        <sz val="9"/>
        <rFont val="Arial"/>
      </rPr>
      <t>(R) 0/0 Sinon (Fluctlight/Goddess)
AUTO</t>
    </r>
    <r>
      <rPr>
        <sz val="9"/>
        <rFont val="Arial"/>
      </rPr>
      <t xml:space="preserve"> - When this is placed on stage from hand, if you have 2 or more other &lt;Fluctlight&gt; characters, you may draw 1 card. If you do, discard 1 card.
</t>
    </r>
    <r>
      <rPr>
        <b/>
        <sz val="9"/>
        <rFont val="Arial"/>
      </rPr>
      <t xml:space="preserve">AUTO </t>
    </r>
    <r>
      <rPr>
        <sz val="9"/>
        <rFont val="Arial"/>
      </rPr>
      <t>- When this is Reversed, reveal the top card of your deck. If there card is level 2 or higher, add it to your hand.</t>
    </r>
  </si>
  <si>
    <t>SAO/S80-080</t>
  </si>
  <si>
    <r>
      <rPr>
        <b/>
        <sz val="9"/>
        <rFont val="Arial"/>
      </rPr>
      <t xml:space="preserve">(R) 0/0 Kazuto (Net)
ACT </t>
    </r>
    <r>
      <rPr>
        <sz val="9"/>
        <rFont val="Arial"/>
      </rPr>
      <t xml:space="preserve">- (1) Choose 1 of your &lt;Avatar&gt; or &lt;Net&gt; characters, this turn, it gets +2000 power.
</t>
    </r>
    <r>
      <rPr>
        <b/>
        <sz val="9"/>
        <rFont val="Arial"/>
      </rPr>
      <t>ACT - BRAINSTORM</t>
    </r>
    <r>
      <rPr>
        <sz val="9"/>
        <rFont val="Arial"/>
      </rPr>
      <t xml:space="preserve"> [(1) Rest this] Flip over the top 4 cards of your deck, then send them to Waiting Room. For each Climax among them, search your deck for up to 1 &lt;Avatar&gt; or &lt;Net&gt; character, show it to your opponent, add it to hand, and shuffle your deck afterwards.</t>
    </r>
  </si>
  <si>
    <t>SAO/S80-081</t>
  </si>
  <si>
    <r>
      <rPr>
        <b/>
        <sz val="9"/>
        <rFont val="Arial"/>
      </rPr>
      <t>(R) 0/0 Eugeo (Fluctlight/Weapon)
AUTO</t>
    </r>
    <r>
      <rPr>
        <sz val="9"/>
        <rFont val="Arial"/>
      </rPr>
      <t xml:space="preserve"> - [Put 1 card from hand into Clock, Send this to Memory] When this is Reversed, you may pay cost. If you do, search your deck for up to 1 &lt;Fluctlight&gt; character, show it to your opponent, add it to hand, and shuffle your deck afterwards.</t>
    </r>
  </si>
  <si>
    <t>SAO/S80-082</t>
  </si>
  <si>
    <r>
      <rPr>
        <b/>
        <sz val="9"/>
        <rFont val="Arial"/>
      </rPr>
      <t>(R) 1/0 Sinon (Fluctlight/Goddess)
AUTO</t>
    </r>
    <r>
      <rPr>
        <sz val="9"/>
        <rFont val="Arial"/>
      </rPr>
      <t xml:space="preserve"> - When this is placed on stage from hand, this turn, this gets +X power. X equals the number of your &lt;Fluctlight&gt; characters times 500.
</t>
    </r>
    <r>
      <rPr>
        <b/>
        <sz val="9"/>
        <rFont val="Arial"/>
      </rPr>
      <t xml:space="preserve">AUTO </t>
    </r>
    <r>
      <rPr>
        <sz val="9"/>
        <rFont val="Arial"/>
      </rPr>
      <t>- [(1) Discard 1 Climax] When this is placed on stage from hand, you may pay cost. If you do, choose 1 Climax from your Waiting Room, and add it to hand.</t>
    </r>
  </si>
  <si>
    <t>SAO/S80-083</t>
  </si>
  <si>
    <r>
      <rPr>
        <b/>
        <sz val="9"/>
        <rFont val="Arial"/>
      </rPr>
      <t>(R) 3/2 Kirito (Fluctlight/Weapon)
AUTO</t>
    </r>
    <r>
      <rPr>
        <sz val="9"/>
        <rFont val="Arial"/>
      </rPr>
      <t xml:space="preserve"> - (1) When this is placed on stage from hand, you may pay cost. If you do, choose 1 Climax from your Waiting Room, and add it to hand.
</t>
    </r>
    <r>
      <rPr>
        <b/>
        <sz val="9"/>
        <rFont val="Arial"/>
      </rPr>
      <t xml:space="preserve">AUTO - </t>
    </r>
    <r>
      <rPr>
        <b/>
        <sz val="9"/>
        <color rgb="FFE06666"/>
        <rFont val="Arial"/>
      </rPr>
      <t>{CX COMBO}</t>
    </r>
    <r>
      <rPr>
        <sz val="9"/>
        <rFont val="Arial"/>
      </rPr>
      <t xml:space="preserve"> - [(2) Discard 1 </t>
    </r>
    <r>
      <rPr>
        <b/>
        <sz val="9"/>
        <rFont val="Arial"/>
      </rPr>
      <t>"</t>
    </r>
    <r>
      <rPr>
        <b/>
        <u/>
        <sz val="9"/>
        <color rgb="FF1155CC"/>
        <rFont val="Arial"/>
      </rPr>
      <t>Night-Sky Blade - SAO/S65-098</t>
    </r>
    <r>
      <rPr>
        <b/>
        <sz val="9"/>
        <rFont val="Arial"/>
      </rPr>
      <t>"</t>
    </r>
    <r>
      <rPr>
        <sz val="9"/>
        <rFont val="Arial"/>
      </rPr>
      <t xml:space="preserve"> Climax and 1 </t>
    </r>
    <r>
      <rPr>
        <b/>
        <sz val="9"/>
        <rFont val="Arial"/>
      </rPr>
      <t>"</t>
    </r>
    <r>
      <rPr>
        <b/>
        <u/>
        <sz val="9"/>
        <color rgb="FF1155CC"/>
        <rFont val="Arial"/>
      </rPr>
      <t>Blue Rose Sword - SAO/S65-099</t>
    </r>
    <r>
      <rPr>
        <b/>
        <sz val="9"/>
        <rFont val="Arial"/>
      </rPr>
      <t>"</t>
    </r>
    <r>
      <rPr>
        <sz val="9"/>
        <rFont val="Arial"/>
      </rPr>
      <t xml:space="preserve"> Climax] When this card attacks, you may pay the cost. If you do, this turn, this gets +3000 power, then perform the following action twice. "Mill 8, then deal X damage to your opponent. X equals the number of soul triggers milled this way".
</t>
    </r>
    <r>
      <rPr>
        <i/>
        <sz val="9"/>
        <rFont val="Arial"/>
      </rPr>
      <t>The CXs combo wit</t>
    </r>
    <r>
      <rPr>
        <i/>
        <sz val="9"/>
        <color rgb="FF000000"/>
        <rFont val="Arial"/>
      </rPr>
      <t xml:space="preserve">h </t>
    </r>
    <r>
      <rPr>
        <i/>
        <u/>
        <sz val="9"/>
        <color rgb="FF1155CC"/>
        <rFont val="Arial"/>
      </rPr>
      <t>1/0 Kirito (SAO/S65-074)</t>
    </r>
    <r>
      <rPr>
        <i/>
        <sz val="9"/>
        <rFont val="Arial"/>
      </rPr>
      <t xml:space="preserve"> an</t>
    </r>
    <r>
      <rPr>
        <i/>
        <sz val="9"/>
        <color rgb="FF000000"/>
        <rFont val="Arial"/>
      </rPr>
      <t xml:space="preserve">d </t>
    </r>
    <r>
      <rPr>
        <i/>
        <u/>
        <sz val="9"/>
        <color rgb="FF1155CC"/>
        <rFont val="Arial"/>
      </rPr>
      <t>3/2 Eugeo (SAO/S65-078)</t>
    </r>
    <r>
      <rPr>
        <i/>
        <sz val="9"/>
        <rFont val="Arial"/>
      </rPr>
      <t xml:space="preserve"> respectively.</t>
    </r>
  </si>
  <si>
    <t>SAO/S80-084</t>
  </si>
  <si>
    <r>
      <rPr>
        <b/>
        <sz val="9"/>
        <rFont val="Arial"/>
      </rPr>
      <t>(U) 1/0 Kirito (Fluctlight/Weapon)
AUTO</t>
    </r>
    <r>
      <rPr>
        <sz val="9"/>
        <rFont val="Arial"/>
      </rPr>
      <t xml:space="preserve"> - When this is placed on stage from hand, choose 1 of your opponent's characters, until the end of your opponent's next turn, it gains the following ability: "</t>
    </r>
    <r>
      <rPr>
        <b/>
        <sz val="9"/>
        <rFont val="Arial"/>
      </rPr>
      <t xml:space="preserve">CONT </t>
    </r>
    <r>
      <rPr>
        <sz val="9"/>
        <rFont val="Arial"/>
      </rPr>
      <t xml:space="preserve">- This cannot move to other slots."
</t>
    </r>
    <r>
      <rPr>
        <b/>
        <sz val="9"/>
        <rFont val="Arial"/>
      </rPr>
      <t xml:space="preserve">AUTO </t>
    </r>
    <r>
      <rPr>
        <sz val="9"/>
        <rFont val="Arial"/>
      </rPr>
      <t>- When this is Reversed, if the battle opponent's Cost is 0 or lower, you may send that character to the bottom of your opponent's deck.</t>
    </r>
  </si>
  <si>
    <t>SAO/S80-085</t>
  </si>
  <si>
    <r>
      <rPr>
        <b/>
        <sz val="9"/>
        <rFont val="Arial"/>
      </rPr>
      <t>(U) 1/0 Convert Yui (Net)
AUTO</t>
    </r>
    <r>
      <rPr>
        <sz val="9"/>
        <rFont val="Arial"/>
      </rPr>
      <t xml:space="preserve"> - (1) When this is placed on stage from hand, you may pay cost. If you do, choose 1 Cost 0 or lower character whose name includes "Convert" from your Waiting Room, place it on stage in any slot, and at the end of the turn, send that character to Memory.</t>
    </r>
  </si>
  <si>
    <t>SAO/S80-086</t>
  </si>
  <si>
    <r>
      <rPr>
        <b/>
        <sz val="9"/>
        <rFont val="Arial"/>
      </rPr>
      <t xml:space="preserve">(U) 1/0 Eugeo (Fluctlight/Weapon)
AUTO - </t>
    </r>
    <r>
      <rPr>
        <b/>
        <sz val="9"/>
        <color rgb="FFE06666"/>
        <rFont val="Arial"/>
      </rPr>
      <t>{CX COMBO}</t>
    </r>
    <r>
      <rPr>
        <sz val="9"/>
        <rFont val="Arial"/>
      </rPr>
      <t xml:space="preserve"> - When "</t>
    </r>
    <r>
      <rPr>
        <b/>
        <u/>
        <sz val="9"/>
        <color rgb="FF1155CC"/>
        <rFont val="Arial"/>
      </rPr>
      <t>Blue Rose Sword - SAO/S65-099</t>
    </r>
    <r>
      <rPr>
        <sz val="9"/>
        <rFont val="Arial"/>
      </rPr>
      <t>" CX is placed on your Climax Area, if this is in your Front Row, choose this card and another one of your characters, this turn, they get "</t>
    </r>
    <r>
      <rPr>
        <b/>
        <sz val="9"/>
        <rFont val="Arial"/>
      </rPr>
      <t xml:space="preserve">AUTO </t>
    </r>
    <r>
      <rPr>
        <sz val="9"/>
        <rFont val="Arial"/>
      </rPr>
      <t xml:space="preserve">- When this card's battle opponent is Reversed, you may put the top card of your deck into Stock."
</t>
    </r>
    <r>
      <rPr>
        <i/>
        <sz val="9"/>
        <rFont val="Arial"/>
      </rPr>
      <t xml:space="preserve">Same CX as </t>
    </r>
    <r>
      <rPr>
        <i/>
        <u/>
        <sz val="9"/>
        <color rgb="FF1155CC"/>
        <rFont val="Arial"/>
      </rPr>
      <t>3/2 Eugeo (SAO/S65-078)</t>
    </r>
    <r>
      <rPr>
        <i/>
        <sz val="9"/>
        <rFont val="Arial"/>
      </rPr>
      <t xml:space="preserve"> from set 1.</t>
    </r>
  </si>
  <si>
    <t>SAO/S80-087</t>
  </si>
  <si>
    <r>
      <rPr>
        <b/>
        <sz val="9"/>
        <rFont val="Arial"/>
      </rPr>
      <t>(U) 1/1 Kirito (Fluctlight/Weapon)
AUTO</t>
    </r>
    <r>
      <rPr>
        <sz val="9"/>
        <rFont val="Arial"/>
      </rPr>
      <t xml:space="preserve"> - When this is Reversed, if the battle opponent's Level is higher than your opponent's Level, you may send that character to the bottom of your opponent's deck.</t>
    </r>
  </si>
  <si>
    <t>SAO/S80-088</t>
  </si>
  <si>
    <r>
      <rPr>
        <b/>
        <sz val="9"/>
        <rFont val="Arial"/>
      </rPr>
      <t xml:space="preserve">(U) 2/1 Kirito (Fluctlight/Weapon)
CONT </t>
    </r>
    <r>
      <rPr>
        <sz val="9"/>
        <rFont val="Arial"/>
      </rPr>
      <t xml:space="preserve">- If you have </t>
    </r>
    <r>
      <rPr>
        <b/>
        <sz val="9"/>
        <rFont val="Arial"/>
      </rPr>
      <t xml:space="preserve">{0/0 Eugeo - 081} </t>
    </r>
    <r>
      <rPr>
        <sz val="9"/>
        <rFont val="Arial"/>
      </rPr>
      <t xml:space="preserve">in Memory, this gets +9000 power.
</t>
    </r>
    <r>
      <rPr>
        <b/>
        <sz val="9"/>
        <rFont val="Arial"/>
      </rPr>
      <t>AUTO -</t>
    </r>
    <r>
      <rPr>
        <b/>
        <sz val="9"/>
        <color rgb="FFE06666"/>
        <rFont val="Arial"/>
      </rPr>
      <t xml:space="preserve"> {CX COMBO}</t>
    </r>
    <r>
      <rPr>
        <b/>
        <sz val="9"/>
        <rFont val="Arial"/>
      </rPr>
      <t xml:space="preserve"> </t>
    </r>
    <r>
      <rPr>
        <sz val="9"/>
        <rFont val="Arial"/>
      </rPr>
      <t xml:space="preserve">- When this card's battle opponent is Reversed, if you have the Level </t>
    </r>
    <r>
      <rPr>
        <b/>
        <sz val="9"/>
        <rFont val="Arial"/>
      </rPr>
      <t xml:space="preserve">Stock Soul CX (099) </t>
    </r>
    <r>
      <rPr>
        <sz val="9"/>
        <rFont val="Arial"/>
      </rPr>
      <t>in the Climax Area, and you have</t>
    </r>
    <r>
      <rPr>
        <b/>
        <sz val="9"/>
        <rFont val="Arial"/>
      </rPr>
      <t xml:space="preserve"> {0/0 Eugeo - 081} </t>
    </r>
    <r>
      <rPr>
        <sz val="9"/>
        <rFont val="Arial"/>
      </rPr>
      <t>in Memory, choose up to 2 &lt;Fluctlight&gt; characters from Waiting Room, put them in Stock in any order, then look at up to 4 cards from the top of your deck, choose up to 1 &lt;Fluctlight&gt; character from among them, show it to your opponent, add it to hand, send the rest to Waiting Room.</t>
    </r>
  </si>
  <si>
    <t>SAO/S80-089</t>
  </si>
  <si>
    <r>
      <rPr>
        <b/>
        <sz val="9"/>
        <rFont val="Arial"/>
      </rPr>
      <t>(U) 2/1 Sinon (Fluctlight/Goddess)
CONT - EXPERIENCE 5</t>
    </r>
    <r>
      <rPr>
        <sz val="9"/>
        <rFont val="Arial"/>
      </rPr>
      <t xml:space="preserve"> - During your turn, If the sum of Levels of cards in your Level Zone is 5 or more, this gets +6000 power.
</t>
    </r>
    <r>
      <rPr>
        <b/>
        <sz val="9"/>
        <rFont val="Arial"/>
      </rPr>
      <t xml:space="preserve">ACT </t>
    </r>
    <r>
      <rPr>
        <sz val="9"/>
        <rFont val="Arial"/>
      </rPr>
      <t>- [Discard 1 &lt;Fluctlight&gt; character] Reveal the top card of your deck. If you revealed a &lt;Fluctlight&gt; character, this turn, this gets the ability "</t>
    </r>
    <r>
      <rPr>
        <b/>
        <sz val="9"/>
        <rFont val="Arial"/>
      </rPr>
      <t xml:space="preserve">CONT </t>
    </r>
    <r>
      <rPr>
        <sz val="9"/>
        <rFont val="Arial"/>
      </rPr>
      <t>- When this is attacking, you can instead choose 1 of your opponent's Back Row characters, this card may Front Attack treating that character as the Defending character."</t>
    </r>
  </si>
  <si>
    <t>SAO/S80-090</t>
  </si>
  <si>
    <r>
      <rPr>
        <b/>
        <sz val="9"/>
        <rFont val="Arial"/>
      </rPr>
      <t xml:space="preserve">(C) 0/0 Sinon (Fluctlight/Goddess)
AUTO </t>
    </r>
    <r>
      <rPr>
        <sz val="9"/>
        <rFont val="Arial"/>
      </rPr>
      <t xml:space="preserve">- When this is placed on stage from hand, choose 1 of your opponent's Front Row character, this turn, it get -1000 power.
</t>
    </r>
    <r>
      <rPr>
        <b/>
        <sz val="9"/>
        <rFont val="Arial"/>
      </rPr>
      <t xml:space="preserve">AUTO </t>
    </r>
    <r>
      <rPr>
        <sz val="9"/>
        <rFont val="Arial"/>
      </rPr>
      <t xml:space="preserve">- When this attacks, look at up to 2 cards from the top of your deck, choose 1 card among them, put it on top of your deck, and send the rest to Waiting Room.
</t>
    </r>
  </si>
  <si>
    <t>SAO/S80-091</t>
  </si>
  <si>
    <r>
      <rPr>
        <b/>
        <sz val="9"/>
        <rFont val="Arial"/>
      </rPr>
      <t xml:space="preserve">(C) 0/0 Convert Agil (Avatar/Weapon)
AUTO </t>
    </r>
    <r>
      <rPr>
        <sz val="9"/>
        <rFont val="Arial"/>
      </rPr>
      <t xml:space="preserve">- When this is placed on stage from hand, this turn, this gets +1500 power.
</t>
    </r>
    <r>
      <rPr>
        <b/>
        <sz val="9"/>
        <rFont val="Arial"/>
      </rPr>
      <t xml:space="preserve">AUTO </t>
    </r>
    <r>
      <rPr>
        <sz val="9"/>
        <rFont val="Arial"/>
      </rPr>
      <t>- When this is sent from stage to Memory, send this to Stock.</t>
    </r>
  </si>
  <si>
    <t>SAO/S80-092</t>
  </si>
  <si>
    <r>
      <rPr>
        <b/>
        <sz val="9"/>
        <rFont val="Arial"/>
      </rPr>
      <t>(C) 0/0 Kirito (Fluctlight/Weapon)
CONT</t>
    </r>
    <r>
      <rPr>
        <sz val="9"/>
        <rFont val="Arial"/>
      </rPr>
      <t xml:space="preserve"> - This cannot move to other slots.
</t>
    </r>
    <r>
      <rPr>
        <b/>
        <sz val="9"/>
        <rFont val="Arial"/>
      </rPr>
      <t>CONT - ASSIST</t>
    </r>
    <r>
      <rPr>
        <sz val="9"/>
        <rFont val="Arial"/>
      </rPr>
      <t xml:space="preserve"> +1000 to Level 0 or lower characters in front of this card.</t>
    </r>
  </si>
  <si>
    <t>SAO/S80-093</t>
  </si>
  <si>
    <r>
      <rPr>
        <b/>
        <sz val="9"/>
        <rFont val="Arial"/>
      </rPr>
      <t xml:space="preserve">(C) Convert Klein (Avatar/Weapon)
CONT - RECOLLECTION </t>
    </r>
    <r>
      <rPr>
        <sz val="9"/>
        <rFont val="Arial"/>
      </rPr>
      <t xml:space="preserve">- For each {copy of this card} in your Memory, this gets +2000 power.
</t>
    </r>
    <r>
      <rPr>
        <b/>
        <sz val="9"/>
        <rFont val="Arial"/>
      </rPr>
      <t xml:space="preserve">AUTO </t>
    </r>
    <r>
      <rPr>
        <sz val="9"/>
        <rFont val="Arial"/>
      </rPr>
      <t>- When this is Reversed, if you have 2 or less Memory, you may send this to Memory.</t>
    </r>
  </si>
  <si>
    <t>SAO/S80-094</t>
  </si>
  <si>
    <r>
      <rPr>
        <b/>
        <sz val="9"/>
        <rFont val="Arial"/>
      </rPr>
      <t>(C) 2/1 Kirito &amp; Eugeo (Fluctlight/Weapon)
CONT</t>
    </r>
    <r>
      <rPr>
        <sz val="9"/>
        <rFont val="Arial"/>
      </rPr>
      <t xml:space="preserve"> - All of your other &lt;Fluctlight&gt; characters get +1000 power.
</t>
    </r>
    <r>
      <rPr>
        <b/>
        <sz val="9"/>
        <rFont val="Arial"/>
      </rPr>
      <t xml:space="preserve">ACT - </t>
    </r>
    <r>
      <rPr>
        <b/>
        <sz val="9"/>
        <color rgb="FFE06666"/>
        <rFont val="Arial"/>
      </rPr>
      <t>{CX COMBO}</t>
    </r>
    <r>
      <rPr>
        <b/>
        <sz val="9"/>
        <rFont val="Arial"/>
      </rPr>
      <t xml:space="preserve"> </t>
    </r>
    <r>
      <rPr>
        <sz val="9"/>
        <rFont val="Arial"/>
      </rPr>
      <t xml:space="preserve">[(1) Rest 2 characters] Choose 1 Level X or lower &lt;Fluctlight&gt; character from your Waiting Room, and add it to hand. X equals the number of </t>
    </r>
    <r>
      <rPr>
        <b/>
        <sz val="9"/>
        <rFont val="Arial"/>
      </rPr>
      <t>{Level Stock Soul CX - 100}</t>
    </r>
    <r>
      <rPr>
        <sz val="9"/>
        <rFont val="Arial"/>
      </rPr>
      <t xml:space="preserve"> in your Waiting Room.</t>
    </r>
  </si>
  <si>
    <t>SAO/S80-095</t>
  </si>
  <si>
    <r>
      <rPr>
        <b/>
        <sz val="9"/>
        <rFont val="Arial"/>
      </rPr>
      <t>(C) 2/1 Kirito (Fluctlight/Weapon)
CONT</t>
    </r>
    <r>
      <rPr>
        <sz val="9"/>
        <rFont val="Arial"/>
      </rPr>
      <t xml:space="preserve"> - For each of your opponent's Back Row characters, this gets +2500 power.
</t>
    </r>
    <r>
      <rPr>
        <b/>
        <sz val="9"/>
        <rFont val="Arial"/>
      </rPr>
      <t xml:space="preserve">AUTO </t>
    </r>
    <r>
      <rPr>
        <sz val="9"/>
        <rFont val="Arial"/>
      </rPr>
      <t>- This ability activates up to once per turn. When this is Reversed, reveal the top card of your deck. If that card is Level 2 or higher, you may Rest this.</t>
    </r>
  </si>
  <si>
    <t>SAO/S80-096</t>
  </si>
  <si>
    <t>(C) 2/1 Kirito (Fluctlight/Weapon)
CONT - For each of your opponent's Back Row characters, this gets +2500 power.
AUTO - This ability activates up to once per turn. When this is Reversed, reveal the top card of your deck. If that card is Level 2 or higher, you may Rest this..</t>
  </si>
  <si>
    <t>SAO/S80-097</t>
  </si>
  <si>
    <t>(CR) Pants CX</t>
  </si>
  <si>
    <t>SAO/S80-098</t>
  </si>
  <si>
    <t>SAO/S80-099</t>
  </si>
  <si>
    <t>(CC) Stock Soul CX</t>
  </si>
  <si>
    <t>SAO/S80-100</t>
  </si>
  <si>
    <t>(CC) Level Stock Soul CX</t>
  </si>
  <si>
    <r>
      <rPr>
        <b/>
        <sz val="9"/>
        <rFont val="Arial"/>
      </rPr>
      <t>0/0 Alice (Fluctlight/Integrity Knight)
AUTO</t>
    </r>
    <r>
      <rPr>
        <sz val="9"/>
        <rFont val="Arial"/>
      </rPr>
      <t xml:space="preserve"> - When this is placed on stage from hand, mill 2, and this turn, this gets +X power. X equals the number of &lt;Fluctlight&gt; characters milled times 1000.
</t>
    </r>
    <r>
      <rPr>
        <b/>
        <sz val="9"/>
        <rFont val="Arial"/>
      </rPr>
      <t xml:space="preserve">ACT </t>
    </r>
    <r>
      <rPr>
        <sz val="9"/>
        <rFont val="Arial"/>
      </rPr>
      <t>- [Send this to Waiting Room] Choose 1 of your &lt;Fluctlight&gt; characters, this turn, it gets +2000 power.</t>
    </r>
  </si>
  <si>
    <r>
      <rPr>
        <b/>
        <sz val="9"/>
        <rFont val="Arial"/>
      </rPr>
      <t>1/0 Asuna (Avatar/Weapon)
CONT</t>
    </r>
    <r>
      <rPr>
        <sz val="9"/>
        <rFont val="Arial"/>
      </rPr>
      <t xml:space="preserve"> - All of your other &lt;Avatar&gt; or &lt;Net&gt; characters get +500 power.
</t>
    </r>
    <r>
      <rPr>
        <b/>
        <sz val="9"/>
        <rFont val="Arial"/>
      </rPr>
      <t xml:space="preserve">ACT </t>
    </r>
    <r>
      <rPr>
        <sz val="9"/>
        <rFont val="Arial"/>
      </rPr>
      <t>- [Rest this] Choose 1 of your &lt;Avatar&gt; or &lt;Net&gt; characters, until the end of your opponent's next turn, it gets +500 power.</t>
    </r>
  </si>
  <si>
    <r>
      <rPr>
        <b/>
        <sz val="9"/>
        <rFont val="Arial"/>
      </rPr>
      <t xml:space="preserve">0/0 Kirito (Fluctlight/Weapon)
AUTO </t>
    </r>
    <r>
      <rPr>
        <sz val="9"/>
        <rFont val="Arial"/>
      </rPr>
      <t xml:space="preserve">- When this is placed on stage from hand, mill 2. If there is a Climax(es) among them, choose 1 of your characters, this turn, it gets +1500 power.
</t>
    </r>
    <r>
      <rPr>
        <b/>
        <sz val="9"/>
        <rFont val="Arial"/>
      </rPr>
      <t xml:space="preserve">AUTO </t>
    </r>
    <r>
      <rPr>
        <sz val="9"/>
        <rFont val="Arial"/>
      </rPr>
      <t>- When this is Reversed, if the battle opponent's Level is 0 or lower, you may send that character to the bottom of your opponent's deck.</t>
    </r>
  </si>
  <si>
    <r>
      <rPr>
        <b/>
        <sz val="9"/>
        <rFont val="Arial"/>
      </rPr>
      <t xml:space="preserve">1/1 Eugeo (Fluctlight/Weapon)
AUTO </t>
    </r>
    <r>
      <rPr>
        <sz val="9"/>
        <rFont val="Arial"/>
      </rPr>
      <t xml:space="preserve">- When your other &lt;Fluctlight&gt; character attacks, this turn, this gets +1500 power.
</t>
    </r>
    <r>
      <rPr>
        <b/>
        <sz val="9"/>
        <rFont val="Arial"/>
      </rPr>
      <t xml:space="preserve">AUTO </t>
    </r>
    <r>
      <rPr>
        <sz val="9"/>
        <rFont val="Arial"/>
      </rPr>
      <t>- (1) At the start of the Encore Step, if you do not have any other Rested characters in your Front Row, you may pay cost. If you do, Rest this.</t>
    </r>
  </si>
  <si>
    <r>
      <rPr>
        <b/>
        <sz val="9"/>
        <rFont val="Arial"/>
      </rPr>
      <t>(PR) 2/1 Alice (Fluctlight/Integrity Knight)</t>
    </r>
    <r>
      <rPr>
        <sz val="9"/>
        <rFont val="Arial"/>
      </rPr>
      <t xml:space="preserve"> </t>
    </r>
    <r>
      <rPr>
        <i/>
        <sz val="9"/>
        <rFont val="Arial"/>
      </rPr>
      <t>- has 2 soul</t>
    </r>
    <r>
      <rPr>
        <b/>
        <sz val="9"/>
        <rFont val="Arial"/>
      </rPr>
      <t xml:space="preserve">
CONT </t>
    </r>
    <r>
      <rPr>
        <sz val="9"/>
        <rFont val="Arial"/>
      </rPr>
      <t xml:space="preserve">- If you have 4 or more &lt;Fluctlight&gt; characters, this gets -1 Level in hand.
</t>
    </r>
    <r>
      <rPr>
        <b/>
        <sz val="9"/>
        <rFont val="Arial"/>
      </rPr>
      <t xml:space="preserve">CONT </t>
    </r>
    <r>
      <rPr>
        <sz val="9"/>
        <rFont val="Arial"/>
      </rPr>
      <t>- For each of your other &lt;Fluctlight&gt; characters, this gets +1000 power.</t>
    </r>
  </si>
  <si>
    <r>
      <rPr>
        <b/>
        <sz val="9"/>
        <rFont val="Arial"/>
      </rPr>
      <t>(PR) 0/0 Asuna (Fluctlight/Goddess)
AUTO</t>
    </r>
    <r>
      <rPr>
        <sz val="9"/>
        <rFont val="Arial"/>
      </rPr>
      <t xml:space="preserve"> - When this is placed on stage from hand, reveal the top card of your deck. If that card is a &lt;Fluctlight&gt; character, choose 1 of your characters, this turn, it gets +2000 power.
</t>
    </r>
    <r>
      <rPr>
        <b/>
        <sz val="9"/>
        <rFont val="Arial"/>
      </rPr>
      <t xml:space="preserve">AUTO </t>
    </r>
    <r>
      <rPr>
        <sz val="9"/>
        <rFont val="Arial"/>
      </rPr>
      <t>- [Discard 1 &lt;Fluctlight&gt; character] When this is placed on stage from hand, you may pay cost. If you do, draw 1 card.</t>
    </r>
  </si>
  <si>
    <r>
      <t>(R) 1/0 Asuna &amp; Alice (Fluctlight/Goddess)</t>
    </r>
    <r>
      <rPr>
        <b/>
        <sz val="9"/>
        <rFont val="Arial"/>
      </rPr>
      <t xml:space="preserve">
AUTO</t>
    </r>
    <r>
      <rPr>
        <sz val="9"/>
        <rFont val="Arial"/>
      </rPr>
      <t xml:space="preserve"> - When this is Reversed, if the battle opponent's Cost is 0 or lower, you may send that character to Stock. If you do, put the bottom card of your opponent's Stock into Waiting Room.</t>
    </r>
  </si>
  <si>
    <r>
      <t xml:space="preserve">(C) 2/1 Asuna (Fluctlight/Goddess)
CONT </t>
    </r>
    <r>
      <rPr>
        <sz val="9"/>
        <rFont val="Arial"/>
      </rPr>
      <t>- During your turn, this gets +10000 power.</t>
    </r>
  </si>
  <si>
    <t>SAO/S80-101</t>
  </si>
  <si>
    <t>SAO/S80-102</t>
  </si>
  <si>
    <t>SAO/S80-103</t>
  </si>
  <si>
    <t>SAO/S80-104</t>
  </si>
  <si>
    <t>SAO/S80-P01</t>
  </si>
  <si>
    <t>SAO/S80-P02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</si>
</sst>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i/>
      <u/>
      <sz val="9"/>
      <color rgb="FF1155CC"/>
      <name val="Arial"/>
    </font>
    <font>
      <sz val="9"/>
      <name val="Arial"/>
    </font>
    <font>
      <sz val="10"/>
      <name val="Arial"/>
    </font>
    <font>
      <sz val="11"/>
      <color rgb="FF000000"/>
      <name val="Inconsolata"/>
    </font>
    <font>
      <b/>
      <sz val="9"/>
      <name val="Arial"/>
    </font>
    <font>
      <i/>
      <sz val="10"/>
      <name val="Arial"/>
    </font>
    <font>
      <i/>
      <sz val="9"/>
      <name val="Arial"/>
    </font>
    <font>
      <b/>
      <sz val="10"/>
      <name val="Arial"/>
    </font>
    <font>
      <b/>
      <u/>
      <sz val="9"/>
      <color rgb="FF0000FF"/>
      <name val="Arial"/>
    </font>
    <font>
      <u/>
      <sz val="9"/>
      <color rgb="FF0000FF"/>
      <name val="Arial"/>
    </font>
    <font>
      <i/>
      <sz val="10"/>
      <name val="Arial"/>
    </font>
    <font>
      <b/>
      <sz val="9"/>
      <color rgb="FFE06666"/>
      <name val="Arial"/>
    </font>
    <font>
      <sz val="9"/>
      <color rgb="FFE06666"/>
      <name val="Arial"/>
    </font>
    <font>
      <sz val="9"/>
      <color rgb="FF000000"/>
      <name val="Arial"/>
    </font>
    <font>
      <b/>
      <u/>
      <sz val="9"/>
      <color rgb="FF1155CC"/>
      <name val="Arial"/>
    </font>
    <font>
      <i/>
      <sz val="9"/>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2" fillId="0" borderId="0" xfId="0" applyFont="1" applyAlignment="1">
      <alignment horizontal="left" vertical="top"/>
    </xf>
    <xf numFmtId="0" fontId="3" fillId="0" borderId="0" xfId="0" applyFont="1" applyAlignment="1">
      <alignment horizontal="center" vertical="center"/>
    </xf>
    <xf numFmtId="0" fontId="2" fillId="0" borderId="0" xfId="0" applyFont="1" applyAlignment="1">
      <alignment vertical="top" wrapText="1"/>
    </xf>
    <xf numFmtId="0" fontId="3"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vertical="top" wrapText="1"/>
    </xf>
    <xf numFmtId="0" fontId="3" fillId="0" borderId="0" xfId="0" applyFont="1" applyAlignment="1">
      <alignment horizontal="center" wrapText="1"/>
    </xf>
    <xf numFmtId="0" fontId="5" fillId="0" borderId="0" xfId="0" applyFont="1" applyAlignment="1">
      <alignment horizontal="center" vertical="center" wrapText="1"/>
    </xf>
    <xf numFmtId="0" fontId="4" fillId="2" borderId="0" xfId="0" applyFont="1" applyFill="1" applyAlignment="1">
      <alignment horizontal="center" wrapText="1"/>
    </xf>
    <xf numFmtId="0" fontId="2" fillId="0" borderId="0" xfId="0" applyFont="1" applyAlignment="1">
      <alignment vertical="center" wrapText="1"/>
    </xf>
    <xf numFmtId="0" fontId="4" fillId="2" borderId="0" xfId="0" applyFont="1" applyFill="1" applyAlignment="1">
      <alignment horizontal="center" vertical="center"/>
    </xf>
    <xf numFmtId="0" fontId="7" fillId="0" borderId="0" xfId="0" applyFont="1" applyAlignment="1">
      <alignment vertical="center" wrapText="1"/>
    </xf>
    <xf numFmtId="0" fontId="2"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8" fillId="0" borderId="0" xfId="0" applyFont="1" applyAlignment="1">
      <alignment horizontal="center" vertical="center"/>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horizontal="center" vertical="center"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s-tcg.com/cardlist/list/?cardno=SAO/S65-E099" TargetMode="External"/><Relationship Id="rId2" Type="http://schemas.openxmlformats.org/officeDocument/2006/relationships/hyperlink" Target="https://en.ws-tcg.com/cardlist/list/?cardno=SAO/S65-E098" TargetMode="External"/><Relationship Id="rId1" Type="http://schemas.openxmlformats.org/officeDocument/2006/relationships/hyperlink" Target="https://en.ws-tcg.com/cardlist/list/?cardno=SAO/S65-E0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6"/>
  <sheetViews>
    <sheetView tabSelected="1" topLeftCell="A104" workbookViewId="0">
      <selection activeCell="D114" sqref="D114"/>
    </sheetView>
  </sheetViews>
  <sheetFormatPr defaultColWidth="14.42578125" defaultRowHeight="15.75" customHeight="1"/>
  <cols>
    <col min="1" max="1" width="20.28515625" customWidth="1"/>
    <col min="2" max="2" width="18.85546875" customWidth="1"/>
    <col min="3" max="3" width="58.140625" customWidth="1"/>
    <col min="4" max="5" width="19" customWidth="1"/>
  </cols>
  <sheetData>
    <row r="1" spans="1:5" ht="137.25" customHeight="1">
      <c r="A1" s="1" t="s">
        <v>0</v>
      </c>
      <c r="B1" s="2" t="e">
        <f ca="1">image("https://ws-tcg.com/wordpress/wp-content/uploads/today_card/20210125_yu01.png")</f>
        <v>#NAME?</v>
      </c>
      <c r="C1" s="3" t="s">
        <v>1</v>
      </c>
      <c r="D1" s="4" t="e">
        <f ca="1">image("https://ws-tcg.com/wordpress/wp-content/uploads/today_card/20210125_yu21.png")</f>
        <v>#NAME?</v>
      </c>
      <c r="E1" s="5" t="s">
        <v>2</v>
      </c>
    </row>
    <row r="2" spans="1:5" ht="137.25" customHeight="1">
      <c r="A2" s="1" t="s">
        <v>3</v>
      </c>
      <c r="B2" s="2" t="e">
        <f ca="1">image("https://ws-tcg.com/wordpress/wp-content/uploads/today_card/20210127_ex04.png")</f>
        <v>#NAME?</v>
      </c>
      <c r="C2" s="3" t="s">
        <v>4</v>
      </c>
      <c r="D2" s="4" t="e">
        <f ca="1">image("https://ws-tcg.com/wordpress/wp-content/uploads/today_card/20210127_ex24.png")</f>
        <v>#NAME?</v>
      </c>
      <c r="E2" s="6" t="s">
        <v>5</v>
      </c>
    </row>
    <row r="3" spans="1:5" ht="137.25" customHeight="1">
      <c r="A3" s="1" t="s">
        <v>6</v>
      </c>
      <c r="B3" s="2" t="e">
        <f ca="1">image("https://ws-tcg.com/wordpress/wp-content/uploads/today_card/20210212_mh20.png")</f>
        <v>#NAME?</v>
      </c>
      <c r="C3" s="3" t="s">
        <v>7</v>
      </c>
      <c r="D3" s="4" t="e">
        <f ca="1">image("https://ws-tcg.com/wordpress/wp-content/uploads/today_card/20210212_mh50.png")</f>
        <v>#NAME?</v>
      </c>
      <c r="E3" s="7" t="s">
        <v>2</v>
      </c>
    </row>
    <row r="4" spans="1:5" ht="137.25" customHeight="1">
      <c r="A4" s="1" t="s">
        <v>8</v>
      </c>
      <c r="B4" s="8" t="e">
        <f ca="1">image("https://ws-tcg.com/wordpress/wp-content/uploads/today_card/20210125_yu02.png")</f>
        <v>#NAME?</v>
      </c>
      <c r="C4" s="3" t="s">
        <v>9</v>
      </c>
      <c r="D4" s="4" t="e">
        <f ca="1">image("https://ws-tcg.com/wordpress/wp-content/uploads/today_card/20210125_yu22.png")</f>
        <v>#NAME?</v>
      </c>
      <c r="E4" s="6" t="s">
        <v>10</v>
      </c>
    </row>
    <row r="5" spans="1:5" ht="137.25" customHeight="1">
      <c r="A5" s="1" t="s">
        <v>11</v>
      </c>
      <c r="B5" s="8" t="e">
        <f ca="1">image("https://ws-tcg.com/wordpress/wp-content/uploads/today_card/20210204_xp01.png")</f>
        <v>#NAME?</v>
      </c>
      <c r="C5" s="3" t="s">
        <v>12</v>
      </c>
      <c r="D5" s="4" t="e">
        <f ca="1">image("https://ws-tcg.com/wordpress/wp-content/uploads/today_card/20210204_xp21.png")</f>
        <v>#NAME?</v>
      </c>
      <c r="E5" s="9" t="s">
        <v>10</v>
      </c>
    </row>
    <row r="6" spans="1:5" ht="137.25" customHeight="1">
      <c r="A6" s="1" t="s">
        <v>13</v>
      </c>
      <c r="B6" s="8" t="e">
        <f ca="1">image("https://ws-tcg.com/wordpress/wp-content/uploads/today_card/20210127_ex01.png")</f>
        <v>#NAME?</v>
      </c>
      <c r="C6" s="3" t="s">
        <v>14</v>
      </c>
      <c r="D6" s="4" t="e">
        <f ca="1">image("https://ws-tcg.com/wordpress/wp-content/uploads/today_card/20210127_ex21.png")</f>
        <v>#NAME?</v>
      </c>
      <c r="E6" s="5" t="s">
        <v>2</v>
      </c>
    </row>
    <row r="7" spans="1:5" ht="137.25" customHeight="1">
      <c r="A7" s="1" t="s">
        <v>15</v>
      </c>
      <c r="B7" s="2" t="e">
        <f ca="1">image("https://ws-tcg.com/wordpress/wp-content/uploads/today_card/20210127_ex02.png")</f>
        <v>#NAME?</v>
      </c>
      <c r="C7" s="3" t="s">
        <v>16</v>
      </c>
      <c r="D7" s="4" t="e">
        <f ca="1">image("https://ws-tcg.com/wordpress/wp-content/uploads/today_card/20210127_ex22.png")</f>
        <v>#NAME?</v>
      </c>
      <c r="E7" s="5" t="s">
        <v>2</v>
      </c>
    </row>
    <row r="8" spans="1:5" ht="137.25" customHeight="1">
      <c r="A8" s="1" t="s">
        <v>17</v>
      </c>
      <c r="B8" s="10" t="e">
        <f ca="1">image("https://ws-tcg.com/wordpress/wp-content/uploads/today_card/20210203_gn01.png")</f>
        <v>#NAME?</v>
      </c>
      <c r="C8" s="3" t="s">
        <v>18</v>
      </c>
      <c r="D8" s="11" t="e">
        <f ca="1">image("https://livedoor.blogimg.jp/freedomduo/imgs/6/6/6691eb78.png")</f>
        <v>#NAME?</v>
      </c>
      <c r="E8" s="5" t="s">
        <v>2</v>
      </c>
    </row>
    <row r="9" spans="1:5" ht="137.25" customHeight="1">
      <c r="A9" s="1" t="s">
        <v>19</v>
      </c>
      <c r="B9" s="8" t="e">
        <f ca="1">image("https://ws-tcg.com/wordpress/wp-content/uploads/today_card/20210203_gn02.png")</f>
        <v>#NAME?</v>
      </c>
      <c r="C9" s="12" t="s">
        <v>206</v>
      </c>
      <c r="D9" s="4" t="e">
        <f ca="1">image("https://livedoor.blogimg.jp/freedomduo/imgs/8/1/814be026.png")</f>
        <v>#NAME?</v>
      </c>
      <c r="E9" s="5" t="s">
        <v>2</v>
      </c>
    </row>
    <row r="10" spans="1:5" ht="137.25" customHeight="1">
      <c r="A10" s="1" t="s">
        <v>20</v>
      </c>
      <c r="B10" s="2" t="e">
        <f ca="1">image("https://ws-tcg.com/wordpress/wp-content/uploads/today_card/20210125_yu03.png")</f>
        <v>#NAME?</v>
      </c>
      <c r="C10" s="12" t="s">
        <v>21</v>
      </c>
      <c r="D10" s="4" t="e">
        <f ca="1">image("https://ws-tcg.com/wordpress/wp-content/uploads/today_card/20210125_yu23.png")</f>
        <v>#NAME?</v>
      </c>
      <c r="E10" s="5" t="s">
        <v>2</v>
      </c>
    </row>
    <row r="11" spans="1:5" ht="137.25" customHeight="1">
      <c r="A11" s="1" t="s">
        <v>22</v>
      </c>
      <c r="B11" s="8" t="e">
        <f ca="1">image("https://ws-tcg.com/wordpress/wp-content/uploads/today_card/20210127_ex03.png")</f>
        <v>#NAME?</v>
      </c>
      <c r="C11" s="3" t="s">
        <v>23</v>
      </c>
      <c r="D11" s="4" t="e">
        <f ca="1">image("https://ws-tcg.com/wordpress/wp-content/uploads/today_card/20210127_ex23.png")</f>
        <v>#NAME?</v>
      </c>
      <c r="E11" s="5" t="s">
        <v>2</v>
      </c>
    </row>
    <row r="12" spans="1:5" ht="137.25" customHeight="1">
      <c r="A12" s="1" t="s">
        <v>24</v>
      </c>
      <c r="B12" s="8" t="e">
        <f ca="1">image("https://ws-tcg.com/wordpress/wp-content/uploads/today_card/20210126_kd01.png")</f>
        <v>#NAME?</v>
      </c>
      <c r="C12" s="3" t="s">
        <v>25</v>
      </c>
      <c r="D12" s="4"/>
      <c r="E12" s="5"/>
    </row>
    <row r="13" spans="1:5" ht="137.25" customHeight="1">
      <c r="A13" s="1" t="s">
        <v>26</v>
      </c>
      <c r="B13" s="8" t="e">
        <f ca="1">image("https://ws-tcg.com/wordpress/wp-content/uploads/today_card/20210209_gj01.png")</f>
        <v>#NAME?</v>
      </c>
      <c r="C13" s="3" t="s">
        <v>27</v>
      </c>
      <c r="D13" s="4"/>
      <c r="E13" s="5"/>
    </row>
    <row r="14" spans="1:5" ht="137.25" customHeight="1">
      <c r="A14" s="1" t="s">
        <v>28</v>
      </c>
      <c r="B14" s="2" t="e">
        <f ca="1">image("https://ws-tcg.com/wordpress/wp-content/uploads/today_card/20210209_gj02.png")</f>
        <v>#NAME?</v>
      </c>
      <c r="C14" s="3" t="s">
        <v>29</v>
      </c>
      <c r="D14" s="13"/>
      <c r="E14" s="5"/>
    </row>
    <row r="15" spans="1:5" ht="137.25" customHeight="1">
      <c r="A15" s="1" t="s">
        <v>30</v>
      </c>
      <c r="B15" s="8" t="e">
        <f ca="1">image("https://ws-tcg.com/wordpress/wp-content/uploads/today_card/20210209_gj03.png")</f>
        <v>#NAME?</v>
      </c>
      <c r="C15" s="12" t="s">
        <v>31</v>
      </c>
      <c r="D15" s="4"/>
      <c r="E15" s="5"/>
    </row>
    <row r="16" spans="1:5" ht="137.25" customHeight="1">
      <c r="A16" s="1" t="s">
        <v>32</v>
      </c>
      <c r="B16" s="8" t="e">
        <f ca="1">image("https://ws-tcg.com/wordpress/wp-content/uploads/today_card/20210224_ae15.png")</f>
        <v>#NAME?</v>
      </c>
      <c r="C16" s="12" t="s">
        <v>33</v>
      </c>
      <c r="D16" s="4"/>
      <c r="E16" s="5"/>
    </row>
    <row r="17" spans="1:5" ht="137.25" customHeight="1">
      <c r="A17" s="1" t="s">
        <v>34</v>
      </c>
      <c r="B17" s="8" t="e">
        <f ca="1">image("https://ws-tcg.com/wordpress/wp-content/uploads/today_card/20210204_xp02.png")</f>
        <v>#NAME?</v>
      </c>
      <c r="C17" s="12" t="s">
        <v>35</v>
      </c>
      <c r="D17" s="4"/>
      <c r="E17" s="5"/>
    </row>
    <row r="18" spans="1:5" ht="137.25" customHeight="1">
      <c r="A18" s="1" t="s">
        <v>36</v>
      </c>
      <c r="B18" s="8" t="e">
        <f ca="1">image("https://ws-tcg.com/wordpress/wp-content/uploads/today_card/20210203_gn03.png")</f>
        <v>#NAME?</v>
      </c>
      <c r="C18" s="12" t="s">
        <v>37</v>
      </c>
      <c r="D18" s="4"/>
      <c r="E18" s="5"/>
    </row>
    <row r="19" spans="1:5" ht="137.25" customHeight="1">
      <c r="A19" s="1" t="s">
        <v>38</v>
      </c>
      <c r="B19" s="8" t="e">
        <f ca="1">image("https://ws-tcg.com/wordpress/wp-content/uploads/today_card/20210219_it25.png")</f>
        <v>#NAME?</v>
      </c>
      <c r="C19" s="12" t="s">
        <v>39</v>
      </c>
      <c r="D19" s="14"/>
      <c r="E19" s="5"/>
    </row>
    <row r="20" spans="1:5" ht="137.25" customHeight="1">
      <c r="A20" s="1" t="s">
        <v>40</v>
      </c>
      <c r="B20" s="15" t="e">
        <f ca="1">image("https://ws-tcg.com/wordpress/wp-content/uploads/today_card/20210219_it26.png")</f>
        <v>#NAME?</v>
      </c>
      <c r="C20" s="12" t="s">
        <v>41</v>
      </c>
      <c r="D20" s="4"/>
      <c r="E20" s="5"/>
    </row>
    <row r="21" spans="1:5" ht="137.25" customHeight="1">
      <c r="A21" s="1" t="s">
        <v>42</v>
      </c>
      <c r="B21" s="8" t="e">
        <f ca="1">image("https://ws-tcg.com/wordpress/wp-content/uploads/today_card/20210224_ae12.png")</f>
        <v>#NAME?</v>
      </c>
      <c r="C21" s="12" t="s">
        <v>43</v>
      </c>
      <c r="D21" s="4"/>
      <c r="E21" s="5"/>
    </row>
    <row r="22" spans="1:5" ht="137.25" customHeight="1">
      <c r="A22" s="1" t="s">
        <v>44</v>
      </c>
      <c r="B22" s="8" t="e">
        <f ca="1">image("https://ws-tcg.com/wordpress/wp-content/uploads/today_card/20210224_ae13.png")</f>
        <v>#NAME?</v>
      </c>
      <c r="C22" s="16" t="s">
        <v>45</v>
      </c>
      <c r="D22" s="14"/>
      <c r="E22" s="5"/>
    </row>
    <row r="23" spans="1:5" ht="137.25" customHeight="1">
      <c r="A23" s="1" t="s">
        <v>46</v>
      </c>
      <c r="B23" s="8" t="e">
        <f ca="1">image("https://ws-tcg.com/wordpress/wp-content/uploads/today_card/20210224_ae14.png")</f>
        <v>#NAME?</v>
      </c>
      <c r="C23" s="12" t="s">
        <v>47</v>
      </c>
      <c r="D23" s="4"/>
      <c r="E23" s="5"/>
    </row>
    <row r="24" spans="1:5" ht="137.25" customHeight="1">
      <c r="A24" s="1" t="s">
        <v>48</v>
      </c>
      <c r="B24" s="8" t="e">
        <f ca="1">image("https://ws-tcg.com/wordpress/wp-content/images/cardlist/s/sao_s80/sao_s80_024.png")</f>
        <v>#NAME?</v>
      </c>
      <c r="C24" s="12" t="s">
        <v>49</v>
      </c>
      <c r="D24" s="17"/>
      <c r="E24" s="5"/>
    </row>
    <row r="25" spans="1:5" ht="137.25" customHeight="1">
      <c r="A25" s="1" t="s">
        <v>50</v>
      </c>
      <c r="B25" s="8" t="e">
        <f ca="1">image("https://ws-tcg.com/wordpress/wp-content/images/cardlist/s/sao_s80/sao_s80_025.png")</f>
        <v>#NAME?</v>
      </c>
      <c r="C25" s="12" t="s">
        <v>51</v>
      </c>
      <c r="D25" s="17"/>
      <c r="E25" s="5"/>
    </row>
    <row r="26" spans="1:5" ht="137.25" customHeight="1">
      <c r="A26" s="1" t="s">
        <v>52</v>
      </c>
      <c r="B26" s="18" t="e">
        <f ca="1">image("https://ws-tcg.com/wordpress/wp-content/images/cardlist/s/sao_s80/sao_s80_026.png")</f>
        <v>#NAME?</v>
      </c>
      <c r="C26" s="12" t="s">
        <v>207</v>
      </c>
      <c r="D26" s="19"/>
      <c r="E26" s="5"/>
    </row>
    <row r="27" spans="1:5" ht="137.25" customHeight="1">
      <c r="A27" s="1" t="s">
        <v>53</v>
      </c>
      <c r="B27" s="2" t="e">
        <f ca="1">image("https://ws-tcg.com/wordpress/wp-content/images/cardlist/s/sao_s80/sao_s80_027.png")</f>
        <v>#NAME?</v>
      </c>
      <c r="C27" s="12" t="s">
        <v>54</v>
      </c>
      <c r="D27" s="4"/>
      <c r="E27" s="5"/>
    </row>
    <row r="28" spans="1:5" ht="137.25" customHeight="1">
      <c r="A28" s="1" t="s">
        <v>55</v>
      </c>
      <c r="B28" s="8" t="e">
        <f ca="1">image("https://ws-tcg.com/wordpress/wp-content/uploads/today_card/20210224_ae16.png")</f>
        <v>#NAME?</v>
      </c>
      <c r="C28" s="12" t="s">
        <v>56</v>
      </c>
      <c r="D28" s="19"/>
      <c r="E28" s="5"/>
    </row>
    <row r="29" spans="1:5" ht="137.25" customHeight="1">
      <c r="A29" s="1" t="s">
        <v>57</v>
      </c>
      <c r="B29" s="8" t="e">
        <f ca="1">image("https://i.imgur.com/Vh5CLsD.png?1")</f>
        <v>#NAME?</v>
      </c>
      <c r="C29" s="12" t="s">
        <v>58</v>
      </c>
      <c r="D29" s="4" t="e">
        <f ca="1">image("https://i.imgur.com/fui53tF.png?1")</f>
        <v>#NAME?</v>
      </c>
      <c r="E29" s="5" t="s">
        <v>59</v>
      </c>
    </row>
    <row r="30" spans="1:5" ht="137.25" customHeight="1">
      <c r="A30" s="1" t="s">
        <v>60</v>
      </c>
      <c r="B30" s="8" t="e">
        <f ca="1">image("https://i.imgur.com/6h97IT4.png?1")</f>
        <v>#NAME?</v>
      </c>
      <c r="C30" s="12" t="s">
        <v>61</v>
      </c>
      <c r="D30" s="4" t="e">
        <f ca="1">image("https://i.imgur.com/0H5qUwU.png")</f>
        <v>#NAME?</v>
      </c>
      <c r="E30" s="5" t="s">
        <v>5</v>
      </c>
    </row>
    <row r="31" spans="1:5" ht="137.25" customHeight="1">
      <c r="A31" s="1" t="s">
        <v>62</v>
      </c>
      <c r="B31" s="8" t="e">
        <f ca="1">image("https://i.imgur.com/egXFoNB.png?1")</f>
        <v>#NAME?</v>
      </c>
      <c r="C31" s="12" t="s">
        <v>63</v>
      </c>
      <c r="D31" s="4" t="e">
        <f ca="1">image("https://i.imgur.com/SvlYSYw.png")</f>
        <v>#NAME?</v>
      </c>
      <c r="E31" s="5" t="s">
        <v>59</v>
      </c>
    </row>
    <row r="32" spans="1:5" ht="137.25" customHeight="1">
      <c r="A32" s="1" t="s">
        <v>64</v>
      </c>
      <c r="B32" s="8" t="e">
        <f ca="1">image("https://i.imgur.com/5AzXhV6.png?1")</f>
        <v>#NAME?</v>
      </c>
      <c r="C32" s="12" t="s">
        <v>65</v>
      </c>
      <c r="D32" s="4"/>
      <c r="E32" s="5"/>
    </row>
    <row r="33" spans="1:5" ht="137.25" customHeight="1">
      <c r="A33" s="1" t="s">
        <v>66</v>
      </c>
      <c r="B33" s="2" t="e">
        <f ca="1">image("https://ws-tcg.com/wordpress/wp-content/uploads/today_card/20210210_ht01.png")</f>
        <v>#NAME?</v>
      </c>
      <c r="C33" s="3" t="s">
        <v>67</v>
      </c>
      <c r="D33" s="4" t="e">
        <f ca="1">image("https://ws-tcg.com/wordpress/wp-content/uploads/today_card/20210210_ht21.png")</f>
        <v>#NAME?</v>
      </c>
      <c r="E33" s="5" t="s">
        <v>10</v>
      </c>
    </row>
    <row r="34" spans="1:5" ht="137.25" customHeight="1">
      <c r="A34" s="1" t="s">
        <v>68</v>
      </c>
      <c r="B34" s="2" t="e">
        <f ca="1">image("https://ws-tcg.com/wordpress/wp-content/uploads/today_card/20210215_vw36.png")</f>
        <v>#NAME?</v>
      </c>
      <c r="C34" s="3" t="s">
        <v>69</v>
      </c>
      <c r="D34" s="4"/>
      <c r="E34" s="5"/>
    </row>
    <row r="35" spans="1:5" ht="137.25" customHeight="1">
      <c r="A35" s="1" t="s">
        <v>70</v>
      </c>
      <c r="B35" s="2" t="e">
        <f ca="1">image("https://ws-tcg.com/wordpress/wp-content/uploads/today_card/20210201_tx04.png")</f>
        <v>#NAME?</v>
      </c>
      <c r="C35" s="3" t="s">
        <v>71</v>
      </c>
      <c r="D35" s="4" t="e">
        <f ca="1">image("https://ws-tcg.com/wordpress/wp-content/uploads/today_card/20210201_tx23.png")</f>
        <v>#NAME?</v>
      </c>
      <c r="E35" s="5" t="s">
        <v>2</v>
      </c>
    </row>
    <row r="36" spans="1:5" ht="137.25" customHeight="1">
      <c r="A36" s="1" t="s">
        <v>72</v>
      </c>
      <c r="B36" s="8" t="e">
        <f ca="1">image("https://ws-tcg.com/wordpress/wp-content/uploads/20210113145406/WS_SAO_S80_036R.png")</f>
        <v>#NAME?</v>
      </c>
      <c r="C36" s="3" t="s">
        <v>73</v>
      </c>
      <c r="D36" s="4" t="e">
        <f ca="1">image("https://livedoor.blogimg.jp/freedomduo/imgs/5/6/56b3c3e2.png")</f>
        <v>#NAME?</v>
      </c>
      <c r="E36" s="5" t="s">
        <v>2</v>
      </c>
    </row>
    <row r="37" spans="1:5" ht="137.25" customHeight="1">
      <c r="A37" s="1" t="s">
        <v>74</v>
      </c>
      <c r="B37" s="8" t="e">
        <f ca="1">image("https://ws-tcg.com/wordpress/wp-content/uploads/today_card/20210210_ht02.png")</f>
        <v>#NAME?</v>
      </c>
      <c r="C37" s="3" t="s">
        <v>75</v>
      </c>
      <c r="D37" s="4" t="e">
        <f ca="1">image("https://ws-tcg.com/wordpress/wp-content/uploads/today_card/20210210_ht22.png")</f>
        <v>#NAME?</v>
      </c>
      <c r="E37" s="5" t="s">
        <v>2</v>
      </c>
    </row>
    <row r="38" spans="1:5" ht="137.25" customHeight="1">
      <c r="A38" s="1" t="s">
        <v>76</v>
      </c>
      <c r="B38" s="8" t="e">
        <f ca="1">image("https://ws-tcg.com/wordpress/wp-content/uploads/today_card/20210201_tx01.png")</f>
        <v>#NAME?</v>
      </c>
      <c r="C38" s="3" t="s">
        <v>77</v>
      </c>
      <c r="D38" s="4" t="e">
        <f ca="1">image("https://ws-tcg.com/wordpress/wp-content/uploads/today_card/20210201_tx21.png")</f>
        <v>#NAME?</v>
      </c>
      <c r="E38" s="5" t="s">
        <v>2</v>
      </c>
    </row>
    <row r="39" spans="1:5" ht="137.25" customHeight="1">
      <c r="A39" s="1" t="s">
        <v>78</v>
      </c>
      <c r="B39" s="8" t="e">
        <f ca="1">image("https://ws-tcg.com/wordpress/wp-content/uploads/today_card/20210210_ht03.png")</f>
        <v>#NAME?</v>
      </c>
      <c r="C39" s="3" t="s">
        <v>79</v>
      </c>
      <c r="D39" s="4"/>
      <c r="E39" s="20"/>
    </row>
    <row r="40" spans="1:5" ht="137.25" customHeight="1">
      <c r="A40" s="1" t="s">
        <v>80</v>
      </c>
      <c r="B40" s="8" t="e">
        <f ca="1">image("https://ws-tcg.com/wordpress/wp-content/uploads/today_card/20210208_jv04.png")</f>
        <v>#NAME?</v>
      </c>
      <c r="C40" s="3" t="s">
        <v>81</v>
      </c>
      <c r="D40" s="4"/>
      <c r="E40" s="20"/>
    </row>
    <row r="41" spans="1:5" ht="137.25" customHeight="1">
      <c r="A41" s="1" t="s">
        <v>82</v>
      </c>
      <c r="B41" s="8" t="e">
        <f ca="1">image("https://ws-tcg.com/wordpress/wp-content/uploads/today_card/20210208_jv05.png")</f>
        <v>#NAME?</v>
      </c>
      <c r="C41" s="3" t="s">
        <v>83</v>
      </c>
      <c r="D41" s="4"/>
      <c r="E41" s="5"/>
    </row>
    <row r="42" spans="1:5" ht="137.25" customHeight="1">
      <c r="A42" s="1" t="s">
        <v>84</v>
      </c>
      <c r="B42" s="21" t="e">
        <f ca="1">image("https://ws-tcg.com/wordpress/wp-content/uploads/today_card/20210215_vw37.png")</f>
        <v>#NAME?</v>
      </c>
      <c r="C42" s="12" t="s">
        <v>85</v>
      </c>
      <c r="D42" s="4"/>
      <c r="E42" s="5"/>
    </row>
    <row r="43" spans="1:5" ht="137.25" customHeight="1">
      <c r="A43" s="1" t="s">
        <v>86</v>
      </c>
      <c r="B43" s="8" t="e">
        <f ca="1">image("https://ws-tcg.com/wordpress/wp-content/uploads/today_card/20210215_vw38.png")</f>
        <v>#NAME?</v>
      </c>
      <c r="C43" s="3" t="s">
        <v>87</v>
      </c>
      <c r="D43" s="4"/>
      <c r="E43" s="20"/>
    </row>
    <row r="44" spans="1:5" ht="137.25" customHeight="1">
      <c r="A44" s="1" t="s">
        <v>88</v>
      </c>
      <c r="B44" s="8" t="e">
        <f ca="1">image("https://ws-tcg.com/wordpress/wp-content/uploads/today_card/20210201_tx02.png")</f>
        <v>#NAME?</v>
      </c>
      <c r="C44" s="3" t="s">
        <v>89</v>
      </c>
      <c r="D44" s="4"/>
      <c r="E44" s="20"/>
    </row>
    <row r="45" spans="1:5" ht="137.25" customHeight="1">
      <c r="A45" s="1" t="s">
        <v>90</v>
      </c>
      <c r="B45" s="8" t="e">
        <f ca="1">image("https://ws-tcg.com/wordpress/wp-content/uploads/today_card/20210215_vw39.png")</f>
        <v>#NAME?</v>
      </c>
      <c r="C45" s="12" t="s">
        <v>91</v>
      </c>
      <c r="D45" s="4"/>
      <c r="E45" s="5"/>
    </row>
    <row r="46" spans="1:5" ht="137.25" customHeight="1">
      <c r="A46" s="1" t="s">
        <v>92</v>
      </c>
      <c r="B46" s="8" t="e">
        <f ca="1">image("https://ws-tcg.com/wordpress/wp-content/uploads/today_card/20210215_vw40.png")</f>
        <v>#NAME?</v>
      </c>
      <c r="C46" s="12" t="s">
        <v>93</v>
      </c>
      <c r="D46" s="4"/>
      <c r="E46" s="22"/>
    </row>
    <row r="47" spans="1:5" ht="137.25" customHeight="1">
      <c r="A47" s="1" t="s">
        <v>94</v>
      </c>
      <c r="B47" s="8" t="e">
        <f ca="1">image("https://ws-tcg.com/wordpress/wp-content/uploads/today_card/20210128_lo02.png")</f>
        <v>#NAME?</v>
      </c>
      <c r="C47" s="12" t="s">
        <v>95</v>
      </c>
      <c r="D47" s="4" t="e">
        <f ca="1">image("https://ws-tcg.com/wordpress/wp-content/uploads/today_card/20210128_lo03.png")</f>
        <v>#NAME?</v>
      </c>
      <c r="E47" s="22" t="s">
        <v>96</v>
      </c>
    </row>
    <row r="48" spans="1:5" ht="137.25" customHeight="1">
      <c r="A48" s="1" t="s">
        <v>97</v>
      </c>
      <c r="B48" s="8" t="e">
        <f ca="1">image("https://ws-tcg.com/wordpress/wp-content/uploads/today_card/20210215_vw41.png")</f>
        <v>#NAME?</v>
      </c>
      <c r="C48" s="12" t="s">
        <v>98</v>
      </c>
      <c r="D48" s="4"/>
      <c r="E48" s="5"/>
    </row>
    <row r="49" spans="1:5" ht="137.25" customHeight="1">
      <c r="A49" s="1" t="s">
        <v>99</v>
      </c>
      <c r="B49" s="2" t="e">
        <f ca="1">image("https://ws-tcg.com/wordpress/wp-content/uploads/today_card/20210128_lo04.png")</f>
        <v>#NAME?</v>
      </c>
      <c r="C49" s="12" t="s">
        <v>100</v>
      </c>
      <c r="D49" s="4" t="e">
        <f ca="1">image("https://ws-tcg.com/wordpress/wp-content/uploads/today_card/20210128_lo05.png")</f>
        <v>#NAME?</v>
      </c>
      <c r="E49" s="22" t="s">
        <v>96</v>
      </c>
    </row>
    <row r="50" spans="1:5" ht="137.25" customHeight="1">
      <c r="A50" s="1" t="s">
        <v>101</v>
      </c>
      <c r="B50" s="8" t="e">
        <f ca="1">image("https://ws-tcg.com/wordpress/wp-content/images/cardlist/s/sao_s80/sao_s80_050.png")</f>
        <v>#NAME?</v>
      </c>
      <c r="C50" s="12" t="s">
        <v>102</v>
      </c>
      <c r="D50" s="4"/>
      <c r="E50" s="5"/>
    </row>
    <row r="51" spans="1:5" ht="137.25" customHeight="1">
      <c r="A51" s="1" t="s">
        <v>103</v>
      </c>
      <c r="B51" s="2" t="e">
        <f ca="1">image("https://ws-tcg.com/wordpress/wp-content/images/cardlist/s/sao_s80/sao_s80_051.png")</f>
        <v>#NAME?</v>
      </c>
      <c r="C51" s="12" t="s">
        <v>104</v>
      </c>
      <c r="D51" s="4"/>
      <c r="E51" s="5"/>
    </row>
    <row r="52" spans="1:5" ht="137.25" customHeight="1">
      <c r="A52" s="1" t="s">
        <v>105</v>
      </c>
      <c r="B52" s="2" t="e">
        <f ca="1">image("")</f>
        <v>#NAME?</v>
      </c>
      <c r="C52" s="12" t="s">
        <v>106</v>
      </c>
      <c r="D52" s="4"/>
      <c r="E52" s="5"/>
    </row>
    <row r="53" spans="1:5" ht="137.25" customHeight="1">
      <c r="A53" s="1" t="s">
        <v>107</v>
      </c>
      <c r="B53" s="2" t="e">
        <f ca="1">image("https://ws-tcg.com/wordpress/wp-content/uploads/today_card/20210215_vw42.png")</f>
        <v>#NAME?</v>
      </c>
      <c r="C53" s="12" t="s">
        <v>108</v>
      </c>
      <c r="D53" s="4"/>
      <c r="E53" s="5"/>
    </row>
    <row r="54" spans="1:5" ht="137.25" customHeight="1">
      <c r="A54" s="1" t="s">
        <v>109</v>
      </c>
      <c r="B54" s="2" t="e">
        <f ca="1">image("https://i.imgur.com/j04dCIm.png?1")</f>
        <v>#NAME?</v>
      </c>
      <c r="C54" s="12" t="s">
        <v>110</v>
      </c>
      <c r="D54" s="4" t="e">
        <f ca="1">image("https://i.imgur.com/VE7NMsn.png?1")</f>
        <v>#NAME?</v>
      </c>
      <c r="E54" s="5" t="s">
        <v>59</v>
      </c>
    </row>
    <row r="55" spans="1:5" ht="137.25" customHeight="1">
      <c r="A55" s="1" t="s">
        <v>111</v>
      </c>
      <c r="B55" s="8" t="e">
        <f ca="1">image("https://i.imgur.com/9uiNS2w.png?1")</f>
        <v>#NAME?</v>
      </c>
      <c r="C55" s="12" t="s">
        <v>110</v>
      </c>
      <c r="D55" s="4" t="e">
        <f ca="1">image("https://i.imgur.com/1qN5PNe.png")</f>
        <v>#NAME?</v>
      </c>
      <c r="E55" s="5" t="s">
        <v>59</v>
      </c>
    </row>
    <row r="56" spans="1:5" ht="137.25" customHeight="1">
      <c r="A56" s="1" t="s">
        <v>112</v>
      </c>
      <c r="B56" s="2" t="e">
        <f ca="1">image("https://ws-tcg.com/wordpress/wp-content/uploads/today_card/20210219_it27.png")</f>
        <v>#NAME?</v>
      </c>
      <c r="C56" s="3" t="s">
        <v>113</v>
      </c>
      <c r="D56" s="4"/>
      <c r="E56" s="5"/>
    </row>
    <row r="57" spans="1:5" ht="137.25" customHeight="1">
      <c r="A57" s="1" t="s">
        <v>114</v>
      </c>
      <c r="B57" s="8" t="e">
        <f ca="1">image("https://ws-tcg.com/wordpress/wp-content/uploads/today_card/20210216_ek30.png")</f>
        <v>#NAME?</v>
      </c>
      <c r="C57" s="3" t="s">
        <v>115</v>
      </c>
      <c r="D57" s="4"/>
      <c r="E57" s="5"/>
    </row>
    <row r="58" spans="1:5" ht="137.25" customHeight="1">
      <c r="A58" s="1" t="s">
        <v>116</v>
      </c>
      <c r="B58" s="2" t="e">
        <f ca="1">image("https://ws-tcg.com/wordpress/wp-content/uploads/today_card/20210202_tr01.png")</f>
        <v>#NAME?</v>
      </c>
      <c r="C58" s="3" t="s">
        <v>117</v>
      </c>
      <c r="D58" s="4"/>
      <c r="E58" s="5"/>
    </row>
    <row r="59" spans="1:5" ht="137.25" customHeight="1">
      <c r="A59" s="1" t="s">
        <v>118</v>
      </c>
      <c r="B59" s="2" t="e">
        <f ca="1">image("https://ws-tcg.com/wordpress/wp-content/uploads/today_card/20210202_tr02.png")</f>
        <v>#NAME?</v>
      </c>
      <c r="C59" s="3" t="s">
        <v>119</v>
      </c>
      <c r="D59" s="4" t="e">
        <f ca="1">image("https://ws-tcg.com/wordpress/wp-content/uploads/today_card/20210202_tr21.png")</f>
        <v>#NAME?</v>
      </c>
      <c r="E59" s="5" t="s">
        <v>2</v>
      </c>
    </row>
    <row r="60" spans="1:5" ht="137.25" customHeight="1">
      <c r="A60" s="1" t="s">
        <v>120</v>
      </c>
      <c r="B60" s="8" t="e">
        <f ca="1">image("https://ws-tcg.com/wordpress/wp-content/uploads/today_card/20210217_no20.png")</f>
        <v>#NAME?</v>
      </c>
      <c r="C60" s="3" t="s">
        <v>121</v>
      </c>
      <c r="D60" s="4"/>
      <c r="E60" s="5"/>
    </row>
    <row r="61" spans="1:5" ht="137.25" customHeight="1">
      <c r="A61" s="1" t="s">
        <v>122</v>
      </c>
      <c r="B61" s="8" t="e">
        <f ca="1">image("https://ws-tcg.com/wordpress/wp-content/uploads/today_card/20210216_ek32.png")</f>
        <v>#NAME?</v>
      </c>
      <c r="C61" s="3" t="s">
        <v>123</v>
      </c>
      <c r="D61" s="4"/>
      <c r="E61" s="20"/>
    </row>
    <row r="62" spans="1:5" ht="137.25" customHeight="1">
      <c r="A62" s="1" t="s">
        <v>124</v>
      </c>
      <c r="B62" s="8" t="e">
        <f ca="1">image("https://ws-tcg.com/wordpress/wp-content/uploads/today_card/20210202_tr05.png")</f>
        <v>#NAME?</v>
      </c>
      <c r="C62" s="3" t="s">
        <v>125</v>
      </c>
      <c r="D62" s="17"/>
    </row>
    <row r="63" spans="1:5" ht="137.25" customHeight="1">
      <c r="A63" s="1" t="s">
        <v>126</v>
      </c>
      <c r="B63" s="8" t="e">
        <f ca="1">image("https://ws-tcg.com/wordpress/wp-content/uploads/today_card/20210202_tr03.png")</f>
        <v>#NAME?</v>
      </c>
      <c r="C63" s="12" t="s">
        <v>127</v>
      </c>
      <c r="D63" s="17"/>
      <c r="E63" s="5"/>
    </row>
    <row r="64" spans="1:5" ht="137.25" customHeight="1">
      <c r="A64" s="1" t="s">
        <v>128</v>
      </c>
      <c r="B64" s="8" t="e">
        <f ca="1">image("https://ws-tcg.com/wordpress/wp-content/uploads/today_card/20210216_ek31.png")</f>
        <v>#NAME?</v>
      </c>
      <c r="C64" s="3" t="s">
        <v>129</v>
      </c>
      <c r="D64" s="4"/>
      <c r="E64" s="20"/>
    </row>
    <row r="65" spans="1:5" ht="137.25" customHeight="1">
      <c r="A65" s="1" t="s">
        <v>130</v>
      </c>
      <c r="B65" s="8" t="e">
        <f ca="1">image("https://ws-tcg.com/wordpress/wp-content/uploads/today_card/20210216_ek33.png")</f>
        <v>#NAME?</v>
      </c>
      <c r="C65" s="23" t="s">
        <v>131</v>
      </c>
      <c r="D65" s="4"/>
      <c r="E65" s="5"/>
    </row>
    <row r="66" spans="1:5" ht="137.25" customHeight="1">
      <c r="A66" s="1" t="s">
        <v>132</v>
      </c>
      <c r="B66" s="8" t="e">
        <f ca="1">image("https://ws-tcg.com/wordpress/wp-content/uploads/today_card/20210216_ek34.png")</f>
        <v>#NAME?</v>
      </c>
      <c r="C66" s="3" t="s">
        <v>133</v>
      </c>
      <c r="D66" s="4"/>
      <c r="E66" s="20"/>
    </row>
    <row r="67" spans="1:5" ht="137.25" customHeight="1">
      <c r="A67" s="1" t="s">
        <v>134</v>
      </c>
      <c r="B67" s="8" t="e">
        <f ca="1">image("https://ws-tcg.com/wordpress/wp-content/uploads/today_card/20210217_no21.png")</f>
        <v>#NAME?</v>
      </c>
      <c r="C67" s="24" t="s">
        <v>135</v>
      </c>
      <c r="D67" s="4"/>
      <c r="E67" s="5"/>
    </row>
    <row r="68" spans="1:5" ht="137.25" customHeight="1">
      <c r="A68" s="1" t="s">
        <v>136</v>
      </c>
      <c r="B68" s="8" t="e">
        <f ca="1">image("https://ws-tcg.com/wordpress/wp-content/uploads/today_card/20210216_ek35.png")</f>
        <v>#NAME?</v>
      </c>
      <c r="C68" s="25" t="s">
        <v>137</v>
      </c>
      <c r="D68" s="4"/>
      <c r="E68" s="20"/>
    </row>
    <row r="69" spans="1:5" ht="137.25" customHeight="1">
      <c r="A69" s="1" t="s">
        <v>138</v>
      </c>
      <c r="B69" s="8" t="e">
        <f ca="1">image("https://ws-tcg.com/wordpress/wp-content/uploads/today_card/20210216_ek36.png")</f>
        <v>#NAME?</v>
      </c>
      <c r="C69" s="26" t="s">
        <v>139</v>
      </c>
      <c r="D69" s="4"/>
      <c r="E69" s="20"/>
    </row>
    <row r="70" spans="1:5" ht="137.25" customHeight="1">
      <c r="A70" s="1" t="s">
        <v>140</v>
      </c>
      <c r="B70" s="27" t="e">
        <f ca="1">image("https://ws-tcg.com/wordpress/wp-content/uploads/today_card/20210224_ae17.png")</f>
        <v>#NAME?</v>
      </c>
      <c r="C70" s="12" t="s">
        <v>141</v>
      </c>
      <c r="D70" s="4"/>
      <c r="E70" s="5"/>
    </row>
    <row r="71" spans="1:5" ht="137.25" customHeight="1">
      <c r="A71" s="1" t="s">
        <v>142</v>
      </c>
      <c r="B71" s="2" t="e">
        <f ca="1">image("https://i.imgur.com/0mZIJmI.png?1")</f>
        <v>#NAME?</v>
      </c>
      <c r="C71" s="12" t="s">
        <v>143</v>
      </c>
      <c r="D71" s="4" t="e">
        <f ca="1">image("https://i.imgur.com/SarwrW5.png")</f>
        <v>#NAME?</v>
      </c>
      <c r="E71" s="5" t="s">
        <v>59</v>
      </c>
    </row>
    <row r="72" spans="1:5" ht="137.25" customHeight="1">
      <c r="A72" s="1" t="s">
        <v>144</v>
      </c>
      <c r="B72" s="8" t="e">
        <f ca="1">image("https://i.imgur.com/VmRfBt9.png?1")</f>
        <v>#NAME?</v>
      </c>
      <c r="C72" s="12" t="s">
        <v>143</v>
      </c>
      <c r="D72" s="17" t="e">
        <f ca="1">image("https://i.imgur.com/3r3WO8M.png")</f>
        <v>#NAME?</v>
      </c>
      <c r="E72" s="5" t="s">
        <v>59</v>
      </c>
    </row>
    <row r="73" spans="1:5" ht="137.25" customHeight="1">
      <c r="A73" s="1" t="s">
        <v>145</v>
      </c>
      <c r="B73" s="2" t="e">
        <f ca="1">image("https://ws-tcg.com/wordpress/wp-content/uploads/today_card/20210205_iy01.png")</f>
        <v>#NAME?</v>
      </c>
      <c r="C73" s="12" t="s">
        <v>146</v>
      </c>
      <c r="D73" s="4" t="e">
        <f ca="1">image("https://ws-tcg.com/wordpress/wp-content/uploads/today_card/20210205_iy21.png")</f>
        <v>#NAME?</v>
      </c>
      <c r="E73" s="5" t="s">
        <v>10</v>
      </c>
    </row>
    <row r="74" spans="1:5" ht="137.25" customHeight="1">
      <c r="A74" s="1" t="s">
        <v>147</v>
      </c>
      <c r="B74" s="2" t="e">
        <f ca="1">image("https://ws-tcg.com/wordpress/wp-content/uploads/today_card/20210126_kd02.png")</f>
        <v>#NAME?</v>
      </c>
      <c r="C74" s="12" t="s">
        <v>148</v>
      </c>
      <c r="D74" s="4" t="e">
        <f ca="1">image("https://ws-tcg.com/wordpress/wp-content/uploads/today_card/20210126_kd21.png")</f>
        <v>#NAME?</v>
      </c>
      <c r="E74" s="5" t="s">
        <v>5</v>
      </c>
    </row>
    <row r="75" spans="1:5" ht="137.25" customHeight="1">
      <c r="A75" s="1" t="s">
        <v>149</v>
      </c>
      <c r="B75" s="2" t="e">
        <f ca="1">image("https://ws-tcg.com/wordpress/wp-content/uploads/today_card/20210205_iy02.png")</f>
        <v>#NAME?</v>
      </c>
      <c r="C75" s="12" t="s">
        <v>150</v>
      </c>
      <c r="D75" s="4" t="e">
        <f ca="1">image("https://ws-tcg.com/wordpress/wp-content/uploads/today_card/20210205_iy22.png")</f>
        <v>#NAME?</v>
      </c>
      <c r="E75" s="5" t="s">
        <v>10</v>
      </c>
    </row>
    <row r="76" spans="1:5" ht="137.25" customHeight="1">
      <c r="A76" s="1" t="s">
        <v>151</v>
      </c>
      <c r="B76" s="2" t="e">
        <f ca="1">image("https://ws-tcg.com/wordpress/wp-content/uploads/today_card/20210129_rc02.png")</f>
        <v>#NAME?</v>
      </c>
      <c r="C76" s="12" t="s">
        <v>152</v>
      </c>
      <c r="D76" s="4" t="e">
        <f ca="1">image("https://ws-tcg.com/wordpress/wp-content/uploads/today_card/20210129_rc22.png")</f>
        <v>#NAME?</v>
      </c>
      <c r="E76" s="5" t="s">
        <v>10</v>
      </c>
    </row>
    <row r="77" spans="1:5" ht="137.25" customHeight="1">
      <c r="A77" s="1" t="s">
        <v>153</v>
      </c>
      <c r="B77" s="8" t="e">
        <f ca="1">image("https://ws-tcg.com/wordpress/wp-content/uploads/today_card/20210222_ax19.png")</f>
        <v>#NAME?</v>
      </c>
      <c r="C77" s="28" t="s">
        <v>154</v>
      </c>
      <c r="D77" s="4"/>
      <c r="E77" s="5"/>
    </row>
    <row r="78" spans="1:5" ht="137.25" customHeight="1">
      <c r="A78" s="1" t="s">
        <v>155</v>
      </c>
      <c r="B78" s="2" t="e">
        <f ca="1">image("https://ws-tcg.com/wordpress/wp-content/uploads/today_card/20210129_rc01.png")</f>
        <v>#NAME?</v>
      </c>
      <c r="C78" s="12" t="s">
        <v>156</v>
      </c>
      <c r="D78" s="4" t="e">
        <f ca="1">image("https://ws-tcg.com/wordpress/wp-content/uploads/today_card/20210129_rc21.png")</f>
        <v>#NAME?</v>
      </c>
      <c r="E78" s="5" t="s">
        <v>2</v>
      </c>
    </row>
    <row r="79" spans="1:5" ht="137.25" customHeight="1">
      <c r="A79" s="1" t="s">
        <v>157</v>
      </c>
      <c r="B79" s="8" t="e">
        <f ca="1">image("https://ws-tcg.com/wordpress/wp-content/uploads/today_card/20210219_it28.png")</f>
        <v>#NAME?</v>
      </c>
      <c r="C79" s="12" t="s">
        <v>158</v>
      </c>
      <c r="D79" s="4" t="e">
        <f ca="1">image("https://ws-tcg.com/wordpress/wp-content/uploads/today_card/20210219_it53.png")</f>
        <v>#NAME?</v>
      </c>
      <c r="E79" s="5" t="s">
        <v>2</v>
      </c>
    </row>
    <row r="80" spans="1:5" ht="137.25" customHeight="1">
      <c r="A80" s="1" t="s">
        <v>159</v>
      </c>
      <c r="B80" s="8" t="e">
        <f ca="1">image("https://ws-tcg.com/wordpress/wp-content/uploads/today_card/20210126_kd03.png")</f>
        <v>#NAME?</v>
      </c>
      <c r="C80" s="12" t="s">
        <v>160</v>
      </c>
      <c r="D80" s="4"/>
      <c r="E80" s="5"/>
    </row>
    <row r="81" spans="1:5" ht="137.25" customHeight="1">
      <c r="A81" s="1" t="s">
        <v>161</v>
      </c>
      <c r="B81" s="8" t="e">
        <f ca="1">image("https://ws-tcg.com/wordpress/wp-content/uploads/today_card/20210208_jv01.png")</f>
        <v>#NAME?</v>
      </c>
      <c r="C81" s="12" t="s">
        <v>162</v>
      </c>
      <c r="D81" s="4" t="e">
        <f ca="1">image("https://livedoor.blogimg.jp/freedomduo/imgs/b/5/b5bd2a13.png")</f>
        <v>#NAME?</v>
      </c>
      <c r="E81" s="5" t="s">
        <v>2</v>
      </c>
    </row>
    <row r="82" spans="1:5" ht="137.25" customHeight="1">
      <c r="A82" s="1" t="s">
        <v>163</v>
      </c>
      <c r="B82" s="2" t="e">
        <f ca="1">image("https://ws-tcg.com/wordpress/wp-content/uploads/today_card/20210212_mh21.png")</f>
        <v>#NAME?</v>
      </c>
      <c r="C82" s="3" t="s">
        <v>164</v>
      </c>
      <c r="D82" s="4" t="e">
        <f ca="1">image("https://ws-tcg.com/wordpress/wp-content/uploads/today_card/20210212_mh51.png")</f>
        <v>#NAME?</v>
      </c>
      <c r="E82" s="5" t="s">
        <v>2</v>
      </c>
    </row>
    <row r="83" spans="1:5" ht="137.25" customHeight="1">
      <c r="A83" s="1" t="s">
        <v>165</v>
      </c>
      <c r="B83" s="2" t="e">
        <f ca="1">image("https://ws-tcg.com/wordpress/wp-content/uploads/today_card/20210222_ax20.png")</f>
        <v>#NAME?</v>
      </c>
      <c r="C83" s="28" t="s">
        <v>166</v>
      </c>
      <c r="D83" s="4" t="e">
        <f ca="1">image("https://ws-tcg.com/wordpress/wp-content/uploads/today_card/20210222_ax59.png")</f>
        <v>#NAME?</v>
      </c>
      <c r="E83" s="5" t="s">
        <v>2</v>
      </c>
    </row>
    <row r="84" spans="1:5" ht="137.25" customHeight="1">
      <c r="A84" s="1" t="s">
        <v>167</v>
      </c>
      <c r="B84" s="8" t="e">
        <f ca="1">image("https://ws-tcg.com/wordpress/wp-content/images/cardlist/s/sao_s80/sao_s80_084.png")</f>
        <v>#NAME?</v>
      </c>
      <c r="C84" s="3" t="s">
        <v>168</v>
      </c>
      <c r="D84" s="4"/>
      <c r="E84" s="5"/>
    </row>
    <row r="85" spans="1:5" ht="137.25" customHeight="1">
      <c r="A85" s="1" t="s">
        <v>169</v>
      </c>
      <c r="B85" s="2" t="e">
        <f ca="1">image("https://ws-tcg.com/wordpress/wp-content/uploads/today_card/20210217_no22.png")</f>
        <v>#NAME?</v>
      </c>
      <c r="C85" s="3" t="s">
        <v>170</v>
      </c>
      <c r="D85" s="4"/>
      <c r="E85" s="5"/>
    </row>
    <row r="86" spans="1:5" ht="137.25" customHeight="1">
      <c r="A86" s="1" t="s">
        <v>171</v>
      </c>
      <c r="B86" s="2" t="e">
        <f ca="1">image("https://ws-tcg.com/wordpress/wp-content/uploads/today_card/20210222_ax21.png")</f>
        <v>#NAME?</v>
      </c>
      <c r="C86" s="29" t="s">
        <v>172</v>
      </c>
      <c r="D86" s="4"/>
      <c r="E86" s="5"/>
    </row>
    <row r="87" spans="1:5" ht="137.25" customHeight="1">
      <c r="A87" s="1" t="s">
        <v>173</v>
      </c>
      <c r="B87" s="8" t="e">
        <f ca="1">image("https://ws-tcg.com/wordpress/wp-content/uploads/today_card/20210222_ax22.png")</f>
        <v>#NAME?</v>
      </c>
      <c r="C87" s="3" t="s">
        <v>174</v>
      </c>
      <c r="D87" s="4" t="e">
        <f ca="1">image("https://ws-tcg.com/wordpress/wp-content/uploads/today_card/20210222_ax60.png")</f>
        <v>#NAME?</v>
      </c>
      <c r="E87" s="5" t="s">
        <v>2</v>
      </c>
    </row>
    <row r="88" spans="1:5" ht="137.25" customHeight="1">
      <c r="A88" s="1" t="s">
        <v>175</v>
      </c>
      <c r="B88" s="8" t="e">
        <f ca="1">image("https://ws-tcg.com/wordpress/wp-content/uploads/today_card/20210222_ax23.png")</f>
        <v>#NAME?</v>
      </c>
      <c r="C88" s="3" t="s">
        <v>176</v>
      </c>
      <c r="D88" s="4"/>
      <c r="E88" s="5"/>
    </row>
    <row r="89" spans="1:5" ht="137.25" customHeight="1">
      <c r="A89" s="1" t="s">
        <v>177</v>
      </c>
      <c r="B89" s="8" t="e">
        <f ca="1">image("https://ws-tcg.com/wordpress/wp-content/images/cardlist/s/sao_s80/sao_s80_089.png")</f>
        <v>#NAME?</v>
      </c>
      <c r="C89" s="3" t="s">
        <v>178</v>
      </c>
      <c r="D89" s="4"/>
      <c r="E89" s="5"/>
    </row>
    <row r="90" spans="1:5" ht="137.25" customHeight="1">
      <c r="A90" s="1" t="s">
        <v>179</v>
      </c>
      <c r="B90" s="8" t="e">
        <f ca="1">image("https://ws-tcg.com/wordpress/wp-content/images/cardlist/s/sao_s80/sao_s80_090.png")</f>
        <v>#NAME?</v>
      </c>
      <c r="C90" s="16" t="s">
        <v>180</v>
      </c>
      <c r="D90" s="4"/>
      <c r="E90" s="20"/>
    </row>
    <row r="91" spans="1:5" ht="137.25" customHeight="1">
      <c r="A91" s="1" t="s">
        <v>181</v>
      </c>
      <c r="B91" s="8" t="e">
        <f ca="1">image("https://ws-tcg.com/wordpress/wp-content/uploads/today_card/20210217_no23.png")</f>
        <v>#NAME?</v>
      </c>
      <c r="C91" s="3" t="s">
        <v>182</v>
      </c>
      <c r="D91" s="4"/>
      <c r="E91" s="20"/>
    </row>
    <row r="92" spans="1:5" ht="137.25" customHeight="1">
      <c r="A92" s="1" t="s">
        <v>183</v>
      </c>
      <c r="B92" s="8" t="e">
        <f ca="1">image("https://ws-tcg.com/wordpress/wp-content/uploads/today_card/20210201_tx05.png")</f>
        <v>#NAME?</v>
      </c>
      <c r="C92" s="3" t="s">
        <v>184</v>
      </c>
      <c r="D92" s="4"/>
      <c r="E92" s="20"/>
    </row>
    <row r="93" spans="1:5" ht="137.25" customHeight="1">
      <c r="A93" s="1" t="s">
        <v>185</v>
      </c>
      <c r="B93" s="8" t="e">
        <f ca="1">image("https://ws-tcg.com/wordpress/wp-content/uploads/today_card/20210217_no24.png")</f>
        <v>#NAME?</v>
      </c>
      <c r="C93" s="3" t="s">
        <v>186</v>
      </c>
      <c r="D93" s="4"/>
      <c r="E93" s="20"/>
    </row>
    <row r="94" spans="1:5" ht="137.25" customHeight="1">
      <c r="A94" s="1" t="s">
        <v>187</v>
      </c>
      <c r="B94" s="8" t="e">
        <f ca="1">image("https://ws-tcg.com/wordpress/wp-content/uploads/today_card/20210208_jv02.png")</f>
        <v>#NAME?</v>
      </c>
      <c r="C94" s="16" t="s">
        <v>188</v>
      </c>
      <c r="D94" s="4"/>
      <c r="E94" s="20"/>
    </row>
    <row r="95" spans="1:5" ht="137.25" customHeight="1">
      <c r="A95" s="1" t="s">
        <v>189</v>
      </c>
      <c r="B95" s="8" t="e">
        <f ca="1">image("https://ws-tcg.com/wordpress/wp-content/images/cardlist/s/sao_s80/sao_s80_095.png")</f>
        <v>#NAME?</v>
      </c>
      <c r="C95" s="3" t="s">
        <v>190</v>
      </c>
      <c r="D95" s="4"/>
      <c r="E95" s="20"/>
    </row>
    <row r="96" spans="1:5" ht="137.25" customHeight="1">
      <c r="A96" s="1" t="s">
        <v>191</v>
      </c>
      <c r="B96" s="8" t="e">
        <f ca="1">image("https://ws-tcg.com/wordpress/wp-content/uploads/today_card/20210212_mh22.png")</f>
        <v>#NAME?</v>
      </c>
      <c r="C96" s="16" t="s">
        <v>192</v>
      </c>
      <c r="D96" s="4" t="e">
        <f ca="1">image("https://ws-tcg.com/wordpress/wp-content/uploads/today_card/20210212_mh52.png")</f>
        <v>#NAME?</v>
      </c>
      <c r="E96" s="5" t="s">
        <v>2</v>
      </c>
    </row>
    <row r="97" spans="1:5" ht="137.25" customHeight="1">
      <c r="A97" s="1" t="s">
        <v>193</v>
      </c>
      <c r="B97" s="8" t="e">
        <f ca="1">image("https://i.imgur.com/U9gkYR4.png?1")</f>
        <v>#NAME?</v>
      </c>
      <c r="C97" s="12" t="s">
        <v>194</v>
      </c>
      <c r="D97" s="4" t="e">
        <f ca="1">image("https://i.imgur.com/cedPBJE.png?1")</f>
        <v>#NAME?</v>
      </c>
      <c r="E97" s="5" t="s">
        <v>59</v>
      </c>
    </row>
    <row r="98" spans="1:5" ht="137.25" customHeight="1">
      <c r="A98" s="1" t="s">
        <v>195</v>
      </c>
      <c r="B98" s="8" t="e">
        <f ca="1">image("https://i.imgur.com/8jt7tcm.png?1")</f>
        <v>#NAME?</v>
      </c>
      <c r="C98" s="12" t="s">
        <v>194</v>
      </c>
      <c r="D98" s="4" t="e">
        <f ca="1">image("https://i.imgur.com/iocgNgp.png")</f>
        <v>#NAME?</v>
      </c>
      <c r="E98" s="5" t="s">
        <v>59</v>
      </c>
    </row>
    <row r="99" spans="1:5" ht="137.25" customHeight="1">
      <c r="A99" s="1" t="s">
        <v>196</v>
      </c>
      <c r="B99" s="8" t="e">
        <f ca="1">image("https://i.imgur.com/cjBhGo9.png?1")</f>
        <v>#NAME?</v>
      </c>
      <c r="C99" s="12" t="s">
        <v>197</v>
      </c>
      <c r="D99" s="4"/>
      <c r="E99" s="5"/>
    </row>
    <row r="100" spans="1:5" ht="137.25" customHeight="1">
      <c r="A100" s="1" t="s">
        <v>198</v>
      </c>
      <c r="B100" s="8" t="e">
        <f ca="1">image("https://i.imgur.com/eXBG9Gl.png?1")</f>
        <v>#NAME?</v>
      </c>
      <c r="C100" s="12" t="s">
        <v>199</v>
      </c>
      <c r="D100" s="4"/>
      <c r="E100" s="5"/>
    </row>
    <row r="101" spans="1:5" ht="137.25" customHeight="1">
      <c r="A101" s="1" t="s">
        <v>208</v>
      </c>
      <c r="B101" s="8" t="e">
        <f ca="1">image("https://ws-tcg.com/wordpress/wp-content/uploads/today_card/20210218_ug23.png")</f>
        <v>#NAME?</v>
      </c>
      <c r="C101" s="12" t="s">
        <v>200</v>
      </c>
      <c r="D101" s="30"/>
      <c r="E101" s="20"/>
    </row>
    <row r="102" spans="1:5" ht="137.25" customHeight="1">
      <c r="A102" s="1" t="s">
        <v>209</v>
      </c>
      <c r="B102" s="8" t="e">
        <f ca="1">image("https://ws-tcg.com/wordpress/wp-content/uploads/today_card/20210218_ug24.png")</f>
        <v>#NAME?</v>
      </c>
      <c r="C102" s="3" t="s">
        <v>201</v>
      </c>
      <c r="D102" s="4"/>
      <c r="E102" s="20"/>
    </row>
    <row r="103" spans="1:5" ht="137.25" customHeight="1">
      <c r="A103" s="1" t="s">
        <v>210</v>
      </c>
      <c r="B103" s="8" t="e">
        <f ca="1">image("https://ws-tcg.com/wordpress/wp-content/uploads/today_card/20210218_ug25.png")</f>
        <v>#NAME?</v>
      </c>
      <c r="C103" s="12" t="s">
        <v>202</v>
      </c>
      <c r="D103" s="4"/>
      <c r="E103" s="5"/>
    </row>
    <row r="104" spans="1:5" ht="137.25" customHeight="1">
      <c r="A104" s="1" t="s">
        <v>211</v>
      </c>
      <c r="B104" s="8" t="e">
        <f ca="1">image("https://ws-tcg.com/wordpress/wp-content/uploads/today_card/20210218_ug26.png")</f>
        <v>#NAME?</v>
      </c>
      <c r="C104" s="3" t="s">
        <v>203</v>
      </c>
      <c r="D104" s="4"/>
      <c r="E104" s="20"/>
    </row>
    <row r="105" spans="1:5" ht="137.25" customHeight="1">
      <c r="A105" s="31" t="s">
        <v>212</v>
      </c>
      <c r="B105" s="8" t="e">
        <f ca="1">image("https://ws-tcg.com/wordpress/wp-content/uploads/today_card/20210218_ug20.png")</f>
        <v>#NAME?</v>
      </c>
      <c r="C105" s="12" t="s">
        <v>204</v>
      </c>
      <c r="D105" s="4"/>
      <c r="E105" s="20"/>
    </row>
    <row r="106" spans="1:5" ht="137.25" customHeight="1">
      <c r="A106" s="31" t="s">
        <v>213</v>
      </c>
      <c r="B106" s="8" t="e">
        <f ca="1">image("https://i.imgur.com/afi0gV0.png")</f>
        <v>#NAME?</v>
      </c>
      <c r="C106" s="12" t="s">
        <v>205</v>
      </c>
      <c r="D106" s="4"/>
      <c r="E106" s="20"/>
    </row>
  </sheetData>
  <conditionalFormatting sqref="C2 E1 E6:E61 E63:E106">
    <cfRule type="colorScale" priority="1">
      <colorScale>
        <cfvo type="min"/>
        <cfvo type="max"/>
        <color rgb="FF57BB8A"/>
        <color rgb="FFFFFFFF"/>
      </colorScale>
    </cfRule>
  </conditionalFormatting>
  <hyperlinks>
    <hyperlink ref="C77" r:id="rId1" xr:uid="{00000000-0004-0000-0000-000000000000}"/>
    <hyperlink ref="C83" r:id="rId2" xr:uid="{00000000-0004-0000-0000-000001000000}"/>
    <hyperlink ref="C86"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2021-03-12T22:44:41Z</dcterms:modified>
</cp:coreProperties>
</file>