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ster" sheetId="1" r:id="rId4"/>
  </sheets>
  <definedNames/>
  <calcPr/>
</workbook>
</file>

<file path=xl/sharedStrings.xml><?xml version="1.0" encoding="utf-8"?>
<sst xmlns="http://schemas.openxmlformats.org/spreadsheetml/2006/main" count="260" uniqueCount="214">
  <si>
    <t>TSK/S101-001</t>
  </si>
  <si>
    <r>
      <rPr>
        <rFont val="Arial"/>
        <b/>
        <color theme="1"/>
        <sz val="9.0"/>
      </rPr>
      <t>(RR) 0/0 Shion (Demon Continent/Secretary)
AUTO</t>
    </r>
    <r>
      <rPr>
        <rFont val="Arial"/>
        <b val="0"/>
        <color theme="1"/>
        <sz val="9.0"/>
      </rPr>
      <t xml:space="preserve"> - (1) When your Climax is placed on the Climax Area, you may pay cost. If you do, look at up to 4 cards from the top of your deck, choose up to 1 &lt;Demon Continent&gt; character from among them, show it to your opponent, add it to hand, and send the rest to Waiting Room.
</t>
    </r>
    <r>
      <rPr>
        <rFont val="Arial"/>
        <b/>
        <color theme="1"/>
        <sz val="9.0"/>
      </rPr>
      <t xml:space="preserve">AUTO </t>
    </r>
    <r>
      <rPr>
        <rFont val="Arial"/>
        <b val="0"/>
        <color theme="1"/>
        <sz val="9.0"/>
      </rPr>
      <t>- [Return this to hand] When your Climax is placed on the Climax Area, you may pay cost. If you do, choose 1 of your characters, this turn, it gets +2000 power.</t>
    </r>
  </si>
  <si>
    <t>SP</t>
  </si>
  <si>
    <t>TSK/S101-002</t>
  </si>
  <si>
    <r>
      <rPr>
        <rFont val="Arial"/>
        <b/>
        <color theme="1"/>
        <sz val="9.0"/>
      </rPr>
      <t>(RR) 3/2 Rimuru (Demon Continent/Slime)
AUTO</t>
    </r>
    <r>
      <rPr>
        <rFont val="Arial"/>
        <b val="0"/>
        <color theme="1"/>
        <sz val="9.0"/>
      </rPr>
      <t xml:space="preserve"> - When this is placed on stage from hand, you may Heal 1.
</t>
    </r>
    <r>
      <rPr>
        <rFont val="Arial"/>
        <b/>
        <color theme="1"/>
        <sz val="9.0"/>
      </rPr>
      <t xml:space="preserve">AUTO - </t>
    </r>
    <r>
      <rPr>
        <rFont val="Arial"/>
        <b/>
        <color rgb="FFE06666"/>
        <sz val="9.0"/>
      </rPr>
      <t xml:space="preserve">{CX Combo} </t>
    </r>
    <r>
      <rPr>
        <rFont val="Arial"/>
        <b val="0"/>
        <color theme="1"/>
        <sz val="9.0"/>
      </rPr>
      <t xml:space="preserve">When this attacks, if you have the </t>
    </r>
    <r>
      <rPr>
        <rFont val="Arial"/>
        <b/>
        <color theme="1"/>
        <sz val="9.0"/>
      </rPr>
      <t>Choice CX (022)</t>
    </r>
    <r>
      <rPr>
        <rFont val="Arial"/>
        <b val="0"/>
        <color theme="1"/>
        <sz val="9.0"/>
      </rPr>
      <t xml:space="preserve"> in your Climax Area, and you have another &lt;Demon Continent&gt; character, deal 1 damage to your opponent, then discard up to X cards. For each card discarded by this effect, perform the following effect, "This turn, this gets +1000 power, then your opponent mills 1. If that card is a Level 0 or lower character, deal 1 damage to your opponent." X is equal to the number of </t>
    </r>
    <r>
      <rPr>
        <rFont val="Arial"/>
        <b/>
        <color theme="1"/>
        <sz val="9.0"/>
      </rPr>
      <t>{this card}</t>
    </r>
    <r>
      <rPr>
        <rFont val="Arial"/>
        <b val="0"/>
        <color theme="1"/>
        <sz val="9.0"/>
      </rPr>
      <t xml:space="preserve"> in your Front Row. </t>
    </r>
    <r>
      <rPr>
        <rFont val="Arial"/>
        <b/>
        <color theme="1"/>
        <sz val="9.0"/>
      </rPr>
      <t xml:space="preserve">
</t>
    </r>
  </si>
  <si>
    <t>TSK/S101-003</t>
  </si>
  <si>
    <r>
      <rPr>
        <rFont val="Arial"/>
        <b/>
        <color theme="1"/>
        <sz val="9.0"/>
      </rPr>
      <t xml:space="preserve">(R) 0/0 Shion (Demon Continent/Secretary)
CONT </t>
    </r>
    <r>
      <rPr>
        <rFont val="Arial"/>
        <b val="0"/>
        <color theme="1"/>
        <sz val="9.0"/>
      </rPr>
      <t xml:space="preserve">- During your turn, this gets +4000 power.
</t>
    </r>
    <r>
      <rPr>
        <rFont val="Arial"/>
        <b/>
        <color theme="1"/>
        <sz val="9.0"/>
      </rPr>
      <t xml:space="preserve">AUTO - </t>
    </r>
    <r>
      <rPr>
        <rFont val="Arial"/>
        <b/>
        <color rgb="FFE06666"/>
        <sz val="9.0"/>
      </rPr>
      <t>{CX Combo}</t>
    </r>
    <r>
      <rPr>
        <rFont val="Arial"/>
        <b val="0"/>
        <color theme="1"/>
        <sz val="9.0"/>
      </rPr>
      <t xml:space="preserve"> [Discard 1 &lt;Demon Continent&gt; character] When this card's battle opponent is Reversed, if you have the </t>
    </r>
    <r>
      <rPr>
        <rFont val="Arial"/>
        <b/>
        <color theme="1"/>
        <sz val="9.0"/>
      </rPr>
      <t>Choice CX (023)</t>
    </r>
    <r>
      <rPr>
        <rFont val="Arial"/>
        <b val="0"/>
        <color theme="1"/>
        <sz val="9.0"/>
      </rPr>
      <t xml:space="preserve"> in your Climax Area, you may pay cost. If you do, look at up to 3 cards from the top of your deck, choose up to 1 Yellow character, up to 1 Red character, and up to 1 Blue character from among them, show them to your opponent, add them to hand, and send the rest to Waiting Room, then choose 1 of your &lt;Demon Continent&gt; characters, this turn, it gets +1500 power.</t>
    </r>
  </si>
  <si>
    <t>SR</t>
  </si>
  <si>
    <t>TSK/S101-004</t>
  </si>
  <si>
    <r>
      <rPr>
        <rFont val="Arial"/>
        <b/>
        <color theme="1"/>
        <sz val="9.0"/>
      </rPr>
      <t>(R) 0/0 Rimuru (Demon Continent/Slime)
AUTO</t>
    </r>
    <r>
      <rPr>
        <rFont val="Arial"/>
        <color theme="1"/>
        <sz val="9.0"/>
      </rPr>
      <t xml:space="preserve"> - When this is placed on stage from hand, look at up to 3 cards from the top of your deck, choose up to 1 Event from among them, show it to your opponent, add it to hand, and send the rest to Waiting Room. If you added a card to hand, discard 1 card.
</t>
    </r>
    <r>
      <rPr>
        <rFont val="Arial"/>
        <b/>
        <color theme="1"/>
        <sz val="9.0"/>
      </rPr>
      <t xml:space="preserve">AUTO </t>
    </r>
    <r>
      <rPr>
        <rFont val="Arial"/>
        <color theme="1"/>
        <sz val="9.0"/>
      </rPr>
      <t>- When your other &lt;Demon Continent&gt; character attacks, this turn, this gets +2000 power.</t>
    </r>
  </si>
  <si>
    <t>TSK/S101-005</t>
  </si>
  <si>
    <r>
      <rPr>
        <rFont val="Arial"/>
        <b/>
        <color theme="1"/>
        <sz val="9.0"/>
      </rPr>
      <t>(R) 1/0 Diablo (Demon Continent/Demon)
CONT</t>
    </r>
    <r>
      <rPr>
        <rFont val="Arial"/>
        <b val="0"/>
        <color theme="1"/>
        <sz val="9.0"/>
      </rPr>
      <t xml:space="preserve"> - During your turn, if you have another character with "Rimuru" in its name, this gets +3000 power.
</t>
    </r>
    <r>
      <rPr>
        <rFont val="Arial"/>
        <b/>
        <color theme="1"/>
        <sz val="9.0"/>
      </rPr>
      <t xml:space="preserve">AUTO - </t>
    </r>
    <r>
      <rPr>
        <rFont val="Arial"/>
        <b/>
        <color rgb="FFE06666"/>
        <sz val="9.0"/>
      </rPr>
      <t>{CX Combo}</t>
    </r>
    <r>
      <rPr>
        <rFont val="Arial"/>
        <b/>
        <color theme="1"/>
        <sz val="9.0"/>
      </rPr>
      <t xml:space="preserve"> </t>
    </r>
    <r>
      <rPr>
        <rFont val="Arial"/>
        <b val="0"/>
        <color theme="1"/>
        <sz val="9.0"/>
      </rPr>
      <t xml:space="preserve">When this card's battle opponent is Reversed, if you have the </t>
    </r>
    <r>
      <rPr>
        <rFont val="Arial"/>
        <b/>
        <color theme="1"/>
        <sz val="9.0"/>
      </rPr>
      <t>Wind CX (024)</t>
    </r>
    <r>
      <rPr>
        <rFont val="Arial"/>
        <b val="0"/>
        <color theme="1"/>
        <sz val="9.0"/>
      </rPr>
      <t xml:space="preserve"> in your Climax Area, look at up to 4 cards from the top of your deck, choose up to 2 &lt;Demon Continent&gt; characters from among them, choose 1 and add it to hand, then choose 1 and send it to Stock, send the rest to your Waiting Room.</t>
    </r>
  </si>
  <si>
    <t>TSK/S101-006</t>
  </si>
  <si>
    <r>
      <rPr>
        <rFont val="Arial"/>
        <b/>
        <color theme="1"/>
        <sz val="9.0"/>
      </rPr>
      <t>(R) 1/0 Shion (Demon Continent/Secretary)
AUTO</t>
    </r>
    <r>
      <rPr>
        <rFont val="Arial"/>
        <b val="0"/>
        <color theme="1"/>
        <sz val="9.0"/>
      </rPr>
      <t xml:space="preserve"> - When this is placed on stage from hand, this turn, this gets +1500 power.
</t>
    </r>
    <r>
      <rPr>
        <rFont val="Arial"/>
        <b/>
        <color theme="1"/>
        <sz val="9.0"/>
      </rPr>
      <t xml:space="preserve">AUTO </t>
    </r>
    <r>
      <rPr>
        <rFont val="Arial"/>
        <b val="0"/>
        <color theme="1"/>
        <sz val="9.0"/>
      </rPr>
      <t>- When this is sent from Stage to Waiting Room, you may reveal up to 3 cards from the top of your deck. If you revealed 1 or more, choose up to 1 &lt;Demon Continent&gt; character from among them, add it to hand, send the rest to Waiting Room, and discard 1 card.</t>
    </r>
  </si>
  <si>
    <t>TSK/S101-007</t>
  </si>
  <si>
    <r>
      <rPr>
        <rFont val="Arial"/>
        <b/>
        <color theme="1"/>
        <sz val="9.0"/>
      </rPr>
      <t xml:space="preserve">(R) 3/2 Shion (Demon Continent/Secretary)
AUTO </t>
    </r>
    <r>
      <rPr>
        <rFont val="Arial"/>
        <b val="0"/>
        <color theme="1"/>
        <sz val="9.0"/>
      </rPr>
      <t xml:space="preserve">- [(2) Discard 2 cards] When this attacks, you may pay cost. If you do, send all of your Stock to Waiting Room, deal 4 damage to your opponent.
</t>
    </r>
    <r>
      <rPr>
        <rFont val="Arial"/>
        <b/>
        <color theme="1"/>
        <sz val="9.0"/>
      </rPr>
      <t xml:space="preserve">AUTO </t>
    </r>
    <r>
      <rPr>
        <rFont val="Arial"/>
        <b val="0"/>
        <color theme="1"/>
        <sz val="9.0"/>
      </rPr>
      <t>- This ability activates up to once per turn. During the turn this is placed on stage from hand, when this card's damage is cancelled, you may deal 1 damage to your opponent.</t>
    </r>
  </si>
  <si>
    <t>TSK/S101-008</t>
  </si>
  <si>
    <r>
      <rPr>
        <rFont val="Arial"/>
        <b/>
        <color theme="1"/>
        <sz val="9.0"/>
      </rPr>
      <t>(U) 0/0 Rimuru (Demon Continent/Demon Lord)
AUTO</t>
    </r>
    <r>
      <rPr>
        <rFont val="Arial"/>
        <color theme="1"/>
        <sz val="9.0"/>
      </rPr>
      <t xml:space="preserve"> - (2) When this is placed on stage from hand, you may pay cost. If you do, shuffle all cards from your Waiting Room into your deck.
</t>
    </r>
    <r>
      <rPr>
        <rFont val="Arial"/>
        <b/>
        <color theme="1"/>
        <sz val="9.0"/>
      </rPr>
      <t xml:space="preserve">ACT </t>
    </r>
    <r>
      <rPr>
        <rFont val="Arial"/>
        <color theme="1"/>
        <sz val="9.0"/>
      </rPr>
      <t>- [Discard</t>
    </r>
    <r>
      <rPr>
        <rFont val="Arial"/>
        <color rgb="FF000000"/>
        <sz val="9.0"/>
      </rPr>
      <t xml:space="preserve"> 1</t>
    </r>
    <r>
      <rPr>
        <rFont val="Arial"/>
        <b/>
        <color rgb="FF1155CC"/>
        <sz val="9.0"/>
        <u/>
      </rPr>
      <t xml:space="preserve"> "Shion's Home Cooking - TSK/S70-026"</t>
    </r>
    <r>
      <rPr>
        <rFont val="Arial"/>
        <color theme="1"/>
        <sz val="9.0"/>
      </rPr>
      <t>, Rest this] This turn, all of your characters get +2000 power.</t>
    </r>
  </si>
  <si>
    <t>TSK/S101-009</t>
  </si>
  <si>
    <r>
      <rPr>
        <rFont val="Arial"/>
        <b/>
        <color theme="1"/>
        <sz val="9.0"/>
      </rPr>
      <t xml:space="preserve">(U) 0/0 Rimuru (Demon Continent/Slime)
AUTO </t>
    </r>
    <r>
      <rPr>
        <rFont val="Arial"/>
        <color theme="1"/>
        <sz val="9.0"/>
      </rPr>
      <t xml:space="preserve">- When this is placed on stage from hand, mill 2, and this turn, this gets +X power. X equals the number of &lt;Demon Continent&gt; characters milled times 1000.
</t>
    </r>
    <r>
      <rPr>
        <rFont val="Arial"/>
        <b/>
        <color theme="1"/>
        <sz val="9.0"/>
      </rPr>
      <t xml:space="preserve">AUTO </t>
    </r>
    <r>
      <rPr>
        <rFont val="Arial"/>
        <color theme="1"/>
        <sz val="9.0"/>
      </rPr>
      <t>- [Discard 1 card] When this is sent from Stage to Waiting Room, mill 2 cards, if you milled a Climax, you may pay cost. If you do, choose 1 character from your Waiting Room, add it to hand.</t>
    </r>
  </si>
  <si>
    <t>TSK/S101-010</t>
  </si>
  <si>
    <r>
      <rPr>
        <rFont val="Arial"/>
        <b/>
        <color theme="1"/>
        <sz val="9.0"/>
      </rPr>
      <t xml:space="preserve">(U) 0/0 Eren (Demon Continent/Adventurer)
AUTO </t>
    </r>
    <r>
      <rPr>
        <rFont val="Arial"/>
        <color theme="1"/>
        <sz val="9.0"/>
      </rPr>
      <t xml:space="preserve">- [(1) Discard 1 card] When this is placed on stage from hand, you may pay cost. If you do, search your deck for up to 1 &lt;Demon Continent&gt; character, show it to your opponent, add it to hand, and shuffle your deck afterwards
</t>
    </r>
    <r>
      <rPr>
        <rFont val="Arial"/>
        <b/>
        <color theme="1"/>
        <sz val="9.0"/>
      </rPr>
      <t xml:space="preserve">AUTO </t>
    </r>
    <r>
      <rPr>
        <rFont val="Arial"/>
        <color theme="1"/>
        <sz val="9.0"/>
      </rPr>
      <t>- At the start of your Climax Phase, choose 1 of your &lt;Demon Continent&gt; characters, this turn, it gets +500 power.</t>
    </r>
  </si>
  <si>
    <t>TSK/S101-011</t>
  </si>
  <si>
    <r>
      <rPr>
        <rFont val="Arial"/>
        <b/>
        <color theme="1"/>
        <sz val="9.0"/>
      </rPr>
      <t>(U) 1/0 Hakurou (Demon Continent/Swordsmanship)
CONT - EXPERIENCE</t>
    </r>
    <r>
      <rPr>
        <rFont val="Arial"/>
        <color theme="1"/>
        <sz val="9.0"/>
      </rPr>
      <t xml:space="preserve"> - If you have a Yellow Card in your Level Zone, this gets +4500 power.
</t>
    </r>
    <r>
      <rPr>
        <rFont val="Arial"/>
        <b/>
        <color theme="1"/>
        <sz val="9.0"/>
      </rPr>
      <t xml:space="preserve">AUTO </t>
    </r>
    <r>
      <rPr>
        <rFont val="Arial"/>
        <color theme="1"/>
        <sz val="9.0"/>
      </rPr>
      <t>- [Discard 1 Card] When this card is placed from your hand to the stage, you may pay the cost, if you do, choose 1 Level 0 or lower character in your waiting room, place it on the stage in any slot.
Image</t>
    </r>
  </si>
  <si>
    <t>TSK/S101-012</t>
  </si>
  <si>
    <r>
      <rPr>
        <rFont val="Arial"/>
        <b/>
        <color theme="1"/>
        <sz val="9.0"/>
      </rPr>
      <t>(U) 1/0 Diablo (Demon Continent/Demon)
CONT</t>
    </r>
    <r>
      <rPr>
        <rFont val="Arial"/>
        <b val="0"/>
        <color theme="1"/>
        <sz val="9.0"/>
      </rPr>
      <t xml:space="preserve"> - During your turn, if you have 2 or more other &lt;Demon Continent&gt; characters, this gets +2000 power.
</t>
    </r>
    <r>
      <rPr>
        <rFont val="Arial"/>
        <b/>
        <color theme="1"/>
        <sz val="9.0"/>
      </rPr>
      <t xml:space="preserve">AUTO </t>
    </r>
    <r>
      <rPr>
        <rFont val="Arial"/>
        <b val="0"/>
        <color theme="1"/>
        <sz val="9.0"/>
      </rPr>
      <t>- During this card's battle, when the damage you take is cancelled, you may return this to your hand.</t>
    </r>
  </si>
  <si>
    <t>TSK/S101-013</t>
  </si>
  <si>
    <r>
      <rPr>
        <rFont val="Arial"/>
        <b/>
        <color theme="1"/>
        <sz val="9.0"/>
      </rPr>
      <t>(U) 2/1 Ramiris (Demon Continent/Demon Lord)
AUTO</t>
    </r>
    <r>
      <rPr>
        <rFont val="Arial"/>
        <b val="0"/>
        <color theme="1"/>
        <sz val="9.0"/>
      </rPr>
      <t xml:space="preserve"> - [(1) Discard 2 cards] When you use this card's BACKUP, you may pay cost. if you do, choose 1 battling character, this turn, it gets +6 Soul.
</t>
    </r>
    <r>
      <rPr>
        <rFont val="Arial"/>
        <b/>
        <color theme="1"/>
        <sz val="9.0"/>
      </rPr>
      <t>ACT - BACKUP</t>
    </r>
    <r>
      <rPr>
        <rFont val="Arial"/>
        <b val="0"/>
        <color theme="1"/>
        <sz val="9.0"/>
      </rPr>
      <t xml:space="preserve"> +2500</t>
    </r>
  </si>
  <si>
    <t>TSK/S101-014</t>
  </si>
  <si>
    <r>
      <rPr>
        <rFont val="Arial"/>
        <b/>
        <color theme="1"/>
        <sz val="9.0"/>
      </rPr>
      <t>(U) 2/1 Shion (Demon Continent/Secretary)
CONT - ASSIST</t>
    </r>
    <r>
      <rPr>
        <rFont val="Arial"/>
        <color theme="1"/>
        <sz val="9.0"/>
      </rPr>
      <t xml:space="preserve"> Level x 500
</t>
    </r>
    <r>
      <rPr>
        <rFont val="Arial"/>
        <b/>
        <color theme="1"/>
        <sz val="9.0"/>
      </rPr>
      <t xml:space="preserve">ACT </t>
    </r>
    <r>
      <rPr>
        <rFont val="Arial"/>
        <color theme="1"/>
        <sz val="9.0"/>
      </rPr>
      <t xml:space="preserve">- [Rest this] Look at up to 2 cards from the top of your deck, and put them back on top in any order.
</t>
    </r>
  </si>
  <si>
    <t>TSK/S101-015</t>
  </si>
  <si>
    <r>
      <rPr>
        <rFont val="Arial"/>
        <b/>
        <color theme="1"/>
        <sz val="9.0"/>
      </rPr>
      <t>(C) 0/0 Geld (Demon Continent/Earnest)
AUTO</t>
    </r>
    <r>
      <rPr>
        <rFont val="Arial"/>
        <color theme="1"/>
        <sz val="9.0"/>
      </rPr>
      <t xml:space="preserve"> - When this is placed on stage from hand or attacks, choose 1 of your opponent's front row characters, this turn, it gets -500 power.</t>
    </r>
  </si>
  <si>
    <t>TSK/S101-016</t>
  </si>
  <si>
    <r>
      <rPr>
        <rFont val="Arial"/>
        <b/>
        <color theme="1"/>
        <sz val="9.0"/>
      </rPr>
      <t>(C) 0/0 Diablo (Demon Continent/Demon)
CONT</t>
    </r>
    <r>
      <rPr>
        <rFont val="Arial"/>
        <color theme="1"/>
        <sz val="9.0"/>
      </rPr>
      <t xml:space="preserve"> - All of your other &lt;Demon Continent&gt; characters get +500 power.
</t>
    </r>
    <r>
      <rPr>
        <rFont val="Arial"/>
        <b/>
        <color theme="1"/>
        <sz val="9.0"/>
      </rPr>
      <t xml:space="preserve">AUTO </t>
    </r>
    <r>
      <rPr>
        <rFont val="Arial"/>
        <color theme="1"/>
        <sz val="9.0"/>
      </rPr>
      <t>- At the start of your Climax Phase, choose 1 of your character with "Rimuru" in its name, this turn, it gets +1000 power.</t>
    </r>
  </si>
  <si>
    <t>TSK/S101-017</t>
  </si>
  <si>
    <r>
      <rPr>
        <rFont val="Arial"/>
        <b/>
        <color theme="1"/>
        <sz val="9.0"/>
      </rPr>
      <t>(C) 1/0 Shion (Demon Continent/Secretary)
CONT</t>
    </r>
    <r>
      <rPr>
        <rFont val="Arial"/>
        <color theme="1"/>
        <sz val="9.0"/>
      </rPr>
      <t xml:space="preserve"> - For each of your other &lt;Demon Continent&gt; characters, this gets +500 power.
</t>
    </r>
    <r>
      <rPr>
        <rFont val="Arial"/>
        <b/>
        <color theme="1"/>
        <sz val="9.0"/>
      </rPr>
      <t>AUTO - EXPERIENCE</t>
    </r>
    <r>
      <rPr>
        <rFont val="Arial"/>
        <color theme="1"/>
        <sz val="9.0"/>
      </rPr>
      <t xml:space="preserve"> - When this is placed on stage from hand, if you have a Yellow card and a Red card in your Level Zone, look at up to 4 cards from the top of your deck, choose up to 1 Climax from among them, add it to hand, and send the rest to Waiting Room. If you added a card to hand, discard 1 card.</t>
    </r>
  </si>
  <si>
    <t>TSK/S101-018</t>
  </si>
  <si>
    <r>
      <rPr>
        <rFont val="Arial"/>
        <b/>
        <color theme="1"/>
        <sz val="9.0"/>
      </rPr>
      <t>(C) 2/1 Hakurou (Demon Continent/Swordsmanship)
AUTO</t>
    </r>
    <r>
      <rPr>
        <rFont val="Arial"/>
        <b val="0"/>
        <color theme="1"/>
        <sz val="9.0"/>
      </rPr>
      <t xml:space="preserve"> - When this attacks, this turn, this gets +10000 power.
</t>
    </r>
    <r>
      <rPr>
        <rFont val="Arial"/>
        <b/>
        <color theme="1"/>
        <sz val="9.0"/>
      </rPr>
      <t xml:space="preserve">AUTO </t>
    </r>
    <r>
      <rPr>
        <rFont val="Arial"/>
        <b val="0"/>
        <color theme="1"/>
        <sz val="9.0"/>
      </rPr>
      <t>- When this card's battle opponent is Reversed, you may send that character to Stock. If you do, put the bottom card of your opponent's Stock into Waiting Room.</t>
    </r>
  </si>
  <si>
    <t>TSK/S101-019</t>
  </si>
  <si>
    <r>
      <rPr>
        <rFont val="Arial"/>
        <b/>
        <color theme="1"/>
        <sz val="9.0"/>
      </rPr>
      <t xml:space="preserve">(C) 2/1 Yuuki (Demon Continent)
CONT </t>
    </r>
    <r>
      <rPr>
        <rFont val="Arial"/>
        <b val="0"/>
        <color theme="1"/>
        <sz val="9.0"/>
      </rPr>
      <t xml:space="preserve">- For each of your other &lt;Demon Continent&gt; characters, this gets +1000 power.
</t>
    </r>
    <r>
      <rPr>
        <rFont val="Arial"/>
        <b/>
        <color theme="1"/>
        <sz val="9.0"/>
      </rPr>
      <t>AUTO - ENCORE</t>
    </r>
    <r>
      <rPr>
        <rFont val="Arial"/>
        <b val="0"/>
        <color theme="1"/>
        <sz val="9.0"/>
      </rPr>
      <t xml:space="preserve"> [Discard 1 &lt;Demon Continent&gt; character]</t>
    </r>
  </si>
  <si>
    <t>TSK/S101-020</t>
  </si>
  <si>
    <r>
      <rPr>
        <rFont val="Arial"/>
        <b/>
        <color theme="1"/>
        <sz val="9.0"/>
      </rPr>
      <t>(C) 3/2 Diablo (Demon Continent/Demon)
AUTO</t>
    </r>
    <r>
      <rPr>
        <rFont val="Arial"/>
        <b val="0"/>
        <color theme="1"/>
        <sz val="9.0"/>
      </rPr>
      <t xml:space="preserve"> - [Discard 1 card] When this is placed on stage from hand, you may pay cost. If you do, choose 1 of your opponent's Level 2 or lower Back Row characters, place it on top of their deck.</t>
    </r>
  </si>
  <si>
    <t>TSK/S101-021</t>
  </si>
  <si>
    <r>
      <rPr>
        <b/>
        <sz val="9.0"/>
      </rPr>
      <t>(U) 1/0 Event</t>
    </r>
    <r>
      <rPr>
        <b val="0"/>
        <sz val="9.0"/>
      </rPr>
      <t xml:space="preserve">
If you don't have a &lt;Demon Continent&gt; character, this cannot be played from hand.
Look at up to 4 cards from the top of your deck, choose up to 1 &lt;Demon Continent&gt; character from among them, show it to your opponent, add it to hand, send the rest to Waiting Room, then choose 1 of you</t>
    </r>
    <r>
      <rPr>
        <b val="0"/>
        <color rgb="FF000000"/>
        <sz val="9.0"/>
      </rPr>
      <t xml:space="preserve">r </t>
    </r>
    <r>
      <rPr>
        <b/>
        <color rgb="FF1155CC"/>
        <sz val="9.0"/>
        <u/>
      </rPr>
      <t>"3 Rules, Rimuru - TSK/S82-016"</t>
    </r>
    <r>
      <rPr>
        <b val="0"/>
        <sz val="9.0"/>
      </rPr>
      <t>, Stand it.</t>
    </r>
  </si>
  <si>
    <t>TSK/S101-022</t>
  </si>
  <si>
    <t>(CR) Choice CX</t>
  </si>
  <si>
    <t>RRR</t>
  </si>
  <si>
    <t>TSK/S101-023</t>
  </si>
  <si>
    <t>(CC) Choice CX</t>
  </si>
  <si>
    <t>TSK/S101-024</t>
  </si>
  <si>
    <t>(CC) Wind CX</t>
  </si>
  <si>
    <t>TSK/S101-025</t>
  </si>
  <si>
    <r>
      <rPr>
        <rFont val="Arial"/>
        <b/>
        <color theme="1"/>
        <sz val="9.0"/>
      </rPr>
      <t>(RR) 0/0 Rimuru (Demon Continent/Demon Lord)
ACT</t>
    </r>
    <r>
      <rPr>
        <rFont val="Arial"/>
        <color theme="1"/>
        <sz val="9.0"/>
      </rPr>
      <t xml:space="preserve"> - [Discard 2 cards, Rest this] Choose 1 Cost 1 or lower character with "Veldora" in its name whose Level is equal to or lower than your Level in your Waiting Room, place it on stage in any slot.
</t>
    </r>
    <r>
      <rPr>
        <rFont val="Arial"/>
        <b/>
        <color theme="1"/>
        <sz val="9.0"/>
      </rPr>
      <t>ACT - BRAINSTORM</t>
    </r>
    <r>
      <rPr>
        <rFont val="Arial"/>
        <color theme="1"/>
        <sz val="9.0"/>
      </rPr>
      <t xml:space="preserve"> [(1) Rest this] Flip over the top 4 cards of your deck, then send them to Waiting Room. For each Climax among them, choose up to 1 &lt;Demon Continent&gt; character from your Waiting Room, and add it to hand.</t>
    </r>
  </si>
  <si>
    <t>TSK/S101-026</t>
  </si>
  <si>
    <r>
      <rPr>
        <rFont val="Arial"/>
        <b/>
        <color theme="1"/>
        <sz val="9.0"/>
      </rPr>
      <t>(RR) 1/0 Veldora (Demon Continent/Dragon)
CONT</t>
    </r>
    <r>
      <rPr>
        <rFont val="Arial"/>
        <color theme="1"/>
        <sz val="9.0"/>
      </rPr>
      <t xml:space="preserve"> - If all of your characters are &lt;Demon Continent&gt;, this gets +1000 power.
</t>
    </r>
    <r>
      <rPr>
        <rFont val="Arial"/>
        <b/>
        <color theme="1"/>
        <sz val="9.0"/>
      </rPr>
      <t xml:space="preserve">AUTO - </t>
    </r>
    <r>
      <rPr>
        <rFont val="Arial"/>
        <b/>
        <color rgb="FFE06666"/>
        <sz val="9.0"/>
      </rPr>
      <t>{CX Combo}</t>
    </r>
    <r>
      <rPr>
        <rFont val="Arial"/>
        <color theme="1"/>
        <sz val="9.0"/>
      </rPr>
      <t xml:space="preserve"> When this attacks, if you have the </t>
    </r>
    <r>
      <rPr>
        <rFont val="Arial"/>
        <b/>
        <color theme="1"/>
        <sz val="9.0"/>
      </rPr>
      <t>Bar CX (042)</t>
    </r>
    <r>
      <rPr>
        <rFont val="Arial"/>
        <color theme="1"/>
        <sz val="9.0"/>
      </rPr>
      <t xml:space="preserve"> in your Climax Area, you have 6 or less hand, and you have another &lt;Demon Continent&gt; character, look at up to 3 cards from the top of your deck, choose up to 1 &lt;Demon Continent&gt; character or </t>
    </r>
    <r>
      <rPr>
        <rFont val="Arial"/>
        <b/>
        <color theme="1"/>
        <sz val="9.0"/>
      </rPr>
      <t>{2/0 Event - 040}</t>
    </r>
    <r>
      <rPr>
        <rFont val="Arial"/>
        <color theme="1"/>
        <sz val="9.0"/>
      </rPr>
      <t xml:space="preserve"> from among them, show it to your opponent, add it to hand, send the rest to Waiting Room, then look at up to 2 cards from the top of your deck, choose 1 card among them, put it back on top of your deck, and send the rest to Waiting Room. </t>
    </r>
  </si>
  <si>
    <t>TSK/S101-027</t>
  </si>
  <si>
    <r>
      <rPr>
        <rFont val="Arial"/>
        <b/>
        <color theme="1"/>
        <sz val="9.0"/>
      </rPr>
      <t xml:space="preserve">(R) 0/0 Veldora (Demon Continent/Dragon)
AUTO </t>
    </r>
    <r>
      <rPr>
        <rFont val="Arial"/>
        <b val="0"/>
        <color theme="1"/>
        <sz val="9.0"/>
      </rPr>
      <t xml:space="preserve">- This ability can only be activated up to once per turn. When you use RESONATE, choose 1 of your characters, this turn, it gets +1000 power.
</t>
    </r>
    <r>
      <rPr>
        <rFont val="Arial"/>
        <b/>
        <color theme="1"/>
        <sz val="9.0"/>
      </rPr>
      <t>ACT - RESONATE</t>
    </r>
    <r>
      <rPr>
        <rFont val="Arial"/>
        <b val="0"/>
        <color theme="1"/>
        <sz val="9.0"/>
      </rPr>
      <t xml:space="preserve"> [(1) Reveal </t>
    </r>
    <r>
      <rPr>
        <rFont val="Arial"/>
        <b/>
        <color theme="1"/>
        <sz val="9.0"/>
      </rPr>
      <t>{New Yellow RR 3/2 Rimuru - 002}</t>
    </r>
    <r>
      <rPr>
        <rFont val="Arial"/>
        <b val="0"/>
        <color theme="1"/>
        <sz val="9.0"/>
      </rPr>
      <t xml:space="preserve"> from your hand, Rest this] Look at up to 3 cards from the top of your deck, choose up to 1 &lt;Demon Continent&gt; character from among them, show it to your opponent, add it to your hand, and put the rest into the Waiting Room.</t>
    </r>
  </si>
  <si>
    <t>TSK/S101-028</t>
  </si>
  <si>
    <r>
      <rPr>
        <rFont val="Arial"/>
        <b/>
        <color theme="1"/>
        <sz val="9.0"/>
      </rPr>
      <t>(R) 0/0 Luminous (Demon Continent/Demon Lord)
AUTO</t>
    </r>
    <r>
      <rPr>
        <rFont val="Arial"/>
        <color theme="1"/>
        <sz val="9.0"/>
      </rPr>
      <t xml:space="preserve"> - [(1) Put the top card of your deck into Clock, discard 1 card] When this is sent from Stage to Waiting Room, you may pay cost. If you do, look at up to 6 cards from the top of your deck, choose up to 2 &lt;Demon Lord&gt; characters from among them, show them to your opponent, add them to hand, send the rest to Waiting Room. 
</t>
    </r>
  </si>
  <si>
    <t>TSK/S101-029</t>
  </si>
  <si>
    <r>
      <rPr>
        <rFont val="Arial"/>
        <b/>
        <color theme="1"/>
        <sz val="9.0"/>
      </rPr>
      <t>(R) 1/1 Rimuru (Demon Continent/Demon Lord)
CONT - ASSIST</t>
    </r>
    <r>
      <rPr>
        <rFont val="Arial"/>
        <color theme="1"/>
        <sz val="9.0"/>
      </rPr>
      <t xml:space="preserve"> Level x 500 to &lt;Demon Continent&gt; characters.
</t>
    </r>
    <r>
      <rPr>
        <rFont val="Arial"/>
        <b/>
        <color theme="1"/>
        <sz val="9.0"/>
      </rPr>
      <t>AUTO - BOND</t>
    </r>
    <r>
      <rPr>
        <rFont val="Arial"/>
        <color theme="1"/>
        <sz val="9.0"/>
      </rPr>
      <t xml:space="preserve"> [Discard 1 card] to</t>
    </r>
    <r>
      <rPr>
        <rFont val="Arial"/>
        <b/>
        <color theme="1"/>
        <sz val="9.0"/>
      </rPr>
      <t xml:space="preserve"> {1/0 Veldora CXC - 026}</t>
    </r>
  </si>
  <si>
    <t>TSK/S101-030</t>
  </si>
  <si>
    <r>
      <rPr>
        <rFont val="Arial"/>
        <b/>
        <color theme="1"/>
        <sz val="9.0"/>
      </rPr>
      <t xml:space="preserve">(R) 3/2 Veldora (Demon Continent/Dragon)
AUTO </t>
    </r>
    <r>
      <rPr>
        <rFont val="Arial"/>
        <color theme="1"/>
        <sz val="9.0"/>
      </rPr>
      <t xml:space="preserve">- When this is placed on stage from hand. choose up to 1 of your opponent's characters. return it to hand. You may discard 1 card. If you do. choose 1 of your opponent's character, return it to hand.
</t>
    </r>
    <r>
      <rPr>
        <rFont val="Arial"/>
        <b/>
        <color theme="1"/>
        <sz val="9.0"/>
      </rPr>
      <t xml:space="preserve">AUTO </t>
    </r>
    <r>
      <rPr>
        <rFont val="Arial"/>
        <color theme="1"/>
        <sz val="9.0"/>
      </rPr>
      <t>- [(1) Discard 1 card] When this attacks, you may pay cost. If you do, choose 1 of your opponent's front row characters, return it to hand, then this turn, this gets +1000 power.</t>
    </r>
  </si>
  <si>
    <t>TSK/S101-031</t>
  </si>
  <si>
    <r>
      <rPr>
        <rFont val="Arial"/>
        <b/>
        <color theme="1"/>
        <sz val="9.0"/>
      </rPr>
      <t xml:space="preserve">(R) 3/2 Hinata (Demon Continent/Knight)
AUTO </t>
    </r>
    <r>
      <rPr>
        <rFont val="Arial"/>
        <b val="0"/>
        <color theme="1"/>
        <sz val="9.0"/>
      </rPr>
      <t xml:space="preserve">- When this is placed on stage from hand, put up to 1 card from the top of your deck into Stock, then perform the following effect, "You may choose 1 of your opponent's Level 1 or higher characters. If you do, your opponent chooses 1 Level X or lower character from their Waiting Room, and swaps the two characters. X equals the Level of the character chosen by you -1."
</t>
    </r>
    <r>
      <rPr>
        <rFont val="Arial"/>
        <b/>
        <color theme="1"/>
        <sz val="9.0"/>
      </rPr>
      <t xml:space="preserve">AUTO </t>
    </r>
    <r>
      <rPr>
        <rFont val="Arial"/>
        <b val="0"/>
        <color theme="1"/>
        <sz val="9.0"/>
      </rPr>
      <t>- [Discard 2 cards] When this card's battle opponent is Reversed, you may pay cost. if you do, deal X damage to your opponent. X is equal to the number of your opponent's Reversed characters.</t>
    </r>
  </si>
  <si>
    <t>TSK/S101-032</t>
  </si>
  <si>
    <r>
      <rPr>
        <rFont val="Arial"/>
        <b/>
        <color theme="1"/>
        <sz val="9.0"/>
      </rPr>
      <t xml:space="preserve">(U) 0/0 Veldora (Demon Continent/Dragon)
CONT </t>
    </r>
    <r>
      <rPr>
        <rFont val="Arial"/>
        <b val="0"/>
        <color theme="1"/>
        <sz val="9.0"/>
      </rPr>
      <t xml:space="preserve">- If you have 5 or more hand, this gets +2000 power.
</t>
    </r>
    <r>
      <rPr>
        <rFont val="Arial"/>
        <b/>
        <color theme="1"/>
        <sz val="9.0"/>
      </rPr>
      <t xml:space="preserve">ACT </t>
    </r>
    <r>
      <rPr>
        <rFont val="Arial"/>
        <b val="0"/>
        <color theme="1"/>
        <sz val="9.0"/>
      </rPr>
      <t>- [Discard 1 card, send this to Waiting Room] Choose 1 &lt;Demon Continent&gt; character in your Waiting Room, add it to hand.</t>
    </r>
  </si>
  <si>
    <t>TSK/S101-033</t>
  </si>
  <si>
    <r>
      <rPr>
        <rFont val="Arial"/>
        <b/>
        <color theme="1"/>
        <sz val="9.0"/>
      </rPr>
      <t>(U) 2/1 RImuru (Demon Continent/Demon Lord)
AUTO</t>
    </r>
    <r>
      <rPr>
        <rFont val="Arial"/>
        <b val="0"/>
        <color theme="1"/>
        <sz val="9.0"/>
      </rPr>
      <t xml:space="preserve"> - When this is placed on stage from hand, if you have 4 or more other &lt;Demon Continent&gt; characters, choose 1 &lt;Demon Continent&gt; character in your Waiting Room, you may send it to Stock.
</t>
    </r>
    <r>
      <rPr>
        <rFont val="Arial"/>
        <b/>
        <color theme="1"/>
        <sz val="9.0"/>
      </rPr>
      <t xml:space="preserve">AUTO </t>
    </r>
    <r>
      <rPr>
        <rFont val="Arial"/>
        <b val="0"/>
        <color theme="1"/>
        <sz val="9.0"/>
      </rPr>
      <t xml:space="preserve">- [(2) Send this to Waiting Room] At the start of your Climax Phase, you may pay cost. if you do, choose 1 </t>
    </r>
    <r>
      <rPr>
        <rFont val="Arial"/>
        <b/>
        <color theme="1"/>
        <sz val="9.0"/>
      </rPr>
      <t>{U 3/2 Veldora - 034}</t>
    </r>
    <r>
      <rPr>
        <rFont val="Arial"/>
        <b val="0"/>
        <color theme="1"/>
        <sz val="9.0"/>
      </rPr>
      <t xml:space="preserve"> in your Waiting Room, place it on stage in this card's former slot.</t>
    </r>
  </si>
  <si>
    <t>TSK/S101-034</t>
  </si>
  <si>
    <r>
      <rPr>
        <rFont val="Arial"/>
        <b/>
        <color theme="1"/>
        <sz val="9.0"/>
      </rPr>
      <t xml:space="preserve">(U) 3/2 Veldora (Demon Continent/Dragon)
CONT </t>
    </r>
    <r>
      <rPr>
        <rFont val="Arial"/>
        <b val="0"/>
        <color theme="1"/>
        <sz val="9.0"/>
      </rPr>
      <t xml:space="preserve">- For each of your other back row &lt;Demon Continent&gt; characters, this gets +500 power.
</t>
    </r>
    <r>
      <rPr>
        <rFont val="Arial"/>
        <b/>
        <color theme="1"/>
        <sz val="9.0"/>
      </rPr>
      <t xml:space="preserve">AUTO </t>
    </r>
    <r>
      <rPr>
        <rFont val="Arial"/>
        <b val="0"/>
        <color theme="1"/>
        <sz val="9.0"/>
      </rPr>
      <t xml:space="preserve">- When this is placed on stage from hand or by the AUTO effect of </t>
    </r>
    <r>
      <rPr>
        <rFont val="Arial"/>
        <b/>
        <color theme="1"/>
        <sz val="9.0"/>
      </rPr>
      <t>{2/1 Rimuru - 033}</t>
    </r>
    <r>
      <rPr>
        <rFont val="Arial"/>
        <b val="0"/>
        <color theme="1"/>
        <sz val="9.0"/>
      </rPr>
      <t>, choose 1 &lt;Demon Continent&gt; character from your Waiting Room, you may add it to hand.</t>
    </r>
  </si>
  <si>
    <t>TSK/S101-035</t>
  </si>
  <si>
    <r>
      <rPr>
        <rFont val="Arial"/>
        <b/>
        <color theme="1"/>
        <sz val="9.0"/>
      </rPr>
      <t>(C) 0/0 Veldora (Demon Continent/Dragon)
AUTO</t>
    </r>
    <r>
      <rPr>
        <rFont val="Arial"/>
        <b val="0"/>
        <color theme="1"/>
        <sz val="9.0"/>
      </rPr>
      <t xml:space="preserve"> - When your other &lt;Demon Continent&gt; character attacks, this turn, this gets +1000 power.
</t>
    </r>
    <r>
      <rPr>
        <rFont val="Arial"/>
        <b/>
        <color theme="1"/>
        <sz val="9.0"/>
      </rPr>
      <t xml:space="preserve">AUTO </t>
    </r>
    <r>
      <rPr>
        <rFont val="Arial"/>
        <b val="0"/>
        <color theme="1"/>
        <sz val="9.0"/>
      </rPr>
      <t>- When this character's battle opponent is Reversed, you may send the top card of your opponent's Clock to Waiting Room. If you do, send that character to Clock.</t>
    </r>
  </si>
  <si>
    <t>TSK/S101-036</t>
  </si>
  <si>
    <r>
      <rPr>
        <rFont val="Arial"/>
        <b/>
        <color theme="1"/>
        <sz val="9.0"/>
      </rPr>
      <t>(C) 1/0 Rimuru (Demon Continent/Demon Lord)
AUTO</t>
    </r>
    <r>
      <rPr>
        <rFont val="Arial"/>
        <b val="0"/>
        <color theme="1"/>
        <sz val="9.0"/>
      </rPr>
      <t xml:space="preserve"> - When this is placed on stage from hand, this turn, this gets +3000 power.
</t>
    </r>
    <r>
      <rPr>
        <rFont val="Arial"/>
        <b/>
        <color theme="1"/>
        <sz val="9.0"/>
      </rPr>
      <t xml:space="preserve">AUTO </t>
    </r>
    <r>
      <rPr>
        <rFont val="Arial"/>
        <b val="0"/>
        <color theme="1"/>
        <sz val="9.0"/>
      </rPr>
      <t>- When this is Front Attacked, choose 1</t>
    </r>
    <r>
      <rPr>
        <rFont val="Arial"/>
        <b/>
        <color theme="1"/>
        <sz val="9.0"/>
      </rPr>
      <t xml:space="preserve"> {1/1 Veldora - 037}</t>
    </r>
    <r>
      <rPr>
        <rFont val="Arial"/>
        <b val="0"/>
        <color theme="1"/>
        <sz val="9.0"/>
      </rPr>
      <t xml:space="preserve"> in your Hand, you may swap it with this card as a defending character.</t>
    </r>
  </si>
  <si>
    <t>TSK/S101-037</t>
  </si>
  <si>
    <r>
      <rPr>
        <rFont val="Arial"/>
        <b/>
        <color theme="1"/>
        <sz val="9.0"/>
      </rPr>
      <t xml:space="preserve">(C) 1/1 Veldora (Demon Continent/Dragon)
CONT </t>
    </r>
    <r>
      <rPr>
        <rFont val="Arial"/>
        <b val="0"/>
        <color theme="1"/>
        <sz val="9.0"/>
      </rPr>
      <t>- If you have 2 or more other &lt;Demon Continent&gt; characters, this gets +4000 power.</t>
    </r>
  </si>
  <si>
    <t>TSK/S101-038</t>
  </si>
  <si>
    <r>
      <rPr>
        <rFont val="Arial"/>
        <b/>
        <color theme="1"/>
        <sz val="9.0"/>
      </rPr>
      <t>(C) 2/1 Veldora (Demon Continent/Dragon)
CONT - EXPERIENCE 5</t>
    </r>
    <r>
      <rPr>
        <rFont val="Arial"/>
        <b val="0"/>
        <color theme="1"/>
        <sz val="9.0"/>
      </rPr>
      <t xml:space="preserve"> - If the sum of Levels of cards in your Level Zone is 5 or more, this gets +4500 power.
</t>
    </r>
    <r>
      <rPr>
        <rFont val="Arial"/>
        <b/>
        <color theme="1"/>
        <sz val="9.0"/>
      </rPr>
      <t>AUTO - EXPERERINCE 5</t>
    </r>
    <r>
      <rPr>
        <rFont val="Arial"/>
        <b val="0"/>
        <color theme="1"/>
        <sz val="9.0"/>
      </rPr>
      <t xml:space="preserve"> - [Discard 1 card] When this is placed on stage from hand, if the sum of Levels of cards in your Level Zone is 5 or more, you may pay cost. if you do, choose 1 of your opponent's characters, Stand it and move it to an opponent's empty slot or choose another 1 of your opponent's characters, stand them and swap them.</t>
    </r>
  </si>
  <si>
    <t>TSK/S101-039</t>
  </si>
  <si>
    <r>
      <rPr>
        <rFont val="Arial"/>
        <b/>
        <color theme="1"/>
        <sz val="9.0"/>
      </rPr>
      <t>(C) 2/1 Rimuru (Demon Continent/Slime)
CONT</t>
    </r>
    <r>
      <rPr>
        <rFont val="Arial"/>
        <b val="0"/>
        <color theme="1"/>
        <sz val="9.0"/>
      </rPr>
      <t xml:space="preserve"> - During your turn, for each of your other &lt;Demon Continent&gt; characters, this gets +1500 power.
</t>
    </r>
    <r>
      <rPr>
        <rFont val="Arial"/>
        <b/>
        <color theme="1"/>
        <sz val="9.0"/>
      </rPr>
      <t xml:space="preserve">AUTO - </t>
    </r>
    <r>
      <rPr>
        <rFont val="Arial"/>
        <b/>
        <color rgb="FFE06666"/>
        <sz val="9.0"/>
      </rPr>
      <t>{CX Combo}</t>
    </r>
    <r>
      <rPr>
        <rFont val="Arial"/>
        <b val="0"/>
        <color theme="1"/>
        <sz val="9.0"/>
      </rPr>
      <t xml:space="preserve"> When this attacks, if you have the </t>
    </r>
    <r>
      <rPr>
        <rFont val="Arial"/>
        <b/>
        <color theme="1"/>
        <sz val="9.0"/>
      </rPr>
      <t>Bar CX (043)</t>
    </r>
    <r>
      <rPr>
        <rFont val="Arial"/>
        <b val="0"/>
        <color theme="1"/>
        <sz val="9.0"/>
      </rPr>
      <t xml:space="preserve"> in your Climax Area, choose up to 1 &lt;Demon Continent&gt; character in your Waiting Room, send it to Stock, then until the end of your opponent's next turn, this gains the following ability, "</t>
    </r>
    <r>
      <rPr>
        <rFont val="Arial"/>
        <b/>
        <color theme="1"/>
        <sz val="9.0"/>
      </rPr>
      <t xml:space="preserve">AUTO </t>
    </r>
    <r>
      <rPr>
        <rFont val="Arial"/>
        <b val="0"/>
        <color theme="1"/>
        <sz val="9.0"/>
      </rPr>
      <t>- When this is Front Attacked, you may return this to hand."</t>
    </r>
  </si>
  <si>
    <t>TSK/S101-040</t>
  </si>
  <si>
    <r>
      <rPr>
        <rFont val="Arial"/>
        <b/>
        <color theme="1"/>
        <sz val="9.0"/>
      </rPr>
      <t xml:space="preserve">(U) 2/0 Event
</t>
    </r>
    <r>
      <rPr>
        <rFont val="Arial"/>
        <b val="0"/>
        <color theme="1"/>
        <sz val="9.0"/>
      </rPr>
      <t>Choose 1 of your characters, this turn, it gains the following ability, "</t>
    </r>
    <r>
      <rPr>
        <rFont val="Arial"/>
        <b/>
        <color theme="1"/>
        <sz val="9.0"/>
      </rPr>
      <t xml:space="preserve">AUTO </t>
    </r>
    <r>
      <rPr>
        <rFont val="Arial"/>
        <b val="0"/>
        <color theme="1"/>
        <sz val="9.0"/>
      </rPr>
      <t>- When this card's battle opponent is Reversed, choose 1 &lt;Demon Continent&gt; character in your Waiting Room, you may add it to hand."
Send this to Stock.</t>
    </r>
    <r>
      <rPr>
        <rFont val="Arial"/>
        <b/>
        <color theme="1"/>
        <sz val="9.0"/>
      </rPr>
      <t xml:space="preserve">
</t>
    </r>
  </si>
  <si>
    <t>TSK/S101-041</t>
  </si>
  <si>
    <r>
      <rPr>
        <rFont val="Arial"/>
        <b/>
        <color theme="1"/>
        <sz val="9.0"/>
      </rPr>
      <t xml:space="preserve">(U) 2/1 Event </t>
    </r>
    <r>
      <rPr>
        <rFont val="Arial"/>
        <b val="0"/>
        <color theme="1"/>
        <sz val="9.0"/>
      </rPr>
      <t xml:space="preserve">
If you don't have a character with "Rimuru" in its name, this cannot be played from hand.
Send this to Memory. Look at up to 4 cards from the top of your deck, choose 1 card from among them, add it to hand, put the rest back on top of your deck in any order.
</t>
    </r>
    <r>
      <rPr>
        <rFont val="Arial"/>
        <b/>
        <color theme="1"/>
        <sz val="9.0"/>
      </rPr>
      <t>AUTO - MEMORY</t>
    </r>
    <r>
      <rPr>
        <rFont val="Arial"/>
        <b val="0"/>
        <color theme="1"/>
        <sz val="9.0"/>
      </rPr>
      <t xml:space="preserve"> [Discard 1 Climax] While this is in your Memory, at the start of your Main Phase, you may pay cost. If you do, add this to hand. </t>
    </r>
    <r>
      <rPr>
        <rFont val="Arial"/>
        <b/>
        <color theme="1"/>
        <sz val="9.0"/>
      </rPr>
      <t xml:space="preserve">
</t>
    </r>
  </si>
  <si>
    <t>TSK/S101-042</t>
  </si>
  <si>
    <t>(CR) Bar CX</t>
  </si>
  <si>
    <t>TSK/S101-043</t>
  </si>
  <si>
    <t>(CC) Bar CX</t>
  </si>
  <si>
    <t>TSK/S101-044</t>
  </si>
  <si>
    <r>
      <rPr>
        <rFont val="Arial"/>
        <b/>
        <color theme="1"/>
        <sz val="9.0"/>
      </rPr>
      <t>(RR) 0/0 Shuna (Demon Continent/Shrine Maiden)
AUTO</t>
    </r>
    <r>
      <rPr>
        <rFont val="Arial"/>
        <b val="0"/>
        <color theme="1"/>
        <sz val="9.0"/>
      </rPr>
      <t xml:space="preserve"> - When this attacks, choose 1 of your other characters, this turn, it gets +1500 power.
</t>
    </r>
    <r>
      <rPr>
        <rFont val="Arial"/>
        <b/>
        <color theme="1"/>
        <sz val="9.0"/>
      </rPr>
      <t xml:space="preserve">AUTO </t>
    </r>
    <r>
      <rPr>
        <rFont val="Arial"/>
        <b val="0"/>
        <color theme="1"/>
        <sz val="9.0"/>
      </rPr>
      <t>- [(1) Put the top card of your deck into Clock] When this is sent from stage to Waiting Room, you may pay cost. If you do, look at up to 2 cards from the top of your deck, choose up to 2 &lt;Demon Continent&gt; characters from among them, show them to your opponent, add them to hand, and send the rest to Waiting Room.</t>
    </r>
    <r>
      <rPr>
        <rFont val="Arial"/>
        <b/>
        <color theme="1"/>
        <sz val="9.0"/>
      </rPr>
      <t xml:space="preserve">
</t>
    </r>
  </si>
  <si>
    <t>TSK/S101-045</t>
  </si>
  <si>
    <r>
      <rPr>
        <rFont val="Arial"/>
        <b/>
        <color theme="1"/>
        <sz val="9.0"/>
      </rPr>
      <t xml:space="preserve">(RR) 1/0 Milim (Demon Continent/Demon Lord)
CONT </t>
    </r>
    <r>
      <rPr>
        <rFont val="Arial"/>
        <b val="0"/>
        <color theme="1"/>
        <sz val="9.0"/>
      </rPr>
      <t xml:space="preserve">- During your turn, if all of your characters are &lt;Demon Continenet&gt;, this gets +2000 power.
</t>
    </r>
    <r>
      <rPr>
        <rFont val="Arial"/>
        <b/>
        <color theme="1"/>
        <sz val="9.0"/>
      </rPr>
      <t xml:space="preserve">AUTO - </t>
    </r>
    <r>
      <rPr>
        <rFont val="Arial"/>
        <b/>
        <color rgb="FFE06666"/>
        <sz val="9.0"/>
      </rPr>
      <t>{CX Combo}</t>
    </r>
    <r>
      <rPr>
        <rFont val="Arial"/>
        <b val="0"/>
        <color theme="1"/>
        <sz val="9.0"/>
      </rPr>
      <t xml:space="preserve"> When this attacks, if you have the </t>
    </r>
    <r>
      <rPr>
        <rFont val="Arial"/>
        <b/>
        <color theme="1"/>
        <sz val="9.0"/>
      </rPr>
      <t>Door CX (073)</t>
    </r>
    <r>
      <rPr>
        <rFont val="Arial"/>
        <b val="0"/>
        <color theme="1"/>
        <sz val="9.0"/>
      </rPr>
      <t xml:space="preserve"> in your Climax Area, choose up to 1 of your Opponent's Level 0 or lower Back Row characters, send it to Waiting Room, then reveal the top card of your deck. If that card is a &lt;Demon Continent&gt; character or </t>
    </r>
    <r>
      <rPr>
        <rFont val="Arial"/>
        <b/>
        <color theme="1"/>
        <sz val="9.0"/>
      </rPr>
      <t>{1/1 Red Event - 071}</t>
    </r>
    <r>
      <rPr>
        <rFont val="Arial"/>
        <b val="0"/>
        <color theme="1"/>
        <sz val="9.0"/>
      </rPr>
      <t xml:space="preserve">, add it to hand. </t>
    </r>
    <r>
      <rPr>
        <rFont val="Arial"/>
        <b/>
        <color theme="1"/>
        <sz val="9.0"/>
      </rPr>
      <t xml:space="preserve">
</t>
    </r>
  </si>
  <si>
    <t>TSK/S101-046</t>
  </si>
  <si>
    <r>
      <rPr>
        <rFont val="Arial"/>
        <b/>
        <color theme="1"/>
        <sz val="9.0"/>
      </rPr>
      <t>(RR) 2/1 Benimaru (Demon Continent/Flame)
CONT</t>
    </r>
    <r>
      <rPr>
        <rFont val="Arial"/>
        <b val="0"/>
        <color theme="1"/>
        <sz val="9.0"/>
      </rPr>
      <t xml:space="preserve"> - If all of your characters are &lt;Demon Continent&gt;, this gets +4500 power and "</t>
    </r>
    <r>
      <rPr>
        <rFont val="Arial"/>
        <b/>
        <color theme="1"/>
        <sz val="9.0"/>
      </rPr>
      <t>AUTO - ENCORE</t>
    </r>
    <r>
      <rPr>
        <rFont val="Arial"/>
        <b val="0"/>
        <color theme="1"/>
        <sz val="9.0"/>
      </rPr>
      <t xml:space="preserve"> [Discard 1 &lt;Demon Continent&gt; character]"
</t>
    </r>
    <r>
      <rPr>
        <rFont val="Arial"/>
        <b/>
        <color theme="1"/>
        <sz val="9.0"/>
      </rPr>
      <t xml:space="preserve">AUTO - </t>
    </r>
    <r>
      <rPr>
        <rFont val="Arial"/>
        <b/>
        <color rgb="FFE06666"/>
        <sz val="9.0"/>
      </rPr>
      <t>{CX Combo}</t>
    </r>
    <r>
      <rPr>
        <rFont val="Arial"/>
        <b/>
        <color theme="1"/>
        <sz val="9.0"/>
      </rPr>
      <t xml:space="preserve"> EXPERIENCE</t>
    </r>
    <r>
      <rPr>
        <rFont val="Arial"/>
        <b val="0"/>
        <color theme="1"/>
        <sz val="9.0"/>
      </rPr>
      <t xml:space="preserve"> - When the </t>
    </r>
    <r>
      <rPr>
        <rFont val="Arial"/>
        <b/>
        <color theme="1"/>
        <sz val="9.0"/>
      </rPr>
      <t>Standby CX (074)</t>
    </r>
    <r>
      <rPr>
        <rFont val="Arial"/>
        <b val="0"/>
        <color theme="1"/>
        <sz val="9.0"/>
      </rPr>
      <t xml:space="preserve"> is placed in your Climax Area, if this is in your Front Row, and you have a Yellow card and a Red card in your Level Zone, choose 1 of the following 2 effects and resolve it,
a) "Choose 1 of your other &lt;Demon Continent&gt; characters, you may Stand it."
b) "You may put the top card of your Stock to Waiting Room. If you do, deal 1 damage to your opponent." </t>
    </r>
    <r>
      <rPr>
        <rFont val="Arial"/>
        <b/>
        <color theme="1"/>
        <sz val="9.0"/>
      </rPr>
      <t xml:space="preserve">
</t>
    </r>
  </si>
  <si>
    <t>TSK/S101-047</t>
  </si>
  <si>
    <r>
      <rPr>
        <rFont val="Arial"/>
        <b/>
        <color theme="1"/>
        <sz val="9.0"/>
      </rPr>
      <t>(RR) 3/2 Rimuru (Demon Continent/Demon Lord)
AUTO</t>
    </r>
    <r>
      <rPr>
        <rFont val="Arial"/>
        <b val="0"/>
        <color theme="1"/>
        <sz val="9.0"/>
      </rPr>
      <t xml:space="preserve"> - When this is placed on stage from hand, you may Heal 1.
</t>
    </r>
    <r>
      <rPr>
        <rFont val="Arial"/>
        <b/>
        <color theme="1"/>
        <sz val="9.0"/>
      </rPr>
      <t xml:space="preserve">AUTO - </t>
    </r>
    <r>
      <rPr>
        <rFont val="Arial"/>
        <b/>
        <color rgb="FFE06666"/>
        <sz val="9.0"/>
      </rPr>
      <t>{CX Combo}</t>
    </r>
    <r>
      <rPr>
        <rFont val="Arial"/>
        <b val="0"/>
        <color theme="1"/>
        <sz val="9.0"/>
      </rPr>
      <t xml:space="preserve"> [Discard 1 &lt;Demon Continent&gt; character] When this attacks, if you have the </t>
    </r>
    <r>
      <rPr>
        <rFont val="Arial"/>
        <b/>
        <color theme="1"/>
        <sz val="9.0"/>
      </rPr>
      <t>Door CX (072)</t>
    </r>
    <r>
      <rPr>
        <rFont val="Arial"/>
        <b val="0"/>
        <color theme="1"/>
        <sz val="9.0"/>
      </rPr>
      <t xml:space="preserve"> in your Climax Area, and you have 3 or more other &lt;Demon Lord&gt; characters, you may pay cost. If you do, deal 2 damage to your opponent and this turn, this gets +1500 power.</t>
    </r>
  </si>
  <si>
    <t>SEC</t>
  </si>
  <si>
    <t>TSK/S101-048</t>
  </si>
  <si>
    <r>
      <rPr>
        <rFont val="Arial"/>
        <b/>
        <color theme="1"/>
        <sz val="9.0"/>
      </rPr>
      <t>(R) 0/0 Milim (Demon Continent/Demon Lord)
AUTO</t>
    </r>
    <r>
      <rPr>
        <rFont val="Arial"/>
        <b val="0"/>
        <color theme="1"/>
        <sz val="9.0"/>
      </rPr>
      <t xml:space="preserve"> - When this is placed on stage from hand, choose 1 card from your hand, you may send it to Stock.
</t>
    </r>
    <r>
      <rPr>
        <rFont val="Arial"/>
        <b/>
        <color theme="1"/>
        <sz val="9.0"/>
      </rPr>
      <t xml:space="preserve">ACT </t>
    </r>
    <r>
      <rPr>
        <rFont val="Arial"/>
        <b val="0"/>
        <color theme="1"/>
        <sz val="9.0"/>
      </rPr>
      <t>- [(1) Send this to Waiting Room] Look at up to 4 cards from the top of your deck, choose up to 1 &lt;Demon Continent&gt; character from among them, show it to your opponent, add it to hand, and send the rest to Waiting Room.</t>
    </r>
  </si>
  <si>
    <t>TSK/S101-049</t>
  </si>
  <si>
    <r>
      <rPr>
        <rFont val="Arial"/>
        <b/>
        <color theme="1"/>
        <sz val="9.0"/>
      </rPr>
      <t>(R) 1/0 Rimuru (Demon Continent/Slime)
CONT</t>
    </r>
    <r>
      <rPr>
        <rFont val="Arial"/>
        <b val="0"/>
        <color theme="1"/>
        <sz val="9.0"/>
      </rPr>
      <t xml:space="preserve"> - During your turn, all of your other &lt;Demon Continent&gt; characters get +500 power.
</t>
    </r>
    <r>
      <rPr>
        <rFont val="Arial"/>
        <b/>
        <color theme="1"/>
        <sz val="9.0"/>
      </rPr>
      <t xml:space="preserve">AUTO </t>
    </r>
    <r>
      <rPr>
        <rFont val="Arial"/>
        <b val="0"/>
        <color theme="1"/>
        <sz val="9.0"/>
      </rPr>
      <t xml:space="preserve">- [(1) Send this to Memory] At the start of your Climax Phase, if you are Level 2 or higher, you may pay cost. If you do, choose 1 </t>
    </r>
    <r>
      <rPr>
        <rFont val="Arial"/>
        <b/>
        <color theme="1"/>
        <sz val="9.0"/>
      </rPr>
      <t>{2/1 Rimuru - 058}</t>
    </r>
    <r>
      <rPr>
        <rFont val="Arial"/>
        <b val="0"/>
        <color theme="1"/>
        <sz val="9.0"/>
      </rPr>
      <t xml:space="preserve"> in your Waiting Room, place it on stage in this card's former slot.
</t>
    </r>
    <r>
      <rPr>
        <rFont val="Arial"/>
        <b/>
        <color theme="1"/>
        <sz val="9.0"/>
      </rPr>
      <t xml:space="preserve">ACT </t>
    </r>
    <r>
      <rPr>
        <rFont val="Arial"/>
        <b val="0"/>
        <color theme="1"/>
        <sz val="9.0"/>
      </rPr>
      <t>- [(1) Rest 2 of your characters] Look at up to 4 cards from the top of your deck, choose up to 1 Level 1 or higher card among them, show it to your opponent, add it to hand, and send the rest to Waiting Room.</t>
    </r>
  </si>
  <si>
    <t>TSK/S101-050</t>
  </si>
  <si>
    <r>
      <rPr>
        <rFont val="Arial"/>
        <b/>
        <color theme="1"/>
        <sz val="9.0"/>
      </rPr>
      <t xml:space="preserve">(R) 1/0 Rimuru (Demon Continent/Demon Lord)
CONT </t>
    </r>
    <r>
      <rPr>
        <rFont val="Arial"/>
        <b val="0"/>
        <color theme="1"/>
        <sz val="9.0"/>
      </rPr>
      <t xml:space="preserve">- During your turn, if you have 2 or more other &lt;Demon Continent&gt; characters, this gets +2000 power.
</t>
    </r>
    <r>
      <rPr>
        <rFont val="Arial"/>
        <b/>
        <color theme="1"/>
        <sz val="9.0"/>
      </rPr>
      <t xml:space="preserve">AUTO - </t>
    </r>
    <r>
      <rPr>
        <rFont val="Arial"/>
        <b/>
        <color rgb="FFE06666"/>
        <sz val="9.0"/>
      </rPr>
      <t>{CX Combo}</t>
    </r>
    <r>
      <rPr>
        <rFont val="Arial"/>
        <b/>
        <color theme="1"/>
        <sz val="9.0"/>
      </rPr>
      <t xml:space="preserve"> </t>
    </r>
    <r>
      <rPr>
        <rFont val="Arial"/>
        <b val="0"/>
        <color theme="1"/>
        <sz val="9.0"/>
      </rPr>
      <t xml:space="preserve">When this attacks, if you have the </t>
    </r>
    <r>
      <rPr>
        <rFont val="Arial"/>
        <b/>
        <color theme="1"/>
        <sz val="9.0"/>
      </rPr>
      <t>Door CX (075)</t>
    </r>
    <r>
      <rPr>
        <rFont val="Arial"/>
        <b val="0"/>
        <color theme="1"/>
        <sz val="9.0"/>
      </rPr>
      <t xml:space="preserve"> in your Climax Area, and you have another &lt;Demon Continent&gt; character, choose 1 of your characters, this turn, it gains the following ability, "</t>
    </r>
    <r>
      <rPr>
        <rFont val="Arial"/>
        <b/>
        <color theme="1"/>
        <sz val="9.0"/>
      </rPr>
      <t xml:space="preserve">AUTO </t>
    </r>
    <r>
      <rPr>
        <rFont val="Arial"/>
        <b val="0"/>
        <color theme="1"/>
        <sz val="9.0"/>
      </rPr>
      <t>- When this card's battle opponent is Reversed, search your deck for up to 1 &lt;Demon Continent&gt; character, show it to your opponent, add it to hand, and shuffle your deck afterwards."</t>
    </r>
  </si>
  <si>
    <t>TSK/S101-051</t>
  </si>
  <si>
    <r>
      <rPr>
        <rFont val="Arial"/>
        <b/>
        <color theme="1"/>
        <sz val="9.0"/>
      </rPr>
      <t>(R) 1/0 Shuna (Demon Continent/Shrine Maiden)
AUTO - EXPERIENCE</t>
    </r>
    <r>
      <rPr>
        <rFont val="Arial"/>
        <b val="0"/>
        <color theme="1"/>
        <sz val="9.0"/>
      </rPr>
      <t xml:space="preserve"> [Discard 1 card] When this is placed on stage from hand, if you have a Yellow card in your Level Zone , you may pay cost. If you do, look at up to 4 cards from the top of your deck, choose up to 1 Level 1 or higher card among them, show it to your opponent, add it to hand, and send the rest to Waiting Room.</t>
    </r>
  </si>
  <si>
    <t>TSK/S101-052</t>
  </si>
  <si>
    <r>
      <rPr>
        <rFont val="Arial"/>
        <b/>
        <color theme="1"/>
        <sz val="9.0"/>
      </rPr>
      <t>(R) 2/1 Shuna (Demon Continent/Shrine Maiden)
CONT</t>
    </r>
    <r>
      <rPr>
        <rFont val="Arial"/>
        <b val="0"/>
        <color theme="1"/>
        <sz val="9.0"/>
      </rPr>
      <t xml:space="preserve"> - All of your other &lt;Demon Continent&gt; characters get +1000 power.
</t>
    </r>
    <r>
      <rPr>
        <rFont val="Arial"/>
        <b/>
        <color theme="1"/>
        <sz val="9.0"/>
      </rPr>
      <t xml:space="preserve">CONT </t>
    </r>
    <r>
      <rPr>
        <rFont val="Arial"/>
        <b val="0"/>
        <color theme="1"/>
        <sz val="9.0"/>
      </rPr>
      <t>- If you have another</t>
    </r>
    <r>
      <rPr>
        <rFont val="Arial"/>
        <b/>
        <color theme="1"/>
        <sz val="9.0"/>
      </rPr>
      <t xml:space="preserve"> {0/0 Mjurann - 090}</t>
    </r>
    <r>
      <rPr>
        <rFont val="Arial"/>
        <b val="0"/>
        <color theme="1"/>
        <sz val="9.0"/>
      </rPr>
      <t>, all of your other &lt;Demon Continent&gt; characters gain the following ability, "</t>
    </r>
    <r>
      <rPr>
        <rFont val="Arial"/>
        <b/>
        <color theme="1"/>
        <sz val="9.0"/>
      </rPr>
      <t xml:space="preserve">CONT </t>
    </r>
    <r>
      <rPr>
        <rFont val="Arial"/>
        <b val="0"/>
        <color theme="1"/>
        <sz val="9.0"/>
      </rPr>
      <t>- This cannot be targeted by your opponent's effects."</t>
    </r>
  </si>
  <si>
    <t>TSK/S101-053</t>
  </si>
  <si>
    <r>
      <rPr>
        <rFont val="Arial"/>
        <b/>
        <color theme="1"/>
        <sz val="9.0"/>
      </rPr>
      <t xml:space="preserve">(R) 3/2 Milim (Demon Continent/Demon Lord)
CONT </t>
    </r>
    <r>
      <rPr>
        <rFont val="Arial"/>
        <color theme="1"/>
        <sz val="9.0"/>
      </rPr>
      <t xml:space="preserve">- If you have 4 or more &lt;Demon Lord&gt; characters, this gets -1 Level in hand.
</t>
    </r>
    <r>
      <rPr>
        <rFont val="Arial"/>
        <b/>
        <color theme="1"/>
        <sz val="9.0"/>
      </rPr>
      <t xml:space="preserve">CONT </t>
    </r>
    <r>
      <rPr>
        <rFont val="Arial"/>
        <color theme="1"/>
        <sz val="9.0"/>
      </rPr>
      <t>- If you have 2 or more other &lt;Demon Lord&gt; characters, this gets +2500 power and "</t>
    </r>
    <r>
      <rPr>
        <rFont val="Arial"/>
        <b/>
        <color theme="1"/>
        <sz val="9.0"/>
      </rPr>
      <t>AUTO - ENCORE</t>
    </r>
    <r>
      <rPr>
        <rFont val="Arial"/>
        <color theme="1"/>
        <sz val="9.0"/>
      </rPr>
      <t xml:space="preserve"> [Discard 1 &lt;Demon Lord&gt; character]"
</t>
    </r>
    <r>
      <rPr>
        <rFont val="Arial"/>
        <b/>
        <color theme="1"/>
        <sz val="9.0"/>
      </rPr>
      <t xml:space="preserve">AUTO </t>
    </r>
    <r>
      <rPr>
        <rFont val="Arial"/>
        <color theme="1"/>
        <sz val="9.0"/>
      </rPr>
      <t>- When this is placed on stage from hand, look at up to X cards from the top of your deck, choose up to 1 card from among them, add it to hand, and send the rest to Waiting Room. X equals the number of your &lt;Demon Lord&gt; characters.</t>
    </r>
  </si>
  <si>
    <t>TSK/S101-054</t>
  </si>
  <si>
    <r>
      <rPr>
        <rFont val="Arial"/>
        <b/>
        <color theme="1"/>
        <sz val="9.0"/>
      </rPr>
      <t>(R) 3/2 Benimaru (Demon Continent/Flame)
AUTO</t>
    </r>
    <r>
      <rPr>
        <rFont val="Arial"/>
        <b val="0"/>
        <color theme="1"/>
        <sz val="9.0"/>
      </rPr>
      <t xml:space="preserve"> - When this is placed on stage from hand, you may Heal 1.
</t>
    </r>
    <r>
      <rPr>
        <rFont val="Arial"/>
        <b/>
        <color theme="1"/>
        <sz val="9.0"/>
      </rPr>
      <t>AUTO - EXPERIENCE</t>
    </r>
    <r>
      <rPr>
        <rFont val="Arial"/>
        <b val="0"/>
        <color theme="1"/>
        <sz val="9.0"/>
      </rPr>
      <t xml:space="preserve"> [(1) Discard 1 &lt;Demon Continent&gt; character] When this attacks, if you have a Yellow card, a Red card and a Blue Card in your Level Zone, you may pay cost. If you do, reveal the top card of your deck, deal X damage to your opponent. X is equal to the Level of the revealed card +1.</t>
    </r>
  </si>
  <si>
    <t>TSK/S101-055</t>
  </si>
  <si>
    <r>
      <rPr>
        <rFont val="Arial"/>
        <b/>
        <color theme="1"/>
        <sz val="9.0"/>
      </rPr>
      <t>(U) 0/0 Milim (Demon Continent/Demon Lord)
CONT</t>
    </r>
    <r>
      <rPr>
        <rFont val="Arial"/>
        <b val="0"/>
        <color theme="1"/>
        <sz val="9.0"/>
      </rPr>
      <t xml:space="preserve"> - If you have another &lt;Demon Continent&gt; character, all of your other </t>
    </r>
    <r>
      <rPr>
        <rFont val="Arial"/>
        <b/>
        <color theme="1"/>
        <sz val="9.0"/>
      </rPr>
      <t>"Final Push, Rimuru - TSK/S82-080"</t>
    </r>
    <r>
      <rPr>
        <rFont val="Arial"/>
        <b val="0"/>
        <color theme="1"/>
        <sz val="9.0"/>
      </rPr>
      <t xml:space="preserve"> gets +1000 power and the following ability, "</t>
    </r>
    <r>
      <rPr>
        <rFont val="Arial"/>
        <b/>
        <color theme="1"/>
        <sz val="9.0"/>
      </rPr>
      <t xml:space="preserve">AUTO </t>
    </r>
    <r>
      <rPr>
        <rFont val="Arial"/>
        <b val="0"/>
        <color theme="1"/>
        <sz val="9.0"/>
      </rPr>
      <t xml:space="preserve">- [(1) Discard 1 card] When this attacks, you may pay cost. If you do, choose 1 character in your Waiting Room, add it to hand."
</t>
    </r>
    <r>
      <rPr>
        <rFont val="Arial"/>
        <b/>
        <color theme="1"/>
        <sz val="9.0"/>
      </rPr>
      <t>AUTO - BOND</t>
    </r>
    <r>
      <rPr>
        <rFont val="Arial"/>
        <b val="0"/>
        <color theme="1"/>
        <sz val="9.0"/>
      </rPr>
      <t xml:space="preserve"> (1) to </t>
    </r>
    <r>
      <rPr>
        <rFont val="Arial"/>
        <b/>
        <color theme="1"/>
        <sz val="9.0"/>
      </rPr>
      <t>"Final Push, Rimuru - TSK/S82-080"</t>
    </r>
  </si>
  <si>
    <t>TSK/S101-056</t>
  </si>
  <si>
    <r>
      <rPr>
        <rFont val="Arial"/>
        <b/>
        <color theme="1"/>
        <sz val="9.0"/>
      </rPr>
      <t>(U) 0/0 Milim (Demon Continent/Demon Lord)
CONT</t>
    </r>
    <r>
      <rPr>
        <rFont val="Arial"/>
        <b val="0"/>
        <color theme="1"/>
        <sz val="9.0"/>
      </rPr>
      <t xml:space="preserve"> - All of your opponent's characters get "</t>
    </r>
    <r>
      <rPr>
        <rFont val="Arial"/>
        <b/>
        <color theme="1"/>
        <sz val="9.0"/>
      </rPr>
      <t>AUTO - ENCORE</t>
    </r>
    <r>
      <rPr>
        <rFont val="Arial"/>
        <b val="0"/>
        <color theme="1"/>
        <sz val="9.0"/>
      </rPr>
      <t xml:space="preserve"> (2)"
</t>
    </r>
    <r>
      <rPr>
        <rFont val="Arial"/>
        <b/>
        <color theme="1"/>
        <sz val="9.0"/>
      </rPr>
      <t xml:space="preserve">AUTO </t>
    </r>
    <r>
      <rPr>
        <rFont val="Arial"/>
        <b val="0"/>
        <color theme="1"/>
        <sz val="9.0"/>
      </rPr>
      <t>- [Discard 1 &lt;Demon Continent&gt; character] When this is placed on stage from hand, you may pay cost. If you do, draw 1 card.</t>
    </r>
  </si>
  <si>
    <t>TSK/S101-057</t>
  </si>
  <si>
    <r>
      <rPr>
        <rFont val="Arial"/>
        <b/>
        <color theme="1"/>
        <sz val="9.0"/>
      </rPr>
      <t>(U) 1/0 Leon (Demon Continent/Demon Lord)
AUTO</t>
    </r>
    <r>
      <rPr>
        <rFont val="Arial"/>
        <b val="0"/>
        <color theme="1"/>
        <sz val="9.0"/>
      </rPr>
      <t xml:space="preserve"> - When this is sent from Stage to Waiting Room, look at up to 4 cards from the top of your deck, choose up to 1 Climax with a Door Trigger from among them, add it to hand, and send the rest to Waiting Room. If you added a card to hand, discard 1 card.</t>
    </r>
  </si>
  <si>
    <t>TSK/S101-058</t>
  </si>
  <si>
    <r>
      <rPr>
        <rFont val="Arial"/>
        <b/>
        <color theme="1"/>
        <sz val="9.0"/>
      </rPr>
      <t>(U) 2/1 Rimuru (Demon Continent/Demon Lord)
CONT - ASSIST</t>
    </r>
    <r>
      <rPr>
        <rFont val="Arial"/>
        <b val="0"/>
        <color theme="1"/>
        <sz val="9.0"/>
      </rPr>
      <t xml:space="preserve"> Level x 500.
</t>
    </r>
    <r>
      <rPr>
        <rFont val="Arial"/>
        <b/>
        <color theme="1"/>
        <sz val="9.0"/>
      </rPr>
      <t xml:space="preserve">AUTO </t>
    </r>
    <r>
      <rPr>
        <rFont val="Arial"/>
        <b val="0"/>
        <color theme="1"/>
        <sz val="9.0"/>
      </rPr>
      <t xml:space="preserve">- [(1) Send this to Memory] At the start of your Climax Phase, if you are Level 3 or higher, you may pay cost. If you do, choose 1 </t>
    </r>
    <r>
      <rPr>
        <rFont val="Arial"/>
        <b/>
        <color theme="1"/>
        <sz val="9.0"/>
      </rPr>
      <t>{3/2 Rimuru - 082}</t>
    </r>
    <r>
      <rPr>
        <rFont val="Arial"/>
        <b val="0"/>
        <color theme="1"/>
        <sz val="9.0"/>
      </rPr>
      <t xml:space="preserve"> in your Waiting Room, place it on stage in this card's former slot.</t>
    </r>
  </si>
  <si>
    <t>TSK/S101-059</t>
  </si>
  <si>
    <r>
      <rPr>
        <rFont val="Arial"/>
        <b/>
        <color theme="1"/>
        <sz val="9.0"/>
      </rPr>
      <t>(U) 2/1 Guy (Demon Continent/Demon Lord)
CONT</t>
    </r>
    <r>
      <rPr>
        <rFont val="Arial"/>
        <b val="0"/>
        <color theme="1"/>
        <sz val="9.0"/>
      </rPr>
      <t xml:space="preserve"> - All of your other </t>
    </r>
    <r>
      <rPr>
        <rFont val="Arial"/>
        <b/>
        <color theme="1"/>
        <sz val="9.0"/>
      </rPr>
      <t>{Red RR 3/2 Rimuru CXC - 047}</t>
    </r>
    <r>
      <rPr>
        <rFont val="Arial"/>
        <b val="0"/>
        <color theme="1"/>
        <sz val="9.0"/>
      </rPr>
      <t xml:space="preserve"> gets +1000 power and the following ability, "</t>
    </r>
    <r>
      <rPr>
        <rFont val="Arial"/>
        <b/>
        <color theme="1"/>
        <sz val="9.0"/>
      </rPr>
      <t xml:space="preserve">CONT </t>
    </r>
    <r>
      <rPr>
        <rFont val="Arial"/>
        <b val="0"/>
        <color theme="1"/>
        <sz val="9.0"/>
      </rPr>
      <t xml:space="preserve">- During this card's battle, all players cannot play BACKUPs from hand."
</t>
    </r>
    <r>
      <rPr>
        <rFont val="Arial"/>
        <b/>
        <color theme="1"/>
        <sz val="9.0"/>
      </rPr>
      <t xml:space="preserve">CONT - ASSIST </t>
    </r>
    <r>
      <rPr>
        <rFont val="Arial"/>
        <b val="0"/>
        <color theme="1"/>
        <sz val="9.0"/>
      </rPr>
      <t>+1500 to &lt;Demon Lord&gt; characters.
Image</t>
    </r>
  </si>
  <si>
    <t>TSK/S101-060</t>
  </si>
  <si>
    <r>
      <rPr>
        <rFont val="Arial"/>
        <b/>
        <color theme="1"/>
        <sz val="9.0"/>
      </rPr>
      <t>(C) 0/0 Rimuru (Demon Continent/Demon Lord)
AUTO</t>
    </r>
    <r>
      <rPr>
        <rFont val="Arial"/>
        <b val="0"/>
        <color theme="1"/>
        <sz val="9.0"/>
      </rPr>
      <t xml:space="preserve"> - When this is placed on stage from hand, choose up to 1 of your opponent's characters, send it to Memory, then your opponent places that character on stage in any slot.
</t>
    </r>
    <r>
      <rPr>
        <rFont val="Arial"/>
        <b/>
        <color theme="1"/>
        <sz val="9.0"/>
      </rPr>
      <t xml:space="preserve">AUTO </t>
    </r>
    <r>
      <rPr>
        <rFont val="Arial"/>
        <b val="0"/>
        <color theme="1"/>
        <sz val="9.0"/>
      </rPr>
      <t>- When this is placed on stage from hand, choose 1 of your other &lt;Demon Continent&gt; characters, this turn, it gets +2000 power.</t>
    </r>
  </si>
  <si>
    <t>TSK/S101-061</t>
  </si>
  <si>
    <r>
      <rPr>
        <rFont val="Arial"/>
        <b/>
        <color theme="1"/>
        <sz val="9.0"/>
      </rPr>
      <t>(C) 0/0 Frey (Demon Continent/Demon Lord)
CONT</t>
    </r>
    <r>
      <rPr>
        <rFont val="Arial"/>
        <b val="0"/>
        <color theme="1"/>
        <sz val="9.0"/>
      </rPr>
      <t xml:space="preserve"> - All of your other &lt;Demon Lord&gt; characters get +500 power.
</t>
    </r>
    <r>
      <rPr>
        <rFont val="Arial"/>
        <b/>
        <color theme="1"/>
        <sz val="9.0"/>
      </rPr>
      <t>ACT - BRAINSTORM</t>
    </r>
    <r>
      <rPr>
        <rFont val="Arial"/>
        <b val="0"/>
        <color theme="1"/>
        <sz val="9.0"/>
      </rPr>
      <t xml:space="preserve"> [(1) Rest 2 of your characters] Flip over the top 5 cards of your deck, then send them to Waiting Room. For each Climax with a Door Trigger among them, choose up to 1 character from your Waiting Room, and add it to hand.</t>
    </r>
  </si>
  <si>
    <t>TSK/S101-062</t>
  </si>
  <si>
    <r>
      <rPr>
        <rFont val="Arial"/>
        <b/>
        <color theme="1"/>
        <sz val="9.0"/>
      </rPr>
      <t xml:space="preserve">(C) 0/0 Rimuru (Demon Continent/Demon Lord)
CONT </t>
    </r>
    <r>
      <rPr>
        <rFont val="Arial"/>
        <b val="0"/>
        <color theme="1"/>
        <sz val="9.0"/>
      </rPr>
      <t xml:space="preserve">- All of your other &lt;Demon Lord&gt; characters get +500 power.
</t>
    </r>
    <r>
      <rPr>
        <rFont val="Arial"/>
        <b/>
        <color theme="1"/>
        <sz val="9.0"/>
      </rPr>
      <t xml:space="preserve">AUTO </t>
    </r>
    <r>
      <rPr>
        <rFont val="Arial"/>
        <b val="0"/>
        <color theme="1"/>
        <sz val="9.0"/>
      </rPr>
      <t xml:space="preserve">- When a Climax is placed in your Climax Area, choose 1 of your opponent's Level 1 or lower characters, this turn, it gets -1 Level. </t>
    </r>
    <r>
      <rPr>
        <rFont val="Arial"/>
        <b/>
        <color theme="1"/>
        <sz val="9.0"/>
      </rPr>
      <t xml:space="preserve">
</t>
    </r>
  </si>
  <si>
    <t>TSK/S101-063</t>
  </si>
  <si>
    <r>
      <rPr>
        <rFont val="Arial"/>
        <b/>
        <color theme="1"/>
        <sz val="9.0"/>
      </rPr>
      <t>(C) 0/0 Benimaru (Demon Continent/Flame)
AUTO</t>
    </r>
    <r>
      <rPr>
        <rFont val="Arial"/>
        <b val="0"/>
        <color theme="1"/>
        <sz val="9.0"/>
      </rPr>
      <t xml:space="preserve"> - When this is placed on stage from hand, look at the top card of your deck, and put it on top of your deck or into your Waiting Room.
</t>
    </r>
    <r>
      <rPr>
        <rFont val="Arial"/>
        <b/>
        <color theme="1"/>
        <sz val="9.0"/>
      </rPr>
      <t xml:space="preserve">AUTO </t>
    </r>
    <r>
      <rPr>
        <rFont val="Arial"/>
        <b val="0"/>
        <color theme="1"/>
        <sz val="9.0"/>
      </rPr>
      <t>- [(1) Discard 1 Climax] When this is placed on stage from hand, you may pay cost. If you do, choose 1 Climax from your Waiting Room, and add it to hand.</t>
    </r>
  </si>
  <si>
    <t>TSK/S101-064</t>
  </si>
  <si>
    <r>
      <rPr>
        <rFont val="Arial"/>
        <b/>
        <color theme="1"/>
        <sz val="9.0"/>
      </rPr>
      <t>(C) 0/0 Milim (Demon Continent/Demon Lord)
AUTO</t>
    </r>
    <r>
      <rPr>
        <rFont val="Arial"/>
        <b val="0"/>
        <color theme="1"/>
        <sz val="9.0"/>
      </rPr>
      <t xml:space="preserve"> - When this card's battle opponent is Reversed, if you have 3 or less Stock, you may send that character to the top of their deck.
</t>
    </r>
    <r>
      <rPr>
        <rFont val="Arial"/>
        <b/>
        <color theme="1"/>
        <sz val="9.0"/>
      </rPr>
      <t>AUTO</t>
    </r>
    <r>
      <rPr>
        <rFont val="Arial"/>
        <b val="0"/>
        <color theme="1"/>
        <sz val="9.0"/>
      </rPr>
      <t xml:space="preserve"> - When this is sent from Stage to Waiting Room, look at the top card of your deck, and put it on top of your deck or into your Waiting Room.</t>
    </r>
  </si>
  <si>
    <t>TSK/S101-065</t>
  </si>
  <si>
    <t>(C) 0/0 Shuna vanilla (Demon Continent/Shrine Maiden)</t>
  </si>
  <si>
    <t>TSK/S101-066</t>
  </si>
  <si>
    <r>
      <rPr>
        <rFont val="Arial"/>
        <b/>
        <color theme="1"/>
        <sz val="9.0"/>
      </rPr>
      <t xml:space="preserve">(C) 0/0 Shuna (Demon Continent/Shrine Maiden)
CONT </t>
    </r>
    <r>
      <rPr>
        <rFont val="Arial"/>
        <b val="0"/>
        <color theme="1"/>
        <sz val="9.0"/>
      </rPr>
      <t xml:space="preserve">- You cannot play Events or BACKUPs from hand.
</t>
    </r>
    <r>
      <rPr>
        <rFont val="Arial"/>
        <b/>
        <color theme="1"/>
        <sz val="9.0"/>
      </rPr>
      <t xml:space="preserve">AUTO </t>
    </r>
    <r>
      <rPr>
        <rFont val="Arial"/>
        <b val="0"/>
        <color theme="1"/>
        <sz val="9.0"/>
      </rPr>
      <t>- When this is placed on stage from hand, choose 1 of your opponent's characters, this turn, it gains "</t>
    </r>
    <r>
      <rPr>
        <rFont val="Arial"/>
        <b/>
        <color theme="1"/>
        <sz val="9.0"/>
      </rPr>
      <t xml:space="preserve">CONT </t>
    </r>
    <r>
      <rPr>
        <rFont val="Arial"/>
        <b val="0"/>
        <color theme="1"/>
        <sz val="9.0"/>
      </rPr>
      <t>- This cannot be returned to hand, nor sent to Memory."</t>
    </r>
    <r>
      <rPr>
        <rFont val="Arial"/>
        <b/>
        <color theme="1"/>
        <sz val="9.0"/>
      </rPr>
      <t xml:space="preserve">
</t>
    </r>
  </si>
  <si>
    <t>TSK/S101-067</t>
  </si>
  <si>
    <r>
      <rPr>
        <rFont val="Arial"/>
        <b/>
        <color theme="1"/>
        <sz val="9.0"/>
      </rPr>
      <t>(C) 1/0 Clayman (Demon Continent/Demon Lord)
AUTO</t>
    </r>
    <r>
      <rPr>
        <rFont val="Arial"/>
        <b val="0"/>
        <color theme="1"/>
        <sz val="9.0"/>
      </rPr>
      <t xml:space="preserve"> - [Discard 1 &lt;Demon Continent&gt; character] When this is placed on stage from hand, you may pay cost. If you do, choose 1 Level 0 or lower &lt;Demon Continent&gt; character from your Waiting Room, place it on stage in any slot, this turn, it gets +3000 power, and at the end of the turn, send that character to Waiting Room.</t>
    </r>
  </si>
  <si>
    <t>TSK/S101-068</t>
  </si>
  <si>
    <r>
      <rPr>
        <rFont val="Arial"/>
        <b/>
        <color theme="1"/>
        <sz val="9.0"/>
      </rPr>
      <t xml:space="preserve">(C) 1/1 Benimaru (Demon Continent/Flame)
CONT </t>
    </r>
    <r>
      <rPr>
        <rFont val="Arial"/>
        <b val="0"/>
        <color theme="1"/>
        <sz val="9.0"/>
      </rPr>
      <t xml:space="preserve">- If all of your characters are &lt;Demon Continent&gt;, this gets +2000 power.
</t>
    </r>
    <r>
      <rPr>
        <rFont val="Arial"/>
        <b/>
        <color theme="1"/>
        <sz val="9.0"/>
      </rPr>
      <t>AUTO</t>
    </r>
    <r>
      <rPr>
        <rFont val="Arial"/>
        <b val="0"/>
        <color theme="1"/>
        <sz val="9.0"/>
      </rPr>
      <t xml:space="preserve"> - [Send this to Waiting Room] When your other &lt;Demon Continent&gt; character is Front Attacked, you may pay cost. If you do, choose 1 of your battling characters, this turn, it gets +2500 power.</t>
    </r>
  </si>
  <si>
    <t>TSK/S101-069</t>
  </si>
  <si>
    <r>
      <rPr>
        <rFont val="Arial"/>
        <b/>
        <color theme="1"/>
        <sz val="9.0"/>
      </rPr>
      <t>(C) 2/2 Shuna (Demon Continent/Shrine Maiden)
CONT</t>
    </r>
    <r>
      <rPr>
        <rFont val="Arial"/>
        <b val="0"/>
        <color theme="1"/>
        <sz val="9.0"/>
      </rPr>
      <t xml:space="preserve"> - All of your other &lt;Demon Continent&gt; characters get +1000 power.
</t>
    </r>
    <r>
      <rPr>
        <rFont val="Arial"/>
        <b/>
        <color theme="1"/>
        <sz val="9.0"/>
      </rPr>
      <t xml:space="preserve">AUTO </t>
    </r>
    <r>
      <rPr>
        <rFont val="Arial"/>
        <b val="0"/>
        <color theme="1"/>
        <sz val="9.0"/>
      </rPr>
      <t>- When this attacks, this turn, this gets +X power. X equals the number of your other &lt;Demon Continent&gt; characters times 1500.</t>
    </r>
  </si>
  <si>
    <t>TSK/S101-070</t>
  </si>
  <si>
    <r>
      <rPr>
        <rFont val="Arial"/>
        <b/>
        <color theme="1"/>
        <sz val="9.0"/>
      </rPr>
      <t>(U) 1/0 Event
CONTER</t>
    </r>
    <r>
      <rPr>
        <rFont val="Arial"/>
        <b val="0"/>
        <color theme="1"/>
        <sz val="9.0"/>
      </rPr>
      <t xml:space="preserve"> - Draw 1 card, discard 1 card.
Choose 1 of your &lt;Demon Continent&gt; characters, this turn, it gains the following ability, "</t>
    </r>
    <r>
      <rPr>
        <rFont val="Arial"/>
        <b/>
        <color theme="1"/>
        <sz val="9.0"/>
      </rPr>
      <t xml:space="preserve">AUTO </t>
    </r>
    <r>
      <rPr>
        <rFont val="Arial"/>
        <b val="0"/>
        <color theme="1"/>
        <sz val="9.0"/>
      </rPr>
      <t>- When this is sent from stage to Waiting Room, you may place this on stage in this card's former slot Rested."</t>
    </r>
  </si>
  <si>
    <t>TSK/S101-071</t>
  </si>
  <si>
    <r>
      <rPr>
        <rFont val="Arial"/>
        <b/>
        <color theme="1"/>
        <sz val="9.0"/>
      </rPr>
      <t>(U) 1/1 Event</t>
    </r>
    <r>
      <rPr>
        <rFont val="Arial"/>
        <b val="0"/>
        <color theme="1"/>
        <sz val="9.0"/>
      </rPr>
      <t xml:space="preserve">
If you have 2 or less &lt;Demon Lord&gt; characters, this cannot be played from hand.
Choose up to 2 characters in your Waiting Room, add them to hand, then discard 1 card.</t>
    </r>
  </si>
  <si>
    <t>TSK/S101-072</t>
  </si>
  <si>
    <t>(CR) Door CX</t>
  </si>
  <si>
    <t>TSK/S101-073</t>
  </si>
  <si>
    <t>(CC) Door CX</t>
  </si>
  <si>
    <t>TSK/S101-074</t>
  </si>
  <si>
    <t>(CC) Standby CX</t>
  </si>
  <si>
    <t>TSK/S101-075</t>
  </si>
  <si>
    <t>TSK/S101-076</t>
  </si>
  <si>
    <r>
      <rPr>
        <rFont val="Arial"/>
        <b/>
        <color theme="1"/>
        <sz val="9.0"/>
      </rPr>
      <t xml:space="preserve">(RR) 0/0 Rimuru (Demon Continent/Demon Lord)
CONT </t>
    </r>
    <r>
      <rPr>
        <rFont val="Arial"/>
        <b val="0"/>
        <color theme="1"/>
        <sz val="9.0"/>
      </rPr>
      <t>- If all of your characters are &lt;Demon Continent&gt;, this gets +1500 power and the following ability, "</t>
    </r>
    <r>
      <rPr>
        <rFont val="Arial"/>
        <b/>
        <color theme="1"/>
        <sz val="9.0"/>
      </rPr>
      <t xml:space="preserve">AUTO </t>
    </r>
    <r>
      <rPr>
        <rFont val="Arial"/>
        <b val="0"/>
        <color theme="1"/>
        <sz val="9.0"/>
      </rPr>
      <t xml:space="preserve">- At the start of your opponent's Attack Phase, you may move this to your empty Front Row Center Slot."
</t>
    </r>
    <r>
      <rPr>
        <rFont val="Arial"/>
        <b/>
        <color theme="1"/>
        <sz val="9.0"/>
      </rPr>
      <t xml:space="preserve">AUTO </t>
    </r>
    <r>
      <rPr>
        <rFont val="Arial"/>
        <b val="0"/>
        <color theme="1"/>
        <sz val="9.0"/>
      </rPr>
      <t>- During this card's battle, when the damage you take is cancelled, you may send this to Stock.</t>
    </r>
  </si>
  <si>
    <t>TSK/S101-077</t>
  </si>
  <si>
    <r>
      <rPr>
        <rFont val="Arial"/>
        <b/>
        <color theme="1"/>
        <sz val="9.0"/>
      </rPr>
      <t xml:space="preserve">(RR) 2/1 Mjurran (Demon Continent)
CONT </t>
    </r>
    <r>
      <rPr>
        <rFont val="Arial"/>
        <b val="0"/>
        <color theme="1"/>
        <sz val="9.0"/>
      </rPr>
      <t>- If you have 2 or more other &lt;Demon Continent&gt; characters, this get +5000 power.</t>
    </r>
    <r>
      <rPr>
        <rFont val="Arial"/>
        <b/>
        <color theme="1"/>
        <sz val="9.0"/>
      </rPr>
      <t xml:space="preserve">
AUTO - </t>
    </r>
    <r>
      <rPr>
        <rFont val="Arial"/>
        <b/>
        <color rgb="FFE06666"/>
        <sz val="9.0"/>
      </rPr>
      <t>{CX Combo}</t>
    </r>
    <r>
      <rPr>
        <rFont val="Arial"/>
        <b val="0"/>
        <color theme="1"/>
        <sz val="9.0"/>
      </rPr>
      <t xml:space="preserve"> When the</t>
    </r>
    <r>
      <rPr>
        <rFont val="Arial"/>
        <b/>
        <color theme="1"/>
        <sz val="9.0"/>
      </rPr>
      <t xml:space="preserve"> Pants CX (098)</t>
    </r>
    <r>
      <rPr>
        <rFont val="Arial"/>
        <b val="0"/>
        <color theme="1"/>
        <sz val="9.0"/>
      </rPr>
      <t xml:space="preserve"> is placed in your Climax Area, if this is in the Front Row, and you have 4 or more other &lt;Demon Continent&gt; characters, search your deck for up to 1 &lt;Demon Continent&gt; character, show it to your opponent, add it to hand, and shuffle your deck afterward, then choose up to 1 &lt;Demon Continent&gt; in your Waiting Room, send it to Stock. </t>
    </r>
    <r>
      <rPr>
        <rFont val="Arial"/>
        <b/>
        <color theme="1"/>
        <sz val="9.0"/>
      </rPr>
      <t xml:space="preserve">
</t>
    </r>
  </si>
  <si>
    <t>TSK/S101-078</t>
  </si>
  <si>
    <r>
      <rPr>
        <rFont val="Arial"/>
        <b/>
        <color theme="1"/>
        <sz val="9.0"/>
      </rPr>
      <t xml:space="preserve">(R) 0/0 Souei (Demon Continent/Shinobi)
AUTO </t>
    </r>
    <r>
      <rPr>
        <rFont val="Arial"/>
        <color theme="1"/>
        <sz val="9.0"/>
      </rPr>
      <t xml:space="preserve">- When this is placed on stage from hand, choose 1 card from your Waiting Room and 1 card from your Level Zone, you may swap them.
</t>
    </r>
    <r>
      <rPr>
        <rFont val="Arial"/>
        <b/>
        <color theme="1"/>
        <sz val="9.0"/>
      </rPr>
      <t xml:space="preserve">AUTO </t>
    </r>
    <r>
      <rPr>
        <rFont val="Arial"/>
        <color theme="1"/>
        <sz val="9.0"/>
      </rPr>
      <t>- [(1) Discard 1 card] When this is placed on stage from hand, you may pay cost. If you do, search your deck for up to 1 &lt;Demon Continent&gt; character, show it to your opponent, add it to hand, and shuffle your deck afterwards.</t>
    </r>
  </si>
  <si>
    <t>TSK/S101-079</t>
  </si>
  <si>
    <r>
      <rPr>
        <rFont val="Arial"/>
        <b/>
        <color theme="1"/>
        <sz val="9.0"/>
      </rPr>
      <t>(R) 0/0 Rimuru (Demon Continent/Slime)
AUTO</t>
    </r>
    <r>
      <rPr>
        <rFont val="Arial"/>
        <b val="0"/>
        <color theme="1"/>
        <sz val="9.0"/>
      </rPr>
      <t xml:space="preserve"> - [Send this to Waiting Room] When your other &lt;Demon Continent&gt; character is sent from stage to Waiting Room, if this is in your Back Row, you may pay cost. If you do, return that character to stage in its former slot Rested.
</t>
    </r>
    <r>
      <rPr>
        <rFont val="Arial"/>
        <b/>
        <color theme="1"/>
        <sz val="9.0"/>
      </rPr>
      <t>ACT</t>
    </r>
    <r>
      <rPr>
        <rFont val="Arial"/>
        <b val="0"/>
        <color theme="1"/>
        <sz val="9.0"/>
      </rPr>
      <t xml:space="preserve"> - [Rest this] Choose 1 of your &lt;Demon Continent&gt; characters, this turn, it gets +1500 power.</t>
    </r>
  </si>
  <si>
    <t>TSK/S101-080</t>
  </si>
  <si>
    <r>
      <rPr>
        <rFont val="Arial"/>
        <b/>
        <color theme="1"/>
        <sz val="9.0"/>
      </rPr>
      <t>(R) 1/0 Youm &amp; Mjurran (Demon Continent)
CONT</t>
    </r>
    <r>
      <rPr>
        <rFont val="Arial"/>
        <b val="0"/>
        <color theme="1"/>
        <sz val="9.0"/>
      </rPr>
      <t xml:space="preserve"> - If all of your characters are &lt;Demon Continent&gt;, this gets +2500 power and "</t>
    </r>
    <r>
      <rPr>
        <rFont val="Arial"/>
        <b/>
        <color theme="1"/>
        <sz val="9.0"/>
      </rPr>
      <t>AUTO - ENCORE</t>
    </r>
    <r>
      <rPr>
        <rFont val="Arial"/>
        <b val="0"/>
        <color theme="1"/>
        <sz val="9.0"/>
      </rPr>
      <t xml:space="preserve"> [Put 1 &lt;Demon Continent&gt; character from your Waiting Room on the bottom of your Clock]"
</t>
    </r>
    <r>
      <rPr>
        <rFont val="Arial"/>
        <b/>
        <color theme="1"/>
        <sz val="9.0"/>
      </rPr>
      <t>AUTO</t>
    </r>
    <r>
      <rPr>
        <rFont val="Arial"/>
        <b val="0"/>
        <color theme="1"/>
        <sz val="9.0"/>
      </rPr>
      <t xml:space="preserve"> - [Discard 1 &lt;Demon Continent&gt; character] When this is placed on stage from hand, you may pay cost. If you do, search your deck for up to 1 </t>
    </r>
    <r>
      <rPr>
        <rFont val="Arial"/>
        <b/>
        <color theme="1"/>
        <sz val="9.0"/>
      </rPr>
      <t>{New RR 2/1 Mjurran - 077}</t>
    </r>
    <r>
      <rPr>
        <rFont val="Arial"/>
        <b val="0"/>
        <color theme="1"/>
        <sz val="9.0"/>
      </rPr>
      <t xml:space="preserve">, show it to your opponent, add it to hand, and shuffle your deck afterwards. </t>
    </r>
    <r>
      <rPr>
        <rFont val="Arial"/>
        <b/>
        <color theme="1"/>
        <sz val="9.0"/>
      </rPr>
      <t xml:space="preserve">
</t>
    </r>
  </si>
  <si>
    <t>TSK/S101-081</t>
  </si>
  <si>
    <r>
      <rPr>
        <rFont val="Arial"/>
        <b/>
        <color theme="1"/>
        <sz val="9.0"/>
      </rPr>
      <t>(R) 1/0 Ranga (Demon Continent/Shadow)
AUTO</t>
    </r>
    <r>
      <rPr>
        <rFont val="Arial"/>
        <b val="0"/>
        <color theme="1"/>
        <sz val="9.0"/>
      </rPr>
      <t xml:space="preserve"> - When this is placed on stage from hand, if you have another &lt;Demon Continent&gt; character, this turn, this gets +2000 power.
</t>
    </r>
    <r>
      <rPr>
        <rFont val="Arial"/>
        <b/>
        <color theme="1"/>
        <sz val="9.0"/>
      </rPr>
      <t xml:space="preserve">AUTO </t>
    </r>
    <r>
      <rPr>
        <rFont val="Arial"/>
        <b val="0"/>
        <color theme="1"/>
        <sz val="9.0"/>
      </rPr>
      <t>- [(1) Rest 1 of your other Standing &lt;Demon Continent&gt; characters] During the turn this is placed on stage from hand, when this card's battle opponent is Reversed, you may pay cost. If you do, search your deck for up to 1 &lt;Demon Continent&gt; character, show it to your opponent, add it to hand, and shuffle your deck afterwards.</t>
    </r>
  </si>
  <si>
    <t>TSK/S101-082</t>
  </si>
  <si>
    <r>
      <rPr>
        <rFont val="Arial"/>
        <b/>
        <color theme="1"/>
        <sz val="9.0"/>
      </rPr>
      <t xml:space="preserve">(R) 3/2 Rimuru (Demon Continent/Demon Lord)
AUTO </t>
    </r>
    <r>
      <rPr>
        <rFont val="Arial"/>
        <b val="0"/>
        <color theme="1"/>
        <sz val="9.0"/>
      </rPr>
      <t xml:space="preserve">- When this is placed on stage from hand or by the AUTO effect of </t>
    </r>
    <r>
      <rPr>
        <rFont val="Arial"/>
        <b/>
        <color theme="1"/>
        <sz val="9.0"/>
      </rPr>
      <t>{2/1 Rimuru - 058}</t>
    </r>
    <r>
      <rPr>
        <rFont val="Arial"/>
        <b val="0"/>
        <color theme="1"/>
        <sz val="9.0"/>
      </rPr>
      <t xml:space="preserve">, look at up to 3 cards from the top of your deck, choose up to 1 card among them, add it to hand, and send the rest to Waiting Room.
</t>
    </r>
    <r>
      <rPr>
        <rFont val="Arial"/>
        <b/>
        <color theme="1"/>
        <sz val="9.0"/>
      </rPr>
      <t xml:space="preserve">AUTO - </t>
    </r>
    <r>
      <rPr>
        <rFont val="Arial"/>
        <b/>
        <color rgb="FFE06666"/>
        <sz val="9.0"/>
      </rPr>
      <t>{CX Combo}</t>
    </r>
    <r>
      <rPr>
        <rFont val="Arial"/>
        <b/>
        <color theme="1"/>
        <sz val="9.0"/>
      </rPr>
      <t xml:space="preserve"> MEMORY</t>
    </r>
    <r>
      <rPr>
        <rFont val="Arial"/>
        <b val="0"/>
        <color theme="1"/>
        <sz val="9.0"/>
      </rPr>
      <t xml:space="preserve"> (2) At the end of this card's attack, if you have the</t>
    </r>
    <r>
      <rPr>
        <rFont val="Arial"/>
        <b/>
        <color theme="1"/>
        <sz val="9.0"/>
      </rPr>
      <t xml:space="preserve"> Pants CX (099)</t>
    </r>
    <r>
      <rPr>
        <rFont val="Arial"/>
        <b val="0"/>
        <color theme="1"/>
        <sz val="9.0"/>
      </rPr>
      <t xml:space="preserve"> in your Climax Area, and you have </t>
    </r>
    <r>
      <rPr>
        <rFont val="Arial"/>
        <b/>
        <color theme="1"/>
        <sz val="9.0"/>
      </rPr>
      <t>{1/0 Rimuru - 049}</t>
    </r>
    <r>
      <rPr>
        <rFont val="Arial"/>
        <b val="0"/>
        <color theme="1"/>
        <sz val="9.0"/>
      </rPr>
      <t xml:space="preserve"> and </t>
    </r>
    <r>
      <rPr>
        <rFont val="Arial"/>
        <b/>
        <color theme="1"/>
        <sz val="9.0"/>
      </rPr>
      <t>{2/1 Rimuru - 058}</t>
    </r>
    <r>
      <rPr>
        <rFont val="Arial"/>
        <b val="0"/>
        <color theme="1"/>
        <sz val="9.0"/>
      </rPr>
      <t xml:space="preserve"> in your Memory, you may pay cost. If you do, deal 3 damage to your opponent.</t>
    </r>
  </si>
  <si>
    <t>TSK/S101-083</t>
  </si>
  <si>
    <r>
      <rPr>
        <rFont val="Arial"/>
        <b/>
        <color theme="1"/>
        <sz val="9.0"/>
      </rPr>
      <t>(U) 0/0 Souka (Demon Continent/Ninja)
AUTO</t>
    </r>
    <r>
      <rPr>
        <rFont val="Arial"/>
        <b val="0"/>
        <color theme="1"/>
        <sz val="9.0"/>
      </rPr>
      <t xml:space="preserve"> - [Discard 1 Level 2 or higher character] When this is placed on stage from hand, you may pay cost. If you do, search your deck for up to 1 Level 0 or lower character, place it on stage in any slot, and shuffle your deck afterwards.</t>
    </r>
  </si>
  <si>
    <t>TSK/S101-084</t>
  </si>
  <si>
    <r>
      <rPr>
        <rFont val="Arial"/>
        <b/>
        <color theme="1"/>
        <sz val="9.0"/>
      </rPr>
      <t xml:space="preserve">(U) 0/0 Carrion (Demon Continent/Demon Lord)
CONT </t>
    </r>
    <r>
      <rPr>
        <rFont val="Arial"/>
        <b val="0"/>
        <color theme="1"/>
        <sz val="9.0"/>
      </rPr>
      <t xml:space="preserve">- All of your other </t>
    </r>
    <r>
      <rPr>
        <rFont val="Arial"/>
        <b/>
        <color theme="1"/>
        <sz val="9.0"/>
      </rPr>
      <t>{1/0 Milim CXC - 045}</t>
    </r>
    <r>
      <rPr>
        <rFont val="Arial"/>
        <b val="0"/>
        <color theme="1"/>
        <sz val="9.0"/>
      </rPr>
      <t xml:space="preserve"> gets +1000 power and the following ability, "</t>
    </r>
    <r>
      <rPr>
        <rFont val="Arial"/>
        <b/>
        <color theme="1"/>
        <sz val="9.0"/>
      </rPr>
      <t xml:space="preserve">AUTO </t>
    </r>
    <r>
      <rPr>
        <rFont val="Arial"/>
        <b val="0"/>
        <color theme="1"/>
        <sz val="9.0"/>
      </rPr>
      <t xml:space="preserve">- When this attacks, look at up to 2 cards from the top of your deck, choose 1 card among them, put it back on top of your deck, and send the rest to Waiting Room."
</t>
    </r>
    <r>
      <rPr>
        <rFont val="Arial"/>
        <b/>
        <color theme="1"/>
        <sz val="9.0"/>
      </rPr>
      <t xml:space="preserve">AUTO </t>
    </r>
    <r>
      <rPr>
        <rFont val="Arial"/>
        <b val="0"/>
        <color theme="1"/>
        <sz val="9.0"/>
      </rPr>
      <t xml:space="preserve">- [Discard 1 &lt;Demon Continent&gt; continent] When this is placed on stage from hand, you may pay cost. If you do, search your deck for up to 1 </t>
    </r>
    <r>
      <rPr>
        <rFont val="Arial"/>
        <b/>
        <color theme="1"/>
        <sz val="9.0"/>
      </rPr>
      <t>{1/0 Milim CXC - 045}</t>
    </r>
    <r>
      <rPr>
        <rFont val="Arial"/>
        <b val="0"/>
        <color theme="1"/>
        <sz val="9.0"/>
      </rPr>
      <t>, show it to your opponent, add it to hand, and shuffle your deck afterwards.</t>
    </r>
  </si>
  <si>
    <t>TSK/S101-085</t>
  </si>
  <si>
    <r>
      <rPr>
        <b/>
        <sz val="9.0"/>
      </rPr>
      <t xml:space="preserve">(U) 1/0 Rimuru (Demon Continent/Slime)
AUTO </t>
    </r>
    <r>
      <rPr>
        <sz val="9.0"/>
      </rPr>
      <t xml:space="preserve">- When this is placed on stage from hand, look at up to 2 cards from the top of your deck, and put them back on top in any order.
</t>
    </r>
    <r>
      <rPr>
        <b/>
        <sz val="9.0"/>
      </rPr>
      <t xml:space="preserve">AUTO </t>
    </r>
    <r>
      <rPr>
        <sz val="9.0"/>
      </rPr>
      <t>- When you othe</t>
    </r>
    <r>
      <rPr>
        <color rgb="FF000000"/>
        <sz val="9.0"/>
      </rPr>
      <t xml:space="preserve">r </t>
    </r>
    <r>
      <rPr>
        <b/>
        <color rgb="FF1155CC"/>
        <sz val="9.0"/>
        <u/>
      </rPr>
      <t>""Dragonoid" Milim - TSK/S70-033"</t>
    </r>
    <r>
      <rPr>
        <sz val="9.0"/>
      </rPr>
      <t xml:space="preserve"> is placed on stage from hand, this turn, it gets +1500 power, then send this to Stock.
</t>
    </r>
    <r>
      <rPr>
        <b/>
        <sz val="9.0"/>
      </rPr>
      <t>AUTO - BOND</t>
    </r>
    <r>
      <rPr>
        <sz val="9.0"/>
      </rPr>
      <t xml:space="preserve"> [Discard 1 card] </t>
    </r>
    <r>
      <rPr>
        <color rgb="FF000000"/>
        <sz val="9.0"/>
      </rPr>
      <t xml:space="preserve">to </t>
    </r>
    <r>
      <rPr>
        <b/>
        <color rgb="FF1155CC"/>
        <sz val="9.0"/>
        <u/>
      </rPr>
      <t>""Dragonoid" Milim - TSK/S70-033"</t>
    </r>
  </si>
  <si>
    <t>TSK/S101-086</t>
  </si>
  <si>
    <r>
      <rPr>
        <rFont val="Arial"/>
        <b/>
        <color theme="1"/>
        <sz val="9.0"/>
      </rPr>
      <t>(U) 2/1 Souei (Demon Continent/Shinobi)
AUTO - EXPERIENCE</t>
    </r>
    <r>
      <rPr>
        <rFont val="Arial"/>
        <b val="0"/>
        <color theme="1"/>
        <sz val="9.0"/>
      </rPr>
      <t xml:space="preserve"> [(1) Send 1 of your &lt;Demon Continent&gt; characters from stage to Waiting Room] When you use this card's BACKUP, if you have a Yellow card and a Red card in your Level Zone, you may pay cost. If you do, choose 1 of your opponent's characters whose Level is higher than your opponent's Level, and send it to Waiting Room.
</t>
    </r>
    <r>
      <rPr>
        <rFont val="Arial"/>
        <b/>
        <color theme="1"/>
        <sz val="9.0"/>
      </rPr>
      <t>ACT - BACKUP</t>
    </r>
    <r>
      <rPr>
        <rFont val="Arial"/>
        <b val="0"/>
        <color theme="1"/>
        <sz val="9.0"/>
      </rPr>
      <t xml:space="preserve"> +2500 </t>
    </r>
    <r>
      <rPr>
        <rFont val="Arial"/>
        <b/>
        <color theme="1"/>
        <sz val="9.0"/>
      </rPr>
      <t xml:space="preserve">
</t>
    </r>
  </si>
  <si>
    <t>TSK/S101-087</t>
  </si>
  <si>
    <r>
      <rPr>
        <b/>
        <sz val="9.0"/>
      </rPr>
      <t xml:space="preserve">(U) 2/1 Rimuru (Demon Continent/Slime)
CONT - ASSIST </t>
    </r>
    <r>
      <rPr>
        <b val="0"/>
        <sz val="9.0"/>
      </rPr>
      <t xml:space="preserve">Level x 500.
</t>
    </r>
    <r>
      <rPr>
        <b/>
        <sz val="9.0"/>
      </rPr>
      <t>ACT</t>
    </r>
    <r>
      <rPr>
        <b val="0"/>
        <sz val="9.0"/>
      </rPr>
      <t xml:space="preserve"> - [Rest this] Choose 1 of your characters, this turn, it gets +1000 power.
</t>
    </r>
    <r>
      <rPr>
        <b/>
        <sz val="9.0"/>
      </rPr>
      <t xml:space="preserve">ACT </t>
    </r>
    <r>
      <rPr>
        <b val="0"/>
        <sz val="9.0"/>
      </rPr>
      <t>- [(4) Rest this] Choose 1 of yo</t>
    </r>
    <r>
      <rPr>
        <b val="0"/>
        <color rgb="FF000000"/>
        <sz val="9.0"/>
      </rPr>
      <t xml:space="preserve">ur </t>
    </r>
    <r>
      <rPr>
        <b/>
        <color rgb="FF1155CC"/>
        <sz val="9.0"/>
        <u/>
      </rPr>
      <t>{3/2 Shizu CXC from vol. 2 - TSK/S82-071}</t>
    </r>
    <r>
      <rPr>
        <b val="0"/>
        <sz val="9.0"/>
      </rPr>
      <t>, this turn, it gets +2000 power and the following ability, "</t>
    </r>
    <r>
      <rPr>
        <b/>
        <sz val="9.0"/>
      </rPr>
      <t xml:space="preserve">AUTO </t>
    </r>
    <r>
      <rPr>
        <b val="0"/>
        <sz val="9.0"/>
      </rPr>
      <t>- This ability can only be activated up to once per turn. When this card's damage is cancelled, you may Stand this."</t>
    </r>
    <r>
      <rPr>
        <b/>
        <sz val="9.0"/>
      </rPr>
      <t xml:space="preserve">
</t>
    </r>
  </si>
  <si>
    <t>TSK/S101-088</t>
  </si>
  <si>
    <r>
      <rPr>
        <rFont val="Arial"/>
        <b/>
        <color theme="1"/>
        <sz val="9.0"/>
      </rPr>
      <t>(U) 2/1 Gobta (Demon Continent)
AUTO</t>
    </r>
    <r>
      <rPr>
        <rFont val="Arial"/>
        <b val="0"/>
        <color theme="1"/>
        <sz val="9.0"/>
      </rPr>
      <t xml:space="preserve"> - When this attacks, if the Level of the character across from this is 3 or higher, this turn, this gets +6000 power.
</t>
    </r>
    <r>
      <rPr>
        <rFont val="Arial"/>
        <b/>
        <color theme="1"/>
        <sz val="9.0"/>
      </rPr>
      <t xml:space="preserve">AUTO </t>
    </r>
    <r>
      <rPr>
        <rFont val="Arial"/>
        <b val="0"/>
        <color theme="1"/>
        <sz val="9.0"/>
      </rPr>
      <t>- (1) At the start of Encore Step, if you do not have any other Rested characters in your Front Row, you may pay cost. If you do, Rest this.</t>
    </r>
  </si>
  <si>
    <t>TSK/S101-089</t>
  </si>
  <si>
    <r>
      <rPr>
        <rFont val="Arial"/>
        <b/>
        <color theme="1"/>
        <sz val="9.0"/>
      </rPr>
      <t>(U) 3/2 Souei (Demon Continent/Shinobi)
AUTO</t>
    </r>
    <r>
      <rPr>
        <rFont val="Arial"/>
        <color theme="1"/>
        <sz val="9.0"/>
      </rPr>
      <t xml:space="preserve"> - When this is placed on stage from hand, Heal up to 1, this turn, this gets +1500 power. 
</t>
    </r>
    <r>
      <rPr>
        <rFont val="Arial"/>
        <b/>
        <color theme="1"/>
        <sz val="9.0"/>
      </rPr>
      <t xml:space="preserve">AUTO - </t>
    </r>
    <r>
      <rPr>
        <rFont val="Arial"/>
        <b/>
        <color rgb="FFE06666"/>
        <sz val="9.0"/>
      </rPr>
      <t>{CX Combo}</t>
    </r>
    <r>
      <rPr>
        <rFont val="Arial"/>
        <color theme="1"/>
        <sz val="9.0"/>
      </rPr>
      <t xml:space="preserve"> [(1) Discard 1 card] When this card's battle opponent is Reversed, if you have the</t>
    </r>
    <r>
      <rPr>
        <rFont val="Arial"/>
        <b/>
        <color theme="1"/>
        <sz val="9.0"/>
      </rPr>
      <t xml:space="preserve"> Pants CX (100)</t>
    </r>
    <r>
      <rPr>
        <rFont val="Arial"/>
        <color theme="1"/>
        <sz val="9.0"/>
      </rPr>
      <t xml:space="preserve"> in your Climax Area, you may pay cost. if you do, deal 4 damage to your opponent, and send that character to the bottom of their deck.</t>
    </r>
  </si>
  <si>
    <t>TSK/S101-090</t>
  </si>
  <si>
    <r>
      <rPr>
        <rFont val="Arial"/>
        <b/>
        <color theme="1"/>
        <sz val="9.0"/>
      </rPr>
      <t xml:space="preserve">(C) 0/0 Mjurran (Demon Continent)
CONT </t>
    </r>
    <r>
      <rPr>
        <rFont val="Arial"/>
        <b val="0"/>
        <color theme="1"/>
        <sz val="9.0"/>
      </rPr>
      <t xml:space="preserve">- If you have another </t>
    </r>
    <r>
      <rPr>
        <rFont val="Arial"/>
        <b/>
        <color theme="1"/>
        <sz val="9.0"/>
      </rPr>
      <t>{2/1 Shuna - 052}</t>
    </r>
    <r>
      <rPr>
        <rFont val="Arial"/>
        <b val="0"/>
        <color theme="1"/>
        <sz val="9.0"/>
      </rPr>
      <t xml:space="preserve">, all of your other &lt;Demon Continent&gt; characters get +1000 power.
</t>
    </r>
    <r>
      <rPr>
        <rFont val="Arial"/>
        <b/>
        <color theme="1"/>
        <sz val="9.0"/>
      </rPr>
      <t>ACT - BRAINSTORM</t>
    </r>
    <r>
      <rPr>
        <rFont val="Arial"/>
        <b val="0"/>
        <color theme="1"/>
        <sz val="9.0"/>
      </rPr>
      <t xml:space="preserve"> [(1) Rest this] Flip over the top 4 cards of your deck, then send them to Waiting Room. For each Climax among them, search your deck for up to 1 &lt;Demon Continent&gt; character, show it to your opponent, add it to hand, and shuffle your deck afterwards.</t>
    </r>
  </si>
  <si>
    <t>TSK/S101-091</t>
  </si>
  <si>
    <r>
      <rPr>
        <rFont val="Arial"/>
        <b/>
        <color theme="1"/>
        <sz val="9.0"/>
      </rPr>
      <t xml:space="preserve">(C) 0/0 Ranga (Demon Continent/Shadow)
AUTO </t>
    </r>
    <r>
      <rPr>
        <rFont val="Arial"/>
        <b val="0"/>
        <color theme="1"/>
        <sz val="9.0"/>
      </rPr>
      <t xml:space="preserve">- When this is placed on stage from hand, this turn, this gets +1500 power.
</t>
    </r>
    <r>
      <rPr>
        <rFont val="Arial"/>
        <b/>
        <color theme="1"/>
        <sz val="9.0"/>
      </rPr>
      <t xml:space="preserve">AUTO </t>
    </r>
    <r>
      <rPr>
        <rFont val="Arial"/>
        <b val="0"/>
        <color theme="1"/>
        <sz val="9.0"/>
      </rPr>
      <t>- At the start of your opponent's Draw Phase, reveal the top card of your deck. If that card is Level 1 or higher, you may return this card to hand.</t>
    </r>
  </si>
  <si>
    <t>TSK/S101-092</t>
  </si>
  <si>
    <r>
      <rPr>
        <rFont val="Arial"/>
        <b/>
        <color theme="1"/>
        <sz val="9.0"/>
      </rPr>
      <t xml:space="preserve">(C) 1/0 Rigurdo (Demon Continent)
AUTO </t>
    </r>
    <r>
      <rPr>
        <rFont val="Arial"/>
        <b val="0"/>
        <color theme="1"/>
        <sz val="9.0"/>
      </rPr>
      <t xml:space="preserve">- When you use this card's BACKUP, mill 3.
</t>
    </r>
    <r>
      <rPr>
        <rFont val="Arial"/>
        <b/>
        <color theme="1"/>
        <sz val="9.0"/>
      </rPr>
      <t>ACT - BACKUP</t>
    </r>
    <r>
      <rPr>
        <rFont val="Arial"/>
        <b val="0"/>
        <color theme="1"/>
        <sz val="9.0"/>
      </rPr>
      <t xml:space="preserve"> +1500</t>
    </r>
  </si>
  <si>
    <t>TSK/S101-093</t>
  </si>
  <si>
    <r>
      <rPr>
        <rFont val="Arial"/>
        <b/>
        <color theme="1"/>
        <sz val="9.0"/>
      </rPr>
      <t>(C) 1/0 Gabiru (Demon Continent)
ACT</t>
    </r>
    <r>
      <rPr>
        <rFont val="Arial"/>
        <b val="0"/>
        <color theme="1"/>
        <sz val="9.0"/>
      </rPr>
      <t xml:space="preserve"> - [Rest 1 of your &lt;Demon Continent&gt; characters] This turn, this gets +4500 power.</t>
    </r>
  </si>
  <si>
    <t>TSK/S101-094</t>
  </si>
  <si>
    <r>
      <rPr>
        <rFont val="Arial"/>
        <b/>
        <color theme="1"/>
        <sz val="9.0"/>
      </rPr>
      <t>(C) 1/0 Rimuru (Demon Continent/Demon Lord)
CONT</t>
    </r>
    <r>
      <rPr>
        <rFont val="Arial"/>
        <b val="0"/>
        <color theme="1"/>
        <sz val="9.0"/>
      </rPr>
      <t xml:space="preserve"> - During your turn, if this card has a Marker underneath it, this gets +4000 power and the following ability, "</t>
    </r>
    <r>
      <rPr>
        <rFont val="Arial"/>
        <b/>
        <color theme="1"/>
        <sz val="9.0"/>
      </rPr>
      <t xml:space="preserve">AUTO </t>
    </r>
    <r>
      <rPr>
        <rFont val="Arial"/>
        <b val="0"/>
        <color theme="1"/>
        <sz val="9.0"/>
      </rPr>
      <t xml:space="preserve">- (1) When this attacks, you may pay cost. If you do, during the Trigger Step of this attack, perform Trigger Check twice."
</t>
    </r>
    <r>
      <rPr>
        <rFont val="Arial"/>
        <b/>
        <color theme="1"/>
        <sz val="9.0"/>
      </rPr>
      <t xml:space="preserve">AUTO </t>
    </r>
    <r>
      <rPr>
        <rFont val="Arial"/>
        <b val="0"/>
        <color theme="1"/>
        <sz val="9.0"/>
      </rPr>
      <t xml:space="preserve">- When this is placed on stage from hand, choose 1 </t>
    </r>
    <r>
      <rPr>
        <rFont val="Arial"/>
        <b/>
        <color theme="1"/>
        <sz val="9.0"/>
      </rPr>
      <t>{Vanilla 0/0 Shuna - 065}</t>
    </r>
    <r>
      <rPr>
        <rFont val="Arial"/>
        <b val="0"/>
        <color theme="1"/>
        <sz val="9.0"/>
      </rPr>
      <t xml:space="preserve"> in your Waiting Room, you may put it underneath this card Face-up as a Marker.</t>
    </r>
  </si>
  <si>
    <t>TSK/S101-095</t>
  </si>
  <si>
    <r>
      <rPr>
        <rFont val="Arial"/>
        <b/>
        <color theme="1"/>
        <sz val="9.0"/>
      </rPr>
      <t>(C) 1/0 Gobta (Demon Continent)
AUTO</t>
    </r>
    <r>
      <rPr>
        <rFont val="Arial"/>
        <b val="0"/>
        <color theme="1"/>
        <sz val="9.0"/>
      </rPr>
      <t xml:space="preserve"> - When this is placed on stage from hand, choose 1 of your &lt;Demon Continent&gt; characters, this turn, it gets +1500 power.
</t>
    </r>
    <r>
      <rPr>
        <rFont val="Arial"/>
        <b/>
        <color theme="1"/>
        <sz val="9.0"/>
      </rPr>
      <t xml:space="preserve">AUTO </t>
    </r>
    <r>
      <rPr>
        <rFont val="Arial"/>
        <b val="0"/>
        <color theme="1"/>
        <sz val="9.0"/>
      </rPr>
      <t>- When this attacks, choose 1 of your &lt;Demon Continent&gt; characters, this turn, it gets +1500 power.</t>
    </r>
  </si>
  <si>
    <t>TSK/S101-096</t>
  </si>
  <si>
    <r>
      <rPr>
        <rFont val="Arial"/>
        <b/>
        <color theme="1"/>
        <sz val="9.0"/>
      </rPr>
      <t>(C) 3/2 Rimuru (Demon Continent/Demon Lord)
CONT</t>
    </r>
    <r>
      <rPr>
        <rFont val="Arial"/>
        <b val="0"/>
        <color theme="1"/>
        <sz val="9.0"/>
      </rPr>
      <t xml:space="preserve"> - If this is in the Front Row, all of your &lt;Demon Continent&gt; characters get +1500 power.
</t>
    </r>
    <r>
      <rPr>
        <rFont val="Arial"/>
        <b/>
        <color theme="1"/>
        <sz val="9.0"/>
      </rPr>
      <t xml:space="preserve">AUTO </t>
    </r>
    <r>
      <rPr>
        <rFont val="Arial"/>
        <b val="0"/>
        <color theme="1"/>
        <sz val="9.0"/>
      </rPr>
      <t>- When this attacks, reveal the top card of your deck. If that card is a &lt;Demon Continent&gt; character, this turn, all of your other characters get +1 Soul.</t>
    </r>
  </si>
  <si>
    <t>TSK/S101-097</t>
  </si>
  <si>
    <r>
      <rPr>
        <rFont val="Arial"/>
        <b/>
        <color theme="1"/>
        <sz val="9.0"/>
      </rPr>
      <t>(U) 1/0 Event</t>
    </r>
    <r>
      <rPr>
        <rFont val="Arial"/>
        <b val="0"/>
        <color theme="1"/>
        <sz val="9.0"/>
      </rPr>
      <t xml:space="preserve">
Choose up to 5 of your opponent's characters, this turn, they gain the following ability, "</t>
    </r>
    <r>
      <rPr>
        <rFont val="Arial"/>
        <b/>
        <color theme="1"/>
        <sz val="9.0"/>
      </rPr>
      <t xml:space="preserve">CONT </t>
    </r>
    <r>
      <rPr>
        <rFont val="Arial"/>
        <b val="0"/>
        <color theme="1"/>
        <sz val="9.0"/>
      </rPr>
      <t>- This cannot be returned to hand, nor sent to Memory."
Until the end of your opponent's next turn, your opponent cannot play Events.</t>
    </r>
  </si>
  <si>
    <t>TSK/S101-098</t>
  </si>
  <si>
    <t>(CR) Pants CX</t>
  </si>
  <si>
    <t>TSK/S101-099</t>
  </si>
  <si>
    <t>(CC) Pants CX</t>
  </si>
  <si>
    <t>TSK/S101-100</t>
  </si>
  <si>
    <t>TSK/S101-101</t>
  </si>
  <si>
    <r>
      <rPr>
        <rFont val="Arial"/>
        <b/>
        <color theme="1"/>
        <sz val="9.0"/>
      </rPr>
      <t>(PR) 2/2 Shion (Demon Continent/Secretary)
AUTO</t>
    </r>
    <r>
      <rPr>
        <rFont val="Arial"/>
        <b val="0"/>
        <color theme="1"/>
        <sz val="9.0"/>
      </rPr>
      <t xml:space="preserve"> - When your other &lt;Demon Continent&gt; character attacks, this turn, this gets +2000 power.
</t>
    </r>
    <r>
      <rPr>
        <rFont val="Arial"/>
        <b/>
        <color theme="1"/>
        <sz val="9.0"/>
      </rPr>
      <t>AUTO - ENCORE</t>
    </r>
    <r>
      <rPr>
        <rFont val="Arial"/>
        <b val="0"/>
        <color theme="1"/>
        <sz val="9.0"/>
      </rPr>
      <t xml:space="preserve"> [Discard 1 &lt;Demon Continent&gt; character]</t>
    </r>
  </si>
  <si>
    <t>TSK/S101-102</t>
  </si>
  <si>
    <r>
      <rPr>
        <rFont val="Arial"/>
        <b/>
        <color theme="1"/>
        <sz val="9.0"/>
      </rPr>
      <t>(PR) 0/0 Veldora (Demon Continent/Dragon)
AUTO</t>
    </r>
    <r>
      <rPr>
        <rFont val="Arial"/>
        <b val="0"/>
        <color theme="1"/>
        <sz val="9.0"/>
      </rPr>
      <t xml:space="preserve"> - [Put 1 &lt;Demon Continent&gt; character from hand into Clock] When this is placed on stage from hand, you may pay cost. If you do, look at up to 4 cards from the top of your deck, choose up to 1 card among them, add it to hand, and send the rest to Waiting Room.</t>
    </r>
  </si>
  <si>
    <t>TSK/S101-103</t>
  </si>
  <si>
    <r>
      <rPr>
        <rFont val="Arial"/>
        <b/>
        <color theme="1"/>
        <sz val="9.0"/>
      </rPr>
      <t>(PR) 0/0 Shuna (Demon Continent/Shrine Maiden)
AUTO</t>
    </r>
    <r>
      <rPr>
        <rFont val="Arial"/>
        <b val="0"/>
        <color theme="1"/>
        <sz val="9.0"/>
      </rPr>
      <t xml:space="preserve"> - When this is placed on stage from hand, reveal the top card of your deck. If that card is a &lt;Demon Continent&gt; character, add it to hand and discard 1 card.
</t>
    </r>
    <r>
      <rPr>
        <rFont val="Arial"/>
        <b/>
        <color theme="1"/>
        <sz val="9.0"/>
      </rPr>
      <t xml:space="preserve">AUTO </t>
    </r>
    <r>
      <rPr>
        <rFont val="Arial"/>
        <b val="0"/>
        <color theme="1"/>
        <sz val="9.0"/>
      </rPr>
      <t>- When this is Reversed, if the battle opponent's Level is 0 or lower, you may Reverse that character.</t>
    </r>
  </si>
  <si>
    <t>TSK/S101-104
BOX PR</t>
  </si>
  <si>
    <r>
      <rPr>
        <rFont val="Arial"/>
        <b/>
        <color theme="1"/>
        <sz val="9.0"/>
      </rPr>
      <t>(PR) 2/1 Milim (Demon Continent/Demon Lord)
AUTO</t>
    </r>
    <r>
      <rPr>
        <rFont val="Arial"/>
        <b val="0"/>
        <color theme="1"/>
        <sz val="9.0"/>
      </rPr>
      <t xml:space="preserve"> - When this is placed on stage from hand, reveal the top card of your deck. If that card is a Level 0 or lower character, send it to Stock.
</t>
    </r>
    <r>
      <rPr>
        <rFont val="Arial"/>
        <b/>
        <color theme="1"/>
        <sz val="9.0"/>
      </rPr>
      <t>AUTO</t>
    </r>
    <r>
      <rPr>
        <rFont val="Arial"/>
        <b val="0"/>
        <color theme="1"/>
        <sz val="9.0"/>
      </rPr>
      <t xml:space="preserve"> - When this attacks, if the Level of the character across from this is 3 or higher, this turn, this gets +6000 power.</t>
    </r>
  </si>
  <si>
    <t>TSK/S101-105</t>
  </si>
  <si>
    <r>
      <rPr>
        <rFont val="Arial"/>
        <b/>
        <color theme="1"/>
        <sz val="9.0"/>
      </rPr>
      <t>(PR) 0/0 Rimuru (Demon Continent/Demon Lord)
AUTO</t>
    </r>
    <r>
      <rPr>
        <rFont val="Arial"/>
        <b val="0"/>
        <color theme="1"/>
        <sz val="9.0"/>
      </rPr>
      <t xml:space="preserve"> - [Discard 1 Climax] When this is placed on stage from hand, you may pay cost. If you do, choose 1 &lt;Demon Continent&gt; character from your Waiting Room, and add it to hand.
</t>
    </r>
    <r>
      <rPr>
        <rFont val="Arial"/>
        <b/>
        <color theme="1"/>
        <sz val="9.0"/>
      </rPr>
      <t xml:space="preserve">AUTO </t>
    </r>
    <r>
      <rPr>
        <rFont val="Arial"/>
        <b val="0"/>
        <color theme="1"/>
        <sz val="9.0"/>
      </rPr>
      <t>- When damage dealt by this is Cancelled, you may send this to Stock.</t>
    </r>
  </si>
  <si>
    <t>TSK/S101-P01</t>
  </si>
  <si>
    <r>
      <rPr>
        <rFont val="Arial"/>
        <b/>
        <color theme="1"/>
        <sz val="9.0"/>
      </rPr>
      <t>(PR) 1/1 Rimuru &amp; Diablo (Demon Continent)
AUTO</t>
    </r>
    <r>
      <rPr>
        <rFont val="Arial"/>
        <b val="0"/>
        <color theme="1"/>
        <sz val="9.0"/>
      </rPr>
      <t xml:space="preserve"> - When you use this card's BACKUP, reveal the top card of your deck. If that card is a &lt;Demon Continent&gt; character, add it to hand and discard 1 card.
</t>
    </r>
    <r>
      <rPr>
        <rFont val="Arial"/>
        <b/>
        <color theme="1"/>
        <sz val="9.0"/>
      </rPr>
      <t>ACT - BACKUP</t>
    </r>
    <r>
      <rPr>
        <rFont val="Arial"/>
        <b val="0"/>
        <color theme="1"/>
        <sz val="9.0"/>
      </rPr>
      <t xml:space="preserve"> +2000</t>
    </r>
  </si>
</sst>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8.0"/>
      <color theme="1"/>
      <name val="Arial"/>
      <scheme val="minor"/>
    </font>
    <font>
      <sz val="9.0"/>
      <color theme="1"/>
      <name val="Arial"/>
      <scheme val="minor"/>
    </font>
    <font>
      <b/>
      <sz val="9.0"/>
      <color theme="1"/>
      <name val="Arial"/>
      <scheme val="minor"/>
    </font>
    <font>
      <i/>
      <sz val="9.0"/>
      <color theme="1"/>
      <name val="Arial"/>
      <scheme val="minor"/>
    </font>
    <font>
      <sz val="9.0"/>
      <color theme="1"/>
      <name val="Arial"/>
    </font>
    <font>
      <b/>
      <u/>
      <sz val="9.0"/>
      <color rgb="FF0000FF"/>
    </font>
    <font>
      <b/>
      <sz val="9.0"/>
      <color theme="1"/>
      <name val="Arial"/>
    </font>
    <font>
      <u/>
      <sz val="9.0"/>
      <color rgb="FF0000FF"/>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horizontal="center" shrinkToFit="0" vertical="center" wrapText="1"/>
    </xf>
    <xf borderId="0" fillId="0" fontId="3" numFmtId="0" xfId="0" applyAlignment="1" applyFont="1">
      <alignment shrinkToFit="0" vertical="top" wrapText="1"/>
    </xf>
    <xf borderId="0" fillId="0" fontId="4" numFmtId="0" xfId="0" applyAlignment="1" applyFont="1">
      <alignment horizontal="left" shrinkToFit="0" vertical="center" wrapText="1"/>
    </xf>
    <xf borderId="0" fillId="0" fontId="2" numFmtId="0" xfId="0" applyAlignment="1" applyFont="1">
      <alignment shrinkToFit="0" vertical="top" wrapText="1"/>
    </xf>
    <xf borderId="0" fillId="0" fontId="5" numFmtId="0" xfId="0" applyAlignment="1" applyFont="1">
      <alignment horizontal="center" shrinkToFit="0" vertical="center" wrapText="1"/>
    </xf>
    <xf borderId="0" fillId="0" fontId="2"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horizontal="center" shrinkToFit="0" vertical="center" wrapText="1"/>
    </xf>
    <xf borderId="0" fillId="0" fontId="3" numFmtId="0" xfId="0" applyAlignment="1" applyFont="1">
      <alignment readingOrder="0" shrinkToFit="0" vertical="top" wrapText="1"/>
    </xf>
    <xf borderId="0" fillId="0" fontId="8" numFmtId="0" xfId="0" applyAlignment="1" applyFont="1">
      <alignment shrinkToFit="0" vertical="top" wrapText="1"/>
    </xf>
    <xf borderId="0" fillId="0" fontId="4" numFmtId="0" xfId="0" applyAlignment="1" applyFont="1">
      <alignment horizontal="center" shrinkToFit="0" vertical="center" wrapText="1"/>
    </xf>
    <xf borderId="0" fillId="0" fontId="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n.ws-tcg.com/cardlist/list/?cardno=TSK/S82-E016" TargetMode="External"/><Relationship Id="rId2" Type="http://schemas.openxmlformats.org/officeDocument/2006/relationships/hyperlink" Target="https://en.ws-tcg.com/cardlist/list/?cardno=TSK/S70-E033" TargetMode="External"/><Relationship Id="rId3" Type="http://schemas.openxmlformats.org/officeDocument/2006/relationships/hyperlink" Target="https://en.ws-tcg.com/cardlist/list/?cardno=TSK/S82-E071"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5"/>
    <col customWidth="1" min="2" max="2" width="16.5"/>
    <col customWidth="1" min="3" max="3" width="50.88"/>
    <col customWidth="1" min="4" max="4" width="16.25"/>
    <col customWidth="1" min="5" max="5" width="8.75"/>
    <col customWidth="1" min="6" max="6" width="12.63"/>
  </cols>
  <sheetData>
    <row r="1" ht="137.25" customHeight="1">
      <c r="A1" s="1" t="s">
        <v>0</v>
      </c>
      <c r="B1" s="2" t="str">
        <f>image("https://ws-tcg.com/wordpress/wp-content/images/today_card/20220116_wi08.png")</f>
        <v/>
      </c>
      <c r="C1" s="3" t="s">
        <v>1</v>
      </c>
      <c r="D1" s="4" t="str">
        <f>image("https://ws-tcg.com/wordpress/wp-content/images/today_card/20220116_wi28.png")</f>
        <v/>
      </c>
      <c r="E1" s="4" t="s">
        <v>2</v>
      </c>
    </row>
    <row r="2" ht="137.25" customHeight="1">
      <c r="A2" s="1" t="s">
        <v>3</v>
      </c>
      <c r="B2" s="2" t="str">
        <f>image("https://ws-tcg.com/wordpress/wp-content/images/today_card/20221226_rt01.png")</f>
        <v/>
      </c>
      <c r="C2" s="3" t="s">
        <v>4</v>
      </c>
      <c r="D2" s="4" t="str">
        <f>image("https://i.imgur.com/UkzWmip.png")</f>
        <v/>
      </c>
      <c r="E2" s="4" t="s">
        <v>2</v>
      </c>
    </row>
    <row r="3" ht="137.25" customHeight="1">
      <c r="A3" s="1" t="s">
        <v>5</v>
      </c>
      <c r="B3" s="2" t="str">
        <f>image("https://ws-tcg.com/wordpress/wp-content/images/today_card/20220116_wi09.png")</f>
        <v/>
      </c>
      <c r="C3" s="3" t="s">
        <v>6</v>
      </c>
      <c r="D3" s="4" t="str">
        <f>image("https://ws-tcg.com/wordpress/wp-content/images/today_card/20220116_wi29.png")</f>
        <v/>
      </c>
      <c r="E3" s="4" t="s">
        <v>7</v>
      </c>
    </row>
    <row r="4" ht="137.25" customHeight="1">
      <c r="A4" s="1" t="s">
        <v>8</v>
      </c>
      <c r="B4" s="2" t="str">
        <f>image("https://ws-tcg.com/wordpress/wp-content/images/today_card/20230106_wz05.png")</f>
        <v/>
      </c>
      <c r="C4" s="5" t="s">
        <v>9</v>
      </c>
      <c r="D4" s="2" t="str">
        <f>image("https://ws-tcg.com/wordpress/wp-content/images/today_card/20230106_wz23.png")</f>
        <v/>
      </c>
      <c r="E4" s="4" t="s">
        <v>7</v>
      </c>
    </row>
    <row r="5" ht="137.25" customHeight="1">
      <c r="A5" s="1" t="s">
        <v>10</v>
      </c>
      <c r="B5" s="2" t="str">
        <f>image("https://ws-tcg.com/wordpress/wp-content/images/today_card/20221228_hu01.png")</f>
        <v/>
      </c>
      <c r="C5" s="3" t="s">
        <v>11</v>
      </c>
      <c r="D5" s="2" t="str">
        <f>image("https://ws-tcg.com/wordpress/wp-content/images/today_card/20221228_hu21.png")</f>
        <v/>
      </c>
      <c r="E5" s="4" t="s">
        <v>7</v>
      </c>
    </row>
    <row r="6" ht="137.25" customHeight="1">
      <c r="A6" s="1" t="s">
        <v>12</v>
      </c>
      <c r="B6" s="6" t="str">
        <f>image("https://ws-tcg.com/wordpress/wp-content/images/cardlist/t/tsk_s101/tsk_s101_006.png")</f>
        <v/>
      </c>
      <c r="C6" s="3" t="s">
        <v>13</v>
      </c>
      <c r="D6" s="4" t="str">
        <f>image("https://ws-tcg.com/wordpress/wp-content/images/cardlist/t/tsk_s101/tsk_s101_006s.png")</f>
        <v/>
      </c>
      <c r="E6" s="4" t="s">
        <v>7</v>
      </c>
    </row>
    <row r="7" ht="137.25" customHeight="1">
      <c r="A7" s="1" t="s">
        <v>14</v>
      </c>
      <c r="B7" s="6" t="str">
        <f>image("https://ws-tcg.com/wordpress/wp-content/images/cardlist/t/tsk_s101/tsk_s101_007.png")</f>
        <v/>
      </c>
      <c r="C7" s="3" t="s">
        <v>15</v>
      </c>
      <c r="D7" s="4" t="str">
        <f>image("https://ws-tcg.com/wordpress/wp-content/images/cardlist/t/tsk_s101/tsk_s101_007s.png")</f>
        <v/>
      </c>
      <c r="E7" s="4" t="s">
        <v>7</v>
      </c>
    </row>
    <row r="8" ht="137.25" customHeight="1">
      <c r="A8" s="1" t="s">
        <v>16</v>
      </c>
      <c r="B8" s="2" t="str">
        <f>image("https://ws-tcg.com/wordpress/wp-content/images/cardlist/t/tsk_s101/tsk_s101_008.png")</f>
        <v/>
      </c>
      <c r="C8" s="7" t="s">
        <v>17</v>
      </c>
      <c r="D8" s="4" t="str">
        <f>image("https://ws-tcg.com/wordpress/wp-content/images/cardlist/t/tsk_s101/tsk_s101_008s.png")</f>
        <v/>
      </c>
      <c r="E8" s="4" t="s">
        <v>7</v>
      </c>
    </row>
    <row r="9" ht="137.25" customHeight="1">
      <c r="A9" s="1" t="s">
        <v>18</v>
      </c>
      <c r="B9" s="2" t="str">
        <f>image("https://ws-tcg.com/wordpress/wp-content/images/today_card/20220111_kn12.png")</f>
        <v/>
      </c>
      <c r="C9" s="5" t="s">
        <v>19</v>
      </c>
      <c r="D9" s="4" t="str">
        <f>image("https://ws-tcg.com/wordpress/wp-content/images/today_card/20220111_kn33.png")</f>
        <v/>
      </c>
      <c r="E9" s="4" t="s">
        <v>7</v>
      </c>
    </row>
    <row r="10" ht="137.25" customHeight="1">
      <c r="A10" s="1" t="s">
        <v>20</v>
      </c>
      <c r="B10" s="2" t="str">
        <f>image("https://ws-tcg.com/wordpress/wp-content/images/today_card/20230106_wz04.png")</f>
        <v/>
      </c>
      <c r="C10" s="5" t="s">
        <v>21</v>
      </c>
      <c r="D10" s="4"/>
      <c r="E10" s="4"/>
    </row>
    <row r="11" ht="137.25" customHeight="1">
      <c r="A11" s="1" t="s">
        <v>22</v>
      </c>
      <c r="B11" s="2" t="str">
        <f>image("https://ws-tcg.com/wordpress/wp-content/images/today_card/20230117_si16.png")</f>
        <v/>
      </c>
      <c r="C11" s="5" t="s">
        <v>23</v>
      </c>
      <c r="D11" s="2" t="str">
        <f>image("https://ws-tcg.com/wordpress/wp-content/images/today_card/20230117_si33.png")</f>
        <v/>
      </c>
      <c r="E11" s="4" t="s">
        <v>7</v>
      </c>
    </row>
    <row r="12" ht="137.25" customHeight="1">
      <c r="A12" s="1" t="s">
        <v>24</v>
      </c>
      <c r="B12" s="2" t="str">
        <f>image("https://ws-tcg.com/wordpress/wp-content/images/today_card/20221228_hu05.png")</f>
        <v/>
      </c>
      <c r="C12" s="3" t="s">
        <v>25</v>
      </c>
      <c r="D12" s="4"/>
      <c r="E12" s="4"/>
    </row>
    <row r="13" ht="137.25" customHeight="1">
      <c r="A13" s="1" t="s">
        <v>26</v>
      </c>
      <c r="B13" s="2" t="str">
        <f>image("https://ws-tcg.com/wordpress/wp-content/images/today_card/20230105_an01.png")</f>
        <v/>
      </c>
      <c r="C13" s="3" t="s">
        <v>27</v>
      </c>
      <c r="D13" s="4" t="str">
        <f>image("https://ws-tcg.com/wordpress/wp-content/images/today_card/20230105_an21.png")</f>
        <v/>
      </c>
      <c r="E13" s="4" t="s">
        <v>7</v>
      </c>
    </row>
    <row r="14" ht="137.25" customHeight="1">
      <c r="A14" s="1" t="s">
        <v>28</v>
      </c>
      <c r="B14" s="2" t="str">
        <f>image("https://ws-tcg.com/wordpress/wp-content/images/cardlist/t/tsk_s101/tsk_s101_014.png")</f>
        <v/>
      </c>
      <c r="C14" s="5" t="s">
        <v>29</v>
      </c>
      <c r="D14" s="2"/>
      <c r="E14" s="4"/>
    </row>
    <row r="15" ht="137.25" customHeight="1">
      <c r="A15" s="1" t="s">
        <v>30</v>
      </c>
      <c r="B15" s="2" t="str">
        <f>image("https://ws-tcg.com/wordpress/wp-content/images/cardlist/t/tsk_s101/tsk_s101_015.png")</f>
        <v/>
      </c>
      <c r="C15" s="5" t="s">
        <v>31</v>
      </c>
      <c r="D15" s="4"/>
      <c r="E15" s="4"/>
    </row>
    <row r="16" ht="137.25" customHeight="1">
      <c r="A16" s="1" t="s">
        <v>32</v>
      </c>
      <c r="B16" s="2" t="str">
        <f>image("https://ws-tcg.com/wordpress/wp-content/images/today_card/20221228_hu03.png")</f>
        <v/>
      </c>
      <c r="C16" s="5" t="s">
        <v>33</v>
      </c>
      <c r="D16" s="2" t="str">
        <f>image("https://ws-tcg.com/wordpress/wp-content/images/today_card/20221228_hu22.png")</f>
        <v/>
      </c>
      <c r="E16" s="4" t="s">
        <v>7</v>
      </c>
    </row>
    <row r="17" ht="137.25" customHeight="1">
      <c r="A17" s="1" t="s">
        <v>34</v>
      </c>
      <c r="B17" s="2" t="str">
        <f>image("https://ws-tcg.com/wordpress/wp-content/images/today_card/20220116_wi11.png")</f>
        <v/>
      </c>
      <c r="C17" s="5" t="s">
        <v>35</v>
      </c>
      <c r="D17" s="4"/>
      <c r="E17" s="4"/>
    </row>
    <row r="18" ht="137.25" customHeight="1">
      <c r="A18" s="1" t="s">
        <v>36</v>
      </c>
      <c r="B18" s="2" t="str">
        <f>image("https://ws-tcg.com/wordpress/wp-content/images/today_card/20230117_si17.png")</f>
        <v/>
      </c>
      <c r="C18" s="3" t="s">
        <v>37</v>
      </c>
      <c r="D18" s="4"/>
      <c r="E18" s="4"/>
    </row>
    <row r="19" ht="137.25" customHeight="1">
      <c r="A19" s="1" t="s">
        <v>38</v>
      </c>
      <c r="B19" s="2" t="str">
        <f>image("https://ws-tcg.com/wordpress/wp-content/images/cardlist/t/tsk_s101/tsk_s101_019.png")</f>
        <v/>
      </c>
      <c r="C19" s="3" t="s">
        <v>39</v>
      </c>
      <c r="D19" s="4"/>
      <c r="E19" s="4"/>
    </row>
    <row r="20" ht="137.25" customHeight="1">
      <c r="A20" s="1" t="s">
        <v>40</v>
      </c>
      <c r="B20" s="2" t="str">
        <f>image("https://ws-tcg.com/wordpress/wp-content/images/today_card/20221228_hu04.png")</f>
        <v/>
      </c>
      <c r="C20" s="3" t="s">
        <v>41</v>
      </c>
      <c r="D20" s="4"/>
      <c r="E20" s="4"/>
    </row>
    <row r="21" ht="137.25" customHeight="1">
      <c r="A21" s="1" t="s">
        <v>42</v>
      </c>
      <c r="B21" s="2" t="str">
        <f>image("https://ws-tcg.com/wordpress/wp-content/images/cardlist/t/tsk_s101/tsk_s101_021.png")</f>
        <v/>
      </c>
      <c r="C21" s="8" t="s">
        <v>43</v>
      </c>
      <c r="D21" s="4"/>
      <c r="E21" s="4"/>
    </row>
    <row r="22" ht="137.25" customHeight="1">
      <c r="A22" s="1" t="s">
        <v>44</v>
      </c>
      <c r="B22" s="2" t="str">
        <f>image("https://i.imgur.com/rAneF87.png?1")</f>
        <v/>
      </c>
      <c r="C22" s="3" t="s">
        <v>45</v>
      </c>
      <c r="D22" s="4" t="str">
        <f>image("https://i.imgur.com/EGH8yBB.png?1")</f>
        <v/>
      </c>
      <c r="E22" s="4" t="s">
        <v>46</v>
      </c>
    </row>
    <row r="23" ht="137.25" customHeight="1">
      <c r="A23" s="1" t="s">
        <v>47</v>
      </c>
      <c r="B23" s="2" t="str">
        <f>image("https://i.imgur.com/zeteUNe.png?1")</f>
        <v/>
      </c>
      <c r="C23" s="3" t="s">
        <v>48</v>
      </c>
      <c r="D23" s="4"/>
      <c r="E23" s="4"/>
    </row>
    <row r="24" ht="137.25" customHeight="1">
      <c r="A24" s="1" t="s">
        <v>49</v>
      </c>
      <c r="B24" s="2" t="str">
        <f>image("https://i.imgur.com/0eV88Ve.png?1")</f>
        <v/>
      </c>
      <c r="C24" s="3" t="s">
        <v>50</v>
      </c>
      <c r="D24" s="4"/>
      <c r="E24" s="4"/>
    </row>
    <row r="25" ht="137.25" customHeight="1">
      <c r="A25" s="1" t="s">
        <v>51</v>
      </c>
      <c r="B25" s="2" t="str">
        <f>image("https://ws-tcg.com/wordpress/wp-content/images/today_card/20221227_vt03.png")</f>
        <v/>
      </c>
      <c r="C25" s="5" t="s">
        <v>52</v>
      </c>
      <c r="D25" s="4" t="str">
        <f>image("https://ws-tcg.com/wordpress/wp-content/images/today_card/20221227_vt23.png")</f>
        <v/>
      </c>
      <c r="E25" s="4" t="s">
        <v>7</v>
      </c>
    </row>
    <row r="26" ht="15.75" customHeight="1">
      <c r="A26" s="1" t="s">
        <v>53</v>
      </c>
      <c r="B26" s="2" t="str">
        <f>image("https://ws-tcg.com/wordpress/wp-content/images/today_card/20221227_vt01.png")</f>
        <v/>
      </c>
      <c r="C26" s="5" t="s">
        <v>54</v>
      </c>
      <c r="D26" s="4" t="str">
        <f>image("https://i.imgur.com/u4YZNAC.png")</f>
        <v/>
      </c>
      <c r="E26" s="4" t="s">
        <v>2</v>
      </c>
    </row>
    <row r="27" ht="137.25" customHeight="1">
      <c r="A27" s="1" t="s">
        <v>55</v>
      </c>
      <c r="B27" s="2" t="str">
        <f>image("https://ws-tcg.com/wordpress/wp-content/images/today_card/20220113_kn10.png")</f>
        <v/>
      </c>
      <c r="C27" s="3" t="s">
        <v>56</v>
      </c>
      <c r="D27" s="4" t="str">
        <f>image("https://ws-tcg.com/wordpress/wp-content/images/today_card/20220113_kn30.png")</f>
        <v/>
      </c>
      <c r="E27" s="4" t="s">
        <v>7</v>
      </c>
    </row>
    <row r="28" ht="137.25" customHeight="1">
      <c r="A28" s="1" t="s">
        <v>57</v>
      </c>
      <c r="B28" s="9" t="str">
        <f>image("https://ws-tcg.com/wordpress/wp-content/images/today_card/20221230_yo03.png")</f>
        <v/>
      </c>
      <c r="C28" s="5" t="s">
        <v>58</v>
      </c>
      <c r="D28" s="4" t="str">
        <f>image("https://ws-tcg.com/wordpress/wp-content/images/today_card/20221230_yo23.png")</f>
        <v/>
      </c>
      <c r="E28" s="4" t="s">
        <v>7</v>
      </c>
    </row>
    <row r="29" ht="137.25" customHeight="1">
      <c r="A29" s="1" t="s">
        <v>59</v>
      </c>
      <c r="B29" s="2" t="str">
        <f>image("https://ws-tcg.com/wordpress/wp-content/images/today_card/20221227_vt04.png")</f>
        <v/>
      </c>
      <c r="C29" s="5" t="s">
        <v>60</v>
      </c>
      <c r="D29" s="4" t="str">
        <f>image("https://ws-tcg.com/wordpress/wp-content/images/today_card/20221227_vt24.png")</f>
        <v/>
      </c>
      <c r="E29" s="4" t="s">
        <v>7</v>
      </c>
    </row>
    <row r="30" ht="137.25" customHeight="1">
      <c r="A30" s="1" t="s">
        <v>61</v>
      </c>
      <c r="B30" s="2" t="str">
        <f>image("https://ws-tcg.com/wordpress/wp-content/images/today_card/20220113_kn13.png")</f>
        <v/>
      </c>
      <c r="C30" s="5" t="s">
        <v>62</v>
      </c>
      <c r="D30" s="4" t="str">
        <f>image("https://ws-tcg.com/wordpress/wp-content/images/today_card/20220113_kn33.png")</f>
        <v/>
      </c>
      <c r="E30" s="4" t="s">
        <v>7</v>
      </c>
    </row>
    <row r="31" ht="137.25" customHeight="1">
      <c r="A31" s="1" t="s">
        <v>63</v>
      </c>
      <c r="B31" s="2" t="str">
        <f>image("https://ws-tcg.com/wordpress/wp-content/images/cardlist/t/tsk_s101/tsk_s101_031.png")</f>
        <v/>
      </c>
      <c r="C31" s="3" t="s">
        <v>64</v>
      </c>
      <c r="D31" s="4" t="str">
        <f>image("https://ws-tcg.com/wordpress/wp-content/images/cardlist/t/tsk_s101/tsk_s101_031s.png")</f>
        <v/>
      </c>
      <c r="E31" s="4" t="s">
        <v>7</v>
      </c>
    </row>
    <row r="32" ht="137.25" customHeight="1">
      <c r="A32" s="1" t="s">
        <v>65</v>
      </c>
      <c r="B32" s="2" t="str">
        <f>image("https://ws-tcg.com/wordpress/wp-content/images/today_card/20220113_kn14.png")</f>
        <v/>
      </c>
      <c r="C32" s="3" t="s">
        <v>66</v>
      </c>
      <c r="D32" s="4"/>
      <c r="E32" s="4"/>
    </row>
    <row r="33" ht="137.25" customHeight="1">
      <c r="A33" s="1" t="s">
        <v>67</v>
      </c>
      <c r="B33" s="2" t="str">
        <f>image("https://ws-tcg.com/wordpress/wp-content/images/today_card/20220113_kn11.png")</f>
        <v/>
      </c>
      <c r="C33" s="3" t="s">
        <v>68</v>
      </c>
      <c r="D33" s="4" t="str">
        <f>image("https://ws-tcg.com/wordpress/wp-content/images/today_card/20220113_kn31.png")</f>
        <v/>
      </c>
      <c r="E33" s="4" t="s">
        <v>7</v>
      </c>
    </row>
    <row r="34" ht="137.25" customHeight="1">
      <c r="A34" s="1" t="s">
        <v>69</v>
      </c>
      <c r="B34" s="2" t="str">
        <f>image("https://ws-tcg.com/wordpress/wp-content/images/today_card/20220113_kn12.png")</f>
        <v/>
      </c>
      <c r="C34" s="3" t="s">
        <v>70</v>
      </c>
      <c r="D34" s="4" t="str">
        <f>image("https://ws-tcg.com/wordpress/wp-content/images/today_card/20220113_kn32.png")</f>
        <v/>
      </c>
      <c r="E34" s="4" t="s">
        <v>7</v>
      </c>
    </row>
    <row r="35" ht="137.25" customHeight="1">
      <c r="A35" s="1" t="s">
        <v>71</v>
      </c>
      <c r="B35" s="2" t="str">
        <f>image("https://ws-tcg.com/wordpress/wp-content/images/cardlist/t/tsk_s101/tsk_s101_035.png")</f>
        <v/>
      </c>
      <c r="C35" s="3" t="s">
        <v>72</v>
      </c>
      <c r="D35" s="4"/>
      <c r="E35" s="4"/>
    </row>
    <row r="36" ht="137.25" customHeight="1">
      <c r="A36" s="1" t="s">
        <v>73</v>
      </c>
      <c r="B36" s="2" t="str">
        <f>image("https://ws-tcg.com/wordpress/wp-content/images/cardlist/t/tsk_s101/tsk_s101_036.png")</f>
        <v/>
      </c>
      <c r="C36" s="3" t="s">
        <v>74</v>
      </c>
      <c r="D36" s="2"/>
      <c r="E36" s="4"/>
    </row>
    <row r="37" ht="137.25" customHeight="1">
      <c r="A37" s="1" t="s">
        <v>75</v>
      </c>
      <c r="B37" s="2" t="str">
        <f>image("https://ws-tcg.com/wordpress/wp-content/images/cardlist/t/tsk_s101/tsk_s101_037.png")</f>
        <v/>
      </c>
      <c r="C37" s="3" t="s">
        <v>76</v>
      </c>
      <c r="D37" s="4"/>
      <c r="E37" s="4"/>
    </row>
    <row r="38" ht="137.25" customHeight="1">
      <c r="A38" s="1" t="s">
        <v>77</v>
      </c>
      <c r="B38" s="2" t="str">
        <f>image("https://ws-tcg.com/wordpress/wp-content/images/cardlist/t/tsk_s101/tsk_s101_038.png")</f>
        <v/>
      </c>
      <c r="C38" s="3" t="s">
        <v>78</v>
      </c>
      <c r="D38" s="4"/>
      <c r="E38" s="4"/>
    </row>
    <row r="39" ht="137.25" customHeight="1">
      <c r="A39" s="1" t="s">
        <v>79</v>
      </c>
      <c r="B39" s="2" t="str">
        <f>image("https://ws-tcg.com/wordpress/wp-content/images/cardlist/t/tsk_s101/tsk_s101_039.png")</f>
        <v/>
      </c>
      <c r="C39" s="3" t="s">
        <v>80</v>
      </c>
      <c r="D39" s="4"/>
      <c r="E39" s="4"/>
    </row>
    <row r="40" ht="137.25" customHeight="1">
      <c r="A40" s="1" t="s">
        <v>81</v>
      </c>
      <c r="B40" s="2" t="str">
        <f>image("https://ws-tcg.com/wordpress/wp-content/images/today_card/20221227_vt05.png")</f>
        <v/>
      </c>
      <c r="C40" s="3" t="s">
        <v>82</v>
      </c>
      <c r="D40" s="4"/>
      <c r="E40" s="4"/>
    </row>
    <row r="41" ht="137.25" customHeight="1">
      <c r="A41" s="1" t="s">
        <v>83</v>
      </c>
      <c r="B41" s="2" t="str">
        <f>image("https://ws-tcg.com/wordpress/wp-content/images/today_card/20221227_vt06.png")</f>
        <v/>
      </c>
      <c r="C41" s="3" t="s">
        <v>84</v>
      </c>
      <c r="D41" s="4"/>
      <c r="E41" s="4"/>
    </row>
    <row r="42" ht="137.25" customHeight="1">
      <c r="A42" s="1" t="s">
        <v>85</v>
      </c>
      <c r="B42" s="2" t="str">
        <f>image("https://i.imgur.com/kr9s9Rt.png?1")</f>
        <v/>
      </c>
      <c r="C42" s="3" t="s">
        <v>86</v>
      </c>
      <c r="D42" s="4" t="str">
        <f>image("https://i.imgur.com/1Lj1qp5.png?1")</f>
        <v/>
      </c>
      <c r="E42" s="4" t="s">
        <v>46</v>
      </c>
    </row>
    <row r="43" ht="137.25" customHeight="1">
      <c r="A43" s="1" t="s">
        <v>87</v>
      </c>
      <c r="B43" s="2" t="str">
        <f>image("https://i.imgur.com/bAUreP9.png?1")</f>
        <v/>
      </c>
      <c r="C43" s="3" t="s">
        <v>88</v>
      </c>
      <c r="D43" s="4"/>
      <c r="E43" s="4"/>
    </row>
    <row r="44" ht="137.25" customHeight="1">
      <c r="A44" s="1" t="s">
        <v>89</v>
      </c>
      <c r="B44" s="2" t="str">
        <f>image("https://ws-tcg.com/wordpress/wp-content/images/today_card/20230104_ny01.png")</f>
        <v/>
      </c>
      <c r="C44" s="3" t="s">
        <v>90</v>
      </c>
      <c r="D44" s="4" t="str">
        <f>image("https://ws-tcg.com/wordpress/wp-content/images/today_card/20230104_ny21.png")</f>
        <v/>
      </c>
      <c r="E44" s="4" t="s">
        <v>2</v>
      </c>
    </row>
    <row r="45" ht="137.25" customHeight="1">
      <c r="A45" s="1" t="s">
        <v>91</v>
      </c>
      <c r="B45" s="2" t="str">
        <f>image("https://ws-tcg.com/wordpress/wp-content/images/today_card/20221229_sl01.png")</f>
        <v/>
      </c>
      <c r="C45" s="3" t="s">
        <v>92</v>
      </c>
      <c r="D45" s="4" t="str">
        <f>image("https://ws-tcg.com/wordpress/wp-content/images/today_card/20221229_sl21.png")</f>
        <v/>
      </c>
      <c r="E45" s="4" t="s">
        <v>2</v>
      </c>
    </row>
    <row r="46" ht="137.25" customHeight="1">
      <c r="A46" s="1" t="s">
        <v>93</v>
      </c>
      <c r="B46" s="2" t="str">
        <f>image("https://ws-tcg.com/wordpress/wp-content/images/cardlist/t/tsk_s101/tsk_s101_046.png")</f>
        <v/>
      </c>
      <c r="C46" s="3" t="s">
        <v>94</v>
      </c>
      <c r="D46" s="4" t="str">
        <f>image("https://ws-tcg.com/wordpress/wp-content/images/cardlist/t/tsk_s101/tsk_s101_046sp.png")</f>
        <v/>
      </c>
      <c r="E46" s="4" t="s">
        <v>2</v>
      </c>
    </row>
    <row r="47" ht="137.25" customHeight="1">
      <c r="A47" s="1" t="s">
        <v>95</v>
      </c>
      <c r="B47" s="2" t="str">
        <f>image("https://ws-tcg.com/wordpress/wp-content/images/today_card/20221230_yo01.png")</f>
        <v/>
      </c>
      <c r="C47" s="3" t="s">
        <v>96</v>
      </c>
      <c r="D47" s="4" t="str">
        <f>image("https://ws-tcg.com/wordpress/wp-content/images/today_card/20221230_yo21.png")</f>
        <v/>
      </c>
      <c r="E47" s="4" t="s">
        <v>97</v>
      </c>
    </row>
    <row r="48" ht="137.25" customHeight="1">
      <c r="A48" s="1" t="s">
        <v>98</v>
      </c>
      <c r="B48" s="2" t="str">
        <f>image("https://ws-tcg.com/wordpress/wp-content/images/today_card/20221229_sl03.png")</f>
        <v/>
      </c>
      <c r="C48" s="3" t="s">
        <v>99</v>
      </c>
      <c r="D48" s="4" t="str">
        <f>image("https://ws-tcg.com/wordpress/wp-content/images/today_card/20221229_sl22.png")</f>
        <v/>
      </c>
      <c r="E48" s="4" t="s">
        <v>7</v>
      </c>
    </row>
    <row r="49" ht="137.25" customHeight="1">
      <c r="A49" s="1" t="s">
        <v>100</v>
      </c>
      <c r="B49" s="2" t="str">
        <f>image("https://ws-tcg.com/wordpress/wp-content/images/today_card/20220112_hc09.png")</f>
        <v/>
      </c>
      <c r="C49" s="3" t="s">
        <v>101</v>
      </c>
      <c r="D49" s="4" t="str">
        <f>image("https://ws-tcg.com/wordpress/wp-content/images/today_card/20220112_hc29.png")</f>
        <v/>
      </c>
      <c r="E49" s="4" t="s">
        <v>7</v>
      </c>
    </row>
    <row r="50" ht="137.25" customHeight="1">
      <c r="A50" s="1" t="s">
        <v>102</v>
      </c>
      <c r="B50" s="2" t="str">
        <f>image("https://ws-tcg.com/wordpress/wp-content/images/today_card/20220111_kn14.png")</f>
        <v/>
      </c>
      <c r="C50" s="3" t="s">
        <v>103</v>
      </c>
      <c r="D50" s="4" t="str">
        <f>image("https://ws-tcg.com/wordpress/wp-content/images/today_card/20220111_kn34.png")</f>
        <v/>
      </c>
      <c r="E50" s="4" t="s">
        <v>7</v>
      </c>
    </row>
    <row r="51" ht="137.25" customHeight="1">
      <c r="A51" s="1" t="s">
        <v>104</v>
      </c>
      <c r="B51" s="2" t="str">
        <f>image("https://ws-tcg.com/wordpress/wp-content/images/today_card/20230104_ny02.png")</f>
        <v/>
      </c>
      <c r="C51" s="3" t="s">
        <v>105</v>
      </c>
      <c r="D51" s="4" t="str">
        <f>image("https://ws-tcg.com/wordpress/wp-content/images/today_card/20230104_ny22.png")</f>
        <v/>
      </c>
      <c r="E51" s="4" t="s">
        <v>7</v>
      </c>
    </row>
    <row r="52" ht="137.25" customHeight="1">
      <c r="A52" s="1" t="s">
        <v>106</v>
      </c>
      <c r="B52" s="2" t="str">
        <f>image("https://ws-tcg.com/wordpress/wp-content/images/today_card/20220110_hb20.png")</f>
        <v/>
      </c>
      <c r="C52" s="3" t="s">
        <v>107</v>
      </c>
      <c r="D52" s="4" t="str">
        <f>image("https://ws-tcg.com/wordpress/wp-content/images/today_card/20220110_hb44.png")</f>
        <v/>
      </c>
      <c r="E52" s="4" t="s">
        <v>7</v>
      </c>
    </row>
    <row r="53" ht="137.25" customHeight="1">
      <c r="A53" s="1" t="s">
        <v>108</v>
      </c>
      <c r="B53" s="2" t="str">
        <f>image("https://ws-tcg.com/wordpress/wp-content/images/cardlist/t/tsk_s101/tsk_s101_053.png")</f>
        <v/>
      </c>
      <c r="C53" s="5" t="s">
        <v>109</v>
      </c>
      <c r="D53" s="4" t="str">
        <f>image("https://ws-tcg.com/wordpress/wp-content/images/cardlist/t/tsk_s101/tsk_s101_053s.png")</f>
        <v/>
      </c>
      <c r="E53" s="4" t="s">
        <v>7</v>
      </c>
    </row>
    <row r="54" ht="137.25" customHeight="1">
      <c r="A54" s="1" t="s">
        <v>110</v>
      </c>
      <c r="B54" s="2" t="str">
        <f>image("https://ws-tcg.com/wordpress/wp-content/images/cardlist/t/tsk_s101/tsk_s101_054.png")</f>
        <v/>
      </c>
      <c r="C54" s="3" t="s">
        <v>111</v>
      </c>
      <c r="D54" s="4" t="str">
        <f>image("https://ws-tcg.com/wordpress/wp-content/images/cardlist/t/tsk_s101/tsk_s101_054s.png")</f>
        <v/>
      </c>
      <c r="E54" s="4" t="s">
        <v>7</v>
      </c>
    </row>
    <row r="55" ht="137.25" customHeight="1">
      <c r="A55" s="1" t="s">
        <v>112</v>
      </c>
      <c r="B55" s="2" t="str">
        <f>image("https://ws-tcg.com/wordpress/wp-content/images/cardlist/t/tsk_s101/tsk_s101_055.png")</f>
        <v/>
      </c>
      <c r="C55" s="10" t="s">
        <v>113</v>
      </c>
      <c r="D55" s="4"/>
      <c r="E55" s="4"/>
    </row>
    <row r="56" ht="137.25" customHeight="1">
      <c r="A56" s="1" t="s">
        <v>114</v>
      </c>
      <c r="B56" s="2" t="str">
        <f>image("https://ws-tcg.com/wordpress/wp-content/images/cardlist/t/tsk_s101/tsk_s101_056.png")</f>
        <v/>
      </c>
      <c r="C56" s="3" t="s">
        <v>115</v>
      </c>
      <c r="D56" s="4"/>
      <c r="E56" s="4"/>
    </row>
    <row r="57" ht="137.25" customHeight="1">
      <c r="A57" s="1" t="s">
        <v>116</v>
      </c>
      <c r="B57" s="2" t="str">
        <f>image("https://ws-tcg.com/wordpress/wp-content/images/today_card/20230105_an02.png")</f>
        <v/>
      </c>
      <c r="C57" s="3" t="s">
        <v>117</v>
      </c>
      <c r="D57" s="4"/>
      <c r="E57" s="4"/>
    </row>
    <row r="58" ht="137.25" customHeight="1">
      <c r="A58" s="1" t="s">
        <v>118</v>
      </c>
      <c r="B58" s="2" t="str">
        <f>image("https://ws-tcg.com/wordpress/wp-content/images/today_card/20220112_hc10.png")</f>
        <v/>
      </c>
      <c r="C58" s="3" t="s">
        <v>119</v>
      </c>
      <c r="D58" s="4" t="str">
        <f>image("https://ws-tcg.com/wordpress/wp-content/images/today_card/20220112_hc30.png")</f>
        <v/>
      </c>
      <c r="E58" s="4" t="s">
        <v>7</v>
      </c>
    </row>
    <row r="59" ht="137.25" customHeight="1">
      <c r="A59" s="1" t="s">
        <v>120</v>
      </c>
      <c r="B59" s="2" t="str">
        <f>image("https://ws-tcg.com/wordpress/wp-content/images/today_card/20230105_an03.png")</f>
        <v/>
      </c>
      <c r="C59" s="3" t="s">
        <v>121</v>
      </c>
      <c r="D59" s="2"/>
      <c r="E59" s="4"/>
    </row>
    <row r="60" ht="137.25" customHeight="1">
      <c r="A60" s="1" t="s">
        <v>122</v>
      </c>
      <c r="B60" s="2" t="str">
        <f>image("https://ws-tcg.com/wordpress/wp-content/images/today_card/20220111_kn13.png")</f>
        <v/>
      </c>
      <c r="C60" s="3" t="s">
        <v>123</v>
      </c>
      <c r="D60" s="4"/>
      <c r="E60" s="4"/>
    </row>
    <row r="61" ht="137.25" customHeight="1">
      <c r="A61" s="1" t="s">
        <v>124</v>
      </c>
      <c r="B61" s="2" t="str">
        <f>image("https://ws-tcg.com/wordpress/wp-content/images/today_card/20221229_sl04.png")</f>
        <v/>
      </c>
      <c r="C61" s="3" t="s">
        <v>125</v>
      </c>
      <c r="D61" s="4"/>
      <c r="E61" s="4"/>
    </row>
    <row r="62" ht="137.25" customHeight="1">
      <c r="A62" s="1" t="s">
        <v>126</v>
      </c>
      <c r="B62" s="2" t="str">
        <f>image("https://ws-tcg.com/wordpress/wp-content/images/cardlist/t/tsk_s101/tsk_s101_062.png")</f>
        <v/>
      </c>
      <c r="C62" s="3" t="s">
        <v>127</v>
      </c>
      <c r="D62" s="4"/>
      <c r="E62" s="4"/>
    </row>
    <row r="63" ht="137.25" customHeight="1">
      <c r="A63" s="1" t="s">
        <v>128</v>
      </c>
      <c r="B63" s="2" t="str">
        <f>image("https://ws-tcg.com/wordpress/wp-content/images/cardlist/t/tsk_s101/tsk_s101_063.png")</f>
        <v/>
      </c>
      <c r="C63" s="3" t="s">
        <v>129</v>
      </c>
      <c r="D63" s="2"/>
      <c r="E63" s="4"/>
    </row>
    <row r="64" ht="137.25" customHeight="1">
      <c r="A64" s="1" t="s">
        <v>130</v>
      </c>
      <c r="B64" s="2" t="str">
        <f>image("https://ws-tcg.com/wordpress/wp-content/images/cardlist/t/tsk_s101/tsk_s101_064.png")</f>
        <v/>
      </c>
      <c r="C64" s="3" t="s">
        <v>131</v>
      </c>
      <c r="D64" s="4"/>
      <c r="E64" s="4"/>
    </row>
    <row r="65" ht="137.25" customHeight="1">
      <c r="A65" s="1" t="s">
        <v>132</v>
      </c>
      <c r="B65" s="2" t="str">
        <f>image("https://ws-tcg.com/wordpress/wp-content/images/cardlist/t/tsk_s101/tsk_s101_065.png")</f>
        <v/>
      </c>
      <c r="C65" s="3" t="s">
        <v>133</v>
      </c>
      <c r="D65" s="4"/>
      <c r="E65" s="4"/>
    </row>
    <row r="66" ht="137.25" customHeight="1">
      <c r="A66" s="1" t="s">
        <v>134</v>
      </c>
      <c r="B66" s="2" t="str">
        <f>image("https://ws-tcg.com/wordpress/wp-content/images/today_card/20230104_ny03.png")</f>
        <v/>
      </c>
      <c r="C66" s="3" t="s">
        <v>135</v>
      </c>
      <c r="D66" s="4"/>
      <c r="E66" s="4"/>
    </row>
    <row r="67" ht="137.25" customHeight="1">
      <c r="A67" s="1" t="s">
        <v>136</v>
      </c>
      <c r="B67" s="2" t="str">
        <f>image("https://ws-tcg.com/wordpress/wp-content/images/today_card/20230105_an04.png")</f>
        <v/>
      </c>
      <c r="C67" s="3" t="s">
        <v>137</v>
      </c>
      <c r="D67" s="4"/>
      <c r="E67" s="4"/>
    </row>
    <row r="68" ht="137.25" customHeight="1">
      <c r="A68" s="1" t="s">
        <v>138</v>
      </c>
      <c r="B68" s="2" t="str">
        <f>image("https://ws-tcg.com/wordpress/wp-content/images/cardlist/t/tsk_s101/tsk_s101_068.png")</f>
        <v/>
      </c>
      <c r="C68" s="3" t="s">
        <v>139</v>
      </c>
      <c r="D68" s="4"/>
      <c r="E68" s="4"/>
    </row>
    <row r="69" ht="137.25" customHeight="1">
      <c r="A69" s="1" t="s">
        <v>140</v>
      </c>
      <c r="B69" s="2" t="str">
        <f>image("https://ws-tcg.com/wordpress/wp-content/images/today_card/20230104_ny04.png")</f>
        <v/>
      </c>
      <c r="C69" s="3" t="s">
        <v>141</v>
      </c>
      <c r="D69" s="4"/>
      <c r="E69" s="4"/>
    </row>
    <row r="70" ht="137.25" customHeight="1">
      <c r="A70" s="1" t="s">
        <v>142</v>
      </c>
      <c r="B70" s="2" t="str">
        <f>image("https://ws-tcg.com/wordpress/wp-content/images/cardlist/t/tsk_s101/tsk_s101_070.png")</f>
        <v/>
      </c>
      <c r="C70" s="3" t="s">
        <v>143</v>
      </c>
      <c r="D70" s="4" t="str">
        <f>image("https://ws-tcg.com/wordpress/wp-content/images/cardlist/t/tsk_s101/tsk_s101_070s.png")</f>
        <v/>
      </c>
      <c r="E70" s="4" t="s">
        <v>7</v>
      </c>
    </row>
    <row r="71" ht="137.25" customHeight="1">
      <c r="A71" s="1" t="s">
        <v>144</v>
      </c>
      <c r="B71" s="2" t="str">
        <f>image("https://ws-tcg.com/wordpress/wp-content/images/today_card/20221230_yo04.png")</f>
        <v/>
      </c>
      <c r="C71" s="3" t="s">
        <v>145</v>
      </c>
      <c r="D71" s="4"/>
      <c r="E71" s="4"/>
    </row>
    <row r="72" ht="137.25" customHeight="1">
      <c r="A72" s="1" t="s">
        <v>146</v>
      </c>
      <c r="B72" s="2" t="str">
        <f>image("https://i.imgur.com/iegwvrk.png?1")</f>
        <v/>
      </c>
      <c r="C72" s="3" t="s">
        <v>147</v>
      </c>
      <c r="D72" s="4" t="str">
        <f>image("https://i.imgur.com/v3Swc5p.png?1")</f>
        <v/>
      </c>
      <c r="E72" s="4" t="s">
        <v>46</v>
      </c>
    </row>
    <row r="73" ht="137.25" customHeight="1">
      <c r="A73" s="1" t="s">
        <v>148</v>
      </c>
      <c r="B73" s="2" t="str">
        <f>image("https://i.imgur.com/FLm8dw2.png?1")</f>
        <v/>
      </c>
      <c r="C73" s="3" t="s">
        <v>149</v>
      </c>
      <c r="D73" s="4"/>
      <c r="E73" s="4"/>
    </row>
    <row r="74" ht="137.25" customHeight="1">
      <c r="A74" s="1" t="s">
        <v>150</v>
      </c>
      <c r="B74" s="2" t="str">
        <f>image("https://i.imgur.com/xjQzYPz.png?1")</f>
        <v/>
      </c>
      <c r="C74" s="3" t="s">
        <v>151</v>
      </c>
      <c r="D74" s="4"/>
      <c r="E74" s="4"/>
    </row>
    <row r="75" ht="137.25" customHeight="1">
      <c r="A75" s="1" t="s">
        <v>152</v>
      </c>
      <c r="B75" s="2" t="str">
        <f>image("https://i.imgur.com/Xbl8M7s.png?1")</f>
        <v/>
      </c>
      <c r="C75" s="3" t="s">
        <v>149</v>
      </c>
      <c r="D75" s="4"/>
      <c r="E75" s="4"/>
    </row>
    <row r="76" ht="137.25" customHeight="1">
      <c r="A76" s="1" t="s">
        <v>153</v>
      </c>
      <c r="B76" s="2" t="str">
        <f>image("https://ws-tcg.com/wordpress/wp-content/images/today_card/20230106_wz01.png")</f>
        <v/>
      </c>
      <c r="C76" s="3" t="s">
        <v>154</v>
      </c>
      <c r="D76" s="4" t="str">
        <f>image("https://ws-tcg.com/wordpress/wp-content/images/today_card/20230106_wz21.png")</f>
        <v/>
      </c>
      <c r="E76" s="4" t="s">
        <v>97</v>
      </c>
    </row>
    <row r="77" ht="137.25" customHeight="1">
      <c r="A77" s="1" t="s">
        <v>155</v>
      </c>
      <c r="B77" s="2" t="str">
        <f>image("https://ws-tcg.com/wordpress/wp-content/images/today_card/20220110_hb16.png")</f>
        <v/>
      </c>
      <c r="C77" s="3" t="s">
        <v>156</v>
      </c>
      <c r="D77" s="4" t="str">
        <f>image("https://ws-tcg.com/wordpress/wp-content/images/today_card/20220110_hb41.png")</f>
        <v/>
      </c>
      <c r="E77" s="4" t="s">
        <v>2</v>
      </c>
    </row>
    <row r="78" ht="137.25" customHeight="1">
      <c r="A78" s="1" t="s">
        <v>157</v>
      </c>
      <c r="B78" s="2" t="str">
        <f>image("https://ws-tcg.com/wordpress/wp-content/images/today_card/20230117_si12.png")</f>
        <v/>
      </c>
      <c r="C78" s="5" t="s">
        <v>158</v>
      </c>
      <c r="D78" s="4" t="str">
        <f>image("https://ws-tcg.com/wordpress/wp-content/images/today_card/20230117_si32.png")</f>
        <v/>
      </c>
      <c r="E78" s="4" t="s">
        <v>7</v>
      </c>
    </row>
    <row r="79" ht="137.25" customHeight="1">
      <c r="A79" s="1" t="s">
        <v>159</v>
      </c>
      <c r="B79" s="2" t="str">
        <f>image("https://ws-tcg.com/wordpress/wp-content/images/today_card/20230106_wz02.png")</f>
        <v/>
      </c>
      <c r="C79" s="3" t="s">
        <v>160</v>
      </c>
      <c r="D79" s="2" t="str">
        <f>image("https://ws-tcg.com/wordpress/wp-content/images/today_card/20230106_wz22.png")</f>
        <v/>
      </c>
      <c r="E79" s="4" t="s">
        <v>7</v>
      </c>
    </row>
    <row r="80" ht="137.25" customHeight="1">
      <c r="A80" s="1" t="s">
        <v>161</v>
      </c>
      <c r="B80" s="2" t="str">
        <f>image("https://ws-tcg.com/wordpress/wp-content/images/today_card/20220110_hb18.png")</f>
        <v/>
      </c>
      <c r="C80" s="3" t="s">
        <v>162</v>
      </c>
      <c r="D80" s="2" t="str">
        <f>image("https://ws-tcg.com/wordpress/wp-content/images/today_card/20220110_hb43.png")</f>
        <v/>
      </c>
      <c r="E80" s="4" t="s">
        <v>7</v>
      </c>
    </row>
    <row r="81" ht="137.25" customHeight="1">
      <c r="A81" s="1" t="s">
        <v>163</v>
      </c>
      <c r="B81" s="2" t="str">
        <f>image("https://ws-tcg.com/wordpress/wp-content/images/cardlist/t/tsk_s101/tsk_s101_081.png")</f>
        <v/>
      </c>
      <c r="C81" s="3" t="s">
        <v>164</v>
      </c>
      <c r="D81" s="4" t="str">
        <f>image("https://ws-tcg.com/wordpress/wp-content/images/cardlist/t/tsk_s101/tsk_s101_081s.png")</f>
        <v/>
      </c>
      <c r="E81" s="4" t="s">
        <v>7</v>
      </c>
    </row>
    <row r="82" ht="137.25" customHeight="1">
      <c r="A82" s="1" t="s">
        <v>165</v>
      </c>
      <c r="B82" s="2" t="str">
        <f>image("https://ws-tcg.com/wordpress/wp-content/images/today_card/20220112_hc11.png")</f>
        <v/>
      </c>
      <c r="C82" s="3" t="s">
        <v>166</v>
      </c>
      <c r="D82" s="4" t="str">
        <f>image("https://ws-tcg.com/wordpress/wp-content/images/today_card/20220112_hc31.png")</f>
        <v/>
      </c>
      <c r="E82" s="4" t="s">
        <v>7</v>
      </c>
    </row>
    <row r="83" ht="137.25" customHeight="1">
      <c r="A83" s="1" t="s">
        <v>167</v>
      </c>
      <c r="B83" s="2" t="str">
        <f>image("https://ws-tcg.com/wordpress/wp-content/images/cardlist/t/tsk_s101/tsk_s101_083.png")</f>
        <v/>
      </c>
      <c r="C83" s="3" t="s">
        <v>168</v>
      </c>
      <c r="D83" s="4" t="str">
        <f>image("https://ws-tcg.com/wordpress/wp-content/images/cardlist/t/tsk_s101/tsk_s101_083s.png")</f>
        <v/>
      </c>
      <c r="E83" s="4" t="s">
        <v>7</v>
      </c>
    </row>
    <row r="84" ht="137.25" customHeight="1">
      <c r="A84" s="1" t="s">
        <v>169</v>
      </c>
      <c r="B84" s="2" t="str">
        <f>image("https://ws-tcg.com/wordpress/wp-content/images/today_card/20221229_sl05.png")</f>
        <v/>
      </c>
      <c r="C84" s="3" t="s">
        <v>170</v>
      </c>
      <c r="D84" s="4"/>
      <c r="E84" s="4"/>
    </row>
    <row r="85" ht="137.25" customHeight="1">
      <c r="A85" s="1" t="s">
        <v>171</v>
      </c>
      <c r="B85" s="9" t="str">
        <f>image("https://ws-tcg.com/wordpress/wp-content/images/cardlist/t/tsk_s101/tsk_s101_085.png")</f>
        <v/>
      </c>
      <c r="C85" s="11" t="s">
        <v>172</v>
      </c>
      <c r="D85" s="4"/>
      <c r="E85" s="4"/>
    </row>
    <row r="86" ht="137.25" customHeight="1">
      <c r="A86" s="1" t="s">
        <v>173</v>
      </c>
      <c r="B86" s="2" t="str">
        <f>image("https://ws-tcg.com/wordpress/wp-content/images/today_card/20230117_si13.png")</f>
        <v/>
      </c>
      <c r="C86" s="3" t="s">
        <v>174</v>
      </c>
      <c r="D86" s="4"/>
      <c r="E86" s="4"/>
    </row>
    <row r="87" ht="137.25" customHeight="1">
      <c r="A87" s="1" t="s">
        <v>175</v>
      </c>
      <c r="B87" s="2" t="str">
        <f>image("https://ws-tcg.com/wordpress/wp-content/images/today_card/20230106_wz03.png")</f>
        <v/>
      </c>
      <c r="C87" s="8" t="s">
        <v>176</v>
      </c>
      <c r="D87" s="4"/>
      <c r="E87" s="4"/>
    </row>
    <row r="88" ht="137.25" customHeight="1">
      <c r="A88" s="1" t="s">
        <v>177</v>
      </c>
      <c r="B88" s="2" t="str">
        <f>image("https://ws-tcg.com/wordpress/wp-content/images/cardlist/t/tsk_s101/tsk_s101_088.png")</f>
        <v/>
      </c>
      <c r="C88" s="3" t="s">
        <v>178</v>
      </c>
      <c r="D88" s="4" t="str">
        <f>image("https://ws-tcg.com/wordpress/wp-content/images/cardlist/t/tsk_s101/tsk_s101_088s.png")</f>
        <v/>
      </c>
      <c r="E88" s="4" t="s">
        <v>7</v>
      </c>
    </row>
    <row r="89" ht="137.25" customHeight="1">
      <c r="A89" s="1" t="s">
        <v>179</v>
      </c>
      <c r="B89" s="2" t="str">
        <f>image("https://ws-tcg.com/wordpress/wp-content/images/today_card/20230117_si14.png")</f>
        <v/>
      </c>
      <c r="C89" s="5" t="s">
        <v>180</v>
      </c>
      <c r="D89" s="4"/>
      <c r="E89" s="4"/>
    </row>
    <row r="90" ht="137.25" customHeight="1">
      <c r="A90" s="1" t="s">
        <v>181</v>
      </c>
      <c r="B90" s="2" t="str">
        <f>image("https://ws-tcg.com/wordpress/wp-content/images/today_card/20220110_hb19.png")</f>
        <v/>
      </c>
      <c r="C90" s="3" t="s">
        <v>182</v>
      </c>
      <c r="D90" s="4"/>
      <c r="E90" s="4"/>
    </row>
    <row r="91" ht="137.25" customHeight="1">
      <c r="A91" s="1" t="s">
        <v>183</v>
      </c>
      <c r="B91" s="2" t="str">
        <f>image("https://ws-tcg.com/wordpress/wp-content/images/cardlist/t/tsk_s101/tsk_s101_091.png")</f>
        <v/>
      </c>
      <c r="C91" s="3" t="s">
        <v>184</v>
      </c>
      <c r="D91" s="4"/>
      <c r="E91" s="4"/>
    </row>
    <row r="92" ht="137.25" customHeight="1">
      <c r="A92" s="1" t="s">
        <v>185</v>
      </c>
      <c r="B92" s="2" t="str">
        <f>image("https://ws-tcg.com/wordpress/wp-content/images/cardlist/t/tsk_s101/tsk_s101_092.png")</f>
        <v/>
      </c>
      <c r="C92" s="3" t="s">
        <v>186</v>
      </c>
      <c r="D92" s="4"/>
      <c r="E92" s="4"/>
    </row>
    <row r="93" ht="137.25" customHeight="1">
      <c r="A93" s="1" t="s">
        <v>187</v>
      </c>
      <c r="B93" s="2" t="str">
        <f>image("https://ws-tcg.com/wordpress/wp-content/images/cardlist/t/tsk_s101/tsk_s101_093.png")</f>
        <v/>
      </c>
      <c r="C93" s="3" t="s">
        <v>188</v>
      </c>
      <c r="D93" s="4"/>
      <c r="E93" s="4"/>
    </row>
    <row r="94" ht="137.25" customHeight="1">
      <c r="A94" s="1" t="s">
        <v>189</v>
      </c>
      <c r="B94" s="2" t="str">
        <f>image("https://ws-tcg.com/wordpress/wp-content/images/cardlist/t/tsk_s101/tsk_s101_094.png")</f>
        <v/>
      </c>
      <c r="C94" s="3" t="s">
        <v>190</v>
      </c>
      <c r="D94" s="4"/>
      <c r="E94" s="4"/>
    </row>
    <row r="95" ht="137.25" customHeight="1">
      <c r="A95" s="1" t="s">
        <v>191</v>
      </c>
      <c r="B95" s="2" t="str">
        <f>image("https://ws-tcg.com/wordpress/wp-content/images/cardlist/t/tsk_s101/tsk_s101_095.png")</f>
        <v/>
      </c>
      <c r="C95" s="3" t="s">
        <v>192</v>
      </c>
      <c r="D95" s="4"/>
      <c r="E95" s="4"/>
    </row>
    <row r="96" ht="137.25" customHeight="1">
      <c r="A96" s="1" t="s">
        <v>193</v>
      </c>
      <c r="B96" s="2" t="str">
        <f>image("https://ws-tcg.com/wordpress/wp-content/images/cardlist/t/tsk_s101/tsk_s101_096.png")</f>
        <v/>
      </c>
      <c r="C96" s="3" t="s">
        <v>194</v>
      </c>
      <c r="D96" s="4"/>
      <c r="E96" s="4"/>
    </row>
    <row r="97" ht="137.25" customHeight="1">
      <c r="A97" s="1" t="s">
        <v>195</v>
      </c>
      <c r="B97" s="2" t="str">
        <f>image("https://ws-tcg.com/wordpress/wp-content/images/cardlist/t/tsk_s101/tsk_s101_097.png")</f>
        <v/>
      </c>
      <c r="C97" s="3" t="s">
        <v>196</v>
      </c>
      <c r="D97" s="12"/>
      <c r="E97" s="4"/>
    </row>
    <row r="98" ht="137.25" customHeight="1">
      <c r="A98" s="1" t="s">
        <v>197</v>
      </c>
      <c r="B98" s="2" t="str">
        <f>image("https://i.imgur.com/RAWbNQf.png?1")</f>
        <v/>
      </c>
      <c r="C98" s="3" t="s">
        <v>198</v>
      </c>
      <c r="D98" s="4" t="str">
        <f>image("https://i.imgur.com/CgxndyZ.png?1")</f>
        <v/>
      </c>
      <c r="E98" s="4" t="s">
        <v>46</v>
      </c>
    </row>
    <row r="99" ht="137.25" customHeight="1">
      <c r="A99" s="1" t="s">
        <v>199</v>
      </c>
      <c r="B99" s="2" t="str">
        <f>image("https://i.imgur.com/QekhnzV.png?1")</f>
        <v/>
      </c>
      <c r="C99" s="3" t="s">
        <v>200</v>
      </c>
      <c r="D99" s="4" t="str">
        <f>image("https://i.imgur.com/pPuTZnO.png?1")</f>
        <v/>
      </c>
      <c r="E99" s="4" t="s">
        <v>46</v>
      </c>
    </row>
    <row r="100" ht="137.25" customHeight="1">
      <c r="A100" s="1" t="s">
        <v>201</v>
      </c>
      <c r="B100" s="2" t="str">
        <f>image("https://i.imgur.com/k19sR3Q.png?1")</f>
        <v/>
      </c>
      <c r="C100" s="3" t="s">
        <v>200</v>
      </c>
      <c r="D100" s="4"/>
      <c r="E100" s="4"/>
    </row>
    <row r="101" ht="137.25" customHeight="1">
      <c r="A101" s="13" t="s">
        <v>202</v>
      </c>
      <c r="B101" s="2" t="str">
        <f>image("https://ws-tcg.com/wordpress/wp-content/uploads/20221228154303/WS_TSK_S101_101_PR.png")</f>
        <v/>
      </c>
      <c r="C101" s="3" t="s">
        <v>203</v>
      </c>
      <c r="D101" s="4"/>
      <c r="E101" s="4"/>
    </row>
    <row r="102" ht="137.25" customHeight="1">
      <c r="A102" s="13" t="s">
        <v>204</v>
      </c>
      <c r="B102" s="2" t="str">
        <f>image("https://ws-tcg.com/wordpress/wp-content/uploads/20221228154305/WS_TSK_S101_102_PR.png")</f>
        <v/>
      </c>
      <c r="C102" s="3" t="s">
        <v>205</v>
      </c>
      <c r="D102" s="4"/>
      <c r="E102" s="4"/>
    </row>
    <row r="103" ht="137.25" customHeight="1">
      <c r="A103" s="13" t="s">
        <v>206</v>
      </c>
      <c r="B103" s="2" t="str">
        <f>image("https://ws-tcg.com/wordpress/wp-content/uploads/20221228154306/WS_TSK_S101_103_PR.png")</f>
        <v/>
      </c>
      <c r="C103" s="3" t="s">
        <v>207</v>
      </c>
      <c r="D103" s="4"/>
      <c r="E103" s="4"/>
    </row>
    <row r="104" ht="137.25" customHeight="1">
      <c r="A104" s="1" t="s">
        <v>208</v>
      </c>
      <c r="B104" s="2" t="str">
        <f>image("https://ws-tcg.com/wordpress/wp-content/uploads/20221228154307/WS_TSK_S101_104_PR.png")</f>
        <v/>
      </c>
      <c r="C104" s="3" t="s">
        <v>209</v>
      </c>
      <c r="D104" s="4"/>
      <c r="E104" s="4"/>
    </row>
    <row r="105" ht="137.25" customHeight="1">
      <c r="A105" s="13" t="s">
        <v>210</v>
      </c>
      <c r="B105" s="2" t="str">
        <f>image("https://ws-tcg.com/wordpress/wp-content/uploads/20221228154308/WS_TSK_S101_105_PR.png")</f>
        <v/>
      </c>
      <c r="C105" s="3" t="s">
        <v>211</v>
      </c>
      <c r="D105" s="4"/>
      <c r="E105" s="4"/>
    </row>
    <row r="106" ht="137.25" customHeight="1">
      <c r="A106" s="13" t="s">
        <v>212</v>
      </c>
      <c r="B106" s="2" t="str">
        <f>image("https://i.imgur.com/u1bdOt3.png")</f>
        <v/>
      </c>
      <c r="C106" s="3" t="s">
        <v>213</v>
      </c>
      <c r="D106" s="4"/>
      <c r="E106" s="4"/>
    </row>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hyperlinks>
    <hyperlink r:id="rId1" ref="C21"/>
    <hyperlink r:id="rId2" ref="C85"/>
    <hyperlink r:id="rId3" ref="C87"/>
  </hyperlinks>
  <drawing r:id="rId4"/>
</worksheet>
</file>