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eldintalundzic/MaRS/Geneious_workflow/01_sample_ID_QC/files/"/>
    </mc:Choice>
  </mc:AlternateContent>
  <xr:revisionPtr revIDLastSave="0" documentId="13_ncr:1_{C54ADD91-D500-8345-80CF-E13A0F5DFDA9}" xr6:coauthVersionLast="47" xr6:coauthVersionMax="47" xr10:uidLastSave="{00000000-0000-0000-0000-000000000000}"/>
  <bookViews>
    <workbookView xWindow="3200" yWindow="3140" windowWidth="44140" windowHeight="26140" activeTab="2" xr2:uid="{6AAFB199-146B-43F7-A9FF-C3EA2DA729F3}"/>
  </bookViews>
  <sheets>
    <sheet name="README" sheetId="2" r:id="rId1"/>
    <sheet name="create - individual" sheetId="3" r:id="rId2"/>
    <sheet name="create - pool" sheetId="14" r:id="rId3"/>
    <sheet name="treatment data" sheetId="10" r:id="rId4"/>
    <sheet name="treatment list" sheetId="11" r:id="rId5"/>
    <sheet name="mol markers" sheetId="12" r:id="rId6"/>
    <sheet name="marker list" sheetId="1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5" i="14" l="1"/>
  <c r="O14" i="14"/>
  <c r="N13" i="14"/>
  <c r="O13" i="14" s="1"/>
  <c r="N12" i="14"/>
  <c r="O12" i="14" s="1"/>
  <c r="N11" i="14"/>
  <c r="O11" i="14" s="1"/>
  <c r="N10" i="14"/>
  <c r="O10" i="14" s="1"/>
  <c r="N9" i="14"/>
  <c r="O9" i="14" s="1"/>
  <c r="N8" i="14"/>
  <c r="O8" i="14" s="1"/>
  <c r="N7" i="14"/>
  <c r="O7" i="14" s="1"/>
  <c r="D4" i="14" a="1"/>
  <c r="D4" i="14" s="1"/>
  <c r="A4" i="14" a="1"/>
  <c r="A4" i="14" s="1"/>
  <c r="D4" i="3" a="1"/>
  <c r="D4" i="3" s="1"/>
  <c r="A1" i="13" a="1"/>
  <c r="A1" i="13" s="1"/>
  <c r="M8" i="3"/>
  <c r="N8" i="3" s="1"/>
  <c r="M9" i="3"/>
  <c r="N9" i="3" s="1"/>
  <c r="M10" i="3"/>
  <c r="N10" i="3" s="1"/>
  <c r="M11" i="3"/>
  <c r="N11" i="3" s="1"/>
  <c r="M12" i="3"/>
  <c r="N12" i="3" s="1"/>
  <c r="M13" i="3"/>
  <c r="N13" i="3" s="1"/>
  <c r="N14" i="3"/>
  <c r="N15" i="3"/>
  <c r="M7" i="3"/>
  <c r="N7" i="3" s="1"/>
  <c r="A1" i="11" a="1"/>
  <c r="A1" i="11" s="1"/>
  <c r="C3" i="12"/>
  <c r="C4" i="12"/>
  <c r="C5" i="12"/>
  <c r="C6" i="12"/>
  <c r="C7" i="12"/>
  <c r="C2" i="12"/>
  <c r="F4" i="12"/>
  <c r="A4" i="3" a="1"/>
  <c r="A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<sst xmlns="http://schemas.openxmlformats.org/spreadsheetml/2006/main" count="311" uniqueCount="149">
  <si>
    <t>BD19-009</t>
  </si>
  <si>
    <t>AN</t>
  </si>
  <si>
    <t>Be</t>
  </si>
  <si>
    <t>A</t>
  </si>
  <si>
    <t>0009</t>
  </si>
  <si>
    <t>Pf</t>
  </si>
  <si>
    <t>F</t>
  </si>
  <si>
    <t>BD19-010</t>
  </si>
  <si>
    <t>0010</t>
  </si>
  <si>
    <t>BD19-016</t>
  </si>
  <si>
    <t>0016</t>
  </si>
  <si>
    <t>BD19-017</t>
  </si>
  <si>
    <t>0017</t>
  </si>
  <si>
    <t>BD19-020</t>
  </si>
  <si>
    <t>0020</t>
  </si>
  <si>
    <t>BD19-026</t>
  </si>
  <si>
    <t>0026</t>
  </si>
  <si>
    <t>BD19-031</t>
  </si>
  <si>
    <t>0031</t>
  </si>
  <si>
    <t>BD19-042</t>
  </si>
  <si>
    <t>0042</t>
  </si>
  <si>
    <t>BD19-065</t>
  </si>
  <si>
    <t>0065</t>
  </si>
  <si>
    <t xml:space="preserve">Sample Naming Schema Description </t>
  </si>
  <si>
    <r>
      <t xml:space="preserve">The CDC MB AMD genomics laboratory uses a standardized sample ID naming schema to capture all associated sample meta-data prior to processing and sequencing. This is refefered to as the </t>
    </r>
    <r>
      <rPr>
        <b/>
        <sz val="12"/>
        <color theme="1"/>
        <rFont val="Calibri"/>
        <family val="2"/>
        <scheme val="minor"/>
      </rPr>
      <t>AMD ID</t>
    </r>
    <r>
      <rPr>
        <sz val="12"/>
        <color theme="1"/>
        <rFont val="Calibri"/>
        <family val="2"/>
        <scheme val="minor"/>
      </rPr>
      <t xml:space="preserve">. Please see below a detailed explanation and examples. </t>
    </r>
  </si>
  <si>
    <t xml:space="preserve">2-letter country abbreviations </t>
  </si>
  <si>
    <t xml:space="preserve">2-letter state abbreviations </t>
  </si>
  <si>
    <t>B</t>
  </si>
  <si>
    <t>C</t>
  </si>
  <si>
    <t>D</t>
  </si>
  <si>
    <t>E</t>
  </si>
  <si>
    <t>G</t>
  </si>
  <si>
    <t>H</t>
  </si>
  <si>
    <t>I</t>
  </si>
  <si>
    <t>J</t>
  </si>
  <si>
    <t>K</t>
  </si>
  <si>
    <t>Doxycycline</t>
  </si>
  <si>
    <t>L</t>
  </si>
  <si>
    <t>M</t>
  </si>
  <si>
    <t>Quinine</t>
  </si>
  <si>
    <t>N</t>
  </si>
  <si>
    <t>Quinine + Doxycycline</t>
  </si>
  <si>
    <t>O</t>
  </si>
  <si>
    <t>Atovaquone/Proguanil + Arthemether-Lumafantrine</t>
  </si>
  <si>
    <t>P</t>
  </si>
  <si>
    <t>Mefloquine</t>
  </si>
  <si>
    <t>Q</t>
  </si>
  <si>
    <t>Vanomycin and Rocephin</t>
  </si>
  <si>
    <t>R</t>
  </si>
  <si>
    <t>S</t>
  </si>
  <si>
    <t>Doxycycline, Malarone, Quinine and Artesunate</t>
  </si>
  <si>
    <t>T</t>
  </si>
  <si>
    <t>Hydroxychloroquine</t>
  </si>
  <si>
    <t>U</t>
  </si>
  <si>
    <t>Atovaquone</t>
  </si>
  <si>
    <t>V</t>
  </si>
  <si>
    <t>W</t>
  </si>
  <si>
    <t>Y</t>
  </si>
  <si>
    <t xml:space="preserve">LOOKUP </t>
  </si>
  <si>
    <t>year</t>
  </si>
  <si>
    <t>country</t>
  </si>
  <si>
    <t>state</t>
  </si>
  <si>
    <t>day of treatment</t>
  </si>
  <si>
    <t>treatment</t>
  </si>
  <si>
    <t>genus species</t>
  </si>
  <si>
    <t>sample type</t>
  </si>
  <si>
    <t>mol markers</t>
  </si>
  <si>
    <t>num processed</t>
  </si>
  <si>
    <r>
      <t xml:space="preserve">This template will create the </t>
    </r>
    <r>
      <rPr>
        <b/>
        <sz val="12"/>
        <color theme="1"/>
        <rFont val="Calibri"/>
        <family val="2"/>
        <scheme val="minor"/>
      </rPr>
      <t xml:space="preserve">AMD ID </t>
    </r>
    <r>
      <rPr>
        <sz val="12"/>
        <color theme="1"/>
        <rFont val="Calibri"/>
        <family val="2"/>
        <scheme val="minor"/>
      </rPr>
      <t>based on the provided meta-data provided by the user (</t>
    </r>
    <r>
      <rPr>
        <b/>
        <sz val="12"/>
        <color theme="1"/>
        <rFont val="Calibri"/>
        <family val="2"/>
        <scheme val="minor"/>
      </rPr>
      <t>see tab = create individual or create - pooled</t>
    </r>
    <r>
      <rPr>
        <sz val="12"/>
        <color theme="1"/>
        <rFont val="Calibri"/>
        <family val="2"/>
        <scheme val="minor"/>
      </rPr>
      <t xml:space="preserve">) </t>
    </r>
  </si>
  <si>
    <t>CSID</t>
  </si>
  <si>
    <t>EPI_ID</t>
  </si>
  <si>
    <t>sample_id</t>
  </si>
  <si>
    <t xml:space="preserve">Select treatment: </t>
  </si>
  <si>
    <t>GET VALUES</t>
  </si>
  <si>
    <t>CODE</t>
  </si>
  <si>
    <t>Drug</t>
  </si>
  <si>
    <t>Code</t>
  </si>
  <si>
    <t xml:space="preserve">TREATMENT </t>
  </si>
  <si>
    <t xml:space="preserve">Select marker combo: </t>
  </si>
  <si>
    <t>k13, crt, mdr1, cytb, dhps, dhfr</t>
  </si>
  <si>
    <t xml:space="preserve">dhps, dhfr </t>
  </si>
  <si>
    <t xml:space="preserve">k13, dhps, dhfr </t>
  </si>
  <si>
    <t xml:space="preserve">k13 </t>
  </si>
  <si>
    <t>k13, crt, mdr1, cytb, dhps, dhfr, pfs47</t>
  </si>
  <si>
    <t>pfs47</t>
  </si>
  <si>
    <t>bit code</t>
  </si>
  <si>
    <t>code</t>
  </si>
  <si>
    <t>molecular markers</t>
  </si>
  <si>
    <t>Marker name loc</t>
  </si>
  <si>
    <t>k13</t>
  </si>
  <si>
    <t>crt</t>
  </si>
  <si>
    <t>mdr1</t>
  </si>
  <si>
    <t>cytb</t>
  </si>
  <si>
    <t>dhps</t>
  </si>
  <si>
    <t>dhfr</t>
  </si>
  <si>
    <t>Status</t>
  </si>
  <si>
    <t>yes (1) /no (2)</t>
  </si>
  <si>
    <t>TBD</t>
  </si>
  <si>
    <t>1 or 2</t>
  </si>
  <si>
    <t xml:space="preserve">bit code </t>
  </si>
  <si>
    <t>100011000</t>
  </si>
  <si>
    <t>000011000</t>
  </si>
  <si>
    <t>100000000</t>
  </si>
  <si>
    <t>111111100</t>
  </si>
  <si>
    <t>000000100</t>
  </si>
  <si>
    <t>(AL) Arthemether-Lumafantrine - Coartem</t>
  </si>
  <si>
    <t xml:space="preserve">(CQ) Chloroquine </t>
  </si>
  <si>
    <t xml:space="preserve"> (CQ+PQ) Chloroquine + Piperaquine</t>
  </si>
  <si>
    <t xml:space="preserve">(AL+PQ) Arthemether-Lumafantrine + Piperaquine </t>
  </si>
  <si>
    <t xml:space="preserve">(AL+MQ) Arthemether + Mefloquine(Lariam) </t>
  </si>
  <si>
    <t>(AS+AQ) Artesunate + Amodiaquine </t>
  </si>
  <si>
    <t xml:space="preserve"> (AS+SP) Artesunate + Sulphadoxine-Pyrimethamine</t>
  </si>
  <si>
    <t xml:space="preserve"> (AS+MQ) Artesunate + Mefloquine</t>
  </si>
  <si>
    <t xml:space="preserve"> (DHA+PQ) Dihydroartemisinin + Piperaquine</t>
  </si>
  <si>
    <t xml:space="preserve"> (AS+SP+PQ) Artesunate + Sulphadoxine + Pyrimethamine</t>
  </si>
  <si>
    <t xml:space="preserve">(AL+MQ+PQ) Arthemether + Mefloquine + Piperaquine </t>
  </si>
  <si>
    <t xml:space="preserve">(Malarone) Atovaquone/Proguanil </t>
  </si>
  <si>
    <t>Malarone + Doxycycline</t>
  </si>
  <si>
    <t>Coartem + Artesunate </t>
  </si>
  <si>
    <t>Malarone + Coartem + Artesunate </t>
  </si>
  <si>
    <t>AMD_ID</t>
  </si>
  <si>
    <t>Length Check</t>
  </si>
  <si>
    <t xml:space="preserve">drag cell from above </t>
  </si>
  <si>
    <t>MARKERS</t>
  </si>
  <si>
    <t>BIT CODE</t>
  </si>
  <si>
    <t>DECIMAL</t>
  </si>
  <si>
    <t xml:space="preserve">You can add to the list of treatments (tab = treatment data) or markers (tab = mol markers data (max:9)) and the code will update automatically. </t>
  </si>
  <si>
    <t>pool count</t>
  </si>
  <si>
    <t>xx</t>
  </si>
  <si>
    <t>01</t>
  </si>
  <si>
    <t>05</t>
  </si>
  <si>
    <t>08</t>
  </si>
  <si>
    <t>10</t>
  </si>
  <si>
    <t>02</t>
  </si>
  <si>
    <t>pool des</t>
  </si>
  <si>
    <t>009</t>
  </si>
  <si>
    <t>010</t>
  </si>
  <si>
    <t>016</t>
  </si>
  <si>
    <t>017</t>
  </si>
  <si>
    <t>020</t>
  </si>
  <si>
    <t>026</t>
  </si>
  <si>
    <t>031</t>
  </si>
  <si>
    <t>042</t>
  </si>
  <si>
    <t>065</t>
  </si>
  <si>
    <t xml:space="preserve">= IF less then 3 DIGITS, make sure to add x (lower case) </t>
  </si>
  <si>
    <t>24x</t>
  </si>
  <si>
    <t>4xx</t>
  </si>
  <si>
    <t xml:space="preserve">The AMD genomics lab currently uses two sequencing methods: individulal and pooled. Individual are samples are tagged using unique indices prior to sequencing to allow de-multiplexing at the individual sample level. The individual samples often have more than one molecular marker included (e.g. pooled molecular markers). The pooled samples are combined (e.g. pooling of individual samples) either as filter blot spots or DNA  based on parsitemia pror to molecular marker amplifcation and then pooling (e.g. pooling of molecular markers per sample pool). </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</si>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</sst>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2" x14ac:knownFonts="1">
    <font>
      <sz val="12"/>
      <color theme="1"/>
      <name val="Calibri"/>
      <family val="2"/>
      <scheme val="minor"/>
    </font>
    <font>
      <b/>
      <sz val="11"/>
      <color theme="1"/>
      <name val="Calibri"/>
      <family val="2"/>
      <scheme val="minor"/>
    </font>
    <font>
      <b/>
      <sz val="12"/>
      <color rgb="FFFA7D00"/>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b/>
      <sz val="20"/>
      <color theme="1"/>
      <name val="Calibri"/>
      <family val="2"/>
      <scheme val="minor"/>
    </font>
    <font>
      <u/>
      <sz val="12"/>
      <color theme="10"/>
      <name val="Calibri"/>
      <family val="2"/>
      <scheme val="minor"/>
    </font>
    <font>
      <sz val="11"/>
      <color theme="1"/>
      <name val="Calibri"/>
      <family val="2"/>
      <scheme val="minor"/>
    </font>
    <font>
      <b/>
      <sz val="9"/>
      <color theme="0"/>
      <name val="Calibri"/>
      <family val="2"/>
      <scheme val="minor"/>
    </font>
    <font>
      <b/>
      <sz val="18"/>
      <color theme="0"/>
      <name val="Calibri"/>
      <family val="2"/>
      <scheme val="minor"/>
    </font>
    <font>
      <b/>
      <sz val="18"/>
      <color theme="4"/>
      <name val="Calibri"/>
      <family val="2"/>
      <scheme val="minor"/>
    </font>
    <font>
      <b/>
      <sz val="11"/>
      <color theme="0"/>
      <name val="Calibri"/>
      <family val="2"/>
      <scheme val="minor"/>
    </font>
    <font>
      <b/>
      <sz val="10"/>
      <color theme="0"/>
      <name val="Calibri"/>
      <family val="2"/>
      <scheme val="minor"/>
    </font>
    <font>
      <sz val="10"/>
      <color rgb="FF000000"/>
      <name val="Rockwell"/>
      <family val="1"/>
    </font>
    <font>
      <sz val="10"/>
      <color rgb="FF002060"/>
      <name val="Rockwell"/>
      <family val="1"/>
    </font>
    <font>
      <b/>
      <sz val="10"/>
      <color rgb="FF002060"/>
      <name val="Rockwell"/>
      <family val="1"/>
    </font>
    <font>
      <sz val="10"/>
      <color theme="1"/>
      <name val="Calibri"/>
      <family val="2"/>
      <scheme val="minor"/>
    </font>
    <font>
      <b/>
      <sz val="12"/>
      <color rgb="FF000000"/>
      <name val="Calibri"/>
      <family val="2"/>
      <scheme val="minor"/>
    </font>
    <font>
      <sz val="6"/>
      <color rgb="FF000000"/>
      <name val="Calibri"/>
      <family val="2"/>
      <scheme val="minor"/>
    </font>
    <font>
      <i/>
      <sz val="10"/>
      <color rgb="FF000000"/>
      <name val="Rockwell"/>
      <family val="1"/>
    </font>
    <font>
      <sz val="9"/>
      <color rgb="FF000000"/>
      <name val="Rockwell"/>
      <family val="1"/>
    </font>
    <font>
      <b/>
      <sz val="8"/>
      <color rgb="FFFFFFFF"/>
      <name val="Rockwell"/>
      <family val="1"/>
    </font>
    <font>
      <b/>
      <i/>
      <sz val="8"/>
      <color rgb="FFFFFFFF"/>
      <name val="Rockwell"/>
      <family val="1"/>
    </font>
    <font>
      <sz val="8"/>
      <color rgb="FF000000"/>
      <name val="Rockwell"/>
      <family val="1"/>
    </font>
    <font>
      <sz val="10"/>
      <color rgb="FF00B050"/>
      <name val="Calibri"/>
      <family val="2"/>
      <scheme val="minor"/>
    </font>
    <font>
      <sz val="9"/>
      <color theme="1"/>
      <name val="Calibri"/>
      <family val="2"/>
      <scheme val="minor"/>
    </font>
    <font>
      <b/>
      <sz val="8"/>
      <color theme="1"/>
      <name val="Calibri"/>
      <family val="2"/>
      <scheme val="minor"/>
    </font>
    <font>
      <i/>
      <sz val="10"/>
      <color theme="1"/>
      <name val="Calibri"/>
      <family val="2"/>
      <scheme val="minor"/>
    </font>
    <font>
      <i/>
      <sz val="12"/>
      <color theme="1"/>
      <name val="Calibri"/>
      <family val="2"/>
      <scheme val="minor"/>
    </font>
    <font>
      <sz val="9"/>
      <color rgb="FF002060"/>
      <name val="Rockwell"/>
      <family val="1"/>
    </font>
  </fonts>
  <fills count="19">
    <fill>
      <patternFill patternType="none"/>
    </fill>
    <fill>
      <patternFill patternType="gray125"/>
    </fill>
    <fill>
      <patternFill patternType="solid">
        <fgColor rgb="FFF2F2F2"/>
      </patternFill>
    </fill>
    <fill>
      <patternFill patternType="solid">
        <fgColor rgb="FF00B0F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1"/>
        <bgColor indexed="64"/>
      </patternFill>
    </fill>
    <fill>
      <patternFill patternType="solid">
        <fgColor rgb="FFE7E7E7"/>
        <bgColor indexed="64"/>
      </patternFill>
    </fill>
    <fill>
      <patternFill patternType="solid">
        <fgColor rgb="FF0070C0"/>
        <bgColor indexed="64"/>
      </patternFill>
    </fill>
    <fill>
      <patternFill patternType="solid">
        <fgColor theme="4" tint="-0.249977111117893"/>
        <bgColor indexed="64"/>
      </patternFill>
    </fill>
    <fill>
      <patternFill patternType="solid">
        <fgColor theme="4"/>
        <bgColor theme="4"/>
      </patternFill>
    </fill>
    <fill>
      <patternFill patternType="solid">
        <fgColor rgb="FFFFFF00"/>
        <bgColor indexed="64"/>
      </patternFill>
    </fill>
    <fill>
      <patternFill patternType="solid">
        <fgColor theme="4" tint="0.79998168889431442"/>
        <bgColor indexed="64"/>
      </patternFill>
    </fill>
    <fill>
      <patternFill patternType="solid">
        <fgColor rgb="FF000000"/>
        <bgColor indexed="64"/>
      </patternFill>
    </fill>
    <fill>
      <patternFill patternType="solid">
        <fgColor rgb="FFCBCBCB"/>
        <bgColor indexed="64"/>
      </patternFill>
    </fill>
    <fill>
      <patternFill patternType="solid">
        <fgColor theme="0" tint="-4.9989318521683403E-2"/>
        <bgColor indexed="64"/>
      </patternFill>
    </fill>
    <fill>
      <patternFill patternType="solid">
        <fgColor theme="2"/>
        <bgColor indexed="64"/>
      </patternFill>
    </fill>
    <fill>
      <patternFill patternType="solid">
        <fgColor rgb="FF00B050"/>
        <bgColor indexed="64"/>
      </patternFill>
    </fill>
  </fills>
  <borders count="20">
    <border>
      <left/>
      <right/>
      <top/>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right/>
      <top/>
      <bottom style="thin">
        <color theme="4" tint="0.39997558519241921"/>
      </bottom>
      <diagonal/>
    </border>
    <border>
      <left style="medium">
        <color indexed="64"/>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2" fillId="2" borderId="1" applyNumberFormat="0" applyAlignment="0" applyProtection="0"/>
    <xf numFmtId="0" fontId="8" fillId="0" borderId="0" applyNumberFormat="0" applyFill="0" applyBorder="0" applyAlignment="0" applyProtection="0"/>
    <xf numFmtId="0" fontId="9" fillId="0" borderId="0"/>
  </cellStyleXfs>
  <cellXfs count="80">
    <xf numFmtId="0" fontId="0" fillId="0" borderId="0" xfId="0"/>
    <xf numFmtId="0" fontId="7" fillId="3" borderId="0" xfId="0" applyFont="1" applyFill="1"/>
    <xf numFmtId="0" fontId="0" fillId="5" borderId="0" xfId="0" applyFont="1" applyFill="1" applyAlignment="1">
      <alignment horizontal="left" vertical="center" wrapText="1"/>
    </xf>
    <xf numFmtId="0" fontId="0" fillId="4" borderId="0" xfId="0" applyFont="1" applyFill="1" applyAlignment="1">
      <alignment vertical="center" wrapText="1"/>
    </xf>
    <xf numFmtId="0" fontId="0" fillId="6" borderId="0" xfId="0" applyFill="1" applyAlignment="1">
      <alignment vertical="center" wrapText="1"/>
    </xf>
    <xf numFmtId="0" fontId="0" fillId="7" borderId="0" xfId="0" applyFill="1"/>
    <xf numFmtId="0" fontId="6" fillId="7" borderId="0" xfId="0" applyFont="1" applyFill="1"/>
    <xf numFmtId="0" fontId="8" fillId="0" borderId="0" xfId="2"/>
    <xf numFmtId="0" fontId="0" fillId="0" borderId="0" xfId="0" applyBorder="1" applyAlignment="1">
      <alignment horizontal="center" vertical="center"/>
    </xf>
    <xf numFmtId="49" fontId="0" fillId="0" borderId="0" xfId="0" applyNumberFormat="1" applyBorder="1" applyAlignment="1">
      <alignment horizontal="center" vertical="center"/>
    </xf>
    <xf numFmtId="0" fontId="1" fillId="0" borderId="0" xfId="0" applyFont="1" applyBorder="1" applyAlignment="1">
      <alignment horizontal="center" vertical="center"/>
    </xf>
    <xf numFmtId="0" fontId="0" fillId="0" borderId="0" xfId="0" applyBorder="1"/>
    <xf numFmtId="0" fontId="9" fillId="0" borderId="0" xfId="3"/>
    <xf numFmtId="0" fontId="15" fillId="0" borderId="0" xfId="3" applyFont="1" applyAlignment="1">
      <alignment horizontal="left" vertical="center" wrapText="1" readingOrder="1"/>
    </xf>
    <xf numFmtId="0" fontId="16" fillId="0" borderId="0" xfId="3" applyFont="1" applyAlignment="1">
      <alignment horizontal="center" vertical="center" wrapText="1" readingOrder="1"/>
    </xf>
    <xf numFmtId="0" fontId="15" fillId="8" borderId="0" xfId="3" applyFont="1" applyFill="1" applyAlignment="1">
      <alignment horizontal="left" vertical="center" wrapText="1" readingOrder="1"/>
    </xf>
    <xf numFmtId="0" fontId="17" fillId="8" borderId="0" xfId="3" applyFont="1" applyFill="1" applyAlignment="1">
      <alignment horizontal="center" vertical="center" wrapText="1" readingOrder="1"/>
    </xf>
    <xf numFmtId="0" fontId="17" fillId="0" borderId="0" xfId="3" applyFont="1" applyAlignment="1">
      <alignment horizontal="center" vertical="center" wrapText="1" readingOrder="1"/>
    </xf>
    <xf numFmtId="0" fontId="15" fillId="8" borderId="0" xfId="3" applyFont="1" applyFill="1" applyAlignment="1">
      <alignment horizontal="left" wrapText="1" readingOrder="1"/>
    </xf>
    <xf numFmtId="0" fontId="18" fillId="0" borderId="0" xfId="3" applyFont="1"/>
    <xf numFmtId="0" fontId="9" fillId="0" borderId="0" xfId="3" applyFill="1" applyBorder="1"/>
    <xf numFmtId="0" fontId="11" fillId="0" borderId="0" xfId="3" applyFont="1" applyFill="1" applyBorder="1"/>
    <xf numFmtId="0" fontId="12" fillId="0" borderId="0" xfId="3" applyFont="1" applyFill="1" applyBorder="1"/>
    <xf numFmtId="0" fontId="13" fillId="0" borderId="0" xfId="3" applyFont="1" applyFill="1" applyBorder="1"/>
    <xf numFmtId="14" fontId="9" fillId="0" borderId="0" xfId="3" applyNumberFormat="1" applyFill="1" applyBorder="1"/>
    <xf numFmtId="164" fontId="9" fillId="0" borderId="0" xfId="3" applyNumberFormat="1" applyFill="1" applyBorder="1"/>
    <xf numFmtId="0" fontId="21" fillId="0" borderId="0" xfId="3" applyFont="1" applyAlignment="1">
      <alignment horizontal="left" vertical="center" wrapText="1" readingOrder="1"/>
    </xf>
    <xf numFmtId="0" fontId="21" fillId="8" borderId="0" xfId="3" applyFont="1" applyFill="1" applyAlignment="1">
      <alignment horizontal="left" vertical="center" wrapText="1" readingOrder="1"/>
    </xf>
    <xf numFmtId="0" fontId="21" fillId="13" borderId="0" xfId="3" applyFont="1" applyFill="1" applyAlignment="1">
      <alignment horizontal="left" vertical="center" wrapText="1" readingOrder="1"/>
    </xf>
    <xf numFmtId="0" fontId="23" fillId="14" borderId="5" xfId="0" applyFont="1" applyFill="1" applyBorder="1" applyAlignment="1">
      <alignment horizontal="center" vertical="center" wrapText="1" readingOrder="1"/>
    </xf>
    <xf numFmtId="0" fontId="24" fillId="14" borderId="5" xfId="0" applyFont="1" applyFill="1" applyBorder="1" applyAlignment="1">
      <alignment horizontal="center" vertical="center" wrapText="1" readingOrder="1"/>
    </xf>
    <xf numFmtId="0" fontId="25" fillId="15" borderId="6" xfId="0" applyFont="1" applyFill="1" applyBorder="1" applyAlignment="1">
      <alignment horizontal="center" vertical="center" wrapText="1" readingOrder="1"/>
    </xf>
    <xf numFmtId="0" fontId="25" fillId="8" borderId="7" xfId="0" applyFont="1" applyFill="1" applyBorder="1" applyAlignment="1">
      <alignment horizontal="center" vertical="center" wrapText="1" readingOrder="1"/>
    </xf>
    <xf numFmtId="0" fontId="25" fillId="8" borderId="7" xfId="0" applyNumberFormat="1" applyFont="1" applyFill="1" applyBorder="1" applyAlignment="1">
      <alignment horizontal="center" vertical="center" wrapText="1" readingOrder="1"/>
    </xf>
    <xf numFmtId="0" fontId="26" fillId="0" borderId="0" xfId="3" applyFont="1" applyFill="1" applyBorder="1" applyAlignment="1">
      <alignment horizontal="right"/>
    </xf>
    <xf numFmtId="0" fontId="8" fillId="0" borderId="0" xfId="2" applyFill="1" applyBorder="1"/>
    <xf numFmtId="49" fontId="27" fillId="0" borderId="0" xfId="3" applyNumberFormat="1" applyFont="1" applyFill="1" applyBorder="1"/>
    <xf numFmtId="0" fontId="16" fillId="17" borderId="0" xfId="3" applyFont="1" applyFill="1" applyAlignment="1">
      <alignment horizontal="center" vertical="center" wrapText="1" readingOrder="1"/>
    </xf>
    <xf numFmtId="0" fontId="28" fillId="4" borderId="2" xfId="3" applyFont="1" applyFill="1" applyBorder="1"/>
    <xf numFmtId="0" fontId="4" fillId="0" borderId="8" xfId="0" applyFont="1" applyBorder="1"/>
    <xf numFmtId="0" fontId="0" fillId="0" borderId="4" xfId="0" applyBorder="1"/>
    <xf numFmtId="0" fontId="0" fillId="0" borderId="0" xfId="0" applyBorder="1" applyAlignment="1">
      <alignment horizontal="center"/>
    </xf>
    <xf numFmtId="0" fontId="20" fillId="0" borderId="12" xfId="0" applyFont="1" applyBorder="1"/>
    <xf numFmtId="0" fontId="19" fillId="12" borderId="13" xfId="0" applyFont="1" applyFill="1" applyBorder="1" applyAlignment="1">
      <alignment horizontal="center"/>
    </xf>
    <xf numFmtId="49" fontId="0" fillId="0" borderId="0" xfId="0" applyNumberFormat="1"/>
    <xf numFmtId="0" fontId="0" fillId="16" borderId="0" xfId="0" applyFill="1" applyAlignment="1">
      <alignment horizontal="left" vertical="center" wrapText="1"/>
    </xf>
    <xf numFmtId="49" fontId="0" fillId="7" borderId="0" xfId="0" applyNumberFormat="1" applyFill="1"/>
    <xf numFmtId="49" fontId="29" fillId="4" borderId="2" xfId="0" applyNumberFormat="1" applyFont="1" applyFill="1" applyBorder="1"/>
    <xf numFmtId="49" fontId="0" fillId="0" borderId="10" xfId="0" applyNumberFormat="1" applyBorder="1"/>
    <xf numFmtId="49" fontId="0" fillId="0" borderId="0" xfId="0" applyNumberFormat="1" applyBorder="1"/>
    <xf numFmtId="49" fontId="0" fillId="0" borderId="11" xfId="0" applyNumberFormat="1" applyBorder="1"/>
    <xf numFmtId="49" fontId="0" fillId="0" borderId="13" xfId="0" applyNumberFormat="1" applyBorder="1"/>
    <xf numFmtId="49" fontId="0" fillId="12" borderId="14" xfId="0" applyNumberFormat="1" applyFill="1" applyBorder="1" applyAlignment="1">
      <alignment horizontal="center"/>
    </xf>
    <xf numFmtId="0" fontId="30" fillId="0" borderId="0" xfId="0" applyFont="1"/>
    <xf numFmtId="49" fontId="30" fillId="0" borderId="0" xfId="0" applyNumberFormat="1" applyFont="1"/>
    <xf numFmtId="49" fontId="5" fillId="12" borderId="14" xfId="0" applyNumberFormat="1" applyFont="1" applyFill="1" applyBorder="1" applyAlignment="1">
      <alignment horizontal="center"/>
    </xf>
    <xf numFmtId="0" fontId="6" fillId="10" borderId="15" xfId="0" applyFont="1" applyFill="1" applyBorder="1" applyAlignment="1">
      <alignment horizontal="center" vertical="center"/>
    </xf>
    <xf numFmtId="0" fontId="6" fillId="10" borderId="16" xfId="0" applyFont="1" applyFill="1" applyBorder="1" applyAlignment="1">
      <alignment horizontal="center" vertical="center"/>
    </xf>
    <xf numFmtId="49" fontId="3" fillId="7" borderId="2" xfId="1" applyNumberFormat="1" applyFont="1" applyFill="1" applyBorder="1" applyAlignment="1">
      <alignment horizontal="center" vertical="center"/>
    </xf>
    <xf numFmtId="49" fontId="3" fillId="7" borderId="17" xfId="1" applyNumberFormat="1" applyFont="1" applyFill="1" applyBorder="1" applyAlignment="1">
      <alignment horizontal="center" vertical="center"/>
    </xf>
    <xf numFmtId="49" fontId="3" fillId="18" borderId="18" xfId="1" applyNumberFormat="1" applyFont="1" applyFill="1" applyBorder="1" applyAlignment="1">
      <alignment horizontal="center" vertical="center"/>
    </xf>
    <xf numFmtId="49" fontId="3" fillId="18" borderId="19" xfId="1" applyNumberFormat="1" applyFont="1" applyFill="1" applyBorder="1" applyAlignment="1">
      <alignment horizontal="center" vertical="center"/>
    </xf>
    <xf numFmtId="49" fontId="3" fillId="9" borderId="18" xfId="1" applyNumberFormat="1" applyFont="1" applyFill="1" applyBorder="1" applyAlignment="1">
      <alignment horizontal="center" vertical="center"/>
    </xf>
    <xf numFmtId="0" fontId="5" fillId="4" borderId="2" xfId="1" applyFont="1" applyFill="1" applyBorder="1" applyAlignment="1">
      <alignment horizontal="center" vertical="center"/>
    </xf>
    <xf numFmtId="0" fontId="3" fillId="9" borderId="18" xfId="1" applyFont="1" applyFill="1" applyBorder="1" applyAlignment="1">
      <alignment horizontal="center" vertical="center"/>
    </xf>
    <xf numFmtId="0" fontId="22" fillId="0" borderId="0" xfId="3" applyFont="1" applyAlignment="1">
      <alignment horizontal="left" vertical="center" wrapText="1" readingOrder="1"/>
    </xf>
    <xf numFmtId="0" fontId="31" fillId="0" borderId="0" xfId="3" applyFont="1" applyAlignment="1">
      <alignment horizontal="center" vertical="center" wrapText="1" readingOrder="1"/>
    </xf>
    <xf numFmtId="0" fontId="22" fillId="8" borderId="0" xfId="3" applyFont="1" applyFill="1" applyAlignment="1">
      <alignment horizontal="left" vertical="center" wrapText="1" readingOrder="1"/>
    </xf>
    <xf numFmtId="0" fontId="31" fillId="8" borderId="0" xfId="3" applyFont="1" applyFill="1" applyAlignment="1">
      <alignment horizontal="center" vertical="center" wrapText="1" readingOrder="1"/>
    </xf>
    <xf numFmtId="0" fontId="22" fillId="8" borderId="0" xfId="3" applyFont="1" applyFill="1" applyAlignment="1">
      <alignment horizontal="left" wrapText="1" readingOrder="1"/>
    </xf>
    <xf numFmtId="0" fontId="27" fillId="0" borderId="0" xfId="3" applyFont="1"/>
    <xf numFmtId="0" fontId="10" fillId="11" borderId="3" xfId="3" applyFont="1" applyFill="1" applyBorder="1" applyAlignment="1">
      <alignment horizontal="center"/>
    </xf>
    <xf numFmtId="0" fontId="14" fillId="11" borderId="3" xfId="3" applyFont="1" applyFill="1" applyBorder="1" applyAlignment="1">
      <alignment horizontal="center"/>
    </xf>
    <xf numFmtId="0" fontId="21" fillId="0" borderId="0" xfId="3" applyFont="1" applyAlignment="1">
      <alignment horizontal="center" vertical="center" wrapText="1" readingOrder="1"/>
    </xf>
    <xf numFmtId="49" fontId="21" fillId="0" borderId="0" xfId="3" applyNumberFormat="1" applyFont="1" applyAlignment="1">
      <alignment horizontal="center" vertical="center" wrapText="1" readingOrder="1"/>
    </xf>
    <xf numFmtId="0" fontId="21" fillId="8" borderId="0" xfId="3" applyFont="1" applyFill="1" applyAlignment="1">
      <alignment horizontal="center" vertical="center" wrapText="1" readingOrder="1"/>
    </xf>
    <xf numFmtId="0" fontId="21" fillId="17" borderId="0" xfId="3" applyFont="1" applyFill="1" applyAlignment="1">
      <alignment horizontal="center" vertical="center" wrapText="1" readingOrder="1"/>
    </xf>
    <xf numFmtId="0" fontId="21" fillId="13" borderId="0" xfId="3" applyFont="1" applyFill="1" applyAlignment="1">
      <alignment horizontal="center" vertical="center" wrapText="1" readingOrder="1"/>
    </xf>
    <xf numFmtId="49" fontId="4" fillId="0" borderId="8" xfId="0" applyNumberFormat="1" applyFont="1" applyBorder="1" applyAlignment="1">
      <alignment horizontal="center"/>
    </xf>
    <xf numFmtId="49" fontId="4" fillId="0" borderId="9" xfId="0" applyNumberFormat="1" applyFont="1" applyBorder="1" applyAlignment="1">
      <alignment horizontal="center"/>
    </xf>
  </cellXfs>
  <cellStyles count="4">
    <cellStyle name="Calculation" xfId="1" builtinId="22"/>
    <cellStyle name="Hyperlink" xfId="2" builtinId="8"/>
    <cellStyle name="Normal" xfId="0" builtinId="0"/>
    <cellStyle name="Normal 2" xfId="3" xr:uid="{636481B1-F3DE-0B41-8396-4FE774CD0495}"/>
  </cellStyles>
  <dxfs count="18">
    <dxf>
      <font>
        <strike val="0"/>
        <outline val="0"/>
        <shadow val="0"/>
        <u val="none"/>
        <vertAlign val="baseline"/>
        <sz val="10"/>
        <name val="Calibri"/>
        <family val="2"/>
        <scheme val="minor"/>
      </font>
      <fill>
        <patternFill patternType="none">
          <fgColor indexed="64"/>
          <bgColor indexed="65"/>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10"/>
        <name val="Calibri"/>
        <family val="2"/>
        <scheme val="minor"/>
      </font>
      <fill>
        <patternFill patternType="none">
          <fgColor indexed="64"/>
          <bgColor indexed="65"/>
        </patternFill>
      </fill>
      <border diagonalUp="0" diagonalDown="0" outline="0">
        <left/>
        <right/>
        <top style="thin">
          <color theme="4" tint="0.39997558519241921"/>
        </top>
        <bottom style="thin">
          <color theme="4" tint="0.39997558519241921"/>
        </bottom>
      </border>
    </dxf>
    <dxf>
      <border outline="0">
        <top style="thin">
          <color rgb="FF8EA9DB"/>
        </top>
      </border>
    </dxf>
    <dxf>
      <border outline="0">
        <top style="thin">
          <color rgb="FF000000"/>
        </top>
        <bottom style="thin">
          <color rgb="FF8EA9DB"/>
        </bottom>
      </border>
    </dxf>
    <dxf>
      <font>
        <strike val="0"/>
        <outline val="0"/>
        <shadow val="0"/>
        <u val="none"/>
        <vertAlign val="baseline"/>
        <sz val="10"/>
        <name val="Calibri"/>
        <family val="2"/>
        <scheme val="none"/>
      </font>
      <fill>
        <patternFill patternType="none">
          <fgColor rgb="FF000000"/>
          <bgColor rgb="FFFFFFFF"/>
        </patternFill>
      </fill>
    </dxf>
    <dxf>
      <border outline="0">
        <bottom style="thin">
          <color rgb="FF8EA9DB"/>
        </bottom>
      </border>
    </dxf>
    <dxf>
      <font>
        <b/>
        <i val="0"/>
        <strike val="0"/>
        <condense val="0"/>
        <extend val="0"/>
        <outline val="0"/>
        <shadow val="0"/>
        <u val="none"/>
        <vertAlign val="baseline"/>
        <sz val="10"/>
        <color theme="0"/>
        <name val="Calibri"/>
        <family val="2"/>
        <scheme val="minor"/>
      </font>
      <fill>
        <patternFill patternType="solid">
          <fgColor theme="4"/>
          <bgColor theme="4"/>
        </patternFill>
      </fill>
    </dxf>
    <dxf>
      <font>
        <b val="0"/>
        <strike val="0"/>
        <outline val="0"/>
        <shadow val="0"/>
        <u val="none"/>
        <vertAlign val="baseline"/>
        <sz val="9"/>
        <name val="Calibri"/>
        <family val="2"/>
        <scheme val="minor"/>
      </font>
      <fill>
        <patternFill patternType="none">
          <fgColor indexed="64"/>
          <bgColor indexed="65"/>
        </patternFill>
      </fill>
      <border diagonalUp="0" diagonalDown="0" outline="0">
        <left/>
        <right/>
        <top style="thin">
          <color theme="4" tint="0.39997558519241921"/>
        </top>
        <bottom style="thin">
          <color theme="4" tint="0.39997558519241921"/>
        </bottom>
      </border>
    </dxf>
    <dxf>
      <font>
        <strike val="0"/>
        <outline val="0"/>
        <shadow val="0"/>
        <u val="none"/>
        <vertAlign val="baseline"/>
        <sz val="9"/>
        <name val="Calibri"/>
        <family val="2"/>
        <scheme val="minor"/>
      </font>
      <fill>
        <patternFill patternType="none">
          <fgColor indexed="64"/>
          <bgColor indexed="65"/>
        </patternFill>
      </fill>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top style="thin">
          <color indexed="64"/>
        </top>
        <bottom style="thin">
          <color theme="4" tint="0.39997558519241921"/>
        </bottom>
      </border>
    </dxf>
    <dxf>
      <font>
        <strike val="0"/>
        <outline val="0"/>
        <shadow val="0"/>
        <u val="none"/>
        <vertAlign val="baseline"/>
        <sz val="9"/>
        <name val="Calibri"/>
        <family val="2"/>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theme="4"/>
          <bgColor theme="4"/>
        </patternFill>
      </fill>
      <alignment horizontal="center"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12699</xdr:colOff>
      <xdr:row>0</xdr:row>
      <xdr:rowOff>0</xdr:rowOff>
    </xdr:from>
    <xdr:to>
      <xdr:col>13</xdr:col>
      <xdr:colOff>589610</xdr:colOff>
      <xdr:row>8</xdr:row>
      <xdr:rowOff>139700</xdr:rowOff>
    </xdr:to>
    <xdr:pic>
      <xdr:nvPicPr>
        <xdr:cNvPr id="2" name="Picture 1">
          <a:extLst>
            <a:ext uri="{FF2B5EF4-FFF2-40B4-BE49-F238E27FC236}">
              <a16:creationId xmlns:a16="http://schemas.microsoft.com/office/drawing/2014/main" id="{26D18C5F-7F0E-264D-855E-8C9A900D7EF4}"/>
            </a:ext>
          </a:extLst>
        </xdr:cNvPr>
        <xdr:cNvPicPr>
          <a:picLocks noChangeAspect="1"/>
        </xdr:cNvPicPr>
      </xdr:nvPicPr>
      <xdr:blipFill>
        <a:blip xmlns:r="http://schemas.openxmlformats.org/officeDocument/2006/relationships" r:embed="rId1"/>
        <a:stretch>
          <a:fillRect/>
        </a:stretch>
      </xdr:blipFill>
      <xdr:spPr>
        <a:xfrm>
          <a:off x="4025899" y="0"/>
          <a:ext cx="10482911" cy="6019800"/>
        </a:xfrm>
        <a:prstGeom prst="rect">
          <a:avLst/>
        </a:prstGeom>
      </xdr:spPr>
    </xdr:pic>
    <xdr:clientData/>
  </xdr:twoCellAnchor>
  <xdr:twoCellAnchor editAs="oneCell">
    <xdr:from>
      <xdr:col>0</xdr:col>
      <xdr:colOff>4013199</xdr:colOff>
      <xdr:row>9</xdr:row>
      <xdr:rowOff>177800</xdr:rowOff>
    </xdr:from>
    <xdr:to>
      <xdr:col>13</xdr:col>
      <xdr:colOff>621142</xdr:colOff>
      <xdr:row>39</xdr:row>
      <xdr:rowOff>127000</xdr:rowOff>
    </xdr:to>
    <xdr:pic>
      <xdr:nvPicPr>
        <xdr:cNvPr id="3" name="Picture 2">
          <a:extLst>
            <a:ext uri="{FF2B5EF4-FFF2-40B4-BE49-F238E27FC236}">
              <a16:creationId xmlns:a16="http://schemas.microsoft.com/office/drawing/2014/main" id="{65BD8C9D-6C35-2F4E-9E8C-0FE9B3E0EF50}"/>
            </a:ext>
          </a:extLst>
        </xdr:cNvPr>
        <xdr:cNvPicPr>
          <a:picLocks noChangeAspect="1"/>
        </xdr:cNvPicPr>
      </xdr:nvPicPr>
      <xdr:blipFill>
        <a:blip xmlns:r="http://schemas.openxmlformats.org/officeDocument/2006/relationships" r:embed="rId2"/>
        <a:stretch>
          <a:fillRect/>
        </a:stretch>
      </xdr:blipFill>
      <xdr:spPr>
        <a:xfrm>
          <a:off x="4013199" y="6261100"/>
          <a:ext cx="10527143" cy="60452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8AFE6F-2966-5B4D-8228-BB95EB12B149}" name="Treatment" displayName="Treatment" ref="A1:B25" totalsRowShown="0" headerRowDxfId="13" dataDxfId="11" headerRowBorderDxfId="12" tableBorderDxfId="10" totalsRowBorderDxfId="9">
  <autoFilter ref="A1:B25" xr:uid="{F2224F94-D8A2-4D12-A1E1-00B3307BEE1A}"/>
  <tableColumns count="2">
    <tableColumn id="2" xr3:uid="{B5FBA0FD-639D-5540-ACE3-297BFA879D77}" name="Drug" dataDxfId="8"/>
    <tableColumn id="3" xr3:uid="{89EE1570-2AD1-3644-AC7E-E360E2494C94}" name="Code"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AAFBD9-5D6A-6448-8E96-A7341A8797AD}" name="Markers" displayName="Markers" ref="A1:C25" totalsRowShown="0" headerRowDxfId="6" dataDxfId="4" headerRowBorderDxfId="5" tableBorderDxfId="3" totalsRowBorderDxfId="2">
  <autoFilter ref="A1:C25" xr:uid="{F2224F94-D8A2-4D12-A1E1-00B3307BEE1A}"/>
  <tableColumns count="3">
    <tableColumn id="2" xr3:uid="{3D8943B6-3C35-8D4E-B7EA-19AB9FEFAF2E}" name="molecular markers" dataDxfId="1"/>
    <tableColumn id="1" xr3:uid="{9DD6753C-E602-4D40-8CFC-9A2262EA4965}" name="bit code"/>
    <tableColumn id="3" xr3:uid="{40AF72EE-A935-774C-882A-4B6CDF404A1A}" name="cod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factmonster.com/us/postal-information/state-abbreviations-and-state-postal-codes" TargetMode="External"/><Relationship Id="rId1" Type="http://schemas.openxmlformats.org/officeDocument/2006/relationships/hyperlink" Target="http://sustainablesources.com/resources/country-abbreviation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2E6BE-1C57-DC4B-8719-C115FD8E1D00}">
  <dimension ref="A1:A8"/>
  <sheetViews>
    <sheetView workbookViewId="0">
      <selection activeCell="A19" sqref="A19"/>
    </sheetView>
  </sheetViews>
  <sheetFormatPr baseColWidth="10" defaultRowHeight="16" x14ac:dyDescent="0.2"/>
  <cols>
    <col min="1" max="1" width="52.6640625" customWidth="1"/>
  </cols>
  <sheetData>
    <row r="1" spans="1:1" ht="33" customHeight="1" x14ac:dyDescent="0.3">
      <c r="A1" s="1" t="s">
        <v>23</v>
      </c>
    </row>
    <row r="2" spans="1:1" ht="60" customHeight="1" x14ac:dyDescent="0.2">
      <c r="A2" s="3" t="s">
        <v>68</v>
      </c>
    </row>
    <row r="3" spans="1:1" ht="92" customHeight="1" x14ac:dyDescent="0.2">
      <c r="A3" s="2" t="s">
        <v>24</v>
      </c>
    </row>
    <row r="4" spans="1:1" ht="177" customHeight="1" x14ac:dyDescent="0.2">
      <c r="A4" s="4" t="s">
        <v>147</v>
      </c>
    </row>
    <row r="5" spans="1:1" ht="53" customHeight="1" x14ac:dyDescent="0.2">
      <c r="A5" s="45" t="s">
        <v>126</v>
      </c>
    </row>
    <row r="6" spans="1:1" x14ac:dyDescent="0.2">
      <c r="A6" s="6" t="s">
        <v>58</v>
      </c>
    </row>
    <row r="7" spans="1:1" x14ac:dyDescent="0.2">
      <c r="A7" s="7" t="s">
        <v>25</v>
      </c>
    </row>
    <row r="8" spans="1:1" x14ac:dyDescent="0.2">
      <c r="A8" s="7" t="s">
        <v>26</v>
      </c>
    </row>
  </sheetData>
  <hyperlinks>
    <hyperlink ref="A7" r:id="rId1" xr:uid="{E34D9ED5-1D98-6241-BE66-338C25F3AAA7}"/>
    <hyperlink ref="A8" r:id="rId2" xr:uid="{CEE4B422-8981-8E46-A049-F3E4B746FE0D}"/>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D23B7-C55B-5C4F-BCF0-4AC731D06C05}">
  <dimension ref="A1:Q16"/>
  <sheetViews>
    <sheetView zoomScale="144" workbookViewId="0">
      <selection activeCell="F23" sqref="F23"/>
    </sheetView>
  </sheetViews>
  <sheetFormatPr baseColWidth="10" defaultRowHeight="16" x14ac:dyDescent="0.2"/>
  <cols>
    <col min="1" max="1" width="20.5" customWidth="1"/>
    <col min="2" max="2" width="24.6640625" customWidth="1"/>
    <col min="3" max="3" width="10.83203125" style="44"/>
    <col min="4" max="4" width="10.83203125" style="44" customWidth="1"/>
    <col min="5" max="5" width="16.83203125" style="44" customWidth="1"/>
    <col min="6" max="6" width="15.1640625" style="44" bestFit="1" customWidth="1"/>
    <col min="7" max="7" width="9.5" style="44" bestFit="1" customWidth="1"/>
    <col min="8" max="8" width="9.6640625" style="44" bestFit="1" customWidth="1"/>
    <col min="9" max="9" width="12.5" style="44" bestFit="1" customWidth="1"/>
    <col min="10" max="10" width="11.33203125" style="44" bestFit="1" customWidth="1"/>
    <col min="11" max="11" width="11.6640625" style="44" bestFit="1" customWidth="1"/>
    <col min="12" max="12" width="13.33203125" style="44" bestFit="1" customWidth="1"/>
    <col min="13" max="13" width="22.33203125" customWidth="1"/>
    <col min="14" max="14" width="12" bestFit="1" customWidth="1"/>
    <col min="15" max="15" width="16" bestFit="1" customWidth="1"/>
    <col min="17" max="17" width="45.1640625" bestFit="1" customWidth="1"/>
  </cols>
  <sheetData>
    <row r="1" spans="1:17" ht="17" thickBot="1" x14ac:dyDescent="0.25">
      <c r="A1" s="6" t="s">
        <v>73</v>
      </c>
      <c r="B1" s="5"/>
      <c r="C1" s="46"/>
      <c r="D1" s="46"/>
      <c r="E1" s="46"/>
      <c r="F1" s="46"/>
    </row>
    <row r="2" spans="1:17" ht="17" thickBot="1" x14ac:dyDescent="0.25">
      <c r="A2" s="39" t="s">
        <v>72</v>
      </c>
      <c r="B2" s="38" t="s">
        <v>117</v>
      </c>
      <c r="C2" s="78" t="s">
        <v>78</v>
      </c>
      <c r="D2" s="79"/>
      <c r="E2" s="47" t="s">
        <v>84</v>
      </c>
      <c r="F2" s="48"/>
    </row>
    <row r="3" spans="1:17" x14ac:dyDescent="0.2">
      <c r="A3" s="40" t="s">
        <v>77</v>
      </c>
      <c r="B3" s="41" t="s">
        <v>74</v>
      </c>
      <c r="C3" s="49"/>
      <c r="D3" s="49" t="s">
        <v>123</v>
      </c>
      <c r="E3" s="49" t="s">
        <v>124</v>
      </c>
      <c r="F3" s="50" t="s">
        <v>125</v>
      </c>
    </row>
    <row r="4" spans="1:17" ht="17" thickBot="1" x14ac:dyDescent="0.25">
      <c r="A4" s="42" t="str" cm="1">
        <f t="array" ref="A4:B4">_xlfn._xlws.FILTER(Treatment[],Treatment[Drug]=B2,"Nothing found")</f>
        <v>Malarone + Doxycycline</v>
      </c>
      <c r="B4" s="43" t="str">
        <v>S</v>
      </c>
      <c r="C4" s="51"/>
      <c r="D4" s="51" t="str" cm="1">
        <f t="array" ref="D4:F4">_xlfn._xlws.FILTER(Markers[],Markers[molecular markers]=E2,"nothing found")</f>
        <v>pfs47</v>
      </c>
      <c r="E4" s="51" t="str">
        <v>000000100</v>
      </c>
      <c r="F4" s="52">
        <v>4</v>
      </c>
      <c r="G4" s="44" t="s">
        <v>144</v>
      </c>
    </row>
    <row r="5" spans="1:17" ht="17" thickBot="1" x14ac:dyDescent="0.25"/>
    <row r="6" spans="1:17" ht="17" thickBot="1" x14ac:dyDescent="0.25">
      <c r="A6" s="56" t="s">
        <v>70</v>
      </c>
      <c r="B6" s="57" t="s">
        <v>69</v>
      </c>
      <c r="C6" s="58" t="s">
        <v>59</v>
      </c>
      <c r="D6" s="58" t="s">
        <v>60</v>
      </c>
      <c r="E6" s="58" t="s">
        <v>61</v>
      </c>
      <c r="F6" s="58" t="s">
        <v>62</v>
      </c>
      <c r="G6" s="58" t="s">
        <v>63</v>
      </c>
      <c r="H6" s="58" t="s">
        <v>71</v>
      </c>
      <c r="I6" s="58" t="s">
        <v>64</v>
      </c>
      <c r="J6" s="58" t="s">
        <v>65</v>
      </c>
      <c r="K6" s="58" t="s">
        <v>66</v>
      </c>
      <c r="L6" s="58" t="s">
        <v>67</v>
      </c>
      <c r="M6" s="64" t="s">
        <v>120</v>
      </c>
      <c r="N6" s="63" t="s">
        <v>121</v>
      </c>
    </row>
    <row r="7" spans="1:17" x14ac:dyDescent="0.2">
      <c r="A7" s="8" t="s">
        <v>0</v>
      </c>
      <c r="B7" s="8"/>
      <c r="C7" s="9">
        <v>19</v>
      </c>
      <c r="D7" s="9" t="s">
        <v>1</v>
      </c>
      <c r="E7" s="9" t="s">
        <v>2</v>
      </c>
      <c r="F7" s="9">
        <v>28</v>
      </c>
      <c r="G7" s="9" t="s">
        <v>3</v>
      </c>
      <c r="H7" s="9" t="s">
        <v>4</v>
      </c>
      <c r="I7" s="9" t="s">
        <v>5</v>
      </c>
      <c r="J7" s="9" t="s">
        <v>6</v>
      </c>
      <c r="K7" s="9" t="s">
        <v>146</v>
      </c>
      <c r="L7" s="9">
        <v>1</v>
      </c>
      <c r="M7" s="9" t="str">
        <f>_xlfn.CONCAT(C7:L7)</f>
        <v>19ANBe28A0009PfF4xx1</v>
      </c>
      <c r="N7" s="10">
        <f>LEN(M7)</f>
        <v>20</v>
      </c>
    </row>
    <row r="8" spans="1:17" x14ac:dyDescent="0.2">
      <c r="A8" s="8" t="s">
        <v>7</v>
      </c>
      <c r="B8" s="8"/>
      <c r="C8" s="9">
        <v>19</v>
      </c>
      <c r="D8" s="9" t="s">
        <v>1</v>
      </c>
      <c r="E8" s="9" t="s">
        <v>2</v>
      </c>
      <c r="F8" s="9">
        <v>28</v>
      </c>
      <c r="G8" s="9" t="s">
        <v>3</v>
      </c>
      <c r="H8" s="9" t="s">
        <v>8</v>
      </c>
      <c r="I8" s="9" t="s">
        <v>5</v>
      </c>
      <c r="J8" s="9" t="s">
        <v>6</v>
      </c>
      <c r="K8" s="9" t="s">
        <v>146</v>
      </c>
      <c r="L8" s="9">
        <v>1</v>
      </c>
      <c r="M8" s="9" t="str">
        <f t="shared" ref="M8:M13" si="0">_xlfn.CONCAT(C8:L8)</f>
        <v>19ANBe28A0010PfF4xx1</v>
      </c>
      <c r="N8" s="10">
        <f t="shared" ref="N8:N15" si="1">LEN(M8)</f>
        <v>20</v>
      </c>
    </row>
    <row r="9" spans="1:17" x14ac:dyDescent="0.2">
      <c r="A9" s="8" t="s">
        <v>9</v>
      </c>
      <c r="B9" s="8"/>
      <c r="C9" s="9">
        <v>19</v>
      </c>
      <c r="D9" s="9" t="s">
        <v>1</v>
      </c>
      <c r="E9" s="9" t="s">
        <v>2</v>
      </c>
      <c r="F9" s="9">
        <v>21</v>
      </c>
      <c r="G9" s="9" t="s">
        <v>3</v>
      </c>
      <c r="H9" s="9" t="s">
        <v>10</v>
      </c>
      <c r="I9" s="9" t="s">
        <v>5</v>
      </c>
      <c r="J9" s="9" t="s">
        <v>6</v>
      </c>
      <c r="K9" s="9" t="s">
        <v>146</v>
      </c>
      <c r="L9" s="9">
        <v>1</v>
      </c>
      <c r="M9" s="9" t="str">
        <f t="shared" si="0"/>
        <v>19ANBe21A0016PfF4xx1</v>
      </c>
      <c r="N9" s="10">
        <f t="shared" si="1"/>
        <v>20</v>
      </c>
    </row>
    <row r="10" spans="1:17" x14ac:dyDescent="0.2">
      <c r="A10" s="8" t="s">
        <v>11</v>
      </c>
      <c r="B10" s="8"/>
      <c r="C10" s="9">
        <v>19</v>
      </c>
      <c r="D10" s="9" t="s">
        <v>1</v>
      </c>
      <c r="E10" s="9" t="s">
        <v>2</v>
      </c>
      <c r="F10" s="9">
        <v>21</v>
      </c>
      <c r="G10" s="9" t="s">
        <v>3</v>
      </c>
      <c r="H10" s="9" t="s">
        <v>12</v>
      </c>
      <c r="I10" s="9" t="s">
        <v>5</v>
      </c>
      <c r="J10" s="9" t="s">
        <v>6</v>
      </c>
      <c r="K10" s="9" t="s">
        <v>146</v>
      </c>
      <c r="L10" s="9">
        <v>1</v>
      </c>
      <c r="M10" s="9" t="str">
        <f t="shared" si="0"/>
        <v>19ANBe21A0017PfF4xx1</v>
      </c>
      <c r="N10" s="10">
        <f t="shared" si="1"/>
        <v>20</v>
      </c>
      <c r="O10" s="11"/>
      <c r="P10" s="11"/>
      <c r="Q10" s="11"/>
    </row>
    <row r="11" spans="1:17" x14ac:dyDescent="0.2">
      <c r="A11" s="8" t="s">
        <v>13</v>
      </c>
      <c r="B11" s="8"/>
      <c r="C11" s="9">
        <v>19</v>
      </c>
      <c r="D11" s="9" t="s">
        <v>1</v>
      </c>
      <c r="E11" s="9" t="s">
        <v>2</v>
      </c>
      <c r="F11" s="9">
        <v>28</v>
      </c>
      <c r="G11" s="9" t="s">
        <v>3</v>
      </c>
      <c r="H11" s="9" t="s">
        <v>14</v>
      </c>
      <c r="I11" s="9" t="s">
        <v>5</v>
      </c>
      <c r="J11" s="9" t="s">
        <v>6</v>
      </c>
      <c r="K11" s="9" t="s">
        <v>146</v>
      </c>
      <c r="L11" s="9">
        <v>1</v>
      </c>
      <c r="M11" s="9" t="str">
        <f t="shared" si="0"/>
        <v>19ANBe28A0020PfF4xx1</v>
      </c>
      <c r="N11" s="10">
        <f t="shared" si="1"/>
        <v>20</v>
      </c>
    </row>
    <row r="12" spans="1:17" x14ac:dyDescent="0.2">
      <c r="A12" s="8" t="s">
        <v>15</v>
      </c>
      <c r="B12" s="8"/>
      <c r="C12" s="9">
        <v>19</v>
      </c>
      <c r="D12" s="9" t="s">
        <v>1</v>
      </c>
      <c r="E12" s="9" t="s">
        <v>2</v>
      </c>
      <c r="F12" s="9">
        <v>28</v>
      </c>
      <c r="G12" s="9" t="s">
        <v>3</v>
      </c>
      <c r="H12" s="9" t="s">
        <v>16</v>
      </c>
      <c r="I12" s="9" t="s">
        <v>5</v>
      </c>
      <c r="J12" s="9" t="s">
        <v>6</v>
      </c>
      <c r="K12" s="9" t="s">
        <v>146</v>
      </c>
      <c r="L12" s="9">
        <v>1</v>
      </c>
      <c r="M12" s="9" t="str">
        <f t="shared" si="0"/>
        <v>19ANBe28A0026PfF4xx1</v>
      </c>
      <c r="N12" s="10">
        <f t="shared" si="1"/>
        <v>20</v>
      </c>
    </row>
    <row r="13" spans="1:17" x14ac:dyDescent="0.2">
      <c r="A13" s="8" t="s">
        <v>17</v>
      </c>
      <c r="B13" s="8"/>
      <c r="C13" s="9">
        <v>19</v>
      </c>
      <c r="D13" s="9" t="s">
        <v>1</v>
      </c>
      <c r="E13" s="9" t="s">
        <v>2</v>
      </c>
      <c r="F13" s="9">
        <v>28</v>
      </c>
      <c r="G13" s="9" t="s">
        <v>3</v>
      </c>
      <c r="H13" s="9" t="s">
        <v>18</v>
      </c>
      <c r="I13" s="9" t="s">
        <v>5</v>
      </c>
      <c r="J13" s="9" t="s">
        <v>6</v>
      </c>
      <c r="K13" s="9" t="s">
        <v>146</v>
      </c>
      <c r="L13" s="9">
        <v>1</v>
      </c>
      <c r="M13" s="9" t="str">
        <f t="shared" si="0"/>
        <v>19ANBe28A0031PfF4xx1</v>
      </c>
      <c r="N13" s="10">
        <f t="shared" si="1"/>
        <v>20</v>
      </c>
    </row>
    <row r="14" spans="1:17" x14ac:dyDescent="0.2">
      <c r="A14" s="8" t="s">
        <v>19</v>
      </c>
      <c r="B14" s="8"/>
      <c r="C14" s="9">
        <v>19</v>
      </c>
      <c r="D14" s="9" t="s">
        <v>1</v>
      </c>
      <c r="E14" s="9" t="s">
        <v>2</v>
      </c>
      <c r="F14" s="9">
        <v>21</v>
      </c>
      <c r="G14" s="9" t="s">
        <v>3</v>
      </c>
      <c r="H14" s="9" t="s">
        <v>20</v>
      </c>
      <c r="I14" s="9" t="s">
        <v>5</v>
      </c>
      <c r="J14" s="9" t="s">
        <v>6</v>
      </c>
      <c r="K14" s="9" t="s">
        <v>146</v>
      </c>
      <c r="L14" s="9">
        <v>1</v>
      </c>
      <c r="M14" s="9"/>
      <c r="N14" s="10">
        <f t="shared" si="1"/>
        <v>0</v>
      </c>
    </row>
    <row r="15" spans="1:17" x14ac:dyDescent="0.2">
      <c r="A15" s="8" t="s">
        <v>21</v>
      </c>
      <c r="B15" s="8"/>
      <c r="C15" s="9">
        <v>19</v>
      </c>
      <c r="D15" s="9" t="s">
        <v>1</v>
      </c>
      <c r="E15" s="9" t="s">
        <v>2</v>
      </c>
      <c r="F15" s="9">
        <v>28</v>
      </c>
      <c r="G15" s="9" t="s">
        <v>3</v>
      </c>
      <c r="H15" s="9" t="s">
        <v>22</v>
      </c>
      <c r="I15" s="9" t="s">
        <v>5</v>
      </c>
      <c r="J15" s="9" t="s">
        <v>6</v>
      </c>
      <c r="K15" s="9" t="s">
        <v>146</v>
      </c>
      <c r="L15" s="9">
        <v>1</v>
      </c>
      <c r="M15" s="53" t="s">
        <v>122</v>
      </c>
      <c r="N15" s="10">
        <f t="shared" si="1"/>
        <v>21</v>
      </c>
    </row>
    <row r="16" spans="1:17" x14ac:dyDescent="0.2">
      <c r="N16" s="53" t="s">
        <v>122</v>
      </c>
    </row>
  </sheetData>
  <mergeCells count="1">
    <mergeCell ref="C2:D2"/>
  </mergeCells>
  <conditionalFormatting sqref="N7:N15">
    <cfRule type="cellIs" dxfId="17" priority="1" operator="lessThan">
      <formula>20</formula>
    </cfRule>
    <cfRule type="cellIs" dxfId="16" priority="2" operator="greaterThan">
      <formula>20</formula>
    </cfRule>
  </conditionalFormatting>
  <pageMargins left="0.7" right="0.7" top="0.75" bottom="0.75" header="0.3" footer="0.3"/>
  <ignoredErrors>
    <ignoredError sqref="H7:H15" numberStoredAsText="1"/>
  </ignoredErrors>
  <extLst>
    <ext xmlns:x14="http://schemas.microsoft.com/office/spreadsheetml/2009/9/main" uri="{CCE6A557-97BC-4b89-ADB6-D9C93CAAB3DF}">
      <x14:dataValidations xmlns:xm="http://schemas.microsoft.com/office/excel/2006/main" count="2">
        <x14:dataValidation type="list" allowBlank="1" showInputMessage="1" showErrorMessage="1" xr:uid="{44DF4CD9-5938-264E-A323-84E7D85093C8}">
          <x14:formula1>
            <xm:f>_xlfn.ANCHORARRAY('treatment list'!$A$1)</xm:f>
          </x14:formula1>
          <xm:sqref>B2</xm:sqref>
        </x14:dataValidation>
        <x14:dataValidation type="list" allowBlank="1" showInputMessage="1" showErrorMessage="1" xr:uid="{5650917E-D3E3-AC45-BDFE-DE0A8D636EDB}">
          <x14:formula1>
            <xm:f>_xlfn.ANCHORARRAY('marker list'!$A$1)</xm:f>
          </x14:formula1>
          <xm:sqref>E2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6B5C-1385-7E49-8493-A903617FF235}">
  <dimension ref="A1:R16"/>
  <sheetViews>
    <sheetView tabSelected="1" zoomScale="144" workbookViewId="0">
      <selection activeCell="E2" sqref="E2"/>
    </sheetView>
  </sheetViews>
  <sheetFormatPr baseColWidth="10" defaultRowHeight="16" x14ac:dyDescent="0.2"/>
  <cols>
    <col min="1" max="1" width="20.5" customWidth="1"/>
    <col min="2" max="2" width="24.6640625" customWidth="1"/>
    <col min="3" max="3" width="10.83203125" style="44"/>
    <col min="4" max="4" width="10.83203125" style="44" customWidth="1"/>
    <col min="5" max="5" width="16.83203125" style="44" customWidth="1"/>
    <col min="6" max="6" width="15.1640625" style="44" bestFit="1" customWidth="1"/>
    <col min="7" max="7" width="9.5" style="44" bestFit="1" customWidth="1"/>
    <col min="8" max="8" width="9.6640625" style="44" bestFit="1" customWidth="1"/>
    <col min="9" max="9" width="9.6640625" style="44" customWidth="1"/>
    <col min="10" max="10" width="12.5" style="44" bestFit="1" customWidth="1"/>
    <col min="11" max="11" width="11.33203125" style="44" bestFit="1" customWidth="1"/>
    <col min="12" max="12" width="11.6640625" style="44" bestFit="1" customWidth="1"/>
    <col min="13" max="13" width="13.33203125" style="44" bestFit="1" customWidth="1"/>
    <col min="14" max="14" width="22.33203125" style="44" customWidth="1"/>
    <col min="15" max="15" width="12" bestFit="1" customWidth="1"/>
    <col min="16" max="16" width="16" bestFit="1" customWidth="1"/>
    <col min="18" max="18" width="45.1640625" bestFit="1" customWidth="1"/>
  </cols>
  <sheetData>
    <row r="1" spans="1:18" ht="17" thickBot="1" x14ac:dyDescent="0.25">
      <c r="A1" s="6" t="s">
        <v>73</v>
      </c>
      <c r="B1" s="5"/>
      <c r="C1" s="46"/>
      <c r="D1" s="46"/>
      <c r="E1" s="46"/>
      <c r="F1" s="46"/>
    </row>
    <row r="2" spans="1:18" ht="17" thickBot="1" x14ac:dyDescent="0.25">
      <c r="A2" s="39" t="s">
        <v>72</v>
      </c>
      <c r="B2" s="38" t="s">
        <v>117</v>
      </c>
      <c r="C2" s="78" t="s">
        <v>78</v>
      </c>
      <c r="D2" s="79"/>
      <c r="E2" s="47" t="s">
        <v>80</v>
      </c>
      <c r="F2" s="48"/>
    </row>
    <row r="3" spans="1:18" x14ac:dyDescent="0.2">
      <c r="A3" s="40" t="s">
        <v>77</v>
      </c>
      <c r="B3" s="41" t="s">
        <v>74</v>
      </c>
      <c r="C3" s="49"/>
      <c r="D3" s="49" t="s">
        <v>123</v>
      </c>
      <c r="E3" s="49" t="s">
        <v>124</v>
      </c>
      <c r="F3" s="50" t="s">
        <v>125</v>
      </c>
    </row>
    <row r="4" spans="1:18" ht="17" thickBot="1" x14ac:dyDescent="0.25">
      <c r="A4" s="42" t="str" cm="1">
        <f t="array" ref="A4:B4">_xlfn._xlws.FILTER(Treatment[],Treatment[Drug]=B2,"Nothing found")</f>
        <v>Malarone + Doxycycline</v>
      </c>
      <c r="B4" s="43" t="str">
        <v>S</v>
      </c>
      <c r="C4" s="51"/>
      <c r="D4" s="51" t="str" cm="1">
        <f t="array" ref="D4:F4">_xlfn._xlws.FILTER(Markers[],Markers[molecular markers]=E2,"nothing found")</f>
        <v xml:space="preserve">dhps, dhfr </v>
      </c>
      <c r="E4" s="51" t="str">
        <v>000011000</v>
      </c>
      <c r="F4" s="55">
        <v>24</v>
      </c>
      <c r="G4" s="44" t="s">
        <v>144</v>
      </c>
    </row>
    <row r="5" spans="1:18" ht="17" thickBot="1" x14ac:dyDescent="0.25"/>
    <row r="6" spans="1:18" ht="17" thickBot="1" x14ac:dyDescent="0.25">
      <c r="A6" s="56" t="s">
        <v>70</v>
      </c>
      <c r="B6" s="57" t="s">
        <v>69</v>
      </c>
      <c r="C6" s="58" t="s">
        <v>59</v>
      </c>
      <c r="D6" s="58" t="s">
        <v>60</v>
      </c>
      <c r="E6" s="58" t="s">
        <v>61</v>
      </c>
      <c r="F6" s="58" t="s">
        <v>62</v>
      </c>
      <c r="G6" s="58" t="s">
        <v>63</v>
      </c>
      <c r="H6" s="59" t="s">
        <v>71</v>
      </c>
      <c r="I6" s="60" t="s">
        <v>134</v>
      </c>
      <c r="J6" s="61" t="s">
        <v>127</v>
      </c>
      <c r="K6" s="58" t="s">
        <v>65</v>
      </c>
      <c r="L6" s="58" t="s">
        <v>66</v>
      </c>
      <c r="M6" s="58" t="s">
        <v>67</v>
      </c>
      <c r="N6" s="62" t="s">
        <v>120</v>
      </c>
      <c r="O6" s="63" t="s">
        <v>121</v>
      </c>
    </row>
    <row r="7" spans="1:18" x14ac:dyDescent="0.2">
      <c r="A7" s="8" t="s">
        <v>0</v>
      </c>
      <c r="B7" s="8"/>
      <c r="C7" s="9">
        <v>19</v>
      </c>
      <c r="D7" s="9" t="s">
        <v>1</v>
      </c>
      <c r="E7" s="9" t="s">
        <v>2</v>
      </c>
      <c r="F7" s="9" t="s">
        <v>128</v>
      </c>
      <c r="G7" s="9" t="s">
        <v>3</v>
      </c>
      <c r="H7" s="9" t="s">
        <v>135</v>
      </c>
      <c r="I7" s="9" t="s">
        <v>148</v>
      </c>
      <c r="J7" s="9" t="s">
        <v>129</v>
      </c>
      <c r="K7" s="9" t="s">
        <v>6</v>
      </c>
      <c r="L7" s="9" t="s">
        <v>145</v>
      </c>
      <c r="M7" s="9">
        <v>1</v>
      </c>
      <c r="N7" s="9" t="str">
        <f>_xlfn.CONCAT(C7:M7)</f>
        <v>19ANBexxA009p01F24x1</v>
      </c>
      <c r="O7" s="10">
        <f>LEN(N7)</f>
        <v>20</v>
      </c>
    </row>
    <row r="8" spans="1:18" x14ac:dyDescent="0.2">
      <c r="A8" s="8" t="s">
        <v>7</v>
      </c>
      <c r="B8" s="8"/>
      <c r="C8" s="9">
        <v>19</v>
      </c>
      <c r="D8" s="9" t="s">
        <v>1</v>
      </c>
      <c r="E8" s="9" t="s">
        <v>2</v>
      </c>
      <c r="F8" s="9" t="s">
        <v>128</v>
      </c>
      <c r="G8" s="9" t="s">
        <v>3</v>
      </c>
      <c r="H8" s="9" t="s">
        <v>136</v>
      </c>
      <c r="I8" s="9" t="s">
        <v>148</v>
      </c>
      <c r="J8" s="9" t="s">
        <v>130</v>
      </c>
      <c r="K8" s="9" t="s">
        <v>6</v>
      </c>
      <c r="L8" s="9" t="s">
        <v>145</v>
      </c>
      <c r="M8" s="9">
        <v>1</v>
      </c>
      <c r="N8" s="9" t="str">
        <f t="shared" ref="N8:N13" si="0">_xlfn.CONCAT(C8:M8)</f>
        <v>19ANBexxA010p05F24x1</v>
      </c>
      <c r="O8" s="10">
        <f t="shared" ref="O8:O15" si="1">LEN(N8)</f>
        <v>20</v>
      </c>
    </row>
    <row r="9" spans="1:18" x14ac:dyDescent="0.2">
      <c r="A9" s="8" t="s">
        <v>9</v>
      </c>
      <c r="B9" s="8"/>
      <c r="C9" s="9">
        <v>19</v>
      </c>
      <c r="D9" s="9" t="s">
        <v>1</v>
      </c>
      <c r="E9" s="9" t="s">
        <v>2</v>
      </c>
      <c r="F9" s="9" t="s">
        <v>128</v>
      </c>
      <c r="G9" s="9" t="s">
        <v>3</v>
      </c>
      <c r="H9" s="9" t="s">
        <v>137</v>
      </c>
      <c r="I9" s="9" t="s">
        <v>148</v>
      </c>
      <c r="J9" s="9" t="s">
        <v>131</v>
      </c>
      <c r="K9" s="9" t="s">
        <v>6</v>
      </c>
      <c r="L9" s="9" t="s">
        <v>145</v>
      </c>
      <c r="M9" s="9">
        <v>1</v>
      </c>
      <c r="N9" s="9" t="str">
        <f t="shared" si="0"/>
        <v>19ANBexxA016p08F24x1</v>
      </c>
      <c r="O9" s="10">
        <f t="shared" si="1"/>
        <v>20</v>
      </c>
    </row>
    <row r="10" spans="1:18" x14ac:dyDescent="0.2">
      <c r="A10" s="8" t="s">
        <v>11</v>
      </c>
      <c r="B10" s="8"/>
      <c r="C10" s="9">
        <v>19</v>
      </c>
      <c r="D10" s="9" t="s">
        <v>1</v>
      </c>
      <c r="E10" s="9" t="s">
        <v>2</v>
      </c>
      <c r="F10" s="9" t="s">
        <v>128</v>
      </c>
      <c r="G10" s="9" t="s">
        <v>3</v>
      </c>
      <c r="H10" s="9" t="s">
        <v>138</v>
      </c>
      <c r="I10" s="9" t="s">
        <v>148</v>
      </c>
      <c r="J10" s="9" t="s">
        <v>132</v>
      </c>
      <c r="K10" s="9" t="s">
        <v>6</v>
      </c>
      <c r="L10" s="9" t="s">
        <v>145</v>
      </c>
      <c r="M10" s="9">
        <v>1</v>
      </c>
      <c r="N10" s="9" t="str">
        <f t="shared" si="0"/>
        <v>19ANBexxA017p10F24x1</v>
      </c>
      <c r="O10" s="10">
        <f t="shared" si="1"/>
        <v>20</v>
      </c>
      <c r="P10" s="11"/>
      <c r="Q10" s="11"/>
      <c r="R10" s="11"/>
    </row>
    <row r="11" spans="1:18" x14ac:dyDescent="0.2">
      <c r="A11" s="8" t="s">
        <v>13</v>
      </c>
      <c r="B11" s="8"/>
      <c r="C11" s="9">
        <v>19</v>
      </c>
      <c r="D11" s="9" t="s">
        <v>1</v>
      </c>
      <c r="E11" s="9" t="s">
        <v>2</v>
      </c>
      <c r="F11" s="9" t="s">
        <v>128</v>
      </c>
      <c r="G11" s="9" t="s">
        <v>3</v>
      </c>
      <c r="H11" s="9" t="s">
        <v>139</v>
      </c>
      <c r="I11" s="9" t="s">
        <v>148</v>
      </c>
      <c r="J11" s="9" t="s">
        <v>132</v>
      </c>
      <c r="K11" s="9" t="s">
        <v>6</v>
      </c>
      <c r="L11" s="9" t="s">
        <v>145</v>
      </c>
      <c r="M11" s="9">
        <v>1</v>
      </c>
      <c r="N11" s="9" t="str">
        <f t="shared" si="0"/>
        <v>19ANBexxA020p10F24x1</v>
      </c>
      <c r="O11" s="10">
        <f t="shared" si="1"/>
        <v>20</v>
      </c>
    </row>
    <row r="12" spans="1:18" x14ac:dyDescent="0.2">
      <c r="A12" s="8" t="s">
        <v>15</v>
      </c>
      <c r="B12" s="8"/>
      <c r="C12" s="9">
        <v>19</v>
      </c>
      <c r="D12" s="9" t="s">
        <v>1</v>
      </c>
      <c r="E12" s="9" t="s">
        <v>2</v>
      </c>
      <c r="F12" s="9" t="s">
        <v>128</v>
      </c>
      <c r="G12" s="9" t="s">
        <v>3</v>
      </c>
      <c r="H12" s="9" t="s">
        <v>140</v>
      </c>
      <c r="I12" s="9" t="s">
        <v>148</v>
      </c>
      <c r="J12" s="9" t="s">
        <v>132</v>
      </c>
      <c r="K12" s="9" t="s">
        <v>6</v>
      </c>
      <c r="L12" s="9" t="s">
        <v>145</v>
      </c>
      <c r="M12" s="9">
        <v>1</v>
      </c>
      <c r="N12" s="9" t="str">
        <f t="shared" si="0"/>
        <v>19ANBexxA026p10F24x1</v>
      </c>
      <c r="O12" s="10">
        <f t="shared" si="1"/>
        <v>20</v>
      </c>
    </row>
    <row r="13" spans="1:18" x14ac:dyDescent="0.2">
      <c r="A13" s="8" t="s">
        <v>17</v>
      </c>
      <c r="B13" s="8"/>
      <c r="C13" s="9">
        <v>19</v>
      </c>
      <c r="D13" s="9" t="s">
        <v>1</v>
      </c>
      <c r="E13" s="9" t="s">
        <v>2</v>
      </c>
      <c r="F13" s="9" t="s">
        <v>128</v>
      </c>
      <c r="G13" s="9" t="s">
        <v>3</v>
      </c>
      <c r="H13" s="9" t="s">
        <v>141</v>
      </c>
      <c r="I13" s="9" t="s">
        <v>148</v>
      </c>
      <c r="J13" s="9" t="s">
        <v>133</v>
      </c>
      <c r="K13" s="9" t="s">
        <v>6</v>
      </c>
      <c r="L13" s="9" t="s">
        <v>145</v>
      </c>
      <c r="M13" s="9">
        <v>1</v>
      </c>
      <c r="N13" s="9" t="str">
        <f t="shared" si="0"/>
        <v>19ANBexxA031p02F24x1</v>
      </c>
      <c r="O13" s="10">
        <f t="shared" si="1"/>
        <v>20</v>
      </c>
    </row>
    <row r="14" spans="1:18" x14ac:dyDescent="0.2">
      <c r="A14" s="8" t="s">
        <v>19</v>
      </c>
      <c r="B14" s="8"/>
      <c r="C14" s="9">
        <v>19</v>
      </c>
      <c r="D14" s="9" t="s">
        <v>1</v>
      </c>
      <c r="E14" s="9" t="s">
        <v>2</v>
      </c>
      <c r="F14" s="9" t="s">
        <v>128</v>
      </c>
      <c r="G14" s="9" t="s">
        <v>3</v>
      </c>
      <c r="H14" s="9" t="s">
        <v>142</v>
      </c>
      <c r="I14" s="9" t="s">
        <v>148</v>
      </c>
      <c r="J14" s="9" t="s">
        <v>132</v>
      </c>
      <c r="K14" s="9" t="s">
        <v>6</v>
      </c>
      <c r="L14" s="9" t="s">
        <v>145</v>
      </c>
      <c r="M14" s="9">
        <v>1</v>
      </c>
      <c r="N14" s="9"/>
      <c r="O14" s="10">
        <f t="shared" si="1"/>
        <v>0</v>
      </c>
    </row>
    <row r="15" spans="1:18" x14ac:dyDescent="0.2">
      <c r="A15" s="8" t="s">
        <v>21</v>
      </c>
      <c r="B15" s="8"/>
      <c r="C15" s="9">
        <v>19</v>
      </c>
      <c r="D15" s="9" t="s">
        <v>1</v>
      </c>
      <c r="E15" s="9" t="s">
        <v>2</v>
      </c>
      <c r="F15" s="9" t="s">
        <v>128</v>
      </c>
      <c r="G15" s="9" t="s">
        <v>3</v>
      </c>
      <c r="H15" s="9" t="s">
        <v>143</v>
      </c>
      <c r="I15" s="9" t="s">
        <v>148</v>
      </c>
      <c r="J15" s="9" t="s">
        <v>132</v>
      </c>
      <c r="K15" s="9" t="s">
        <v>6</v>
      </c>
      <c r="L15" s="9" t="s">
        <v>145</v>
      </c>
      <c r="M15" s="9">
        <v>1</v>
      </c>
      <c r="N15" s="54" t="s">
        <v>122</v>
      </c>
      <c r="O15" s="10">
        <f t="shared" si="1"/>
        <v>21</v>
      </c>
    </row>
    <row r="16" spans="1:18" x14ac:dyDescent="0.2">
      <c r="O16" s="53" t="s">
        <v>122</v>
      </c>
    </row>
  </sheetData>
  <mergeCells count="1">
    <mergeCell ref="C2:D2"/>
  </mergeCells>
  <conditionalFormatting sqref="O7:O15">
    <cfRule type="cellIs" dxfId="15" priority="1" operator="lessThan">
      <formula>20</formula>
    </cfRule>
    <cfRule type="cellIs" dxfId="14" priority="2" operator="greaterThan">
      <formula>20</formula>
    </cfRule>
  </conditionalFormatting>
  <pageMargins left="0.7" right="0.7" top="0.75" bottom="0.75" header="0.3" footer="0.3"/>
  <ignoredErrors>
    <ignoredError sqref="H16:H18 J7:J15 H7:H15" numberStoredAsText="1"/>
  </ignoredErrors>
  <extLst>
    <ext xmlns:x14="http://schemas.microsoft.com/office/spreadsheetml/2009/9/main" uri="{CCE6A557-97BC-4b89-ADB6-D9C93CAAB3DF}">
      <x14:dataValidations xmlns:xm="http://schemas.microsoft.com/office/excel/2006/main" count="2">
        <x14:dataValidation type="list" allowBlank="1" showInputMessage="1" showErrorMessage="1" xr:uid="{07B0FB2F-11E0-2E41-AD0C-420D9809194F}">
          <x14:formula1>
            <xm:f>_xlfn.ANCHORARRAY('marker list'!$A$1)</xm:f>
          </x14:formula1>
          <xm:sqref>E2</xm:sqref>
        </x14:dataValidation>
        <x14:dataValidation type="list" allowBlank="1" showInputMessage="1" showErrorMessage="1" xr:uid="{E1849507-AF34-CF4B-B130-CF48AEB77EAF}">
          <x14:formula1>
            <xm:f>_xlfn.ANCHORARRAY('treatment list'!$A$1)</xm:f>
          </x14:formula1>
          <xm:sqref>B2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955B0-227B-104F-9235-33E61CAD4B32}">
  <dimension ref="A1:J25"/>
  <sheetViews>
    <sheetView zoomScale="165" zoomScaleNormal="80" workbookViewId="0">
      <selection activeCell="C5" sqref="C5"/>
    </sheetView>
  </sheetViews>
  <sheetFormatPr baseColWidth="10" defaultColWidth="8.83203125" defaultRowHeight="15" x14ac:dyDescent="0.2"/>
  <cols>
    <col min="1" max="1" width="40.1640625" style="70" customWidth="1"/>
    <col min="2" max="2" width="9.6640625" style="70" customWidth="1"/>
    <col min="3" max="3" width="14.83203125" style="12" customWidth="1"/>
    <col min="4" max="4" width="10.83203125" style="20" bestFit="1" customWidth="1"/>
    <col min="5" max="5" width="24.1640625" style="20" customWidth="1"/>
    <col min="6" max="6" width="11.83203125" style="20" bestFit="1" customWidth="1"/>
    <col min="7" max="7" width="29.33203125" style="20" bestFit="1" customWidth="1"/>
    <col min="8" max="8" width="4.1640625" style="20" bestFit="1" customWidth="1"/>
    <col min="9" max="9" width="6.6640625" style="20" bestFit="1" customWidth="1"/>
    <col min="10" max="10" width="8.83203125" style="20"/>
    <col min="11" max="16384" width="8.83203125" style="12"/>
  </cols>
  <sheetData>
    <row r="1" spans="1:9" x14ac:dyDescent="0.2">
      <c r="A1" s="71" t="s">
        <v>75</v>
      </c>
      <c r="B1" s="71" t="s">
        <v>76</v>
      </c>
    </row>
    <row r="2" spans="1:9" ht="16" customHeight="1" x14ac:dyDescent="0.3">
      <c r="A2" s="65" t="s">
        <v>105</v>
      </c>
      <c r="B2" s="66" t="s">
        <v>3</v>
      </c>
      <c r="D2" s="21"/>
      <c r="E2" s="22"/>
    </row>
    <row r="3" spans="1:9" x14ac:dyDescent="0.2">
      <c r="A3" s="67" t="s">
        <v>106</v>
      </c>
      <c r="B3" s="68" t="s">
        <v>27</v>
      </c>
    </row>
    <row r="4" spans="1:9" x14ac:dyDescent="0.2">
      <c r="A4" s="65" t="s">
        <v>107</v>
      </c>
      <c r="B4" s="66" t="s">
        <v>28</v>
      </c>
      <c r="D4" s="23"/>
      <c r="E4" s="23"/>
      <c r="F4" s="23"/>
      <c r="G4" s="23"/>
      <c r="H4" s="23"/>
      <c r="I4" s="23"/>
    </row>
    <row r="5" spans="1:9" ht="26" x14ac:dyDescent="0.2">
      <c r="A5" s="67" t="s">
        <v>108</v>
      </c>
      <c r="B5" s="68" t="s">
        <v>29</v>
      </c>
      <c r="D5" s="24"/>
      <c r="I5" s="25"/>
    </row>
    <row r="6" spans="1:9" x14ac:dyDescent="0.2">
      <c r="A6" s="65" t="s">
        <v>109</v>
      </c>
      <c r="B6" s="66" t="s">
        <v>30</v>
      </c>
      <c r="D6" s="24"/>
      <c r="I6" s="25"/>
    </row>
    <row r="7" spans="1:9" x14ac:dyDescent="0.2">
      <c r="A7" s="67" t="s">
        <v>110</v>
      </c>
      <c r="B7" s="68" t="s">
        <v>6</v>
      </c>
      <c r="D7" s="24"/>
      <c r="I7" s="25"/>
    </row>
    <row r="8" spans="1:9" ht="26" x14ac:dyDescent="0.2">
      <c r="A8" s="65" t="s">
        <v>111</v>
      </c>
      <c r="B8" s="66" t="s">
        <v>31</v>
      </c>
      <c r="D8" s="24"/>
      <c r="I8" s="25"/>
    </row>
    <row r="9" spans="1:9" x14ac:dyDescent="0.2">
      <c r="A9" s="67" t="s">
        <v>112</v>
      </c>
      <c r="B9" s="68" t="s">
        <v>32</v>
      </c>
      <c r="D9" s="24"/>
      <c r="I9" s="25"/>
    </row>
    <row r="10" spans="1:9" ht="26" x14ac:dyDescent="0.2">
      <c r="A10" s="65" t="s">
        <v>113</v>
      </c>
      <c r="B10" s="66" t="s">
        <v>33</v>
      </c>
      <c r="D10" s="24"/>
    </row>
    <row r="11" spans="1:9" ht="26" x14ac:dyDescent="0.2">
      <c r="A11" s="67" t="s">
        <v>114</v>
      </c>
      <c r="B11" s="68" t="s">
        <v>34</v>
      </c>
      <c r="D11" s="24"/>
    </row>
    <row r="12" spans="1:9" ht="26" x14ac:dyDescent="0.2">
      <c r="A12" s="65" t="s">
        <v>115</v>
      </c>
      <c r="B12" s="66" t="s">
        <v>35</v>
      </c>
      <c r="D12" s="24"/>
    </row>
    <row r="13" spans="1:9" x14ac:dyDescent="0.2">
      <c r="A13" s="67" t="s">
        <v>36</v>
      </c>
      <c r="B13" s="68" t="s">
        <v>37</v>
      </c>
      <c r="D13" s="24"/>
    </row>
    <row r="14" spans="1:9" x14ac:dyDescent="0.2">
      <c r="A14" s="65" t="s">
        <v>116</v>
      </c>
      <c r="B14" s="66" t="s">
        <v>38</v>
      </c>
      <c r="D14" s="24"/>
    </row>
    <row r="15" spans="1:9" x14ac:dyDescent="0.2">
      <c r="A15" s="67" t="s">
        <v>39</v>
      </c>
      <c r="B15" s="68" t="s">
        <v>40</v>
      </c>
      <c r="D15" s="24"/>
    </row>
    <row r="16" spans="1:9" x14ac:dyDescent="0.2">
      <c r="A16" s="65" t="s">
        <v>41</v>
      </c>
      <c r="B16" s="66" t="s">
        <v>42</v>
      </c>
      <c r="D16" s="24"/>
    </row>
    <row r="17" spans="1:4" ht="26" x14ac:dyDescent="0.2">
      <c r="A17" s="67" t="s">
        <v>43</v>
      </c>
      <c r="B17" s="68" t="s">
        <v>44</v>
      </c>
      <c r="D17" s="24"/>
    </row>
    <row r="18" spans="1:4" x14ac:dyDescent="0.2">
      <c r="A18" s="65" t="s">
        <v>45</v>
      </c>
      <c r="B18" s="66" t="s">
        <v>46</v>
      </c>
      <c r="D18" s="24"/>
    </row>
    <row r="19" spans="1:4" x14ac:dyDescent="0.2">
      <c r="A19" s="67" t="s">
        <v>47</v>
      </c>
      <c r="B19" s="68" t="s">
        <v>48</v>
      </c>
      <c r="D19" s="24"/>
    </row>
    <row r="20" spans="1:4" x14ac:dyDescent="0.2">
      <c r="A20" s="65" t="s">
        <v>117</v>
      </c>
      <c r="B20" s="66" t="s">
        <v>49</v>
      </c>
      <c r="D20" s="24"/>
    </row>
    <row r="21" spans="1:4" ht="27" x14ac:dyDescent="0.2">
      <c r="A21" s="69" t="s">
        <v>50</v>
      </c>
      <c r="B21" s="68" t="s">
        <v>51</v>
      </c>
      <c r="D21" s="24"/>
    </row>
    <row r="22" spans="1:4" x14ac:dyDescent="0.2">
      <c r="A22" s="65" t="s">
        <v>52</v>
      </c>
      <c r="B22" s="66" t="s">
        <v>53</v>
      </c>
    </row>
    <row r="23" spans="1:4" x14ac:dyDescent="0.2">
      <c r="A23" s="67" t="s">
        <v>54</v>
      </c>
      <c r="B23" s="68" t="s">
        <v>55</v>
      </c>
    </row>
    <row r="24" spans="1:4" x14ac:dyDescent="0.2">
      <c r="A24" s="65" t="s">
        <v>119</v>
      </c>
      <c r="B24" s="66" t="s">
        <v>56</v>
      </c>
    </row>
    <row r="25" spans="1:4" x14ac:dyDescent="0.2">
      <c r="A25" s="67" t="s">
        <v>118</v>
      </c>
      <c r="B25" s="68" t="s">
        <v>57</v>
      </c>
    </row>
  </sheetData>
  <pageMargins left="0.7" right="0.7" top="0.75" bottom="0.75" header="0.3" footer="0.3"/>
  <pageSetup paperSize="9" orientation="portrait" horizontalDpi="4294967293" verticalDpi="0" r:id="rId1"/>
  <tableParts count="1">
    <tablePart r:id="rId2"/>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60D8D110-3133-1D42-8054-38B7F8FA17EE}">
          <x14:formula1>
            <xm:f>_xlfn.ANCHORARRAY('treatment list'!$A$1)</xm:f>
          </x14:formula1>
          <xm:sqref>E2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7332F-5BB4-1F48-9C47-C26803FFCC92}">
  <dimension ref="A1:A24"/>
  <sheetViews>
    <sheetView workbookViewId="0">
      <selection activeCell="H6" sqref="H6"/>
    </sheetView>
  </sheetViews>
  <sheetFormatPr baseColWidth="10" defaultColWidth="8.83203125" defaultRowHeight="15" x14ac:dyDescent="0.2"/>
  <cols>
    <col min="1" max="16384" width="8.83203125" style="12"/>
  </cols>
  <sheetData>
    <row r="1" spans="1:1" x14ac:dyDescent="0.2">
      <c r="A1" s="12" t="str" cm="1">
        <f t="array" ref="A1:A24">_xlfn.UNIQUE(Treatment[Drug])</f>
        <v>(AL) Arthemether-Lumafantrine - Coartem</v>
      </c>
    </row>
    <row r="2" spans="1:1" x14ac:dyDescent="0.2">
      <c r="A2" s="12" t="str">
        <v xml:space="preserve">(CQ) Chloroquine </v>
      </c>
    </row>
    <row r="3" spans="1:1" x14ac:dyDescent="0.2">
      <c r="A3" s="12" t="str">
        <v xml:space="preserve"> (CQ+PQ) Chloroquine + Piperaquine</v>
      </c>
    </row>
    <row r="4" spans="1:1" x14ac:dyDescent="0.2">
      <c r="A4" s="12" t="str">
        <v xml:space="preserve">(AL+PQ) Arthemether-Lumafantrine + Piperaquine </v>
      </c>
    </row>
    <row r="5" spans="1:1" x14ac:dyDescent="0.2">
      <c r="A5" s="12" t="str">
        <v xml:space="preserve">(AL+MQ) Arthemether + Mefloquine(Lariam) </v>
      </c>
    </row>
    <row r="6" spans="1:1" x14ac:dyDescent="0.2">
      <c r="A6" s="12" t="str">
        <v>(AS+AQ) Artesunate + Amodiaquine </v>
      </c>
    </row>
    <row r="7" spans="1:1" x14ac:dyDescent="0.2">
      <c r="A7" s="12" t="str">
        <v xml:space="preserve"> (AS+SP) Artesunate + Sulphadoxine-Pyrimethamine</v>
      </c>
    </row>
    <row r="8" spans="1:1" x14ac:dyDescent="0.2">
      <c r="A8" s="12" t="str">
        <v xml:space="preserve"> (AS+MQ) Artesunate + Mefloquine</v>
      </c>
    </row>
    <row r="9" spans="1:1" x14ac:dyDescent="0.2">
      <c r="A9" s="12" t="str">
        <v xml:space="preserve"> (DHA+PQ) Dihydroartemisinin + Piperaquine</v>
      </c>
    </row>
    <row r="10" spans="1:1" x14ac:dyDescent="0.2">
      <c r="A10" s="12" t="str">
        <v xml:space="preserve"> (AS+SP+PQ) Artesunate + Sulphadoxine + Pyrimethamine</v>
      </c>
    </row>
    <row r="11" spans="1:1" x14ac:dyDescent="0.2">
      <c r="A11" s="12" t="str">
        <v xml:space="preserve">(AL+MQ+PQ) Arthemether + Mefloquine + Piperaquine </v>
      </c>
    </row>
    <row r="12" spans="1:1" x14ac:dyDescent="0.2">
      <c r="A12" s="12" t="str">
        <v>Doxycycline</v>
      </c>
    </row>
    <row r="13" spans="1:1" x14ac:dyDescent="0.2">
      <c r="A13" s="12" t="str">
        <v xml:space="preserve">(Malarone) Atovaquone/Proguanil </v>
      </c>
    </row>
    <row r="14" spans="1:1" x14ac:dyDescent="0.2">
      <c r="A14" s="12" t="str">
        <v>Quinine</v>
      </c>
    </row>
    <row r="15" spans="1:1" x14ac:dyDescent="0.2">
      <c r="A15" s="12" t="str">
        <v>Quinine + Doxycycline</v>
      </c>
    </row>
    <row r="16" spans="1:1" x14ac:dyDescent="0.2">
      <c r="A16" s="12" t="str">
        <v>Atovaquone/Proguanil + Arthemether-Lumafantrine</v>
      </c>
    </row>
    <row r="17" spans="1:1" x14ac:dyDescent="0.2">
      <c r="A17" s="12" t="str">
        <v>Mefloquine</v>
      </c>
    </row>
    <row r="18" spans="1:1" x14ac:dyDescent="0.2">
      <c r="A18" s="12" t="str">
        <v>Vanomycin and Rocephin</v>
      </c>
    </row>
    <row r="19" spans="1:1" x14ac:dyDescent="0.2">
      <c r="A19" s="12" t="str">
        <v>Malarone + Doxycycline</v>
      </c>
    </row>
    <row r="20" spans="1:1" x14ac:dyDescent="0.2">
      <c r="A20" s="12" t="str">
        <v>Doxycycline, Malarone, Quinine and Artesunate</v>
      </c>
    </row>
    <row r="21" spans="1:1" x14ac:dyDescent="0.2">
      <c r="A21" s="12" t="str">
        <v>Hydroxychloroquine</v>
      </c>
    </row>
    <row r="22" spans="1:1" x14ac:dyDescent="0.2">
      <c r="A22" s="12" t="str">
        <v>Atovaquone</v>
      </c>
    </row>
    <row r="23" spans="1:1" x14ac:dyDescent="0.2">
      <c r="A23" s="12" t="str">
        <v>Malarone + Coartem + Artesunate </v>
      </c>
    </row>
    <row r="24" spans="1:1" x14ac:dyDescent="0.2">
      <c r="A24" s="12" t="str">
        <v>Coartem + Artesunate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23B18-F80D-6246-BC09-4AF9F8A72DAA}">
  <dimension ref="A1:N25"/>
  <sheetViews>
    <sheetView zoomScale="150" zoomScaleNormal="80" workbookViewId="0">
      <selection activeCell="D4" sqref="D4"/>
    </sheetView>
  </sheetViews>
  <sheetFormatPr baseColWidth="10" defaultColWidth="8.83203125" defaultRowHeight="15" x14ac:dyDescent="0.2"/>
  <cols>
    <col min="1" max="1" width="29.6640625" style="19" customWidth="1"/>
    <col min="2" max="2" width="13.33203125" style="19" customWidth="1"/>
    <col min="3" max="3" width="23.33203125" style="19" customWidth="1"/>
    <col min="4" max="4" width="17.1640625" style="20" customWidth="1"/>
    <col min="5" max="5" width="11.83203125" style="20" bestFit="1" customWidth="1"/>
    <col min="6" max="9" width="10" style="20" customWidth="1"/>
    <col min="10" max="14" width="10" style="12" customWidth="1"/>
    <col min="15" max="16384" width="8.83203125" style="12"/>
  </cols>
  <sheetData>
    <row r="1" spans="1:14" ht="25" thickBot="1" x14ac:dyDescent="0.25">
      <c r="A1" s="72" t="s">
        <v>87</v>
      </c>
      <c r="B1" s="72" t="s">
        <v>85</v>
      </c>
      <c r="C1" s="72" t="s">
        <v>86</v>
      </c>
      <c r="E1" s="29" t="s">
        <v>88</v>
      </c>
      <c r="F1" s="30" t="s">
        <v>89</v>
      </c>
      <c r="G1" s="30" t="s">
        <v>90</v>
      </c>
      <c r="H1" s="30" t="s">
        <v>91</v>
      </c>
      <c r="I1" s="30" t="s">
        <v>92</v>
      </c>
      <c r="J1" s="30" t="s">
        <v>93</v>
      </c>
      <c r="K1" s="30" t="s">
        <v>94</v>
      </c>
      <c r="L1" s="30" t="s">
        <v>84</v>
      </c>
      <c r="M1" s="30" t="s">
        <v>97</v>
      </c>
      <c r="N1" s="29" t="s">
        <v>97</v>
      </c>
    </row>
    <row r="2" spans="1:14" ht="17" customHeight="1" thickTop="1" thickBot="1" x14ac:dyDescent="0.35">
      <c r="A2" s="26" t="s">
        <v>79</v>
      </c>
      <c r="B2" s="74">
        <v>111111000</v>
      </c>
      <c r="C2" s="14">
        <f>BIN2DEC(Markers[[#This Row],[bit code]])</f>
        <v>504</v>
      </c>
      <c r="D2" s="22"/>
      <c r="E2" s="31" t="s">
        <v>95</v>
      </c>
      <c r="F2" s="31" t="s">
        <v>96</v>
      </c>
      <c r="G2" s="31" t="s">
        <v>96</v>
      </c>
      <c r="H2" s="31" t="s">
        <v>96</v>
      </c>
      <c r="I2" s="31" t="s">
        <v>96</v>
      </c>
      <c r="J2" s="31" t="s">
        <v>96</v>
      </c>
      <c r="K2" s="31" t="s">
        <v>96</v>
      </c>
      <c r="L2" s="31" t="s">
        <v>96</v>
      </c>
      <c r="M2" s="31" t="s">
        <v>96</v>
      </c>
      <c r="N2" s="31" t="s">
        <v>96</v>
      </c>
    </row>
    <row r="3" spans="1:14" ht="16" thickBot="1" x14ac:dyDescent="0.25">
      <c r="A3" s="27" t="s">
        <v>81</v>
      </c>
      <c r="B3" s="76" t="s">
        <v>100</v>
      </c>
      <c r="C3" s="37">
        <f>BIN2DEC(Markers[[#This Row],[bit code]])</f>
        <v>280</v>
      </c>
      <c r="E3" s="32" t="s">
        <v>98</v>
      </c>
      <c r="F3" s="33">
        <v>0</v>
      </c>
      <c r="G3" s="33">
        <v>0</v>
      </c>
      <c r="H3" s="33">
        <v>0</v>
      </c>
      <c r="I3" s="33">
        <v>0</v>
      </c>
      <c r="J3" s="33">
        <v>0</v>
      </c>
      <c r="K3" s="33">
        <v>0</v>
      </c>
      <c r="L3" s="33">
        <v>1</v>
      </c>
      <c r="M3" s="33">
        <v>0</v>
      </c>
      <c r="N3" s="33">
        <v>0</v>
      </c>
    </row>
    <row r="4" spans="1:14" x14ac:dyDescent="0.2">
      <c r="A4" s="28" t="s">
        <v>80</v>
      </c>
      <c r="B4" s="77" t="s">
        <v>101</v>
      </c>
      <c r="C4" s="14">
        <f>BIN2DEC(Markers[[#This Row],[bit code]])</f>
        <v>24</v>
      </c>
      <c r="D4" s="23"/>
      <c r="E4" s="34" t="s">
        <v>99</v>
      </c>
      <c r="F4" s="36" t="str">
        <f>_xlfn.CONCAT(F3:N3)</f>
        <v>000000100</v>
      </c>
      <c r="G4" s="23"/>
      <c r="H4" s="23"/>
    </row>
    <row r="5" spans="1:14" x14ac:dyDescent="0.2">
      <c r="A5" s="27" t="s">
        <v>82</v>
      </c>
      <c r="B5" s="76" t="s">
        <v>102</v>
      </c>
      <c r="C5" s="37">
        <f>BIN2DEC(Markers[[#This Row],[bit code]])</f>
        <v>256</v>
      </c>
      <c r="H5" s="25"/>
    </row>
    <row r="6" spans="1:14" ht="16" x14ac:dyDescent="0.2">
      <c r="A6" s="26" t="s">
        <v>83</v>
      </c>
      <c r="B6" s="73" t="s">
        <v>103</v>
      </c>
      <c r="C6" s="14">
        <f>BIN2DEC(Markers[[#This Row],[bit code]])</f>
        <v>508</v>
      </c>
      <c r="E6" s="35"/>
      <c r="H6" s="25"/>
    </row>
    <row r="7" spans="1:14" x14ac:dyDescent="0.2">
      <c r="A7" s="27" t="s">
        <v>84</v>
      </c>
      <c r="B7" s="75" t="s">
        <v>104</v>
      </c>
      <c r="C7" s="37">
        <f>BIN2DEC(Markers[[#This Row],[bit code]])</f>
        <v>4</v>
      </c>
      <c r="H7" s="25"/>
    </row>
    <row r="8" spans="1:14" x14ac:dyDescent="0.2">
      <c r="A8" s="13"/>
      <c r="B8" s="13"/>
      <c r="C8" s="17"/>
      <c r="H8" s="25"/>
    </row>
    <row r="9" spans="1:14" x14ac:dyDescent="0.2">
      <c r="A9" s="16"/>
      <c r="B9" s="16"/>
      <c r="C9" s="16"/>
      <c r="H9" s="25"/>
    </row>
    <row r="10" spans="1:14" x14ac:dyDescent="0.2">
      <c r="A10" s="13"/>
      <c r="B10" s="13"/>
      <c r="C10" s="17"/>
    </row>
    <row r="11" spans="1:14" x14ac:dyDescent="0.2">
      <c r="A11" s="15"/>
      <c r="B11" s="15"/>
      <c r="C11" s="16"/>
    </row>
    <row r="12" spans="1:14" x14ac:dyDescent="0.2">
      <c r="A12" s="13"/>
      <c r="B12" s="13"/>
      <c r="C12" s="17"/>
    </row>
    <row r="13" spans="1:14" x14ac:dyDescent="0.2">
      <c r="A13" s="15"/>
      <c r="B13" s="15"/>
      <c r="C13" s="16"/>
    </row>
    <row r="14" spans="1:14" x14ac:dyDescent="0.2">
      <c r="A14" s="13"/>
      <c r="B14" s="13"/>
      <c r="C14" s="17"/>
    </row>
    <row r="15" spans="1:14" x14ac:dyDescent="0.2">
      <c r="A15" s="15"/>
      <c r="B15" s="15"/>
      <c r="C15" s="16"/>
    </row>
    <row r="16" spans="1:14" x14ac:dyDescent="0.2">
      <c r="A16" s="13"/>
      <c r="B16" s="13"/>
      <c r="C16" s="17"/>
    </row>
    <row r="17" spans="1:3" x14ac:dyDescent="0.2">
      <c r="A17" s="15"/>
      <c r="B17" s="15"/>
      <c r="C17" s="16"/>
    </row>
    <row r="18" spans="1:3" x14ac:dyDescent="0.2">
      <c r="A18" s="13"/>
      <c r="B18" s="13"/>
      <c r="C18" s="17"/>
    </row>
    <row r="19" spans="1:3" x14ac:dyDescent="0.2">
      <c r="A19" s="15"/>
      <c r="B19" s="15"/>
      <c r="C19" s="16"/>
    </row>
    <row r="20" spans="1:3" x14ac:dyDescent="0.2">
      <c r="A20" s="13"/>
      <c r="B20" s="13"/>
      <c r="C20" s="17"/>
    </row>
    <row r="21" spans="1:3" x14ac:dyDescent="0.2">
      <c r="A21" s="18"/>
      <c r="B21" s="18"/>
      <c r="C21" s="16"/>
    </row>
    <row r="22" spans="1:3" x14ac:dyDescent="0.2">
      <c r="A22" s="13"/>
      <c r="B22" s="13"/>
      <c r="C22" s="17"/>
    </row>
    <row r="23" spans="1:3" x14ac:dyDescent="0.2">
      <c r="A23" s="15"/>
      <c r="B23" s="15"/>
      <c r="C23" s="16"/>
    </row>
    <row r="24" spans="1:3" x14ac:dyDescent="0.2">
      <c r="A24" s="13"/>
      <c r="B24" s="13"/>
      <c r="C24" s="17"/>
    </row>
    <row r="25" spans="1:3" x14ac:dyDescent="0.2">
      <c r="A25" s="16"/>
      <c r="B25" s="16"/>
      <c r="C25" s="16"/>
    </row>
  </sheetData>
  <pageMargins left="0.7" right="0.7" top="0.75" bottom="0.75" header="0.3" footer="0.3"/>
  <pageSetup paperSize="9" orientation="portrait" horizontalDpi="4294967293" verticalDpi="0" r:id="rId1"/>
  <ignoredErrors>
    <ignoredError sqref="B3:B7" numberStoredAsText="1"/>
  </ignoredErrors>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5BED620D-F785-884A-84F9-9C57A2001DFF}">
          <x14:formula1>
            <xm:f>_xlfn.ANCHORARRAY('treatment list'!$A$1)</xm:f>
          </x14:formula1>
          <xm:sqref>D2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44C5-7C56-4640-8508-04A59746C3EB}">
  <dimension ref="A1:A7"/>
  <sheetViews>
    <sheetView workbookViewId="0">
      <selection activeCell="G10" sqref="G10"/>
    </sheetView>
  </sheetViews>
  <sheetFormatPr baseColWidth="10" defaultColWidth="8.83203125" defaultRowHeight="15" x14ac:dyDescent="0.2"/>
  <cols>
    <col min="1" max="1" width="31.6640625" style="12" customWidth="1"/>
    <col min="2" max="16384" width="8.83203125" style="12"/>
  </cols>
  <sheetData>
    <row r="1" spans="1:1" x14ac:dyDescent="0.2">
      <c r="A1" s="12" t="str" cm="1">
        <f t="array" ref="A1:A7">_xlfn.UNIQUE(Markers[molecular markers])</f>
        <v>k13, crt, mdr1, cytb, dhps, dhfr</v>
      </c>
    </row>
    <row r="2" spans="1:1" x14ac:dyDescent="0.2">
      <c r="A2" s="12" t="str">
        <v xml:space="preserve">k13, dhps, dhfr </v>
      </c>
    </row>
    <row r="3" spans="1:1" x14ac:dyDescent="0.2">
      <c r="A3" s="12" t="str">
        <v xml:space="preserve">dhps, dhfr </v>
      </c>
    </row>
    <row r="4" spans="1:1" x14ac:dyDescent="0.2">
      <c r="A4" s="12" t="str">
        <v xml:space="preserve">k13 </v>
      </c>
    </row>
    <row r="5" spans="1:1" x14ac:dyDescent="0.2">
      <c r="A5" s="12" t="str">
        <v>k13, crt, mdr1, cytb, dhps, dhfr, pfs47</v>
      </c>
    </row>
    <row r="6" spans="1:1" x14ac:dyDescent="0.2">
      <c r="A6" s="12" t="str">
        <v>pfs47</v>
      </c>
    </row>
    <row r="7" spans="1:1" x14ac:dyDescent="0.2">
      <c r="A7" s="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create - individual</vt:lpstr>
      <vt:lpstr>create - pool</vt:lpstr>
      <vt:lpstr>treatment data</vt:lpstr>
      <vt:lpstr>treatment list</vt:lpstr>
      <vt:lpstr>mol markers</vt:lpstr>
      <vt:lpstr>marker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Rosillo, Stefano (CDC/DDPHSIS/CGH/DPDM)</dc:creator>
  <cp:lastModifiedBy>Talundzic, Eldin (CDC/DDPHSIS/CGH/DPDM)</cp:lastModifiedBy>
  <dcterms:created xsi:type="dcterms:W3CDTF">2022-04-01T17:28:45Z</dcterms:created>
  <dcterms:modified xsi:type="dcterms:W3CDTF">2022-04-19T17:00:51Z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2022-04-01T17:30:50Z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3aeac3c4-554e-43dc-beff-7b16091902a8</vt:lpwstr>
  </property>
  <property fmtid="{D5CDD505-2E9C-101B-9397-08002B2CF9AE}" pid="8" name="MSIP_Label_7b94a7b8-f06c-4dfe-bdcc-9b548fd58c31_ContentBits">
    <vt:lpwstr>0</vt:lpwstr>
  </property>
</Properties>
</file>