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extdata\"/>
    </mc:Choice>
  </mc:AlternateContent>
  <xr:revisionPtr revIDLastSave="0" documentId="13_ncr:1_{2D0C1EDE-947B-4EEC-9E89-3B8D3221956B}" xr6:coauthVersionLast="47" xr6:coauthVersionMax="47" xr10:uidLastSave="{00000000-0000-0000-0000-000000000000}"/>
  <bookViews>
    <workbookView xWindow="-120" yWindow="-120" windowWidth="25440" windowHeight="15390" tabRatio="877" activeTab="4"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4" r:id="rId6"/>
    <sheet name="ReadMe" sheetId="45" r:id="rId7"/>
    <sheet name="LookupTables" sheetId="42" state="hidden" r:id="rId8"/>
  </sheets>
  <definedNames>
    <definedName name="_xlnm._FilterDatabase" localSheetId="4" hidden="1">ContaminantData!$A$1:$H$55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43" l="1"/>
  <c r="E4" i="43"/>
  <c r="E9" i="43"/>
  <c r="E7" i="43"/>
  <c r="E6" i="43"/>
  <c r="E5" i="43"/>
  <c r="E3" i="43"/>
  <c r="E2" i="43"/>
  <c r="E28" i="41"/>
  <c r="E24" i="41"/>
  <c r="E20" i="41"/>
  <c r="E16" i="41"/>
  <c r="E12" i="41"/>
  <c r="E8" i="41"/>
  <c r="E4" i="41"/>
  <c r="E29" i="41"/>
  <c r="E25" i="41"/>
  <c r="E21" i="41"/>
  <c r="E17" i="41"/>
  <c r="E13" i="41"/>
  <c r="E9" i="41"/>
  <c r="E5" i="41"/>
  <c r="E27" i="41"/>
  <c r="E26" i="41"/>
  <c r="E23" i="41"/>
  <c r="E22" i="41"/>
  <c r="E19" i="41"/>
  <c r="E18" i="41"/>
  <c r="E15" i="41"/>
  <c r="E14" i="41"/>
  <c r="E11" i="41"/>
  <c r="E10" i="41"/>
  <c r="E7" i="41"/>
  <c r="E6" i="41"/>
  <c r="E3" i="41"/>
  <c r="E2" i="41"/>
</calcChain>
</file>

<file path=xl/sharedStrings.xml><?xml version="1.0" encoding="utf-8"?>
<sst xmlns="http://schemas.openxmlformats.org/spreadsheetml/2006/main" count="675" uniqueCount="193">
  <si>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</si>
  <si>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</si>
  <si>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</si>
  <si>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</si>
  <si>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</si>
  <si>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</si>
  <si>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</si>
  <si>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</si>
  <si>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</si>
  <si>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</si>
  <si>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</si>
  <si>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</si>
  <si>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</si>
  <si>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</si>
  <si>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</si>
  <si>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</si>
  <si>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</si>
  <si>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</si>
  <si>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</si>
  <si>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</si>
  <si>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</si>
  <si>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</si>
  <si>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</si>
  <si>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</si>
  <si>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</si>
  <si>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</si>
  <si>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</si>
  <si>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</si>
  <si>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</si>
  <si>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</si>
  <si>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</si>
  <si>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</si>
  <si>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</si>
  <si>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</si>
  <si>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</si>
  <si>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000127-18-4</t>
  </si>
  <si>
    <t>Subslab Soil Gas</t>
  </si>
  <si>
    <t>ppb</t>
  </si>
  <si>
    <t>Tetrachloroethylene</t>
  </si>
  <si>
    <t>Concentration</t>
  </si>
  <si>
    <t>Groundwater</t>
  </si>
  <si>
    <t>MW-2</t>
  </si>
  <si>
    <t>MW-1</t>
  </si>
  <si>
    <t>SSG-2</t>
  </si>
  <si>
    <t>SSG-1</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</si>
  <si>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</si>
  <si>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</si>
  <si>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</si>
  <si>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</si>
  <si>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</si>
  <si>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</si>
  <si>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</si>
  <si>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</si>
  <si>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</si>
  <si>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</si>
  <si>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</si>
  <si>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</si>
  <si>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</si>
  <si>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</si>
  <si>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</si>
  <si>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</si>
  <si>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</si>
  <si>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</si>
  <si>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</si>
  <si>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</si>
  <si>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</si>
  <si>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</si>
  <si>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</si>
  <si>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</si>
  <si>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</si>
  <si>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</si>
  <si>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</si>
  <si>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</si>
  <si>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</si>
  <si>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</si>
  <si>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</si>
  <si>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</si>
  <si>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</si>
  <si>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</si>
  <si>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</si>
  <si>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</si>
  <si>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</si>
  <si>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</si>
  <si>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</si>
  <si>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</si>
  <si>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</si>
  <si>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</si>
  <si>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</si>
  <si>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</si>
  <si>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</si>
  <si>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</si>
  <si>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</si>
  <si>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</si>
  <si>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</si>
  <si>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</si>
  <si>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</si>
  <si>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</si>
  <si>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</si>
  <si>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</si>
  <si>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</si>
  <si>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</si>
  <si>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</si>
  <si>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</si>
  <si>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</si>
  <si>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</si>
  <si>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</si>
  <si>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</si>
  <si>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</si>
  <si>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</si>
  <si>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</si>
  <si>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</si>
  <si>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</si>
  <si>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</si>
  <si>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</si>
  <si>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</si>
  <si>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ESG-2</t>
  </si>
  <si>
    <t>ESG-1</t>
  </si>
  <si>
    <t>SampleDate</t>
  </si>
  <si>
    <t>IA-01</t>
  </si>
  <si>
    <t>IA-02</t>
  </si>
  <si>
    <t>OA-01</t>
  </si>
  <si>
    <t>MW15A</t>
  </si>
  <si>
    <t>MW24A</t>
  </si>
  <si>
    <t>MW29B</t>
  </si>
  <si>
    <t>MW38B</t>
  </si>
  <si>
    <t>Simulate capillary zone</t>
  </si>
  <si>
    <t>Number of Monte Carlo iterations</t>
  </si>
  <si>
    <t>DistributionParameterType</t>
  </si>
  <si>
    <t>DistributionParameterValue</t>
  </si>
  <si>
    <t>ReferenceConcentrationName</t>
  </si>
  <si>
    <t>SampleLocationID</t>
  </si>
  <si>
    <t>Sheet</t>
  </si>
  <si>
    <t>Field or Parameter</t>
  </si>
  <si>
    <t>Definition and/or Notes</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</si>
  <si>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</si>
  <si>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</si>
  <si>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</si>
  <si>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</si>
  <si>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</si>
  <si>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</si>
  <si>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</si>
  <si>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</si>
  <si>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</si>
  <si>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</si>
  <si>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 xml:space="preserve">The depth from ground surface to the base of the building foundation. Can be entered in units of feet (ft) or meters (m). </t>
  </si>
  <si>
    <t>Foundation thickness (Lf)</t>
  </si>
  <si>
    <t>The thickness of the building foundation. Can be entered in units of ft or m.</t>
  </si>
  <si>
    <t>Fraction of foundation area with cracks (eta)</t>
  </si>
  <si>
    <t>The fraction of the foundation area with cracks. The entered value is dimensionless.</t>
  </si>
  <si>
    <t>Enclosed space floor area (Abf)</t>
  </si>
  <si>
    <t>The surface area of the subsurface floor and walls. Can be entered in units of square feet (ft2) or square meters (m2).</t>
  </si>
  <si>
    <t>Enclosed space mixing height (Hb)</t>
  </si>
  <si>
    <t>The height of the interior building volume where contaminated air from the subsurface mixes with indoor air. Can be entered in units of ft or m.</t>
  </si>
  <si>
    <t>Indoor air exchange rate (ach)</t>
  </si>
  <si>
    <t>The rate of building air exchange with the outdoors. Must be entered in units of air changes per hour. Because air changes are dimensionless, these units appear as 1/hr in the template's Units field.</t>
  </si>
  <si>
    <t>Qsoil/Qbuilding (Qsoil_Qb)</t>
  </si>
  <si>
    <t>The ratio of the average vapor flowrate into the building (Qsoil) divided by the building ventilation rate (Qb). The entered value is dimensionless.</t>
  </si>
  <si>
    <t>BuidingInfo and VadoseZoneInfo</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</si>
  <si>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</si>
  <si>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units for each of the model parameters. The package supports only the units allowed by the dropdowns and default values in the data import template.</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</si>
  <si>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</si>
  <si>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</si>
  <si>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</si>
  <si>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</si>
  <si>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Depth below grade to source (Ls)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</si>
  <si>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</si>
  <si>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VadoseZoneInfo</t>
  </si>
  <si>
    <t>Average source temperature (Ts)</t>
  </si>
  <si>
    <t>Represents the average groundwater temperature in groundwater simulations or the average vadose zone temperature in soil gas simulations. Can be entered in units of either degrees Celsius (deg C) or degrees Fahrenheit (deg F).</t>
  </si>
  <si>
    <t>StrataLogs</t>
  </si>
  <si>
    <t>A unique identifier for each strata log. All records with the same LogID are assumed to be part of the same strata log, and the LogID is used to identify the strata log evaluated within the model.</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</si>
  <si>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</si>
  <si>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</si>
  <si>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</si>
  <si>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</si>
  <si>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</si>
  <si>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</si>
  <si>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t>
  </si>
  <si>
    <t>The sample medium of the contaminant record. Allowable options are "Groundwater", "Exterior Soil Gas", "Subslab Soil Gas", "Indoor Air", and "Outdoor Air". The model accepts only groundwater, exterior soil gas, and subslab soil gas data as inputs. Indoor and outdoor air data are not required to run the model, but can be used within vapintr to generate measured data figures for comparison with modeled results.</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</si>
  <si>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</si>
  <si>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</si>
  <si>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</si>
  <si>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The ID of the location where the sample was collected.</t>
  </si>
  <si>
    <t>The sample date.</t>
  </si>
  <si>
    <t>ReferenceAirConcentrations</t>
  </si>
  <si>
    <t>The contaminant's CASRN. The CASRN and contaminant name must match those entered on the "ContaminantData" sheet for the reference air concentration to appear in the contaminant's measured data plot.</t>
  </si>
  <si>
    <t>The name of the reference air concentration. The program will report the reference air concentration name exactly as it is formatted in this field. The application supports up to four reference air concentrations per contaminant.</t>
  </si>
  <si>
    <t>The numeric value of the reference air concentration.</t>
  </si>
  <si>
    <t>The units associated with the value in the Concentration field.</t>
  </si>
  <si>
    <t>Long-term Comparison Value</t>
  </si>
  <si>
    <t>Short-term Comparison Value</t>
  </si>
  <si>
    <t>Indoor Air Background Value</t>
  </si>
  <si>
    <t>Outdoor Air Background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</si>
</sst>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8"/>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3">
    <border>
      <left/>
      <right/>
      <top/>
      <bottom/>
      <diagonal/>
    </border>
    <border>
      <left/>
      <right/>
      <top/>
      <bottom style="thin">
        <color auto="1"/>
      </bottom>
      <diagonal/>
    </border>
    <border>
      <left/>
      <right/>
      <top style="thin">
        <color auto="1"/>
      </top>
      <bottom/>
      <diagonal/>
    </border>
  </borders>
  <cellStyleXfs count="3">
    <xf numFmtId="0" fontId="0" fillId="0" borderId="0"/>
    <xf numFmtId="0" fontId="3" fillId="0" borderId="0"/>
    <xf numFmtId="0" fontId="4" fillId="0" borderId="0" applyBorder="0"/>
  </cellStyleXfs>
  <cellXfs count="24">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14" fontId="4" fillId="0" borderId="0" xfId="2" applyNumberFormat="1"/>
    <xf numFmtId="0" fontId="4" fillId="0" borderId="0" xfId="2"/>
    <xf numFmtId="14" fontId="0" fillId="0" borderId="0" xfId="0" applyNumberFormat="1"/>
    <xf numFmtId="0" fontId="0" fillId="0" borderId="0" xfId="0" applyAlignment="1">
      <alignment horizontal="left" vertical="center" wrapText="1"/>
    </xf>
    <xf numFmtId="0" fontId="0" fillId="0" borderId="0" xfId="0" applyAlignment="1">
      <alignment horizontal="left" vertical="center"/>
    </xf>
    <xf numFmtId="49" fontId="0" fillId="0" borderId="0" xfId="0" applyNumberFormat="1"/>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3">
    <cellStyle name="Normal" xfId="0" builtinId="0"/>
    <cellStyle name="Normal 2" xfId="1" xr:uid="{8BA2209F-3F7C-4148-9D63-B2370931CCA7}"/>
    <cellStyle name="Normal 3" xfId="2" xr:uid="{AF9AD503-FE78-46AA-8060-1337D6200C2B}"/>
  </cellStyles>
  <dxfs count="5">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B8"/>
  <sheetViews>
    <sheetView workbookViewId="0">
      <selection activeCell="D14" sqref="D14"/>
    </sheetView>
  </sheetViews>
  <sheetFormatPr defaultRowHeight="15" x14ac:dyDescent="0.25"/>
  <cols>
    <col min="1" max="1" width="33.42578125" customWidth="1"/>
    <col min="2" max="2" width="24.42578125" customWidth="1"/>
    <col min="4" max="4" width="31.140625" customWidth="1"/>
  </cols>
  <sheetData>
    <row r="1" spans="1:2" x14ac:dyDescent="0.25">
      <c r="A1" s="4" t="s">
        <v>96</v>
      </c>
      <c r="B1" s="4" t="s">
        <v>3</v>
      </c>
    </row>
    <row r="2" spans="1:2" x14ac:dyDescent="0.25">
      <c r="A2" t="s">
        <v>59</v>
      </c>
      <c r="B2" s="7" t="s">
        <v>86</v>
      </c>
    </row>
    <row r="3" spans="1:2" x14ac:dyDescent="0.25">
      <c r="A3" t="s">
        <v>64</v>
      </c>
      <c r="B3" s="7" t="s">
        <v>40</v>
      </c>
    </row>
    <row r="4" spans="1:2" x14ac:dyDescent="0.25">
      <c r="A4" t="s">
        <v>61</v>
      </c>
      <c r="B4" s="7" t="s">
        <v>88</v>
      </c>
    </row>
    <row r="5" spans="1:2" x14ac:dyDescent="0.25">
      <c r="A5" t="s">
        <v>57</v>
      </c>
      <c r="B5" s="7" t="s">
        <v>28</v>
      </c>
    </row>
    <row r="6" spans="1:2" x14ac:dyDescent="0.25">
      <c r="A6" t="s">
        <v>58</v>
      </c>
      <c r="B6" s="7" t="s">
        <v>97</v>
      </c>
    </row>
    <row r="7" spans="1:2" x14ac:dyDescent="0.25">
      <c r="A7" t="s">
        <v>125</v>
      </c>
      <c r="B7" s="7" t="s">
        <v>32</v>
      </c>
    </row>
    <row r="8" spans="1:2" x14ac:dyDescent="0.25">
      <c r="A8" t="s">
        <v>126</v>
      </c>
      <c r="B8" s="7">
        <v>1000</v>
      </c>
    </row>
  </sheetData>
  <conditionalFormatting sqref="B7">
    <cfRule type="expression" dxfId="4" priority="1">
      <formula>$B$3&lt;&gt;"Groundwater"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sqref="A1:F1"/>
    </sheetView>
  </sheetViews>
  <sheetFormatPr defaultRowHeight="15" x14ac:dyDescent="0.25"/>
  <cols>
    <col min="1" max="1" width="39.42578125" customWidth="1"/>
    <col min="2" max="2" width="14" customWidth="1"/>
    <col min="3" max="3" width="14.140625" customWidth="1"/>
    <col min="4" max="4" width="21.5703125" customWidth="1"/>
    <col min="5" max="5" width="28.140625" bestFit="1" customWidth="1"/>
    <col min="6" max="6" width="31.5703125" customWidth="1"/>
  </cols>
  <sheetData>
    <row r="1" spans="1:6" ht="30" x14ac:dyDescent="0.25">
      <c r="A1" s="4" t="s">
        <v>96</v>
      </c>
      <c r="B1" s="4" t="s">
        <v>102</v>
      </c>
      <c r="C1" s="4" t="s">
        <v>2</v>
      </c>
      <c r="D1" s="4" t="s">
        <v>25</v>
      </c>
      <c r="E1" s="4" t="s">
        <v>127</v>
      </c>
      <c r="F1" s="4" t="s">
        <v>128</v>
      </c>
    </row>
    <row r="2" spans="1:6" x14ac:dyDescent="0.25">
      <c r="A2" s="22" t="s">
        <v>1</v>
      </c>
      <c r="B2" s="21" t="s">
        <v>5</v>
      </c>
      <c r="C2" s="21" t="s">
        <v>4</v>
      </c>
      <c r="D2" s="21" t="s">
        <v>26</v>
      </c>
      <c r="E2" s="5" t="str">
        <f>VLOOKUP(D2,LookupTables!$A$2:$E$7, 2, FALSE)</f>
        <v>Maximum</v>
      </c>
      <c r="F2" s="5">
        <v>1</v>
      </c>
    </row>
    <row r="3" spans="1:6" x14ac:dyDescent="0.25">
      <c r="A3" s="22"/>
      <c r="B3" s="21"/>
      <c r="C3" s="21"/>
      <c r="D3" s="21"/>
      <c r="E3" s="5" t="str">
        <f>VLOOKUP(D2,LookupTables!$A$2:$E$7, 3, FALSE)</f>
        <v>Mode</v>
      </c>
      <c r="F3" s="5">
        <v>0.8</v>
      </c>
    </row>
    <row r="4" spans="1:6" x14ac:dyDescent="0.25">
      <c r="A4" s="22"/>
      <c r="B4" s="21"/>
      <c r="C4" s="21"/>
      <c r="D4" s="21"/>
      <c r="E4" s="5" t="str">
        <f>VLOOKUP(D2,LookupTables!$A$2:$E$7, 4, FALSE)</f>
        <v>Minimum</v>
      </c>
      <c r="F4" s="5">
        <v>0.6</v>
      </c>
    </row>
    <row r="5" spans="1:6" x14ac:dyDescent="0.25">
      <c r="A5" s="22"/>
      <c r="B5" s="21"/>
      <c r="C5" s="21"/>
      <c r="D5" s="21"/>
      <c r="E5" s="5" t="str">
        <f>VLOOKUP(D2,LookupTables!$A$2:$E$7,5, FALSE)</f>
        <v>Not Applicable</v>
      </c>
      <c r="F5" s="5"/>
    </row>
    <row r="6" spans="1:6" x14ac:dyDescent="0.25">
      <c r="A6" s="22" t="s">
        <v>6</v>
      </c>
      <c r="B6" s="21" t="s">
        <v>7</v>
      </c>
      <c r="C6" s="21" t="s">
        <v>4</v>
      </c>
      <c r="D6" s="21" t="s">
        <v>30</v>
      </c>
      <c r="E6" s="5" t="str">
        <f>VLOOKUP(D6,LookupTables!$A$2:$E$7, 2, FALSE)</f>
        <v>Maximum</v>
      </c>
      <c r="F6" s="5">
        <v>0.25</v>
      </c>
    </row>
    <row r="7" spans="1:6" x14ac:dyDescent="0.25">
      <c r="A7" s="22"/>
      <c r="B7" s="21"/>
      <c r="C7" s="21"/>
      <c r="D7" s="21"/>
      <c r="E7" s="5" t="str">
        <f>VLOOKUP(D6,LookupTables!$A$2:$E$7, 3, FALSE)</f>
        <v>Minimum</v>
      </c>
      <c r="F7" s="5">
        <v>0.2</v>
      </c>
    </row>
    <row r="8" spans="1:6" x14ac:dyDescent="0.25">
      <c r="A8" s="22"/>
      <c r="B8" s="21"/>
      <c r="C8" s="21"/>
      <c r="D8" s="21"/>
      <c r="E8" s="5" t="str">
        <f>VLOOKUP(D6,LookupTables!$A$2:$E$7, 4, FALSE)</f>
        <v>Not Applicable</v>
      </c>
      <c r="F8" s="5"/>
    </row>
    <row r="9" spans="1:6" x14ac:dyDescent="0.25">
      <c r="A9" s="22"/>
      <c r="B9" s="21"/>
      <c r="C9" s="21"/>
      <c r="D9" s="21"/>
      <c r="E9" s="5" t="str">
        <f>VLOOKUP(D6,LookupTables!$A$2:$E$7,5, FALSE)</f>
        <v>Not Applicable</v>
      </c>
      <c r="F9" s="5"/>
    </row>
    <row r="10" spans="1:6" x14ac:dyDescent="0.25">
      <c r="A10" s="22" t="s">
        <v>34</v>
      </c>
      <c r="B10" s="21" t="s">
        <v>8</v>
      </c>
      <c r="C10" s="21" t="s">
        <v>47</v>
      </c>
      <c r="D10" s="21" t="s">
        <v>26</v>
      </c>
      <c r="E10" s="5" t="str">
        <f>VLOOKUP(D10,LookupTables!$A$2:$E$7, 2, FALSE)</f>
        <v>Maximum</v>
      </c>
      <c r="F10" s="5">
        <v>1.9E-3</v>
      </c>
    </row>
    <row r="11" spans="1:6" x14ac:dyDescent="0.25">
      <c r="A11" s="22"/>
      <c r="B11" s="21"/>
      <c r="C11" s="21"/>
      <c r="D11" s="21"/>
      <c r="E11" s="5" t="str">
        <f>VLOOKUP(D10,LookupTables!$A$2:$E$7, 3, FALSE)</f>
        <v>Mode</v>
      </c>
      <c r="F11" s="5">
        <v>1E-3</v>
      </c>
    </row>
    <row r="12" spans="1:6" x14ac:dyDescent="0.25">
      <c r="A12" s="22"/>
      <c r="B12" s="21"/>
      <c r="C12" s="21"/>
      <c r="D12" s="21"/>
      <c r="E12" s="5" t="str">
        <f>VLOOKUP(D10,LookupTables!$A$2:$E$7, 4, FALSE)</f>
        <v>Minimum</v>
      </c>
      <c r="F12" s="5">
        <v>1.9000000000000001E-4</v>
      </c>
    </row>
    <row r="13" spans="1:6" x14ac:dyDescent="0.25">
      <c r="A13" s="22"/>
      <c r="B13" s="21"/>
      <c r="C13" s="21"/>
      <c r="D13" s="21"/>
      <c r="E13" s="5" t="str">
        <f>VLOOKUP(D10,LookupTables!$A$2:$E$7,5, FALSE)</f>
        <v>Not Applicable</v>
      </c>
      <c r="F13" s="5"/>
    </row>
    <row r="14" spans="1:6" x14ac:dyDescent="0.25">
      <c r="A14" s="22" t="s">
        <v>9</v>
      </c>
      <c r="B14" s="21" t="s">
        <v>10</v>
      </c>
      <c r="C14" s="21" t="s">
        <v>108</v>
      </c>
      <c r="D14" s="21" t="s">
        <v>66</v>
      </c>
      <c r="E14" s="5" t="str">
        <f>VLOOKUP(D14,LookupTables!$A$2:$E$7, 2, FALSE)</f>
        <v>Maximum</v>
      </c>
      <c r="F14" s="5">
        <v>175</v>
      </c>
    </row>
    <row r="15" spans="1:6" x14ac:dyDescent="0.25">
      <c r="A15" s="22"/>
      <c r="B15" s="21"/>
      <c r="C15" s="21"/>
      <c r="D15" s="21"/>
      <c r="E15" s="5" t="str">
        <f>VLOOKUP(D14,LookupTables!$A$2:$E$7, 3, FALSE)</f>
        <v>Mean</v>
      </c>
      <c r="F15" s="5">
        <v>150</v>
      </c>
    </row>
    <row r="16" spans="1:6" x14ac:dyDescent="0.25">
      <c r="A16" s="22"/>
      <c r="B16" s="21"/>
      <c r="C16" s="21"/>
      <c r="D16" s="21"/>
      <c r="E16" s="5" t="str">
        <f>VLOOKUP(D14,LookupTables!$A$2:$E$7, 4, FALSE)</f>
        <v>Standard Deviation</v>
      </c>
      <c r="F16" s="5">
        <v>10</v>
      </c>
    </row>
    <row r="17" spans="1:6" x14ac:dyDescent="0.25">
      <c r="A17" s="22"/>
      <c r="B17" s="21"/>
      <c r="C17" s="21"/>
      <c r="D17" s="21"/>
      <c r="E17" s="5" t="str">
        <f>VLOOKUP(D14,LookupTables!$A$2:$E$7,5, FALSE)</f>
        <v>Minimum</v>
      </c>
      <c r="F17" s="5">
        <v>125</v>
      </c>
    </row>
    <row r="18" spans="1:6" x14ac:dyDescent="0.25">
      <c r="A18" s="22" t="s">
        <v>24</v>
      </c>
      <c r="B18" s="21" t="s">
        <v>11</v>
      </c>
      <c r="C18" s="21" t="s">
        <v>4</v>
      </c>
      <c r="D18" s="21" t="s">
        <v>30</v>
      </c>
      <c r="E18" s="5" t="str">
        <f>VLOOKUP(D18,LookupTables!$A$2:$E$7, 2, FALSE)</f>
        <v>Maximum</v>
      </c>
      <c r="F18" s="5">
        <v>3</v>
      </c>
    </row>
    <row r="19" spans="1:6" x14ac:dyDescent="0.25">
      <c r="A19" s="22"/>
      <c r="B19" s="21"/>
      <c r="C19" s="21"/>
      <c r="D19" s="21"/>
      <c r="E19" s="5" t="str">
        <f>VLOOKUP(D18,LookupTables!$A$2:$E$7, 3, FALSE)</f>
        <v>Minimum</v>
      </c>
      <c r="F19" s="5">
        <v>2.5</v>
      </c>
    </row>
    <row r="20" spans="1:6" x14ac:dyDescent="0.25">
      <c r="A20" s="22"/>
      <c r="B20" s="21"/>
      <c r="C20" s="21"/>
      <c r="D20" s="21"/>
      <c r="E20" s="5" t="str">
        <f>VLOOKUP(D18,LookupTables!$A$2:$E$7, 4, FALSE)</f>
        <v>Not Applicable</v>
      </c>
      <c r="F20" s="5"/>
    </row>
    <row r="21" spans="1:6" x14ac:dyDescent="0.25">
      <c r="A21" s="22"/>
      <c r="B21" s="21"/>
      <c r="C21" s="21"/>
      <c r="D21" s="21"/>
      <c r="E21" s="5" t="str">
        <f>VLOOKUP(D18,LookupTables!$A$2:$E$7,5, FALSE)</f>
        <v>Not Applicable</v>
      </c>
      <c r="F21" s="5"/>
    </row>
    <row r="22" spans="1:6" x14ac:dyDescent="0.25">
      <c r="A22" s="22" t="s">
        <v>33</v>
      </c>
      <c r="B22" s="21" t="s">
        <v>13</v>
      </c>
      <c r="C22" s="21" t="s">
        <v>12</v>
      </c>
      <c r="D22" s="21" t="s">
        <v>26</v>
      </c>
      <c r="E22" s="5" t="str">
        <f>VLOOKUP(D22,LookupTables!$A$2:$E$7, 2, FALSE)</f>
        <v>Maximum</v>
      </c>
      <c r="F22" s="5">
        <v>1.26</v>
      </c>
    </row>
    <row r="23" spans="1:6" x14ac:dyDescent="0.25">
      <c r="A23" s="22"/>
      <c r="B23" s="21"/>
      <c r="C23" s="21"/>
      <c r="D23" s="21"/>
      <c r="E23" s="5" t="str">
        <f>VLOOKUP(D22,LookupTables!$A$2:$E$7, 3, FALSE)</f>
        <v>Mode</v>
      </c>
      <c r="F23" s="5">
        <v>0.45</v>
      </c>
    </row>
    <row r="24" spans="1:6" x14ac:dyDescent="0.25">
      <c r="A24" s="22"/>
      <c r="B24" s="21"/>
      <c r="C24" s="21"/>
      <c r="D24" s="21"/>
      <c r="E24" s="5" t="str">
        <f>VLOOKUP(D22,LookupTables!$A$2:$E$7,4, FALSE)</f>
        <v>Minimum</v>
      </c>
      <c r="F24" s="5">
        <v>0.15</v>
      </c>
    </row>
    <row r="25" spans="1:6" x14ac:dyDescent="0.25">
      <c r="A25" s="22"/>
      <c r="B25" s="21"/>
      <c r="C25" s="21"/>
      <c r="D25" s="21"/>
      <c r="E25" s="5" t="str">
        <f>VLOOKUP(D22,LookupTables!$A$2:$E$7,5, FALSE)</f>
        <v>Not Applicable</v>
      </c>
      <c r="F25" s="5">
        <v>0.15</v>
      </c>
    </row>
    <row r="26" spans="1:6" x14ac:dyDescent="0.25">
      <c r="A26" s="22" t="s">
        <v>14</v>
      </c>
      <c r="B26" s="21" t="s">
        <v>15</v>
      </c>
      <c r="C26" s="21" t="s">
        <v>47</v>
      </c>
      <c r="D26" s="21" t="s">
        <v>27</v>
      </c>
      <c r="E26" s="5" t="str">
        <f>VLOOKUP(D26,LookupTables!$A$2:$E$7, 2, FALSE)</f>
        <v>Constant</v>
      </c>
      <c r="F26" s="5">
        <v>3.0000000000000001E-3</v>
      </c>
    </row>
    <row r="27" spans="1:6" x14ac:dyDescent="0.25">
      <c r="A27" s="22"/>
      <c r="B27" s="21"/>
      <c r="C27" s="21"/>
      <c r="D27" s="21"/>
      <c r="E27" s="5" t="str">
        <f>VLOOKUP(D26,LookupTables!$A$2:$E$7, 3, FALSE)</f>
        <v>Not Applicable</v>
      </c>
      <c r="F27" s="5"/>
    </row>
    <row r="28" spans="1:6" x14ac:dyDescent="0.25">
      <c r="A28" s="22"/>
      <c r="B28" s="21"/>
      <c r="C28" s="21"/>
      <c r="D28" s="21"/>
      <c r="E28" s="5" t="str">
        <f>VLOOKUP(D26,LookupTables!$A$2:$E$7,4, FALSE)</f>
        <v>Not Applicable</v>
      </c>
      <c r="F28" s="5"/>
    </row>
    <row r="29" spans="1:6" x14ac:dyDescent="0.25">
      <c r="A29" s="22"/>
      <c r="B29" s="21"/>
      <c r="C29" s="21"/>
      <c r="D29" s="21"/>
      <c r="E29" s="5" t="str">
        <f>VLOOKUP(D26,LookupTables!$A$2:$E$7,5, FALSE)</f>
        <v>Not Applicable</v>
      </c>
      <c r="F29" s="5"/>
    </row>
  </sheetData>
  <mergeCells count="28">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 ref="D22:D25"/>
    <mergeCell ref="D26:D29"/>
    <mergeCell ref="B2:B5"/>
    <mergeCell ref="B6:B9"/>
    <mergeCell ref="B10:B13"/>
    <mergeCell ref="B14:B17"/>
    <mergeCell ref="B18:B21"/>
    <mergeCell ref="D2:D5"/>
    <mergeCell ref="D6:D9"/>
    <mergeCell ref="D10:D13"/>
    <mergeCell ref="D14:D17"/>
    <mergeCell ref="D18:D21"/>
  </mergeCells>
  <conditionalFormatting sqref="E2:E29">
    <cfRule type="expression" dxfId="3" priority="2">
      <formula>E2 = "Not Applicable"</formula>
    </cfRule>
  </conditionalFormatting>
  <conditionalFormatting sqref="F2:F29">
    <cfRule type="expression" dxfId="2"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sqref="A1:F1"/>
    </sheetView>
  </sheetViews>
  <sheetFormatPr defaultRowHeight="15" x14ac:dyDescent="0.25"/>
  <cols>
    <col min="1" max="1" width="39.42578125" customWidth="1"/>
    <col min="2" max="2" width="14" customWidth="1"/>
    <col min="3" max="3" width="14.140625" customWidth="1"/>
    <col min="4" max="4" width="15.5703125" customWidth="1"/>
    <col min="5" max="5" width="32" customWidth="1"/>
    <col min="6" max="6" width="27.28515625" customWidth="1"/>
  </cols>
  <sheetData>
    <row r="1" spans="1:6" ht="30" x14ac:dyDescent="0.25">
      <c r="A1" s="4" t="s">
        <v>96</v>
      </c>
      <c r="B1" s="4" t="s">
        <v>102</v>
      </c>
      <c r="C1" s="4" t="s">
        <v>2</v>
      </c>
      <c r="D1" s="4" t="s">
        <v>25</v>
      </c>
      <c r="E1" s="4" t="s">
        <v>127</v>
      </c>
      <c r="F1" s="4" t="s">
        <v>128</v>
      </c>
    </row>
    <row r="2" spans="1:6" x14ac:dyDescent="0.25">
      <c r="A2" s="23" t="s">
        <v>62</v>
      </c>
      <c r="B2" s="21" t="s">
        <v>48</v>
      </c>
      <c r="C2" s="21" t="s">
        <v>4</v>
      </c>
      <c r="D2" s="21" t="s">
        <v>30</v>
      </c>
      <c r="E2" s="5" t="str">
        <f>VLOOKUP(D2,LookupTables!$A$2:$E$7, 2, FALSE)</f>
        <v>Maximum</v>
      </c>
      <c r="F2" s="6">
        <v>3</v>
      </c>
    </row>
    <row r="3" spans="1:6" x14ac:dyDescent="0.25">
      <c r="A3" s="23"/>
      <c r="B3" s="21"/>
      <c r="C3" s="21"/>
      <c r="D3" s="21"/>
      <c r="E3" s="5" t="str">
        <f>VLOOKUP(D2,LookupTables!$A$2:$E$7, 3, FALSE)</f>
        <v>Minimum</v>
      </c>
      <c r="F3" s="6">
        <v>2</v>
      </c>
    </row>
    <row r="4" spans="1:6" x14ac:dyDescent="0.25">
      <c r="A4" s="23"/>
      <c r="B4" s="21"/>
      <c r="C4" s="21"/>
      <c r="D4" s="21"/>
      <c r="E4" s="5" t="str">
        <f>VLOOKUP(D2,LookupTables!$A$2:$E$7, 4, FALSE)</f>
        <v>Not Applicable</v>
      </c>
      <c r="F4" s="6">
        <v>9.0299999999999994</v>
      </c>
    </row>
    <row r="5" spans="1:6" x14ac:dyDescent="0.25">
      <c r="A5" s="23"/>
      <c r="B5" s="21"/>
      <c r="C5" s="21"/>
      <c r="D5" s="21"/>
      <c r="E5" s="5" t="str">
        <f>VLOOKUP(D2,LookupTables!$A$2:$E$7,5, FALSE)</f>
        <v>Not Applicable</v>
      </c>
      <c r="F5" s="6"/>
    </row>
    <row r="6" spans="1:6" x14ac:dyDescent="0.25">
      <c r="A6" s="23" t="s">
        <v>63</v>
      </c>
      <c r="B6" s="21" t="s">
        <v>49</v>
      </c>
      <c r="C6" s="21" t="s">
        <v>109</v>
      </c>
      <c r="D6" s="21" t="s">
        <v>67</v>
      </c>
      <c r="E6" s="5" t="str">
        <f>VLOOKUP(D6,LookupTables!$A$2:$E$7, 2, FALSE)</f>
        <v>Maximum</v>
      </c>
      <c r="F6" s="6">
        <v>24</v>
      </c>
    </row>
    <row r="7" spans="1:6" x14ac:dyDescent="0.25">
      <c r="A7" s="23"/>
      <c r="B7" s="21"/>
      <c r="C7" s="21"/>
      <c r="D7" s="21"/>
      <c r="E7" s="5" t="str">
        <f>VLOOKUP(D6,LookupTables!$A$2:$E$7, 3, FALSE)</f>
        <v>Geometric Mean</v>
      </c>
      <c r="F7" s="6">
        <v>10</v>
      </c>
    </row>
    <row r="8" spans="1:6" x14ac:dyDescent="0.25">
      <c r="A8" s="23"/>
      <c r="B8" s="21"/>
      <c r="C8" s="21"/>
      <c r="D8" s="21"/>
      <c r="E8" s="5" t="str">
        <f>VLOOKUP(D6,LookupTables!$A$2:$E$7, 4, FALSE)</f>
        <v>Geometric Standard Deviation</v>
      </c>
      <c r="F8" s="6">
        <v>1.5</v>
      </c>
    </row>
    <row r="9" spans="1:6" x14ac:dyDescent="0.25">
      <c r="A9" s="23"/>
      <c r="B9" s="21"/>
      <c r="C9" s="21"/>
      <c r="D9" s="21"/>
      <c r="E9" s="5" t="str">
        <f>VLOOKUP(D6,LookupTables!$A$2:$E$7,5, FALSE)</f>
        <v>Minimum</v>
      </c>
      <c r="F9" s="6">
        <v>5</v>
      </c>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17"/>
  <sheetViews>
    <sheetView workbookViewId="0">
      <selection activeCell="E29" sqref="E29"/>
    </sheetView>
  </sheetViews>
  <sheetFormatPr defaultRowHeight="15" x14ac:dyDescent="0.25"/>
  <cols>
    <col min="1" max="1" width="13.28515625" customWidth="1"/>
    <col min="2" max="2" width="12.140625" customWidth="1"/>
    <col min="3" max="3" width="16.5703125" customWidth="1"/>
    <col min="4" max="4" width="17.5703125" customWidth="1"/>
    <col min="5" max="5" width="14.85546875" customWidth="1"/>
  </cols>
  <sheetData>
    <row r="1" spans="1:5" x14ac:dyDescent="0.25">
      <c r="A1" s="2" t="s">
        <v>103</v>
      </c>
      <c r="B1" s="2" t="s">
        <v>104</v>
      </c>
      <c r="C1" s="2" t="s">
        <v>56</v>
      </c>
      <c r="D1" s="2" t="s">
        <v>2</v>
      </c>
      <c r="E1" s="2" t="s">
        <v>105</v>
      </c>
    </row>
    <row r="2" spans="1:5" x14ac:dyDescent="0.25">
      <c r="A2" t="s">
        <v>121</v>
      </c>
      <c r="B2" s="7">
        <v>1</v>
      </c>
      <c r="C2" s="3">
        <v>3</v>
      </c>
      <c r="D2" s="3" t="s">
        <v>4</v>
      </c>
      <c r="E2" t="s">
        <v>18</v>
      </c>
    </row>
    <row r="3" spans="1:5" x14ac:dyDescent="0.25">
      <c r="A3" t="s">
        <v>121</v>
      </c>
      <c r="B3" s="7">
        <v>2</v>
      </c>
      <c r="C3" s="3">
        <v>1</v>
      </c>
      <c r="D3" s="3" t="s">
        <v>4</v>
      </c>
      <c r="E3" t="s">
        <v>19</v>
      </c>
    </row>
    <row r="4" spans="1:5" x14ac:dyDescent="0.25">
      <c r="A4" t="s">
        <v>121</v>
      </c>
      <c r="B4" s="7">
        <v>3</v>
      </c>
      <c r="C4" s="3">
        <v>8</v>
      </c>
      <c r="D4" s="3" t="s">
        <v>4</v>
      </c>
      <c r="E4" t="s">
        <v>16</v>
      </c>
    </row>
    <row r="5" spans="1:5" x14ac:dyDescent="0.25">
      <c r="A5" t="s">
        <v>122</v>
      </c>
      <c r="B5" s="7">
        <v>1</v>
      </c>
      <c r="C5" s="3">
        <v>3</v>
      </c>
      <c r="D5" s="3" t="s">
        <v>4</v>
      </c>
      <c r="E5" t="s">
        <v>18</v>
      </c>
    </row>
    <row r="6" spans="1:5" x14ac:dyDescent="0.25">
      <c r="A6" t="s">
        <v>122</v>
      </c>
      <c r="B6" s="7">
        <v>2</v>
      </c>
      <c r="C6" s="3">
        <v>0.5</v>
      </c>
      <c r="D6" s="3" t="s">
        <v>4</v>
      </c>
      <c r="E6" t="s">
        <v>19</v>
      </c>
    </row>
    <row r="7" spans="1:5" x14ac:dyDescent="0.25">
      <c r="A7" t="s">
        <v>122</v>
      </c>
      <c r="B7" s="7">
        <v>3</v>
      </c>
      <c r="C7" s="3">
        <v>12.5</v>
      </c>
      <c r="D7" s="3" t="s">
        <v>4</v>
      </c>
      <c r="E7" t="s">
        <v>16</v>
      </c>
    </row>
    <row r="8" spans="1:5" x14ac:dyDescent="0.25">
      <c r="A8" t="s">
        <v>123</v>
      </c>
      <c r="B8" s="7">
        <v>1</v>
      </c>
      <c r="C8" s="3">
        <v>3</v>
      </c>
      <c r="D8" s="3" t="s">
        <v>4</v>
      </c>
      <c r="E8" t="s">
        <v>18</v>
      </c>
    </row>
    <row r="9" spans="1:5" x14ac:dyDescent="0.25">
      <c r="A9" t="s">
        <v>123</v>
      </c>
      <c r="B9" s="7">
        <v>2</v>
      </c>
      <c r="C9" s="3">
        <v>2.2999999999999998</v>
      </c>
      <c r="D9" s="3" t="s">
        <v>4</v>
      </c>
      <c r="E9" t="s">
        <v>20</v>
      </c>
    </row>
    <row r="10" spans="1:5" x14ac:dyDescent="0.25">
      <c r="A10" t="s">
        <v>123</v>
      </c>
      <c r="B10" s="7">
        <v>3</v>
      </c>
      <c r="C10" s="3">
        <v>3</v>
      </c>
      <c r="D10" s="3" t="s">
        <v>4</v>
      </c>
      <c r="E10" t="s">
        <v>21</v>
      </c>
    </row>
    <row r="11" spans="1:5" x14ac:dyDescent="0.25">
      <c r="A11" t="s">
        <v>123</v>
      </c>
      <c r="B11" s="7">
        <v>4</v>
      </c>
      <c r="C11" s="3">
        <v>7.2</v>
      </c>
      <c r="D11" s="3" t="s">
        <v>4</v>
      </c>
      <c r="E11" t="s">
        <v>16</v>
      </c>
    </row>
    <row r="12" spans="1:5" x14ac:dyDescent="0.25">
      <c r="A12" t="s">
        <v>124</v>
      </c>
      <c r="B12" s="7">
        <v>1</v>
      </c>
      <c r="C12" s="3">
        <v>3</v>
      </c>
      <c r="D12" s="3" t="s">
        <v>4</v>
      </c>
      <c r="E12" t="s">
        <v>18</v>
      </c>
    </row>
    <row r="13" spans="1:5" x14ac:dyDescent="0.25">
      <c r="A13" t="s">
        <v>124</v>
      </c>
      <c r="B13" s="7">
        <v>2</v>
      </c>
      <c r="C13" s="3">
        <v>1.7</v>
      </c>
      <c r="D13" s="3" t="s">
        <v>4</v>
      </c>
      <c r="E13" t="s">
        <v>19</v>
      </c>
    </row>
    <row r="14" spans="1:5" x14ac:dyDescent="0.25">
      <c r="A14" t="s">
        <v>124</v>
      </c>
      <c r="B14" s="7">
        <v>3</v>
      </c>
      <c r="C14" s="3">
        <v>1</v>
      </c>
      <c r="D14" s="3" t="s">
        <v>4</v>
      </c>
      <c r="E14" t="s">
        <v>20</v>
      </c>
    </row>
    <row r="15" spans="1:5" x14ac:dyDescent="0.25">
      <c r="A15" t="s">
        <v>124</v>
      </c>
      <c r="B15" s="7">
        <v>4</v>
      </c>
      <c r="C15" s="3">
        <v>21.5</v>
      </c>
      <c r="D15" s="3" t="s">
        <v>4</v>
      </c>
      <c r="E15" t="s">
        <v>16</v>
      </c>
    </row>
    <row r="16" spans="1:5" x14ac:dyDescent="0.25">
      <c r="A16" t="s">
        <v>124</v>
      </c>
      <c r="B16" s="7">
        <v>5</v>
      </c>
      <c r="C16" s="3">
        <v>1.7</v>
      </c>
      <c r="D16" s="3" t="s">
        <v>4</v>
      </c>
      <c r="E16" t="s">
        <v>18</v>
      </c>
    </row>
    <row r="17" spans="2:2" x14ac:dyDescent="0.25">
      <c r="B17" s="7"/>
    </row>
  </sheetData>
  <dataValidations count="1">
    <dataValidation type="whole" allowBlank="1" showInputMessage="1" showErrorMessage="1" sqref="B2: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3EFE216-03F6-4AEE-8254-135D38DE14BC}">
          <x14:formula1>
            <xm:f>LookupTables!$A$56:$A$57</xm:f>
          </x14:formula1>
          <xm:sqref>D2:D1048576</xm:sqref>
        </x14:dataValidation>
        <x14:dataValidation type="list" allowBlank="1" showInputMessage="1" showErrorMessage="1" xr:uid="{BD72D8A6-0B27-4E7F-89B6-F0C24742037A}">
          <x14:formula1>
            <xm:f>LookupTables!$A$11:$A$22</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55"/>
  <sheetViews>
    <sheetView tabSelected="1" workbookViewId="0">
      <selection activeCell="E2" sqref="E2"/>
    </sheetView>
  </sheetViews>
  <sheetFormatPr defaultRowHeight="15" x14ac:dyDescent="0.25"/>
  <cols>
    <col min="1" max="1" width="30.85546875" customWidth="1"/>
    <col min="2" max="6" width="20.5703125" customWidth="1"/>
    <col min="7" max="7" width="19.28515625" customWidth="1"/>
    <col min="8" max="8" width="38.7109375" customWidth="1"/>
  </cols>
  <sheetData>
    <row r="1" spans="1:8" x14ac:dyDescent="0.25">
      <c r="A1" s="2" t="s">
        <v>0</v>
      </c>
      <c r="B1" s="2" t="s">
        <v>22</v>
      </c>
      <c r="C1" s="2" t="s">
        <v>45</v>
      </c>
      <c r="D1" s="2" t="s">
        <v>39</v>
      </c>
      <c r="E1" s="2" t="s">
        <v>2</v>
      </c>
      <c r="F1" s="2" t="s">
        <v>106</v>
      </c>
      <c r="G1" s="2" t="s">
        <v>130</v>
      </c>
      <c r="H1" s="2" t="s">
        <v>117</v>
      </c>
    </row>
    <row r="2" spans="1:8" x14ac:dyDescent="0.25">
      <c r="A2" s="1" t="s">
        <v>38</v>
      </c>
      <c r="B2" s="1" t="s">
        <v>35</v>
      </c>
      <c r="C2" t="s">
        <v>81</v>
      </c>
      <c r="D2" s="1">
        <v>0.22</v>
      </c>
      <c r="E2" s="1" t="s">
        <v>113</v>
      </c>
      <c r="F2" t="s">
        <v>32</v>
      </c>
      <c r="G2" s="1" t="s">
        <v>116</v>
      </c>
      <c r="H2" s="11">
        <v>40207</v>
      </c>
    </row>
    <row r="3" spans="1:8" x14ac:dyDescent="0.25">
      <c r="A3" s="1" t="s">
        <v>38</v>
      </c>
      <c r="B3" s="1" t="s">
        <v>35</v>
      </c>
      <c r="C3" t="s">
        <v>81</v>
      </c>
      <c r="D3" s="1">
        <v>0.17</v>
      </c>
      <c r="E3" s="1" t="s">
        <v>113</v>
      </c>
      <c r="F3" t="s">
        <v>32</v>
      </c>
      <c r="G3" s="1" t="s">
        <v>115</v>
      </c>
      <c r="H3" s="11">
        <v>40207</v>
      </c>
    </row>
    <row r="4" spans="1:8" x14ac:dyDescent="0.25">
      <c r="A4" s="1" t="s">
        <v>38</v>
      </c>
      <c r="B4" s="1" t="s">
        <v>35</v>
      </c>
      <c r="C4" t="s">
        <v>81</v>
      </c>
      <c r="D4" s="1">
        <v>1.3149999999999999</v>
      </c>
      <c r="E4" s="1" t="s">
        <v>113</v>
      </c>
      <c r="F4" t="s">
        <v>32</v>
      </c>
      <c r="G4" s="1" t="s">
        <v>116</v>
      </c>
      <c r="H4" s="11">
        <v>40207</v>
      </c>
    </row>
    <row r="5" spans="1:8" x14ac:dyDescent="0.25">
      <c r="A5" s="1" t="s">
        <v>38</v>
      </c>
      <c r="B5" s="1" t="s">
        <v>35</v>
      </c>
      <c r="C5" t="s">
        <v>81</v>
      </c>
      <c r="D5" s="1">
        <v>0.1</v>
      </c>
      <c r="E5" s="1" t="s">
        <v>113</v>
      </c>
      <c r="F5" t="s">
        <v>32</v>
      </c>
      <c r="G5" s="1" t="s">
        <v>115</v>
      </c>
      <c r="H5" s="11">
        <v>40207</v>
      </c>
    </row>
    <row r="6" spans="1:8" x14ac:dyDescent="0.25">
      <c r="A6" s="1" t="s">
        <v>38</v>
      </c>
      <c r="B6" s="1" t="s">
        <v>35</v>
      </c>
      <c r="C6" t="s">
        <v>81</v>
      </c>
      <c r="D6" s="1">
        <v>3.2</v>
      </c>
      <c r="E6" s="1" t="s">
        <v>113</v>
      </c>
      <c r="F6" t="s">
        <v>32</v>
      </c>
      <c r="G6" s="1" t="s">
        <v>116</v>
      </c>
      <c r="H6" s="11">
        <v>40207</v>
      </c>
    </row>
    <row r="7" spans="1:8" x14ac:dyDescent="0.25">
      <c r="A7" s="1" t="s">
        <v>38</v>
      </c>
      <c r="B7" s="1" t="s">
        <v>35</v>
      </c>
      <c r="C7" t="s">
        <v>81</v>
      </c>
      <c r="D7" s="1">
        <v>0.73719999999999997</v>
      </c>
      <c r="E7" s="1" t="s">
        <v>113</v>
      </c>
      <c r="F7" t="s">
        <v>32</v>
      </c>
      <c r="G7" s="1" t="s">
        <v>115</v>
      </c>
      <c r="H7" s="11">
        <v>40990</v>
      </c>
    </row>
    <row r="8" spans="1:8" x14ac:dyDescent="0.25">
      <c r="A8" s="1" t="s">
        <v>38</v>
      </c>
      <c r="B8" s="1" t="s">
        <v>35</v>
      </c>
      <c r="C8" t="s">
        <v>81</v>
      </c>
      <c r="D8" s="1">
        <v>2.5059999999999998</v>
      </c>
      <c r="E8" s="1" t="s">
        <v>113</v>
      </c>
      <c r="F8" t="s">
        <v>32</v>
      </c>
      <c r="G8" s="1" t="s">
        <v>116</v>
      </c>
      <c r="H8" s="11">
        <v>40990</v>
      </c>
    </row>
    <row r="9" spans="1:8" x14ac:dyDescent="0.25">
      <c r="A9" s="1" t="s">
        <v>38</v>
      </c>
      <c r="B9" s="1" t="s">
        <v>35</v>
      </c>
      <c r="C9" t="s">
        <v>81</v>
      </c>
      <c r="D9" s="1">
        <v>0.71</v>
      </c>
      <c r="E9" s="1" t="s">
        <v>113</v>
      </c>
      <c r="F9" t="s">
        <v>32</v>
      </c>
      <c r="G9" s="1" t="s">
        <v>115</v>
      </c>
      <c r="H9" s="11">
        <v>40990</v>
      </c>
    </row>
    <row r="10" spans="1:8" x14ac:dyDescent="0.25">
      <c r="A10" s="1" t="s">
        <v>38</v>
      </c>
      <c r="B10" s="1" t="s">
        <v>35</v>
      </c>
      <c r="C10" t="s">
        <v>81</v>
      </c>
      <c r="D10" s="1">
        <v>1.3</v>
      </c>
      <c r="E10" s="1" t="s">
        <v>113</v>
      </c>
      <c r="F10" t="s">
        <v>32</v>
      </c>
      <c r="G10" s="1" t="s">
        <v>116</v>
      </c>
      <c r="H10" s="11">
        <v>40990</v>
      </c>
    </row>
    <row r="11" spans="1:8" x14ac:dyDescent="0.25">
      <c r="A11" s="1" t="s">
        <v>38</v>
      </c>
      <c r="B11" s="1" t="s">
        <v>35</v>
      </c>
      <c r="C11" t="s">
        <v>81</v>
      </c>
      <c r="D11" s="1">
        <v>4.74</v>
      </c>
      <c r="E11" s="1" t="s">
        <v>113</v>
      </c>
      <c r="F11" t="s">
        <v>32</v>
      </c>
      <c r="G11" s="1" t="s">
        <v>115</v>
      </c>
      <c r="H11" s="11">
        <v>40990</v>
      </c>
    </row>
    <row r="12" spans="1:8" x14ac:dyDescent="0.25">
      <c r="A12" s="1" t="s">
        <v>38</v>
      </c>
      <c r="B12" s="1" t="s">
        <v>35</v>
      </c>
      <c r="C12" t="s">
        <v>40</v>
      </c>
      <c r="D12" s="1">
        <v>12.8</v>
      </c>
      <c r="E12" s="1" t="s">
        <v>112</v>
      </c>
      <c r="F12" t="s">
        <v>32</v>
      </c>
      <c r="G12" s="1" t="s">
        <v>42</v>
      </c>
      <c r="H12" s="9">
        <v>40207</v>
      </c>
    </row>
    <row r="13" spans="1:8" x14ac:dyDescent="0.25">
      <c r="A13" s="1" t="s">
        <v>38</v>
      </c>
      <c r="B13" s="1" t="s">
        <v>35</v>
      </c>
      <c r="C13" t="s">
        <v>40</v>
      </c>
      <c r="D13" s="1">
        <v>12.85</v>
      </c>
      <c r="E13" s="1" t="s">
        <v>112</v>
      </c>
      <c r="F13" t="s">
        <v>32</v>
      </c>
      <c r="G13" s="1" t="s">
        <v>41</v>
      </c>
      <c r="H13" s="9">
        <v>40207</v>
      </c>
    </row>
    <row r="14" spans="1:8" x14ac:dyDescent="0.25">
      <c r="A14" s="1" t="s">
        <v>38</v>
      </c>
      <c r="B14" s="1" t="s">
        <v>35</v>
      </c>
      <c r="C14" t="s">
        <v>40</v>
      </c>
      <c r="D14" s="1">
        <v>16</v>
      </c>
      <c r="E14" s="1" t="s">
        <v>112</v>
      </c>
      <c r="F14" t="s">
        <v>32</v>
      </c>
      <c r="G14" s="1" t="s">
        <v>42</v>
      </c>
      <c r="H14" s="9">
        <v>40370</v>
      </c>
    </row>
    <row r="15" spans="1:8" x14ac:dyDescent="0.25">
      <c r="A15" s="1" t="s">
        <v>38</v>
      </c>
      <c r="B15" s="1" t="s">
        <v>35</v>
      </c>
      <c r="C15" t="s">
        <v>40</v>
      </c>
      <c r="D15" s="1">
        <v>19</v>
      </c>
      <c r="E15" s="1" t="s">
        <v>112</v>
      </c>
      <c r="F15" t="s">
        <v>32</v>
      </c>
      <c r="G15" s="1" t="s">
        <v>41</v>
      </c>
      <c r="H15" s="9">
        <v>40370</v>
      </c>
    </row>
    <row r="16" spans="1:8" x14ac:dyDescent="0.25">
      <c r="A16" s="1" t="s">
        <v>38</v>
      </c>
      <c r="B16" s="1" t="s">
        <v>35</v>
      </c>
      <c r="C16" t="s">
        <v>40</v>
      </c>
      <c r="D16" s="1">
        <v>14</v>
      </c>
      <c r="E16" s="1" t="s">
        <v>112</v>
      </c>
      <c r="F16" t="s">
        <v>32</v>
      </c>
      <c r="G16" s="1" t="s">
        <v>42</v>
      </c>
      <c r="H16" s="9">
        <v>40577</v>
      </c>
    </row>
    <row r="17" spans="1:8" x14ac:dyDescent="0.25">
      <c r="A17" s="1" t="s">
        <v>38</v>
      </c>
      <c r="B17" s="1" t="s">
        <v>35</v>
      </c>
      <c r="C17" t="s">
        <v>40</v>
      </c>
      <c r="D17" s="1">
        <v>16</v>
      </c>
      <c r="E17" s="1" t="s">
        <v>112</v>
      </c>
      <c r="F17" t="s">
        <v>32</v>
      </c>
      <c r="G17" s="1" t="s">
        <v>41</v>
      </c>
      <c r="H17" s="9">
        <v>40577</v>
      </c>
    </row>
    <row r="18" spans="1:8" x14ac:dyDescent="0.25">
      <c r="A18" s="1" t="s">
        <v>38</v>
      </c>
      <c r="B18" s="1" t="s">
        <v>35</v>
      </c>
      <c r="C18" t="s">
        <v>40</v>
      </c>
      <c r="D18" s="1">
        <v>22</v>
      </c>
      <c r="E18" s="1" t="s">
        <v>112</v>
      </c>
      <c r="F18" t="s">
        <v>88</v>
      </c>
      <c r="G18" s="1" t="s">
        <v>42</v>
      </c>
      <c r="H18" s="9">
        <v>40770</v>
      </c>
    </row>
    <row r="19" spans="1:8" x14ac:dyDescent="0.25">
      <c r="A19" s="1" t="s">
        <v>38</v>
      </c>
      <c r="B19" s="1" t="s">
        <v>35</v>
      </c>
      <c r="C19" t="s">
        <v>40</v>
      </c>
      <c r="D19" s="1">
        <v>18</v>
      </c>
      <c r="E19" s="1" t="s">
        <v>112</v>
      </c>
      <c r="F19" t="s">
        <v>32</v>
      </c>
      <c r="G19" s="1" t="s">
        <v>41</v>
      </c>
      <c r="H19" s="9">
        <v>40770</v>
      </c>
    </row>
    <row r="20" spans="1:8" x14ac:dyDescent="0.25">
      <c r="A20" s="1" t="s">
        <v>38</v>
      </c>
      <c r="B20" s="1" t="s">
        <v>35</v>
      </c>
      <c r="C20" t="s">
        <v>40</v>
      </c>
      <c r="D20" s="1">
        <v>25</v>
      </c>
      <c r="E20" s="1" t="s">
        <v>112</v>
      </c>
      <c r="F20" t="s">
        <v>32</v>
      </c>
      <c r="G20" s="1" t="s">
        <v>42</v>
      </c>
      <c r="H20" s="9">
        <v>40945</v>
      </c>
    </row>
    <row r="21" spans="1:8" x14ac:dyDescent="0.25">
      <c r="A21" s="1" t="s">
        <v>38</v>
      </c>
      <c r="B21" s="1" t="s">
        <v>35</v>
      </c>
      <c r="C21" t="s">
        <v>40</v>
      </c>
      <c r="D21" s="1">
        <v>30</v>
      </c>
      <c r="E21" s="1" t="s">
        <v>112</v>
      </c>
      <c r="F21" t="s">
        <v>32</v>
      </c>
      <c r="G21" s="1" t="s">
        <v>41</v>
      </c>
      <c r="H21" s="9">
        <v>40945</v>
      </c>
    </row>
    <row r="22" spans="1:8" x14ac:dyDescent="0.25">
      <c r="A22" s="1" t="s">
        <v>38</v>
      </c>
      <c r="B22" s="1" t="s">
        <v>35</v>
      </c>
      <c r="C22" t="s">
        <v>40</v>
      </c>
      <c r="D22" s="1">
        <v>15</v>
      </c>
      <c r="E22" s="1" t="s">
        <v>112</v>
      </c>
      <c r="F22" t="s">
        <v>32</v>
      </c>
      <c r="G22" s="1" t="s">
        <v>42</v>
      </c>
      <c r="H22" s="9">
        <v>41122</v>
      </c>
    </row>
    <row r="23" spans="1:8" x14ac:dyDescent="0.25">
      <c r="A23" s="1" t="s">
        <v>38</v>
      </c>
      <c r="B23" s="1" t="s">
        <v>35</v>
      </c>
      <c r="C23" t="s">
        <v>40</v>
      </c>
      <c r="D23" s="1">
        <v>29</v>
      </c>
      <c r="E23" s="1" t="s">
        <v>112</v>
      </c>
      <c r="F23" t="s">
        <v>32</v>
      </c>
      <c r="G23" s="1" t="s">
        <v>41</v>
      </c>
      <c r="H23" s="9">
        <v>41122</v>
      </c>
    </row>
    <row r="24" spans="1:8" x14ac:dyDescent="0.25">
      <c r="A24" s="1" t="s">
        <v>38</v>
      </c>
      <c r="B24" s="1" t="s">
        <v>35</v>
      </c>
      <c r="C24" s="10" t="s">
        <v>90</v>
      </c>
      <c r="D24" s="10">
        <v>0.5</v>
      </c>
      <c r="E24" s="1" t="s">
        <v>113</v>
      </c>
      <c r="F24" s="10" t="s">
        <v>88</v>
      </c>
      <c r="G24" s="10" t="s">
        <v>118</v>
      </c>
      <c r="H24" s="9">
        <v>37868</v>
      </c>
    </row>
    <row r="25" spans="1:8" x14ac:dyDescent="0.25">
      <c r="A25" s="1" t="s">
        <v>38</v>
      </c>
      <c r="B25" s="1" t="s">
        <v>35</v>
      </c>
      <c r="C25" s="10" t="s">
        <v>90</v>
      </c>
      <c r="D25" s="10">
        <v>0.5</v>
      </c>
      <c r="E25" s="1" t="s">
        <v>113</v>
      </c>
      <c r="F25" s="10" t="s">
        <v>88</v>
      </c>
      <c r="G25" s="10" t="s">
        <v>118</v>
      </c>
      <c r="H25" s="9">
        <v>38447</v>
      </c>
    </row>
    <row r="26" spans="1:8" x14ac:dyDescent="0.25">
      <c r="A26" s="1" t="s">
        <v>38</v>
      </c>
      <c r="B26" s="1" t="s">
        <v>35</v>
      </c>
      <c r="C26" s="10" t="s">
        <v>90</v>
      </c>
      <c r="D26" s="10">
        <v>0.5</v>
      </c>
      <c r="E26" s="1" t="s">
        <v>113</v>
      </c>
      <c r="F26" s="10" t="s">
        <v>88</v>
      </c>
      <c r="G26" s="10" t="s">
        <v>118</v>
      </c>
      <c r="H26" s="9">
        <v>40207</v>
      </c>
    </row>
    <row r="27" spans="1:8" x14ac:dyDescent="0.25">
      <c r="A27" s="1" t="s">
        <v>38</v>
      </c>
      <c r="B27" s="1" t="s">
        <v>35</v>
      </c>
      <c r="C27" s="10" t="s">
        <v>90</v>
      </c>
      <c r="D27" s="10">
        <v>1.6</v>
      </c>
      <c r="E27" s="1" t="s">
        <v>113</v>
      </c>
      <c r="F27" s="10" t="s">
        <v>32</v>
      </c>
      <c r="G27" s="10" t="s">
        <v>119</v>
      </c>
      <c r="H27" s="9">
        <v>40207</v>
      </c>
    </row>
    <row r="28" spans="1:8" x14ac:dyDescent="0.25">
      <c r="A28" s="1" t="s">
        <v>38</v>
      </c>
      <c r="B28" s="1" t="s">
        <v>35</v>
      </c>
      <c r="C28" s="10" t="s">
        <v>90</v>
      </c>
      <c r="D28" s="10">
        <v>2.5</v>
      </c>
      <c r="E28" s="1" t="s">
        <v>113</v>
      </c>
      <c r="F28" s="10" t="s">
        <v>32</v>
      </c>
      <c r="G28" s="10" t="s">
        <v>118</v>
      </c>
      <c r="H28" s="9">
        <v>40370</v>
      </c>
    </row>
    <row r="29" spans="1:8" x14ac:dyDescent="0.25">
      <c r="A29" s="1" t="s">
        <v>38</v>
      </c>
      <c r="B29" s="1" t="s">
        <v>35</v>
      </c>
      <c r="C29" s="10" t="s">
        <v>90</v>
      </c>
      <c r="D29" s="10">
        <v>3</v>
      </c>
      <c r="E29" s="1" t="s">
        <v>113</v>
      </c>
      <c r="F29" s="10" t="s">
        <v>32</v>
      </c>
      <c r="G29" s="10" t="s">
        <v>119</v>
      </c>
      <c r="H29" s="9">
        <v>40370</v>
      </c>
    </row>
    <row r="30" spans="1:8" x14ac:dyDescent="0.25">
      <c r="A30" s="1" t="s">
        <v>38</v>
      </c>
      <c r="B30" s="1" t="s">
        <v>35</v>
      </c>
      <c r="C30" s="10" t="s">
        <v>90</v>
      </c>
      <c r="D30" s="10">
        <v>4</v>
      </c>
      <c r="E30" s="1" t="s">
        <v>113</v>
      </c>
      <c r="F30" s="10" t="s">
        <v>32</v>
      </c>
      <c r="G30" s="10" t="s">
        <v>118</v>
      </c>
      <c r="H30" s="9">
        <v>40577</v>
      </c>
    </row>
    <row r="31" spans="1:8" x14ac:dyDescent="0.25">
      <c r="A31" s="1" t="s">
        <v>38</v>
      </c>
      <c r="B31" s="1" t="s">
        <v>35</v>
      </c>
      <c r="C31" s="10" t="s">
        <v>90</v>
      </c>
      <c r="D31" s="10">
        <v>2.5</v>
      </c>
      <c r="E31" s="1" t="s">
        <v>113</v>
      </c>
      <c r="F31" s="10" t="s">
        <v>32</v>
      </c>
      <c r="G31" s="10" t="s">
        <v>119</v>
      </c>
      <c r="H31" s="9">
        <v>40577</v>
      </c>
    </row>
    <row r="32" spans="1:8" x14ac:dyDescent="0.25">
      <c r="A32" s="1" t="s">
        <v>38</v>
      </c>
      <c r="B32" s="1" t="s">
        <v>35</v>
      </c>
      <c r="C32" s="10" t="s">
        <v>90</v>
      </c>
      <c r="D32" s="10">
        <v>1.6</v>
      </c>
      <c r="E32" s="1" t="s">
        <v>113</v>
      </c>
      <c r="F32" s="10" t="s">
        <v>32</v>
      </c>
      <c r="G32" s="10" t="s">
        <v>118</v>
      </c>
      <c r="H32" s="9">
        <v>40770</v>
      </c>
    </row>
    <row r="33" spans="1:8" x14ac:dyDescent="0.25">
      <c r="A33" s="1" t="s">
        <v>38</v>
      </c>
      <c r="B33" s="1" t="s">
        <v>35</v>
      </c>
      <c r="C33" s="10" t="s">
        <v>90</v>
      </c>
      <c r="D33" s="10">
        <v>13.15</v>
      </c>
      <c r="E33" s="1" t="s">
        <v>113</v>
      </c>
      <c r="F33" s="10" t="s">
        <v>32</v>
      </c>
      <c r="G33" s="10" t="s">
        <v>119</v>
      </c>
      <c r="H33" s="9">
        <v>40770</v>
      </c>
    </row>
    <row r="34" spans="1:8" x14ac:dyDescent="0.25">
      <c r="A34" s="1" t="s">
        <v>38</v>
      </c>
      <c r="B34" s="1" t="s">
        <v>35</v>
      </c>
      <c r="C34" s="10" t="s">
        <v>90</v>
      </c>
      <c r="D34" s="10">
        <v>0.5</v>
      </c>
      <c r="E34" s="1" t="s">
        <v>113</v>
      </c>
      <c r="F34" s="10" t="s">
        <v>88</v>
      </c>
      <c r="G34" s="10" t="s">
        <v>118</v>
      </c>
      <c r="H34" s="9">
        <v>40945</v>
      </c>
    </row>
    <row r="35" spans="1:8" x14ac:dyDescent="0.25">
      <c r="A35" s="1" t="s">
        <v>38</v>
      </c>
      <c r="B35" s="1" t="s">
        <v>35</v>
      </c>
      <c r="C35" s="10" t="s">
        <v>90</v>
      </c>
      <c r="D35" s="10">
        <v>0.66</v>
      </c>
      <c r="E35" s="1" t="s">
        <v>113</v>
      </c>
      <c r="F35" s="10" t="s">
        <v>32</v>
      </c>
      <c r="G35" s="10" t="s">
        <v>119</v>
      </c>
      <c r="H35" s="9">
        <v>40945</v>
      </c>
    </row>
    <row r="36" spans="1:8" x14ac:dyDescent="0.25">
      <c r="A36" s="1" t="s">
        <v>38</v>
      </c>
      <c r="B36" s="1" t="s">
        <v>35</v>
      </c>
      <c r="C36" s="10" t="s">
        <v>90</v>
      </c>
      <c r="D36" s="10">
        <v>1.1000000000000001</v>
      </c>
      <c r="E36" s="1" t="s">
        <v>113</v>
      </c>
      <c r="F36" s="10" t="s">
        <v>32</v>
      </c>
      <c r="G36" s="10" t="s">
        <v>118</v>
      </c>
      <c r="H36" s="9">
        <v>41122</v>
      </c>
    </row>
    <row r="37" spans="1:8" x14ac:dyDescent="0.25">
      <c r="A37" s="1" t="s">
        <v>38</v>
      </c>
      <c r="B37" s="1" t="s">
        <v>35</v>
      </c>
      <c r="C37" s="10" t="s">
        <v>90</v>
      </c>
      <c r="D37" s="10">
        <v>0.94</v>
      </c>
      <c r="E37" s="1" t="s">
        <v>113</v>
      </c>
      <c r="F37" s="10" t="s">
        <v>32</v>
      </c>
      <c r="G37" s="10" t="s">
        <v>119</v>
      </c>
      <c r="H37" s="9">
        <v>41122</v>
      </c>
    </row>
    <row r="38" spans="1:8" x14ac:dyDescent="0.25">
      <c r="A38" s="1" t="s">
        <v>38</v>
      </c>
      <c r="B38" s="1" t="s">
        <v>35</v>
      </c>
      <c r="C38" s="10" t="s">
        <v>90</v>
      </c>
      <c r="D38" s="10">
        <v>2</v>
      </c>
      <c r="E38" s="1" t="s">
        <v>113</v>
      </c>
      <c r="F38" s="10" t="s">
        <v>32</v>
      </c>
      <c r="G38" s="10" t="s">
        <v>118</v>
      </c>
      <c r="H38" s="9">
        <v>41315</v>
      </c>
    </row>
    <row r="39" spans="1:8" x14ac:dyDescent="0.25">
      <c r="A39" s="1" t="s">
        <v>38</v>
      </c>
      <c r="B39" s="1" t="s">
        <v>35</v>
      </c>
      <c r="C39" s="10" t="s">
        <v>90</v>
      </c>
      <c r="D39" s="10">
        <v>1.5</v>
      </c>
      <c r="E39" s="1" t="s">
        <v>113</v>
      </c>
      <c r="F39" s="10" t="s">
        <v>32</v>
      </c>
      <c r="G39" s="10" t="s">
        <v>119</v>
      </c>
      <c r="H39" s="9">
        <v>41315</v>
      </c>
    </row>
    <row r="40" spans="1:8" x14ac:dyDescent="0.25">
      <c r="A40" s="1" t="s">
        <v>38</v>
      </c>
      <c r="B40" s="1" t="s">
        <v>35</v>
      </c>
      <c r="C40" s="10" t="s">
        <v>114</v>
      </c>
      <c r="D40" s="10">
        <v>0.5</v>
      </c>
      <c r="E40" s="1" t="s">
        <v>113</v>
      </c>
      <c r="F40" s="10" t="s">
        <v>88</v>
      </c>
      <c r="G40" s="10" t="s">
        <v>120</v>
      </c>
      <c r="H40" s="9">
        <v>40207</v>
      </c>
    </row>
    <row r="41" spans="1:8" x14ac:dyDescent="0.25">
      <c r="A41" s="1" t="s">
        <v>38</v>
      </c>
      <c r="B41" s="1" t="s">
        <v>35</v>
      </c>
      <c r="C41" s="10" t="s">
        <v>114</v>
      </c>
      <c r="D41" s="10">
        <v>1.2</v>
      </c>
      <c r="E41" s="1" t="s">
        <v>113</v>
      </c>
      <c r="F41" s="10" t="s">
        <v>32</v>
      </c>
      <c r="G41" s="10" t="s">
        <v>120</v>
      </c>
      <c r="H41" s="9">
        <v>40370</v>
      </c>
    </row>
    <row r="42" spans="1:8" x14ac:dyDescent="0.25">
      <c r="A42" s="1" t="s">
        <v>38</v>
      </c>
      <c r="B42" s="1" t="s">
        <v>35</v>
      </c>
      <c r="C42" s="10" t="s">
        <v>114</v>
      </c>
      <c r="D42" s="10">
        <v>1.5</v>
      </c>
      <c r="E42" s="1" t="s">
        <v>113</v>
      </c>
      <c r="F42" s="10" t="s">
        <v>32</v>
      </c>
      <c r="G42" s="10" t="s">
        <v>120</v>
      </c>
      <c r="H42" s="9">
        <v>40577</v>
      </c>
    </row>
    <row r="43" spans="1:8" x14ac:dyDescent="0.25">
      <c r="A43" s="1" t="s">
        <v>38</v>
      </c>
      <c r="B43" s="1" t="s">
        <v>35</v>
      </c>
      <c r="C43" s="10" t="s">
        <v>114</v>
      </c>
      <c r="D43" s="10">
        <v>0.5</v>
      </c>
      <c r="E43" s="1" t="s">
        <v>113</v>
      </c>
      <c r="F43" s="10" t="s">
        <v>88</v>
      </c>
      <c r="G43" s="10" t="s">
        <v>120</v>
      </c>
      <c r="H43" s="9">
        <v>40770</v>
      </c>
    </row>
    <row r="44" spans="1:8" x14ac:dyDescent="0.25">
      <c r="A44" s="1" t="s">
        <v>38</v>
      </c>
      <c r="B44" s="1" t="s">
        <v>35</v>
      </c>
      <c r="C44" s="10" t="s">
        <v>114</v>
      </c>
      <c r="D44" s="10">
        <v>0.9</v>
      </c>
      <c r="E44" s="1" t="s">
        <v>113</v>
      </c>
      <c r="F44" s="10" t="s">
        <v>32</v>
      </c>
      <c r="G44" s="10" t="s">
        <v>120</v>
      </c>
      <c r="H44" s="9">
        <v>40945</v>
      </c>
    </row>
    <row r="45" spans="1:8" x14ac:dyDescent="0.25">
      <c r="A45" s="1" t="s">
        <v>38</v>
      </c>
      <c r="B45" s="1" t="s">
        <v>35</v>
      </c>
      <c r="C45" s="10" t="s">
        <v>114</v>
      </c>
      <c r="D45" s="10">
        <v>0.7</v>
      </c>
      <c r="E45" s="1" t="s">
        <v>113</v>
      </c>
      <c r="F45" s="10" t="s">
        <v>32</v>
      </c>
      <c r="G45" s="10" t="s">
        <v>120</v>
      </c>
      <c r="H45" s="9">
        <v>41122</v>
      </c>
    </row>
    <row r="46" spans="1:8" x14ac:dyDescent="0.25">
      <c r="A46" s="1" t="s">
        <v>38</v>
      </c>
      <c r="B46" s="1" t="s">
        <v>35</v>
      </c>
      <c r="C46" t="s">
        <v>36</v>
      </c>
      <c r="D46" s="1">
        <v>0.22</v>
      </c>
      <c r="E46" s="1" t="s">
        <v>113</v>
      </c>
      <c r="F46" t="s">
        <v>32</v>
      </c>
      <c r="G46" s="1" t="s">
        <v>44</v>
      </c>
      <c r="H46" s="11">
        <v>40207</v>
      </c>
    </row>
    <row r="47" spans="1:8" x14ac:dyDescent="0.25">
      <c r="A47" s="1" t="s">
        <v>38</v>
      </c>
      <c r="B47" s="1" t="s">
        <v>35</v>
      </c>
      <c r="C47" t="s">
        <v>36</v>
      </c>
      <c r="D47" s="1">
        <v>0.17</v>
      </c>
      <c r="E47" s="1" t="s">
        <v>113</v>
      </c>
      <c r="F47" t="s">
        <v>32</v>
      </c>
      <c r="G47" s="1" t="s">
        <v>43</v>
      </c>
      <c r="H47" s="11">
        <v>40207</v>
      </c>
    </row>
    <row r="48" spans="1:8" x14ac:dyDescent="0.25">
      <c r="A48" s="1" t="s">
        <v>38</v>
      </c>
      <c r="B48" s="1" t="s">
        <v>35</v>
      </c>
      <c r="C48" t="s">
        <v>36</v>
      </c>
      <c r="D48" s="1">
        <v>1.3149999999999999</v>
      </c>
      <c r="E48" s="1" t="s">
        <v>113</v>
      </c>
      <c r="F48" t="s">
        <v>32</v>
      </c>
      <c r="G48" s="1" t="s">
        <v>44</v>
      </c>
      <c r="H48" s="11">
        <v>40207</v>
      </c>
    </row>
    <row r="49" spans="1:8" x14ac:dyDescent="0.25">
      <c r="A49" s="1" t="s">
        <v>38</v>
      </c>
      <c r="B49" s="1" t="s">
        <v>35</v>
      </c>
      <c r="C49" t="s">
        <v>36</v>
      </c>
      <c r="D49" s="1">
        <v>0.1</v>
      </c>
      <c r="E49" s="1" t="s">
        <v>113</v>
      </c>
      <c r="F49" t="s">
        <v>32</v>
      </c>
      <c r="G49" s="1" t="s">
        <v>43</v>
      </c>
      <c r="H49" s="11">
        <v>40207</v>
      </c>
    </row>
    <row r="50" spans="1:8" x14ac:dyDescent="0.25">
      <c r="A50" s="1" t="s">
        <v>38</v>
      </c>
      <c r="B50" s="1" t="s">
        <v>35</v>
      </c>
      <c r="C50" t="s">
        <v>36</v>
      </c>
      <c r="D50" s="1">
        <v>3.2</v>
      </c>
      <c r="E50" s="1" t="s">
        <v>113</v>
      </c>
      <c r="F50" t="s">
        <v>32</v>
      </c>
      <c r="G50" s="1" t="s">
        <v>44</v>
      </c>
      <c r="H50" s="11">
        <v>40207</v>
      </c>
    </row>
    <row r="51" spans="1:8" x14ac:dyDescent="0.25">
      <c r="A51" s="1" t="s">
        <v>38</v>
      </c>
      <c r="B51" s="1" t="s">
        <v>35</v>
      </c>
      <c r="C51" t="s">
        <v>36</v>
      </c>
      <c r="D51" s="1">
        <v>0.73719999999999997</v>
      </c>
      <c r="E51" s="1" t="s">
        <v>113</v>
      </c>
      <c r="F51" t="s">
        <v>32</v>
      </c>
      <c r="G51" s="1" t="s">
        <v>43</v>
      </c>
      <c r="H51" s="11">
        <v>40990</v>
      </c>
    </row>
    <row r="52" spans="1:8" x14ac:dyDescent="0.25">
      <c r="A52" s="1" t="s">
        <v>38</v>
      </c>
      <c r="B52" s="1" t="s">
        <v>35</v>
      </c>
      <c r="C52" t="s">
        <v>36</v>
      </c>
      <c r="D52" s="1">
        <v>2.5059999999999998</v>
      </c>
      <c r="E52" s="1" t="s">
        <v>113</v>
      </c>
      <c r="F52" t="s">
        <v>32</v>
      </c>
      <c r="G52" s="1" t="s">
        <v>44</v>
      </c>
      <c r="H52" s="11">
        <v>40990</v>
      </c>
    </row>
    <row r="53" spans="1:8" x14ac:dyDescent="0.25">
      <c r="A53" s="1" t="s">
        <v>38</v>
      </c>
      <c r="B53" s="1" t="s">
        <v>35</v>
      </c>
      <c r="C53" t="s">
        <v>36</v>
      </c>
      <c r="D53" s="1">
        <v>0.71</v>
      </c>
      <c r="E53" s="1" t="s">
        <v>113</v>
      </c>
      <c r="F53" t="s">
        <v>32</v>
      </c>
      <c r="G53" s="1" t="s">
        <v>43</v>
      </c>
      <c r="H53" s="11">
        <v>40990</v>
      </c>
    </row>
    <row r="54" spans="1:8" x14ac:dyDescent="0.25">
      <c r="A54" s="1" t="s">
        <v>38</v>
      </c>
      <c r="B54" s="1" t="s">
        <v>35</v>
      </c>
      <c r="C54" t="s">
        <v>36</v>
      </c>
      <c r="D54" s="1">
        <v>1.3</v>
      </c>
      <c r="E54" s="1" t="s">
        <v>113</v>
      </c>
      <c r="F54" t="s">
        <v>32</v>
      </c>
      <c r="G54" s="1" t="s">
        <v>44</v>
      </c>
      <c r="H54" s="11">
        <v>40990</v>
      </c>
    </row>
    <row r="55" spans="1:8" x14ac:dyDescent="0.25">
      <c r="A55" s="1" t="s">
        <v>38</v>
      </c>
      <c r="B55" s="1" t="s">
        <v>35</v>
      </c>
      <c r="C55" t="s">
        <v>36</v>
      </c>
      <c r="D55" s="1">
        <v>14.74</v>
      </c>
      <c r="E55" s="1" t="s">
        <v>113</v>
      </c>
      <c r="F55" t="s">
        <v>32</v>
      </c>
      <c r="G55" s="1" t="s">
        <v>43</v>
      </c>
      <c r="H55" s="11">
        <v>40990</v>
      </c>
    </row>
  </sheetData>
  <autoFilter ref="A1:H55" xr:uid="{08FDEA19-7AC0-4E4B-97E2-3DBBDB882BAB}"/>
  <sortState xmlns:xlrd2="http://schemas.microsoft.com/office/spreadsheetml/2017/richdata2" ref="A2:H55">
    <sortCondition ref="C2:C55"/>
    <sortCondition ref="A2:A55"/>
    <sortCondition ref="H2:H55"/>
  </sortState>
  <phoneticPr fontId="6"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C56:C1048576 C2:C52</xm:sqref>
        </x14:dataValidation>
        <x14:dataValidation type="list" allowBlank="1" showInputMessage="1" showErrorMessage="1" xr:uid="{32080EDA-CEBF-47D1-9822-DACB8CD7BA53}">
          <x14:formula1>
            <xm:f>LookupTables!$A$52:$A$53</xm:f>
          </x14:formula1>
          <xm:sqref>F56:F1048576 F2:F52</xm:sqref>
        </x14:dataValidation>
        <x14:dataValidation type="list" allowBlank="1" showInputMessage="1" showErrorMessage="1" xr:uid="{F999547D-3802-489D-8BF1-781DC1C8092E}">
          <x14:formula1>
            <xm:f>LookupTables!$A$68:$A$73</xm:f>
          </x14:formula1>
          <xm:sqref>E56:E1048576 E1:E11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B595E-DC25-4DBA-96C2-804E535D21DF}">
  <dimension ref="A1:E8"/>
  <sheetViews>
    <sheetView workbookViewId="0">
      <selection activeCell="G3" sqref="G3"/>
    </sheetView>
  </sheetViews>
  <sheetFormatPr defaultRowHeight="15" x14ac:dyDescent="0.25"/>
  <cols>
    <col min="1" max="1" width="21.7109375" customWidth="1"/>
    <col min="2" max="2" width="20.140625" customWidth="1"/>
    <col min="3" max="3" width="30.85546875" customWidth="1"/>
    <col min="4" max="5" width="19.85546875" customWidth="1"/>
  </cols>
  <sheetData>
    <row r="1" spans="1:5" x14ac:dyDescent="0.25">
      <c r="A1" s="2" t="s">
        <v>0</v>
      </c>
      <c r="B1" s="2" t="s">
        <v>22</v>
      </c>
      <c r="C1" s="2" t="s">
        <v>129</v>
      </c>
      <c r="D1" s="2" t="s">
        <v>39</v>
      </c>
      <c r="E1" s="2" t="s">
        <v>2</v>
      </c>
    </row>
    <row r="2" spans="1:5" x14ac:dyDescent="0.25">
      <c r="A2" s="1" t="s">
        <v>38</v>
      </c>
      <c r="B2" s="1" t="s">
        <v>35</v>
      </c>
      <c r="C2" t="s">
        <v>189</v>
      </c>
      <c r="D2">
        <v>0.56999999999999995</v>
      </c>
      <c r="E2" s="1" t="s">
        <v>113</v>
      </c>
    </row>
    <row r="3" spans="1:5" x14ac:dyDescent="0.25">
      <c r="A3" s="1" t="s">
        <v>38</v>
      </c>
      <c r="B3" s="1" t="s">
        <v>35</v>
      </c>
      <c r="C3" t="s">
        <v>190</v>
      </c>
      <c r="D3">
        <v>6</v>
      </c>
      <c r="E3" s="1" t="s">
        <v>113</v>
      </c>
    </row>
    <row r="4" spans="1:5" x14ac:dyDescent="0.25">
      <c r="A4" s="1" t="s">
        <v>38</v>
      </c>
      <c r="B4" s="1" t="s">
        <v>35</v>
      </c>
      <c r="C4" t="s">
        <v>191</v>
      </c>
      <c r="D4">
        <v>3.19</v>
      </c>
      <c r="E4" s="1" t="s">
        <v>113</v>
      </c>
    </row>
    <row r="5" spans="1:5" x14ac:dyDescent="0.25">
      <c r="A5" s="1" t="s">
        <v>38</v>
      </c>
      <c r="B5" s="1" t="s">
        <v>35</v>
      </c>
      <c r="C5" t="s">
        <v>192</v>
      </c>
      <c r="D5">
        <v>0.34</v>
      </c>
      <c r="E5" s="1" t="s">
        <v>113</v>
      </c>
    </row>
    <row r="6" spans="1:5" x14ac:dyDescent="0.25">
      <c r="A6" s="1"/>
      <c r="B6" s="14"/>
    </row>
    <row r="7" spans="1:5" x14ac:dyDescent="0.25">
      <c r="A7" s="1"/>
      <c r="B7" s="14"/>
    </row>
    <row r="8" spans="1:5" x14ac:dyDescent="0.25">
      <c r="A8" s="1"/>
      <c r="B8" s="1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83B9A2-EFB2-414D-AADF-495276FFC085}">
          <x14:formula1>
            <xm:f>LookupTables!$A$68:$A$73</xm:f>
          </x14:formula1>
          <xm:sqref>E2:E5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3E663-30A2-4722-A3CB-210B42702141}">
  <dimension ref="A1:C40"/>
  <sheetViews>
    <sheetView topLeftCell="A30" workbookViewId="0">
      <selection activeCell="C43" sqref="C43"/>
    </sheetView>
  </sheetViews>
  <sheetFormatPr defaultRowHeight="15" x14ac:dyDescent="0.25"/>
  <cols>
    <col min="1" max="1" width="32.42578125" style="13" customWidth="1"/>
    <col min="2" max="2" width="32.7109375" style="12" customWidth="1"/>
    <col min="3" max="3" width="164" style="12" customWidth="1"/>
    <col min="4" max="16384" width="9.140625" style="13"/>
  </cols>
  <sheetData>
    <row r="1" spans="1:3" x14ac:dyDescent="0.25">
      <c r="A1" s="15" t="s">
        <v>131</v>
      </c>
      <c r="B1" s="16" t="s">
        <v>132</v>
      </c>
      <c r="C1" s="16" t="s">
        <v>133</v>
      </c>
    </row>
    <row r="2" spans="1:3" ht="30" x14ac:dyDescent="0.25">
      <c r="A2" s="13" t="s">
        <v>134</v>
      </c>
      <c r="B2" s="12" t="s">
        <v>59</v>
      </c>
      <c r="C2" s="12" t="s">
        <v>135</v>
      </c>
    </row>
    <row r="3" spans="1:3" x14ac:dyDescent="0.25">
      <c r="A3" s="13" t="s">
        <v>134</v>
      </c>
      <c r="B3" s="12" t="s">
        <v>64</v>
      </c>
      <c r="C3" s="12" t="s">
        <v>136</v>
      </c>
    </row>
    <row r="4" spans="1:3" ht="30" x14ac:dyDescent="0.25">
      <c r="A4" s="13" t="s">
        <v>134</v>
      </c>
      <c r="B4" s="12" t="s">
        <v>61</v>
      </c>
      <c r="C4" s="12" t="s">
        <v>137</v>
      </c>
    </row>
    <row r="5" spans="1:3" ht="30" x14ac:dyDescent="0.25">
      <c r="A5" s="13" t="s">
        <v>134</v>
      </c>
      <c r="B5" s="12" t="s">
        <v>57</v>
      </c>
      <c r="C5" s="12" t="s">
        <v>138</v>
      </c>
    </row>
    <row r="6" spans="1:3" ht="45" x14ac:dyDescent="0.25">
      <c r="A6" s="13" t="s">
        <v>134</v>
      </c>
      <c r="B6" s="12" t="s">
        <v>58</v>
      </c>
      <c r="C6" s="12" t="s">
        <v>139</v>
      </c>
    </row>
    <row r="7" spans="1:3" ht="45" x14ac:dyDescent="0.25">
      <c r="A7" s="13" t="s">
        <v>134</v>
      </c>
      <c r="B7" s="12" t="s">
        <v>125</v>
      </c>
      <c r="C7" s="12" t="s">
        <v>140</v>
      </c>
    </row>
    <row r="8" spans="1:3" ht="30" x14ac:dyDescent="0.25">
      <c r="A8" s="17" t="s">
        <v>134</v>
      </c>
      <c r="B8" s="18" t="s">
        <v>126</v>
      </c>
      <c r="C8" s="18" t="s">
        <v>141</v>
      </c>
    </row>
    <row r="9" spans="1:3" ht="30" x14ac:dyDescent="0.25">
      <c r="A9" s="19" t="s">
        <v>142</v>
      </c>
      <c r="B9" s="20" t="s">
        <v>143</v>
      </c>
      <c r="C9" s="20" t="s">
        <v>144</v>
      </c>
    </row>
    <row r="10" spans="1:3" x14ac:dyDescent="0.25">
      <c r="A10" s="13" t="s">
        <v>142</v>
      </c>
      <c r="B10" s="12" t="s">
        <v>145</v>
      </c>
      <c r="C10" s="12" t="s">
        <v>146</v>
      </c>
    </row>
    <row r="11" spans="1:3" ht="30" x14ac:dyDescent="0.25">
      <c r="A11" s="13" t="s">
        <v>142</v>
      </c>
      <c r="B11" s="12" t="s">
        <v>147</v>
      </c>
      <c r="C11" s="12" t="s">
        <v>148</v>
      </c>
    </row>
    <row r="12" spans="1:3" x14ac:dyDescent="0.25">
      <c r="A12" s="13" t="s">
        <v>142</v>
      </c>
      <c r="B12" s="12" t="s">
        <v>149</v>
      </c>
      <c r="C12" s="12" t="s">
        <v>150</v>
      </c>
    </row>
    <row r="13" spans="1:3" x14ac:dyDescent="0.25">
      <c r="A13" s="13" t="s">
        <v>142</v>
      </c>
      <c r="B13" s="12" t="s">
        <v>151</v>
      </c>
      <c r="C13" s="12" t="s">
        <v>152</v>
      </c>
    </row>
    <row r="14" spans="1:3" ht="30" x14ac:dyDescent="0.25">
      <c r="A14" s="13" t="s">
        <v>142</v>
      </c>
      <c r="B14" s="12" t="s">
        <v>153</v>
      </c>
      <c r="C14" s="12" t="s">
        <v>154</v>
      </c>
    </row>
    <row r="15" spans="1:3" x14ac:dyDescent="0.25">
      <c r="A15" s="17" t="s">
        <v>142</v>
      </c>
      <c r="B15" s="18" t="s">
        <v>155</v>
      </c>
      <c r="C15" s="18" t="s">
        <v>156</v>
      </c>
    </row>
    <row r="16" spans="1:3" ht="30" x14ac:dyDescent="0.25">
      <c r="A16" s="20" t="s">
        <v>157</v>
      </c>
      <c r="B16" s="20" t="s">
        <v>102</v>
      </c>
      <c r="C16" s="20" t="s">
        <v>158</v>
      </c>
    </row>
    <row r="17" spans="1:3" x14ac:dyDescent="0.25">
      <c r="A17" s="12" t="s">
        <v>157</v>
      </c>
      <c r="B17" s="12" t="s">
        <v>2</v>
      </c>
      <c r="C17" s="12" t="s">
        <v>159</v>
      </c>
    </row>
    <row r="18" spans="1:3" ht="300" x14ac:dyDescent="0.25">
      <c r="A18" s="12" t="s">
        <v>157</v>
      </c>
      <c r="B18" s="12" t="s">
        <v>25</v>
      </c>
      <c r="C18" s="12" t="s">
        <v>160</v>
      </c>
    </row>
    <row r="19" spans="1:3" ht="30" x14ac:dyDescent="0.25">
      <c r="A19" s="12" t="s">
        <v>157</v>
      </c>
      <c r="B19" s="12" t="s">
        <v>127</v>
      </c>
      <c r="C19" s="12" t="s">
        <v>161</v>
      </c>
    </row>
    <row r="20" spans="1:3" x14ac:dyDescent="0.25">
      <c r="A20" s="12" t="s">
        <v>157</v>
      </c>
      <c r="B20" s="18" t="s">
        <v>128</v>
      </c>
      <c r="C20" s="18" t="s">
        <v>162</v>
      </c>
    </row>
    <row r="21" spans="1:3" ht="45" x14ac:dyDescent="0.25">
      <c r="A21" s="19" t="s">
        <v>163</v>
      </c>
      <c r="B21" s="20" t="s">
        <v>164</v>
      </c>
      <c r="C21" s="20" t="s">
        <v>165</v>
      </c>
    </row>
    <row r="22" spans="1:3" ht="30" x14ac:dyDescent="0.25">
      <c r="A22" s="17" t="s">
        <v>166</v>
      </c>
      <c r="B22" s="18" t="s">
        <v>167</v>
      </c>
      <c r="C22" s="18" t="s">
        <v>168</v>
      </c>
    </row>
    <row r="23" spans="1:3" ht="30" x14ac:dyDescent="0.25">
      <c r="A23" s="19" t="s">
        <v>169</v>
      </c>
      <c r="B23" s="20" t="s">
        <v>103</v>
      </c>
      <c r="C23" s="20" t="s">
        <v>170</v>
      </c>
    </row>
    <row r="24" spans="1:3" ht="45" x14ac:dyDescent="0.25">
      <c r="A24" s="13" t="s">
        <v>169</v>
      </c>
      <c r="B24" s="12" t="s">
        <v>104</v>
      </c>
      <c r="C24" s="12" t="s">
        <v>171</v>
      </c>
    </row>
    <row r="25" spans="1:3" x14ac:dyDescent="0.25">
      <c r="A25" s="13" t="s">
        <v>169</v>
      </c>
      <c r="B25" s="12" t="s">
        <v>56</v>
      </c>
      <c r="C25" s="12" t="s">
        <v>172</v>
      </c>
    </row>
    <row r="26" spans="1:3" x14ac:dyDescent="0.25">
      <c r="A26" s="13" t="s">
        <v>169</v>
      </c>
      <c r="B26" s="12" t="s">
        <v>2</v>
      </c>
      <c r="C26" s="12" t="s">
        <v>173</v>
      </c>
    </row>
    <row r="27" spans="1:3" ht="30" x14ac:dyDescent="0.25">
      <c r="A27" s="17" t="s">
        <v>169</v>
      </c>
      <c r="B27" s="18" t="s">
        <v>105</v>
      </c>
      <c r="C27" s="18" t="s">
        <v>174</v>
      </c>
    </row>
    <row r="28" spans="1:3" x14ac:dyDescent="0.25">
      <c r="A28" s="19" t="s">
        <v>175</v>
      </c>
      <c r="B28" s="20" t="s">
        <v>0</v>
      </c>
      <c r="C28" s="20" t="s">
        <v>176</v>
      </c>
    </row>
    <row r="29" spans="1:3" ht="30" x14ac:dyDescent="0.25">
      <c r="A29" s="13" t="s">
        <v>175</v>
      </c>
      <c r="B29" s="12" t="s">
        <v>22</v>
      </c>
      <c r="C29" s="12" t="s">
        <v>177</v>
      </c>
    </row>
    <row r="30" spans="1:3" ht="45" x14ac:dyDescent="0.25">
      <c r="A30" s="13" t="s">
        <v>175</v>
      </c>
      <c r="B30" s="12" t="s">
        <v>45</v>
      </c>
      <c r="C30" s="12" t="s">
        <v>178</v>
      </c>
    </row>
    <row r="31" spans="1:3" x14ac:dyDescent="0.25">
      <c r="A31" s="13" t="s">
        <v>175</v>
      </c>
      <c r="B31" s="12" t="s">
        <v>39</v>
      </c>
      <c r="C31" s="12" t="s">
        <v>179</v>
      </c>
    </row>
    <row r="32" spans="1:3" ht="30" x14ac:dyDescent="0.25">
      <c r="A32" s="13" t="s">
        <v>175</v>
      </c>
      <c r="B32" s="12" t="s">
        <v>2</v>
      </c>
      <c r="C32" s="12" t="s">
        <v>180</v>
      </c>
    </row>
    <row r="33" spans="1:3" x14ac:dyDescent="0.25">
      <c r="A33" s="13" t="s">
        <v>175</v>
      </c>
      <c r="B33" s="12" t="s">
        <v>106</v>
      </c>
      <c r="C33" s="12" t="s">
        <v>181</v>
      </c>
    </row>
    <row r="34" spans="1:3" x14ac:dyDescent="0.25">
      <c r="A34" s="13" t="s">
        <v>175</v>
      </c>
      <c r="B34" s="12" t="s">
        <v>130</v>
      </c>
      <c r="C34" s="12" t="s">
        <v>182</v>
      </c>
    </row>
    <row r="35" spans="1:3" x14ac:dyDescent="0.25">
      <c r="A35" s="17" t="s">
        <v>175</v>
      </c>
      <c r="B35" s="18" t="s">
        <v>117</v>
      </c>
      <c r="C35" s="18" t="s">
        <v>183</v>
      </c>
    </row>
    <row r="36" spans="1:3" x14ac:dyDescent="0.25">
      <c r="A36" s="19" t="s">
        <v>184</v>
      </c>
      <c r="B36" s="19" t="s">
        <v>0</v>
      </c>
      <c r="C36" s="20" t="s">
        <v>176</v>
      </c>
    </row>
    <row r="37" spans="1:3" ht="30" x14ac:dyDescent="0.25">
      <c r="A37" s="13" t="s">
        <v>184</v>
      </c>
      <c r="B37" s="13" t="s">
        <v>22</v>
      </c>
      <c r="C37" s="12" t="s">
        <v>185</v>
      </c>
    </row>
    <row r="38" spans="1:3" ht="30" x14ac:dyDescent="0.25">
      <c r="A38" s="13" t="s">
        <v>184</v>
      </c>
      <c r="B38" s="13" t="s">
        <v>129</v>
      </c>
      <c r="C38" s="12" t="s">
        <v>186</v>
      </c>
    </row>
    <row r="39" spans="1:3" x14ac:dyDescent="0.25">
      <c r="A39" s="13" t="s">
        <v>184</v>
      </c>
      <c r="B39" s="13" t="s">
        <v>39</v>
      </c>
      <c r="C39" s="12" t="s">
        <v>187</v>
      </c>
    </row>
    <row r="40" spans="1:3" x14ac:dyDescent="0.25">
      <c r="A40" s="13" t="s">
        <v>184</v>
      </c>
      <c r="B40" s="13" t="s">
        <v>2</v>
      </c>
      <c r="C40" s="12" t="s">
        <v>188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workbookViewId="0">
      <selection activeCell="D74" sqref="D74"/>
    </sheetView>
  </sheetViews>
  <sheetFormatPr defaultRowHeight="15" x14ac:dyDescent="0.25"/>
  <cols>
    <col min="1" max="1" width="31.5703125" customWidth="1"/>
    <col min="2" max="2" width="17.7109375" customWidth="1"/>
    <col min="3" max="3" width="19.5703125" customWidth="1"/>
    <col min="4" max="4" width="28.85546875" customWidth="1"/>
    <col min="5" max="5" width="20.5703125" customWidth="1"/>
  </cols>
  <sheetData>
    <row r="1" spans="1:5" x14ac:dyDescent="0.25">
      <c r="A1" s="4" t="s">
        <v>51</v>
      </c>
      <c r="B1" s="4" t="s">
        <v>52</v>
      </c>
      <c r="C1" s="4" t="s">
        <v>53</v>
      </c>
      <c r="D1" s="4" t="s">
        <v>54</v>
      </c>
      <c r="E1" s="4" t="s">
        <v>65</v>
      </c>
    </row>
    <row r="2" spans="1:5" x14ac:dyDescent="0.25">
      <c r="A2" t="s">
        <v>27</v>
      </c>
      <c r="B2" t="s">
        <v>27</v>
      </c>
      <c r="C2" t="s">
        <v>50</v>
      </c>
      <c r="D2" t="s">
        <v>50</v>
      </c>
      <c r="E2" t="s">
        <v>50</v>
      </c>
    </row>
    <row r="3" spans="1:5" x14ac:dyDescent="0.25">
      <c r="A3" t="s">
        <v>30</v>
      </c>
      <c r="B3" t="s">
        <v>23</v>
      </c>
      <c r="C3" t="s">
        <v>17</v>
      </c>
      <c r="D3" t="s">
        <v>50</v>
      </c>
      <c r="E3" t="s">
        <v>50</v>
      </c>
    </row>
    <row r="4" spans="1:5" x14ac:dyDescent="0.25">
      <c r="A4" t="s">
        <v>55</v>
      </c>
      <c r="B4" t="s">
        <v>23</v>
      </c>
      <c r="C4" t="s">
        <v>46</v>
      </c>
      <c r="D4" t="s">
        <v>17</v>
      </c>
      <c r="E4" t="s">
        <v>50</v>
      </c>
    </row>
    <row r="5" spans="1:5" x14ac:dyDescent="0.25">
      <c r="A5" t="s">
        <v>26</v>
      </c>
      <c r="B5" t="s">
        <v>23</v>
      </c>
      <c r="C5" t="s">
        <v>46</v>
      </c>
      <c r="D5" t="s">
        <v>17</v>
      </c>
      <c r="E5" t="s">
        <v>50</v>
      </c>
    </row>
    <row r="6" spans="1:5" x14ac:dyDescent="0.25">
      <c r="A6" t="s">
        <v>66</v>
      </c>
      <c r="B6" t="s">
        <v>23</v>
      </c>
      <c r="C6" t="s">
        <v>68</v>
      </c>
      <c r="D6" t="s">
        <v>69</v>
      </c>
      <c r="E6" t="s">
        <v>17</v>
      </c>
    </row>
    <row r="7" spans="1:5" x14ac:dyDescent="0.25">
      <c r="A7" t="s">
        <v>67</v>
      </c>
      <c r="B7" t="s">
        <v>23</v>
      </c>
      <c r="C7" t="s">
        <v>70</v>
      </c>
      <c r="D7" t="s">
        <v>71</v>
      </c>
      <c r="E7" t="s">
        <v>17</v>
      </c>
    </row>
    <row r="10" spans="1:5" x14ac:dyDescent="0.25">
      <c r="A10" s="4" t="s">
        <v>72</v>
      </c>
    </row>
    <row r="11" spans="1:5" x14ac:dyDescent="0.25">
      <c r="A11" t="s">
        <v>73</v>
      </c>
    </row>
    <row r="12" spans="1:5" x14ac:dyDescent="0.25">
      <c r="A12" t="s">
        <v>74</v>
      </c>
    </row>
    <row r="13" spans="1:5" x14ac:dyDescent="0.25">
      <c r="A13" t="s">
        <v>75</v>
      </c>
    </row>
    <row r="14" spans="1:5" x14ac:dyDescent="0.25">
      <c r="A14" t="s">
        <v>18</v>
      </c>
    </row>
    <row r="15" spans="1:5" x14ac:dyDescent="0.25">
      <c r="A15" t="s">
        <v>16</v>
      </c>
    </row>
    <row r="16" spans="1:5" x14ac:dyDescent="0.25">
      <c r="A16" t="s">
        <v>76</v>
      </c>
    </row>
    <row r="17" spans="1:1" x14ac:dyDescent="0.25">
      <c r="A17" t="s">
        <v>77</v>
      </c>
    </row>
    <row r="18" spans="1:1" x14ac:dyDescent="0.25">
      <c r="A18" t="s">
        <v>19</v>
      </c>
    </row>
    <row r="19" spans="1:1" x14ac:dyDescent="0.25">
      <c r="A19" t="s">
        <v>20</v>
      </c>
    </row>
    <row r="20" spans="1:1" x14ac:dyDescent="0.25">
      <c r="A20" t="s">
        <v>21</v>
      </c>
    </row>
    <row r="21" spans="1:1" x14ac:dyDescent="0.25">
      <c r="A21" t="s">
        <v>78</v>
      </c>
    </row>
    <row r="22" spans="1:1" x14ac:dyDescent="0.25">
      <c r="A22" t="s">
        <v>79</v>
      </c>
    </row>
    <row r="24" spans="1:1" x14ac:dyDescent="0.25">
      <c r="A24" s="4" t="s">
        <v>80</v>
      </c>
    </row>
    <row r="25" spans="1:1" x14ac:dyDescent="0.25">
      <c r="A25" t="s">
        <v>97</v>
      </c>
    </row>
    <row r="26" spans="1:1" x14ac:dyDescent="0.25">
      <c r="A26" t="s">
        <v>98</v>
      </c>
    </row>
    <row r="27" spans="1:1" x14ac:dyDescent="0.25">
      <c r="A27" t="s">
        <v>29</v>
      </c>
    </row>
    <row r="28" spans="1:1" x14ac:dyDescent="0.25">
      <c r="A28" t="s">
        <v>99</v>
      </c>
    </row>
    <row r="29" spans="1:1" x14ac:dyDescent="0.25">
      <c r="A29" t="s">
        <v>100</v>
      </c>
    </row>
    <row r="31" spans="1:1" x14ac:dyDescent="0.25">
      <c r="A31" s="4" t="s">
        <v>83</v>
      </c>
    </row>
    <row r="32" spans="1:1" x14ac:dyDescent="0.25">
      <c r="A32" t="s">
        <v>40</v>
      </c>
    </row>
    <row r="33" spans="1:1" x14ac:dyDescent="0.25">
      <c r="A33" t="s">
        <v>81</v>
      </c>
    </row>
    <row r="34" spans="1:1" x14ac:dyDescent="0.25">
      <c r="A34" t="s">
        <v>36</v>
      </c>
    </row>
    <row r="36" spans="1:1" x14ac:dyDescent="0.25">
      <c r="A36" s="4" t="s">
        <v>89</v>
      </c>
    </row>
    <row r="37" spans="1:1" x14ac:dyDescent="0.25">
      <c r="A37" t="s">
        <v>40</v>
      </c>
    </row>
    <row r="38" spans="1:1" x14ac:dyDescent="0.25">
      <c r="A38" t="s">
        <v>81</v>
      </c>
    </row>
    <row r="39" spans="1:1" x14ac:dyDescent="0.25">
      <c r="A39" t="s">
        <v>36</v>
      </c>
    </row>
    <row r="40" spans="1:1" x14ac:dyDescent="0.25">
      <c r="A40" t="s">
        <v>90</v>
      </c>
    </row>
    <row r="41" spans="1:1" x14ac:dyDescent="0.25">
      <c r="A41" t="s">
        <v>114</v>
      </c>
    </row>
    <row r="43" spans="1:1" x14ac:dyDescent="0.25">
      <c r="A43" s="4" t="s">
        <v>84</v>
      </c>
    </row>
    <row r="44" spans="1:1" x14ac:dyDescent="0.25">
      <c r="A44" t="s">
        <v>28</v>
      </c>
    </row>
    <row r="45" spans="1:1" x14ac:dyDescent="0.25">
      <c r="A45" t="s">
        <v>82</v>
      </c>
    </row>
    <row r="47" spans="1:1" x14ac:dyDescent="0.25">
      <c r="A47" s="4" t="s">
        <v>85</v>
      </c>
    </row>
    <row r="48" spans="1:1" x14ac:dyDescent="0.25">
      <c r="A48" t="s">
        <v>60</v>
      </c>
    </row>
    <row r="49" spans="1:1" x14ac:dyDescent="0.25">
      <c r="A49" t="s">
        <v>86</v>
      </c>
    </row>
    <row r="51" spans="1:1" x14ac:dyDescent="0.25">
      <c r="A51" s="4" t="s">
        <v>87</v>
      </c>
    </row>
    <row r="52" spans="1:1" x14ac:dyDescent="0.25">
      <c r="A52" t="s">
        <v>32</v>
      </c>
    </row>
    <row r="53" spans="1:1" x14ac:dyDescent="0.25">
      <c r="A53" t="s">
        <v>88</v>
      </c>
    </row>
    <row r="55" spans="1:1" x14ac:dyDescent="0.25">
      <c r="A55" s="4" t="s">
        <v>91</v>
      </c>
    </row>
    <row r="56" spans="1:1" x14ac:dyDescent="0.25">
      <c r="A56" t="s">
        <v>31</v>
      </c>
    </row>
    <row r="57" spans="1:1" x14ac:dyDescent="0.25">
      <c r="A57" t="s">
        <v>4</v>
      </c>
    </row>
    <row r="59" spans="1:1" x14ac:dyDescent="0.25">
      <c r="A59" s="4" t="s">
        <v>92</v>
      </c>
    </row>
    <row r="60" spans="1:1" x14ac:dyDescent="0.25">
      <c r="A60" t="s">
        <v>107</v>
      </c>
    </row>
    <row r="61" spans="1:1" x14ac:dyDescent="0.25">
      <c r="A61" t="s">
        <v>108</v>
      </c>
    </row>
    <row r="63" spans="1:1" x14ac:dyDescent="0.25">
      <c r="A63" s="4" t="s">
        <v>93</v>
      </c>
    </row>
    <row r="64" spans="1:1" x14ac:dyDescent="0.25">
      <c r="A64" t="s">
        <v>109</v>
      </c>
    </row>
    <row r="65" spans="1:1" x14ac:dyDescent="0.25">
      <c r="A65" t="s">
        <v>110</v>
      </c>
    </row>
    <row r="67" spans="1:1" x14ac:dyDescent="0.25">
      <c r="A67" s="4" t="s">
        <v>101</v>
      </c>
    </row>
    <row r="68" spans="1:1" x14ac:dyDescent="0.25">
      <c r="A68" t="s">
        <v>94</v>
      </c>
    </row>
    <row r="69" spans="1:1" x14ac:dyDescent="0.25">
      <c r="A69" t="s">
        <v>111</v>
      </c>
    </row>
    <row r="70" spans="1:1" x14ac:dyDescent="0.25">
      <c r="A70" s="8" t="s">
        <v>112</v>
      </c>
    </row>
    <row r="71" spans="1:1" x14ac:dyDescent="0.25">
      <c r="A71" s="8" t="s">
        <v>113</v>
      </c>
    </row>
    <row r="72" spans="1:1" x14ac:dyDescent="0.25">
      <c r="A72" s="8" t="s">
        <v>95</v>
      </c>
    </row>
    <row r="73" spans="1:1" x14ac:dyDescent="0.25">
      <c r="A73" s="8"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customXml/itemProps2.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B779B3-27FE-4500-8153-96CD107C73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Settings</vt:lpstr>
      <vt:lpstr>BuildingInfo</vt:lpstr>
      <vt:lpstr>VadoseZoneInfo</vt:lpstr>
      <vt:lpstr>StrataLogs</vt:lpstr>
      <vt:lpstr>ContaminantData</vt:lpstr>
      <vt:lpstr>ReferenceAirConcentrations</vt:lpstr>
      <vt:lpstr>ReadMe</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2023-10-17T00:54:01Z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