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depadmin/Documents/IPC HAI CRE Project Code/HospitalCREInterventionAssessmentModel/"/>
    </mc:Choice>
  </mc:AlternateContent>
  <xr:revisionPtr revIDLastSave="0" documentId="13_ncr:1_{AED764E9-FB35-294A-BB0C-88E8398B7541}" xr6:coauthVersionLast="45" xr6:coauthVersionMax="45" xr10:uidLastSave="{00000000-0000-0000-0000-000000000000}"/>
  <bookViews>
    <workbookView xWindow="4800" yWindow="2260" windowWidth="28800" windowHeight="17540" activeTab="2" xr2:uid="{00000000-000D-0000-FFFF-FFFF00000000}"/>
  </bookViews>
  <sheets>
    <sheet name="Baseline" sheetId="3" r:id="rId1"/>
    <sheet name="Interventions" sheetId="5" r:id="rId2"/>
    <sheet name="HealthCareFacility" sheetId="6" r:id="rId3"/>
    <sheet name="Cos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5" l="1"/>
  <c r="F17" i="5"/>
  <c r="G17" i="5"/>
  <c r="D16" i="6" l="1"/>
  <c r="C16" i="6"/>
  <c r="B16" i="6"/>
  <c r="D15" i="6"/>
  <c r="C15" i="6"/>
  <c r="B15" i="6"/>
  <c r="D29" i="6"/>
  <c r="C29" i="6"/>
  <c r="B29" i="6"/>
  <c r="D28" i="6"/>
  <c r="C28" i="6"/>
  <c r="B28" i="6"/>
  <c r="D20" i="3" l="1"/>
  <c r="G27" i="5" l="1"/>
  <c r="G26" i="5"/>
  <c r="G25" i="5"/>
  <c r="G24" i="5"/>
</calcChain>
</file>

<file path=xl/sharedStrings.xml><?xml version="1.0" encoding="utf-8"?>
<sst xmlns="http://schemas.openxmlformats.org/spreadsheetml/2006/main" count="359" uniqueCount="165">
  <si>
    <t>pi.lhs</t>
  </si>
  <si>
    <t>rhoO.lhs</t>
  </si>
  <si>
    <t>omega.lhs</t>
  </si>
  <si>
    <t>phi.lhs</t>
  </si>
  <si>
    <t>rhoR.lhs</t>
  </si>
  <si>
    <t>epsilon.lhs</t>
  </si>
  <si>
    <t>psi.lhs</t>
  </si>
  <si>
    <t>theta.lhs</t>
  </si>
  <si>
    <t>sigmaD.lhs</t>
  </si>
  <si>
    <t>sigmaN.lhs</t>
  </si>
  <si>
    <t>delta.lhs</t>
  </si>
  <si>
    <t>eta.lhs</t>
  </si>
  <si>
    <t>mu.lhs</t>
  </si>
  <si>
    <t>aP</t>
  </si>
  <si>
    <t>bP</t>
  </si>
  <si>
    <t># Active Surveillance</t>
  </si>
  <si>
    <t># Contact Precautions</t>
  </si>
  <si>
    <t># Hand Hygiene</t>
  </si>
  <si>
    <t># Enhanced Cleaning</t>
  </si>
  <si>
    <t/>
  </si>
  <si>
    <t>zeta.lhs</t>
  </si>
  <si>
    <t>xi.lhs</t>
  </si>
  <si>
    <t>sigY.lhs</t>
  </si>
  <si>
    <t>sigT.lhs</t>
  </si>
  <si>
    <t>sigMc.lhs</t>
  </si>
  <si>
    <t>sigMsc.lhs</t>
  </si>
  <si>
    <t>sigMnc.lhs</t>
  </si>
  <si>
    <t>sigL.lhs</t>
  </si>
  <si>
    <t>sigW.lhs</t>
  </si>
  <si>
    <t>betaM.lhs</t>
  </si>
  <si>
    <t>betaL.lhs</t>
  </si>
  <si>
    <t>betaY.lhs</t>
  </si>
  <si>
    <t>betaT.lhs</t>
  </si>
  <si>
    <t>betaW.lhs</t>
  </si>
  <si>
    <t>stay.1</t>
  </si>
  <si>
    <t>stay.2</t>
  </si>
  <si>
    <t>trans.1</t>
  </si>
  <si>
    <t>trans.2</t>
  </si>
  <si>
    <t>Cnp.1</t>
  </si>
  <si>
    <t>Cnp.2</t>
  </si>
  <si>
    <t>Cdp.1</t>
  </si>
  <si>
    <t>Cdp.2</t>
  </si>
  <si>
    <t>Qpn.lhs</t>
  </si>
  <si>
    <t>Qpd.lhs</t>
  </si>
  <si>
    <t>IC.lhs</t>
  </si>
  <si>
    <t>sigD.1</t>
  </si>
  <si>
    <t>sigD.2</t>
  </si>
  <si>
    <t>PS.1</t>
  </si>
  <si>
    <t>PS.2</t>
  </si>
  <si>
    <t>OM.1</t>
  </si>
  <si>
    <t>OM.2</t>
  </si>
  <si>
    <t>sigCP.1</t>
  </si>
  <si>
    <t>sigCP.2</t>
  </si>
  <si>
    <t>sigN1.1</t>
  </si>
  <si>
    <t>sigN1.2</t>
  </si>
  <si>
    <t>sigD1.1</t>
  </si>
  <si>
    <t>sigD1.2</t>
  </si>
  <si>
    <t>sigY1.1</t>
  </si>
  <si>
    <t>sigY1.2</t>
  </si>
  <si>
    <t>sigT1.1</t>
  </si>
  <si>
    <t>sigT1.2</t>
  </si>
  <si>
    <t>sigL1.1</t>
  </si>
  <si>
    <t>sigL1.2</t>
  </si>
  <si>
    <t>sigW1.1</t>
  </si>
  <si>
    <t>sigW1.2</t>
  </si>
  <si>
    <t>sigMc1.1</t>
  </si>
  <si>
    <t>sigMc1.2</t>
  </si>
  <si>
    <t>sigMsc1.1</t>
  </si>
  <si>
    <t>sigMsc1.2</t>
  </si>
  <si>
    <t>sigMnc1.1</t>
  </si>
  <si>
    <t>sigMnc1.2</t>
  </si>
  <si>
    <t>sigAe.1</t>
  </si>
  <si>
    <t>sigAe.2</t>
  </si>
  <si>
    <t>sigAm.1</t>
  </si>
  <si>
    <t>sigAm.2</t>
  </si>
  <si>
    <t>sigAp.1</t>
  </si>
  <si>
    <t>sigAp.2</t>
  </si>
  <si>
    <t>Parameter</t>
  </si>
  <si>
    <t>Min</t>
  </si>
  <si>
    <t>Max</t>
  </si>
  <si>
    <t>Mode</t>
  </si>
  <si>
    <t>Distribution</t>
  </si>
  <si>
    <t>Triangle</t>
  </si>
  <si>
    <t>Baseline</t>
  </si>
  <si>
    <t>Intervention Values</t>
  </si>
  <si>
    <t>#  Judicious Use of Antibiotics</t>
  </si>
  <si>
    <t># Clorohexadine Bathing</t>
  </si>
  <si>
    <t>BSLN</t>
  </si>
  <si>
    <t>CP</t>
  </si>
  <si>
    <t>CHG</t>
  </si>
  <si>
    <t>ASCPCHG</t>
  </si>
  <si>
    <t>HH</t>
  </si>
  <si>
    <t>JU</t>
  </si>
  <si>
    <t>ASJU</t>
  </si>
  <si>
    <t>EC4</t>
  </si>
  <si>
    <t>ECW</t>
  </si>
  <si>
    <t>ALL</t>
  </si>
  <si>
    <t>tau.2</t>
  </si>
  <si>
    <t>tau.1</t>
  </si>
  <si>
    <t>High Environmental Transmission</t>
  </si>
  <si>
    <t>triangle</t>
  </si>
  <si>
    <t>ICOrder</t>
  </si>
  <si>
    <t>qnp</t>
  </si>
  <si>
    <t>aS.1</t>
  </si>
  <si>
    <t>aS.2</t>
  </si>
  <si>
    <t>rn.1</t>
  </si>
  <si>
    <t>rn.2</t>
  </si>
  <si>
    <t>rd.1</t>
  </si>
  <si>
    <t>rd.2</t>
  </si>
  <si>
    <t>S.1</t>
  </si>
  <si>
    <t>S.2</t>
  </si>
  <si>
    <t>Number of Runs</t>
  </si>
  <si>
    <t>HET_IN</t>
  </si>
  <si>
    <t>LET_IN</t>
  </si>
  <si>
    <t>HET_SA</t>
  </si>
  <si>
    <t>LET_SA</t>
  </si>
  <si>
    <t>qdp</t>
  </si>
  <si>
    <t># Environmental Transmission Rate</t>
  </si>
  <si>
    <t># Low Environmental Transmission</t>
  </si>
  <si>
    <t># India Health Center</t>
  </si>
  <si>
    <t># South Africa Health Center</t>
  </si>
  <si>
    <t>numbeds</t>
  </si>
  <si>
    <t>India HET</t>
  </si>
  <si>
    <t>India LET</t>
  </si>
  <si>
    <t>South Africa HET</t>
  </si>
  <si>
    <t>South Africa LET</t>
  </si>
  <si>
    <t>ICUASJU</t>
  </si>
  <si>
    <t>ICUASCPCHG</t>
  </si>
  <si>
    <t># ICU Only Active Surveillance</t>
  </si>
  <si>
    <t>PS.ICU.1</t>
  </si>
  <si>
    <t>PS.ICU.2</t>
  </si>
  <si>
    <t>OM.ICU.1</t>
  </si>
  <si>
    <t>OM.ICU.2</t>
  </si>
  <si>
    <t>Days</t>
  </si>
  <si>
    <t>CP.cost</t>
  </si>
  <si>
    <t>CHG.cost</t>
  </si>
  <si>
    <t>ASCPCHG.cost</t>
  </si>
  <si>
    <t>ICUASCPCHG.cost</t>
  </si>
  <si>
    <t>HH.cost</t>
  </si>
  <si>
    <t>EC4.cost</t>
  </si>
  <si>
    <t>JU.cost</t>
  </si>
  <si>
    <t>ASJU.cost</t>
  </si>
  <si>
    <t>ICUASJU.cost</t>
  </si>
  <si>
    <t>ASCHRT.cost</t>
  </si>
  <si>
    <t>CHRT.cost</t>
  </si>
  <si>
    <t>ALL.cost</t>
  </si>
  <si>
    <t># High Environmental Transmsission in South Africa</t>
  </si>
  <si>
    <t># High Environmental Transmsission in India</t>
  </si>
  <si>
    <t># Low Environmental Transmsission in South Africa</t>
  </si>
  <si>
    <t># Low Environmental Transmsission in India</t>
  </si>
  <si>
    <t>min</t>
  </si>
  <si>
    <t>max</t>
  </si>
  <si>
    <t>mode</t>
  </si>
  <si>
    <t>CHRT</t>
  </si>
  <si>
    <t>ASCHRT</t>
  </si>
  <si>
    <t># Cohorting</t>
  </si>
  <si>
    <t>f.1</t>
  </si>
  <si>
    <t>f.2</t>
  </si>
  <si>
    <t>Fn.1</t>
  </si>
  <si>
    <t>Fn.2</t>
  </si>
  <si>
    <t>distribution</t>
  </si>
  <si>
    <t>triangular</t>
  </si>
  <si>
    <t>Cost of Intervention</t>
  </si>
  <si>
    <t>CostPerInf.GW</t>
  </si>
  <si>
    <t>CostPerInf.ICU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</si>
</sst>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activeCell="B1" sqref="B1:E1"/>
    </sheetView>
  </sheetViews>
  <sheetFormatPr baseColWidth="10" defaultColWidth="8.83203125" defaultRowHeight="16" x14ac:dyDescent="0.2"/>
  <sheetData>
    <row r="1" spans="1:5" x14ac:dyDescent="0.2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2">
      <c r="A2" t="s">
        <v>2</v>
      </c>
      <c r="B2">
        <v>0.12820512820512822</v>
      </c>
      <c r="C2">
        <v>0.38461538461538458</v>
      </c>
      <c r="D2">
        <v>0.19230769230769229</v>
      </c>
      <c r="E2" t="s">
        <v>82</v>
      </c>
    </row>
    <row r="3" spans="1:5" x14ac:dyDescent="0.2">
      <c r="A3" t="s">
        <v>1</v>
      </c>
      <c r="B3">
        <v>3.7037037037037038E-3</v>
      </c>
      <c r="C3">
        <v>1.1111111111111112E-2</v>
      </c>
      <c r="D3">
        <v>5.5555555555555558E-3</v>
      </c>
      <c r="E3" t="s">
        <v>82</v>
      </c>
    </row>
    <row r="4" spans="1:5" x14ac:dyDescent="0.2">
      <c r="A4" t="s">
        <v>0</v>
      </c>
      <c r="B4">
        <v>0.18</v>
      </c>
      <c r="C4">
        <v>0.22</v>
      </c>
      <c r="D4">
        <v>0.2</v>
      </c>
      <c r="E4" t="s">
        <v>82</v>
      </c>
    </row>
    <row r="5" spans="1:5" x14ac:dyDescent="0.2">
      <c r="A5" t="s">
        <v>3</v>
      </c>
      <c r="B5">
        <v>3.7499999999999999E-3</v>
      </c>
      <c r="C5">
        <v>1.125E-2</v>
      </c>
      <c r="D5">
        <v>7.5599999999999999E-3</v>
      </c>
      <c r="E5" t="s">
        <v>82</v>
      </c>
    </row>
    <row r="6" spans="1:5" x14ac:dyDescent="0.2">
      <c r="A6" t="s">
        <v>4</v>
      </c>
      <c r="B6">
        <v>0.1075268817204301</v>
      </c>
      <c r="C6">
        <v>0.32258064516129031</v>
      </c>
      <c r="D6">
        <v>0.16129032258064516</v>
      </c>
      <c r="E6" t="s">
        <v>82</v>
      </c>
    </row>
    <row r="7" spans="1:5" x14ac:dyDescent="0.2">
      <c r="A7" t="s">
        <v>5</v>
      </c>
      <c r="B7">
        <v>0.05</v>
      </c>
      <c r="C7">
        <v>0.2</v>
      </c>
      <c r="D7">
        <v>0.13</v>
      </c>
      <c r="E7" t="s">
        <v>82</v>
      </c>
    </row>
    <row r="8" spans="1:5" x14ac:dyDescent="0.2">
      <c r="A8" t="s">
        <v>6</v>
      </c>
      <c r="B8">
        <v>1</v>
      </c>
      <c r="C8">
        <v>7</v>
      </c>
      <c r="D8">
        <v>4</v>
      </c>
      <c r="E8" t="s">
        <v>82</v>
      </c>
    </row>
    <row r="9" spans="1:5" x14ac:dyDescent="0.2">
      <c r="A9" t="s">
        <v>7</v>
      </c>
      <c r="B9">
        <v>0</v>
      </c>
      <c r="C9">
        <v>0.1</v>
      </c>
      <c r="D9">
        <v>0.01</v>
      </c>
      <c r="E9" t="s">
        <v>82</v>
      </c>
    </row>
    <row r="10" spans="1:5" x14ac:dyDescent="0.2">
      <c r="A10" t="s">
        <v>98</v>
      </c>
      <c r="B10">
        <v>4.0000000000000001E-3</v>
      </c>
      <c r="C10">
        <v>0.01</v>
      </c>
      <c r="D10">
        <v>7.0000000000000001E-3</v>
      </c>
      <c r="E10" t="s">
        <v>82</v>
      </c>
    </row>
    <row r="11" spans="1:5" x14ac:dyDescent="0.2">
      <c r="A11" t="s">
        <v>97</v>
      </c>
      <c r="B11">
        <v>5.0000000000000001E-3</v>
      </c>
      <c r="C11">
        <v>1.4999999999999999E-2</v>
      </c>
      <c r="D11">
        <v>0.01</v>
      </c>
      <c r="E11" t="s">
        <v>82</v>
      </c>
    </row>
    <row r="12" spans="1:5" x14ac:dyDescent="0.2">
      <c r="A12" t="s">
        <v>20</v>
      </c>
      <c r="B12">
        <v>4</v>
      </c>
      <c r="C12">
        <v>6.6</v>
      </c>
      <c r="D12">
        <v>5.31</v>
      </c>
      <c r="E12" t="s">
        <v>82</v>
      </c>
    </row>
    <row r="13" spans="1:5" x14ac:dyDescent="0.2">
      <c r="A13" t="s">
        <v>8</v>
      </c>
      <c r="B13">
        <v>5.5</v>
      </c>
      <c r="C13">
        <v>19.100000000000001</v>
      </c>
      <c r="D13">
        <v>12.61</v>
      </c>
      <c r="E13" t="s">
        <v>82</v>
      </c>
    </row>
    <row r="14" spans="1:5" x14ac:dyDescent="0.2">
      <c r="A14" t="s">
        <v>9</v>
      </c>
      <c r="B14">
        <v>5.5</v>
      </c>
      <c r="C14">
        <v>19.100000000000001</v>
      </c>
      <c r="D14">
        <v>12.61</v>
      </c>
      <c r="E14" t="s">
        <v>82</v>
      </c>
    </row>
    <row r="15" spans="1:5" x14ac:dyDescent="0.2">
      <c r="A15" t="s">
        <v>10</v>
      </c>
      <c r="B15">
        <v>8.0000000000000002E-3</v>
      </c>
      <c r="C15">
        <v>1.4E-2</v>
      </c>
      <c r="D15">
        <v>0.01</v>
      </c>
      <c r="E15" t="s">
        <v>82</v>
      </c>
    </row>
    <row r="16" spans="1:5" x14ac:dyDescent="0.2">
      <c r="A16" t="s">
        <v>21</v>
      </c>
      <c r="B16">
        <v>1</v>
      </c>
      <c r="C16">
        <v>2</v>
      </c>
      <c r="D16">
        <v>1.2</v>
      </c>
      <c r="E16" t="s">
        <v>82</v>
      </c>
    </row>
    <row r="17" spans="1:5" x14ac:dyDescent="0.2">
      <c r="A17" t="s">
        <v>11</v>
      </c>
      <c r="B17">
        <v>50</v>
      </c>
      <c r="C17">
        <v>5000</v>
      </c>
      <c r="D17">
        <v>500</v>
      </c>
      <c r="E17" t="s">
        <v>82</v>
      </c>
    </row>
    <row r="18" spans="1:5" x14ac:dyDescent="0.2">
      <c r="A18" t="s">
        <v>12</v>
      </c>
      <c r="B18">
        <v>1.6</v>
      </c>
      <c r="C18">
        <v>1.98</v>
      </c>
      <c r="D18">
        <v>1.8</v>
      </c>
      <c r="E18" t="s">
        <v>82</v>
      </c>
    </row>
    <row r="19" spans="1:5" x14ac:dyDescent="0.2">
      <c r="A19" t="s">
        <v>13</v>
      </c>
      <c r="B19">
        <v>8.3333333333333329E-2</v>
      </c>
      <c r="C19">
        <v>0.66666666666666663</v>
      </c>
      <c r="D19">
        <v>0.33333333333333331</v>
      </c>
      <c r="E19" t="s">
        <v>82</v>
      </c>
    </row>
    <row r="20" spans="1:5" x14ac:dyDescent="0.2">
      <c r="A20" t="s">
        <v>14</v>
      </c>
      <c r="B20">
        <v>0.125</v>
      </c>
      <c r="C20">
        <v>1</v>
      </c>
      <c r="D20">
        <f xml:space="preserve"> 1/2</f>
        <v>0.5</v>
      </c>
      <c r="E20" t="s">
        <v>82</v>
      </c>
    </row>
    <row r="21" spans="1:5" x14ac:dyDescent="0.2">
      <c r="A21" t="s">
        <v>22</v>
      </c>
      <c r="B21">
        <v>0.13200000000000001</v>
      </c>
      <c r="C21">
        <v>0.51600000000000001</v>
      </c>
      <c r="D21">
        <v>0.29399999999999998</v>
      </c>
      <c r="E21" t="s">
        <v>82</v>
      </c>
    </row>
    <row r="22" spans="1:5" x14ac:dyDescent="0.2">
      <c r="A22" t="s">
        <v>23</v>
      </c>
      <c r="B22">
        <v>0.46</v>
      </c>
      <c r="C22">
        <v>0.81399999999999995</v>
      </c>
      <c r="D22">
        <v>0.63700000000000001</v>
      </c>
      <c r="E22" t="s">
        <v>82</v>
      </c>
    </row>
    <row r="23" spans="1:5" x14ac:dyDescent="0.2">
      <c r="A23" t="s">
        <v>24</v>
      </c>
      <c r="B23">
        <v>0.41799999999999998</v>
      </c>
      <c r="C23">
        <v>1.1599999999999999</v>
      </c>
      <c r="D23">
        <v>0.79800000000000004</v>
      </c>
      <c r="E23" t="s">
        <v>82</v>
      </c>
    </row>
    <row r="24" spans="1:5" x14ac:dyDescent="0.2">
      <c r="A24" t="s">
        <v>25</v>
      </c>
      <c r="B24">
        <v>0.20899999999999999</v>
      </c>
      <c r="C24">
        <v>0.57999999999999996</v>
      </c>
      <c r="D24">
        <v>0.39900000000000002</v>
      </c>
      <c r="E24" t="s">
        <v>82</v>
      </c>
    </row>
    <row r="25" spans="1:5" x14ac:dyDescent="0.2">
      <c r="A25" t="s">
        <v>26</v>
      </c>
      <c r="B25">
        <v>0.104</v>
      </c>
      <c r="C25">
        <v>0.28999999999999998</v>
      </c>
      <c r="D25">
        <v>0.19900000000000001</v>
      </c>
      <c r="E25" t="s">
        <v>82</v>
      </c>
    </row>
    <row r="26" spans="1:5" x14ac:dyDescent="0.2">
      <c r="A26" t="s">
        <v>27</v>
      </c>
      <c r="B26">
        <v>2.1999999999999999E-2</v>
      </c>
      <c r="C26">
        <v>0.09</v>
      </c>
      <c r="D26">
        <v>4.9000000000000002E-2</v>
      </c>
      <c r="E26" t="s">
        <v>82</v>
      </c>
    </row>
    <row r="27" spans="1:5" x14ac:dyDescent="0.2">
      <c r="A27" t="s">
        <v>28</v>
      </c>
      <c r="B27">
        <v>0.13200000000000001</v>
      </c>
      <c r="C27">
        <v>0.51600000000000001</v>
      </c>
      <c r="D27">
        <v>0.29399999999999998</v>
      </c>
      <c r="E27" t="s">
        <v>82</v>
      </c>
    </row>
    <row r="28" spans="1:5" x14ac:dyDescent="0.2">
      <c r="A28" t="s">
        <v>29</v>
      </c>
      <c r="B28">
        <v>0.25</v>
      </c>
      <c r="C28">
        <v>0.45</v>
      </c>
      <c r="D28">
        <v>0.35199999999999998</v>
      </c>
      <c r="E28" t="s">
        <v>82</v>
      </c>
    </row>
    <row r="29" spans="1:5" x14ac:dyDescent="0.2">
      <c r="A29" t="s">
        <v>30</v>
      </c>
      <c r="B29">
        <v>0.15</v>
      </c>
      <c r="C29">
        <v>0.35</v>
      </c>
      <c r="D29">
        <v>0.23400000000000001</v>
      </c>
      <c r="E29" t="s">
        <v>82</v>
      </c>
    </row>
    <row r="30" spans="1:5" x14ac:dyDescent="0.2">
      <c r="A30" t="s">
        <v>31</v>
      </c>
      <c r="B30">
        <v>0.6</v>
      </c>
      <c r="C30">
        <v>0.8</v>
      </c>
      <c r="D30">
        <v>0.70299999999999996</v>
      </c>
      <c r="E30" t="s">
        <v>82</v>
      </c>
    </row>
    <row r="31" spans="1:5" x14ac:dyDescent="0.2">
      <c r="A31" t="s">
        <v>32</v>
      </c>
      <c r="B31">
        <v>0.6</v>
      </c>
      <c r="C31">
        <v>0.8</v>
      </c>
      <c r="D31">
        <v>0.70299999999999996</v>
      </c>
      <c r="E31" t="s">
        <v>82</v>
      </c>
    </row>
    <row r="32" spans="1:5" x14ac:dyDescent="0.2">
      <c r="A32" t="s">
        <v>33</v>
      </c>
      <c r="B32">
        <v>0.4</v>
      </c>
      <c r="C32">
        <v>0.6</v>
      </c>
      <c r="D32">
        <v>0.5</v>
      </c>
      <c r="E32" t="s">
        <v>82</v>
      </c>
    </row>
    <row r="33" spans="1:5" x14ac:dyDescent="0.2">
      <c r="A33" t="s">
        <v>34</v>
      </c>
      <c r="B33">
        <v>2</v>
      </c>
      <c r="C33">
        <v>5</v>
      </c>
      <c r="D33">
        <v>3.5</v>
      </c>
      <c r="E33" t="s">
        <v>82</v>
      </c>
    </row>
    <row r="34" spans="1:5" x14ac:dyDescent="0.2">
      <c r="A34" t="s">
        <v>35</v>
      </c>
      <c r="B34">
        <v>4</v>
      </c>
      <c r="C34">
        <v>9</v>
      </c>
      <c r="D34">
        <v>6.78</v>
      </c>
      <c r="E34" t="s">
        <v>82</v>
      </c>
    </row>
    <row r="35" spans="1:5" x14ac:dyDescent="0.2">
      <c r="A35" t="s">
        <v>36</v>
      </c>
      <c r="B35">
        <v>1E-3</v>
      </c>
      <c r="C35">
        <v>0.02</v>
      </c>
      <c r="D35">
        <v>0.01</v>
      </c>
      <c r="E35" t="s">
        <v>82</v>
      </c>
    </row>
    <row r="36" spans="1:5" x14ac:dyDescent="0.2">
      <c r="A36" t="s">
        <v>37</v>
      </c>
      <c r="B36">
        <v>0.1075268817204301</v>
      </c>
      <c r="C36">
        <v>0.32258064516129031</v>
      </c>
      <c r="D36">
        <v>0.16129032258064516</v>
      </c>
      <c r="E36" t="s">
        <v>82</v>
      </c>
    </row>
    <row r="37" spans="1:5" x14ac:dyDescent="0.2">
      <c r="A37" t="s">
        <v>38</v>
      </c>
      <c r="B37">
        <v>25</v>
      </c>
      <c r="C37">
        <v>55</v>
      </c>
      <c r="D37">
        <v>37</v>
      </c>
      <c r="E37" t="s">
        <v>82</v>
      </c>
    </row>
    <row r="38" spans="1:5" x14ac:dyDescent="0.2">
      <c r="A38" t="s">
        <v>39</v>
      </c>
      <c r="B38">
        <v>25</v>
      </c>
      <c r="C38">
        <v>55</v>
      </c>
      <c r="D38">
        <v>37</v>
      </c>
      <c r="E38" t="s">
        <v>82</v>
      </c>
    </row>
    <row r="39" spans="1:5" x14ac:dyDescent="0.2">
      <c r="A39" t="s">
        <v>40</v>
      </c>
      <c r="B39">
        <v>1</v>
      </c>
      <c r="C39">
        <v>7</v>
      </c>
      <c r="D39">
        <v>2.5</v>
      </c>
      <c r="E39" t="s">
        <v>82</v>
      </c>
    </row>
    <row r="40" spans="1:5" x14ac:dyDescent="0.2">
      <c r="A40" t="s">
        <v>41</v>
      </c>
      <c r="B40">
        <v>1</v>
      </c>
      <c r="C40">
        <v>7</v>
      </c>
      <c r="D40">
        <v>2.5</v>
      </c>
      <c r="E40" t="s">
        <v>82</v>
      </c>
    </row>
    <row r="41" spans="1:5" x14ac:dyDescent="0.2">
      <c r="A41" t="s">
        <v>42</v>
      </c>
      <c r="B41">
        <v>0.18</v>
      </c>
      <c r="C41">
        <v>0.54</v>
      </c>
      <c r="D41">
        <v>0.36</v>
      </c>
      <c r="E41" t="s">
        <v>82</v>
      </c>
    </row>
    <row r="42" spans="1:5" x14ac:dyDescent="0.2">
      <c r="A42" t="s">
        <v>43</v>
      </c>
      <c r="B42">
        <v>0.18</v>
      </c>
      <c r="C42">
        <v>0.54</v>
      </c>
      <c r="D42">
        <v>0.36</v>
      </c>
      <c r="E42" t="s">
        <v>82</v>
      </c>
    </row>
    <row r="43" spans="1:5" x14ac:dyDescent="0.2">
      <c r="A43" t="s">
        <v>44</v>
      </c>
      <c r="B43">
        <v>0.25</v>
      </c>
      <c r="C43">
        <v>2.5</v>
      </c>
      <c r="D43">
        <v>1</v>
      </c>
      <c r="E43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8"/>
  <sheetViews>
    <sheetView topLeftCell="D2" workbookViewId="0">
      <selection activeCell="E58" sqref="E58:G58"/>
    </sheetView>
  </sheetViews>
  <sheetFormatPr baseColWidth="10" defaultColWidth="8.83203125" defaultRowHeight="16" x14ac:dyDescent="0.2"/>
  <cols>
    <col min="1" max="1" width="49.6640625" customWidth="1"/>
    <col min="2" max="2" width="11.5" bestFit="1" customWidth="1"/>
    <col min="3" max="3" width="11.83203125" bestFit="1" customWidth="1"/>
    <col min="4" max="4" width="13.1640625" bestFit="1" customWidth="1"/>
    <col min="5" max="5" width="11.5" bestFit="1" customWidth="1"/>
    <col min="6" max="6" width="11.83203125" bestFit="1" customWidth="1"/>
    <col min="7" max="7" width="13.1640625" bestFit="1" customWidth="1"/>
    <col min="8" max="8" width="13.1640625" customWidth="1"/>
    <col min="9" max="9" width="12.1640625" bestFit="1" customWidth="1"/>
  </cols>
  <sheetData>
    <row r="1" spans="1:21" x14ac:dyDescent="0.2">
      <c r="B1" s="6" t="s">
        <v>83</v>
      </c>
      <c r="C1" s="6"/>
      <c r="D1" s="6"/>
      <c r="E1" s="6" t="s">
        <v>84</v>
      </c>
      <c r="F1" s="6"/>
      <c r="G1" s="6"/>
      <c r="H1" s="1"/>
    </row>
    <row r="2" spans="1:21" x14ac:dyDescent="0.2">
      <c r="A2" t="s">
        <v>77</v>
      </c>
      <c r="B2" t="s">
        <v>78</v>
      </c>
      <c r="C2" t="s">
        <v>79</v>
      </c>
      <c r="D2" t="s">
        <v>80</v>
      </c>
      <c r="E2" t="s">
        <v>78</v>
      </c>
      <c r="F2" t="s">
        <v>79</v>
      </c>
      <c r="G2" t="s">
        <v>80</v>
      </c>
      <c r="H2" t="s">
        <v>87</v>
      </c>
      <c r="I2" t="s">
        <v>88</v>
      </c>
      <c r="J2" t="s">
        <v>89</v>
      </c>
      <c r="K2" t="s">
        <v>90</v>
      </c>
      <c r="L2" t="s">
        <v>127</v>
      </c>
      <c r="M2" t="s">
        <v>91</v>
      </c>
      <c r="N2" t="s">
        <v>92</v>
      </c>
      <c r="O2" t="s">
        <v>93</v>
      </c>
      <c r="P2" t="s">
        <v>126</v>
      </c>
      <c r="Q2" t="s">
        <v>94</v>
      </c>
      <c r="R2" t="s">
        <v>95</v>
      </c>
      <c r="S2" t="s">
        <v>153</v>
      </c>
      <c r="T2" t="s">
        <v>154</v>
      </c>
      <c r="U2" t="s">
        <v>96</v>
      </c>
    </row>
    <row r="3" spans="1:21" x14ac:dyDescent="0.2">
      <c r="A3" t="s">
        <v>86</v>
      </c>
    </row>
    <row r="4" spans="1:21" x14ac:dyDescent="0.2">
      <c r="A4" t="s">
        <v>45</v>
      </c>
      <c r="B4">
        <v>1</v>
      </c>
      <c r="C4">
        <v>1</v>
      </c>
      <c r="D4">
        <v>1</v>
      </c>
      <c r="E4">
        <v>0.25</v>
      </c>
      <c r="F4">
        <v>0.75</v>
      </c>
      <c r="G4">
        <v>0.49</v>
      </c>
      <c r="J4">
        <v>1</v>
      </c>
      <c r="K4">
        <v>1</v>
      </c>
      <c r="L4">
        <v>1</v>
      </c>
      <c r="U4">
        <v>1</v>
      </c>
    </row>
    <row r="5" spans="1:21" x14ac:dyDescent="0.2">
      <c r="A5" t="s">
        <v>46</v>
      </c>
      <c r="B5">
        <v>1</v>
      </c>
      <c r="C5">
        <v>1</v>
      </c>
      <c r="D5">
        <v>1</v>
      </c>
      <c r="E5">
        <v>0.25</v>
      </c>
      <c r="F5">
        <v>0.75</v>
      </c>
      <c r="G5">
        <v>0.49</v>
      </c>
      <c r="J5">
        <v>1</v>
      </c>
      <c r="K5">
        <v>1</v>
      </c>
      <c r="L5">
        <v>1</v>
      </c>
      <c r="U5">
        <v>1</v>
      </c>
    </row>
    <row r="6" spans="1:21" x14ac:dyDescent="0.2">
      <c r="A6" t="s">
        <v>19</v>
      </c>
    </row>
    <row r="7" spans="1:21" x14ac:dyDescent="0.2">
      <c r="A7" t="s">
        <v>15</v>
      </c>
    </row>
    <row r="8" spans="1:21" x14ac:dyDescent="0.2">
      <c r="A8" t="s">
        <v>47</v>
      </c>
      <c r="B8">
        <v>0</v>
      </c>
      <c r="C8">
        <v>0</v>
      </c>
      <c r="D8">
        <v>0</v>
      </c>
      <c r="E8">
        <v>0.01</v>
      </c>
      <c r="F8">
        <v>0.04</v>
      </c>
      <c r="G8">
        <v>2.5000000000000001E-2</v>
      </c>
      <c r="K8">
        <v>1</v>
      </c>
      <c r="O8">
        <v>1</v>
      </c>
      <c r="T8">
        <v>1</v>
      </c>
      <c r="U8">
        <v>1</v>
      </c>
    </row>
    <row r="9" spans="1:21" x14ac:dyDescent="0.2">
      <c r="A9" t="s">
        <v>48</v>
      </c>
      <c r="B9">
        <v>0</v>
      </c>
      <c r="C9">
        <v>0</v>
      </c>
      <c r="D9">
        <v>0</v>
      </c>
      <c r="E9" s="2">
        <v>0.01</v>
      </c>
      <c r="F9" s="2">
        <v>0.04</v>
      </c>
      <c r="G9" s="2">
        <v>2.5000000000000001E-2</v>
      </c>
      <c r="K9">
        <v>1</v>
      </c>
      <c r="O9">
        <v>1</v>
      </c>
      <c r="T9">
        <v>1</v>
      </c>
      <c r="U9">
        <v>1</v>
      </c>
    </row>
    <row r="10" spans="1:21" x14ac:dyDescent="0.2">
      <c r="A10" t="s">
        <v>49</v>
      </c>
      <c r="B10">
        <v>0</v>
      </c>
      <c r="C10">
        <v>0</v>
      </c>
      <c r="D10">
        <v>0</v>
      </c>
      <c r="E10">
        <v>0.03</v>
      </c>
      <c r="F10" s="2">
        <v>0.15</v>
      </c>
      <c r="G10">
        <v>0.09</v>
      </c>
      <c r="K10">
        <v>1</v>
      </c>
      <c r="O10">
        <v>1</v>
      </c>
      <c r="T10">
        <v>1</v>
      </c>
      <c r="U10">
        <v>1</v>
      </c>
    </row>
    <row r="11" spans="1:21" x14ac:dyDescent="0.2">
      <c r="A11" t="s">
        <v>50</v>
      </c>
      <c r="B11">
        <v>0</v>
      </c>
      <c r="C11">
        <v>0</v>
      </c>
      <c r="D11">
        <v>0</v>
      </c>
      <c r="E11">
        <v>0.03</v>
      </c>
      <c r="F11">
        <v>0.15</v>
      </c>
      <c r="G11">
        <v>0.09</v>
      </c>
      <c r="K11">
        <v>1</v>
      </c>
      <c r="O11">
        <v>1</v>
      </c>
      <c r="T11">
        <v>1</v>
      </c>
      <c r="U11">
        <v>1</v>
      </c>
    </row>
    <row r="12" spans="1:21" x14ac:dyDescent="0.2">
      <c r="A12" t="s">
        <v>19</v>
      </c>
    </row>
    <row r="13" spans="1:21" x14ac:dyDescent="0.2">
      <c r="A13" t="s">
        <v>128</v>
      </c>
    </row>
    <row r="14" spans="1:21" x14ac:dyDescent="0.2">
      <c r="A14" t="s">
        <v>129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L14">
        <v>1</v>
      </c>
      <c r="P14">
        <v>1</v>
      </c>
      <c r="U14">
        <v>1</v>
      </c>
    </row>
    <row r="15" spans="1:21" x14ac:dyDescent="0.2">
      <c r="A15" t="s">
        <v>130</v>
      </c>
      <c r="B15">
        <v>0</v>
      </c>
      <c r="C15">
        <v>0</v>
      </c>
      <c r="D15">
        <v>0</v>
      </c>
      <c r="E15" s="2">
        <v>0.35</v>
      </c>
      <c r="F15" s="2">
        <v>0.75</v>
      </c>
      <c r="G15" s="2">
        <v>0.55700000000000005</v>
      </c>
      <c r="L15">
        <v>1</v>
      </c>
      <c r="P15">
        <v>1</v>
      </c>
      <c r="U15">
        <v>1</v>
      </c>
    </row>
    <row r="16" spans="1:21" x14ac:dyDescent="0.2">
      <c r="A16" t="s">
        <v>131</v>
      </c>
      <c r="B16">
        <v>0</v>
      </c>
      <c r="C16">
        <v>0</v>
      </c>
      <c r="D16">
        <v>0</v>
      </c>
      <c r="E16">
        <v>0</v>
      </c>
      <c r="F16" s="2">
        <v>0</v>
      </c>
      <c r="G16">
        <v>0</v>
      </c>
      <c r="L16">
        <v>1</v>
      </c>
      <c r="P16">
        <v>1</v>
      </c>
      <c r="U16">
        <v>1</v>
      </c>
    </row>
    <row r="17" spans="1:21" x14ac:dyDescent="0.2">
      <c r="A17" t="s">
        <v>132</v>
      </c>
      <c r="B17">
        <v>0</v>
      </c>
      <c r="C17">
        <v>0</v>
      </c>
      <c r="D17">
        <v>0</v>
      </c>
      <c r="E17">
        <f>1/14</f>
        <v>7.1428571428571425E-2</v>
      </c>
      <c r="F17">
        <f>3/14</f>
        <v>0.21428571428571427</v>
      </c>
      <c r="G17">
        <f>1/7</f>
        <v>0.14285714285714285</v>
      </c>
      <c r="L17">
        <v>1</v>
      </c>
      <c r="P17">
        <v>1</v>
      </c>
      <c r="U17">
        <v>1</v>
      </c>
    </row>
    <row r="18" spans="1:21" x14ac:dyDescent="0.2">
      <c r="A18" t="s">
        <v>19</v>
      </c>
    </row>
    <row r="19" spans="1:21" x14ac:dyDescent="0.2">
      <c r="A19" t="s">
        <v>16</v>
      </c>
    </row>
    <row r="20" spans="1:21" x14ac:dyDescent="0.2">
      <c r="A20" t="s">
        <v>51</v>
      </c>
      <c r="B20">
        <v>1</v>
      </c>
      <c r="C20">
        <v>1</v>
      </c>
      <c r="D20">
        <v>1</v>
      </c>
      <c r="E20">
        <v>0.25</v>
      </c>
      <c r="F20">
        <v>0.75</v>
      </c>
      <c r="G20">
        <v>0.5</v>
      </c>
      <c r="I20">
        <v>1</v>
      </c>
      <c r="K20">
        <v>1</v>
      </c>
      <c r="L20">
        <v>1</v>
      </c>
      <c r="U20">
        <v>1</v>
      </c>
    </row>
    <row r="21" spans="1:21" x14ac:dyDescent="0.2">
      <c r="A21" t="s">
        <v>52</v>
      </c>
      <c r="B21">
        <v>1</v>
      </c>
      <c r="C21">
        <v>1</v>
      </c>
      <c r="D21">
        <v>1</v>
      </c>
      <c r="E21">
        <v>0.25</v>
      </c>
      <c r="F21">
        <v>0.75</v>
      </c>
      <c r="G21">
        <v>0.5</v>
      </c>
      <c r="I21">
        <v>1</v>
      </c>
      <c r="K21">
        <v>1</v>
      </c>
      <c r="L21">
        <v>1</v>
      </c>
      <c r="U21">
        <v>1</v>
      </c>
    </row>
    <row r="22" spans="1:21" x14ac:dyDescent="0.2">
      <c r="A22" t="s">
        <v>19</v>
      </c>
    </row>
    <row r="23" spans="1:21" x14ac:dyDescent="0.2">
      <c r="A23" t="s">
        <v>17</v>
      </c>
    </row>
    <row r="24" spans="1:21" x14ac:dyDescent="0.2">
      <c r="A24" t="s">
        <v>53</v>
      </c>
      <c r="B24">
        <v>1</v>
      </c>
      <c r="C24">
        <v>1</v>
      </c>
      <c r="D24">
        <v>1</v>
      </c>
      <c r="E24">
        <v>2</v>
      </c>
      <c r="F24">
        <v>3</v>
      </c>
      <c r="G24">
        <f xml:space="preserve"> 5/2</f>
        <v>2.5</v>
      </c>
      <c r="M24">
        <v>1</v>
      </c>
      <c r="U24">
        <v>1</v>
      </c>
    </row>
    <row r="25" spans="1:21" x14ac:dyDescent="0.2">
      <c r="A25" t="s">
        <v>54</v>
      </c>
      <c r="B25">
        <v>1</v>
      </c>
      <c r="C25">
        <v>1</v>
      </c>
      <c r="D25">
        <v>1</v>
      </c>
      <c r="E25">
        <v>2</v>
      </c>
      <c r="F25">
        <v>3</v>
      </c>
      <c r="G25">
        <f t="shared" ref="G25:G27" si="0" xml:space="preserve"> 5/2</f>
        <v>2.5</v>
      </c>
      <c r="M25">
        <v>1</v>
      </c>
      <c r="U25">
        <v>1</v>
      </c>
    </row>
    <row r="26" spans="1:21" x14ac:dyDescent="0.2">
      <c r="A26" t="s">
        <v>55</v>
      </c>
      <c r="B26">
        <v>1</v>
      </c>
      <c r="C26">
        <v>1</v>
      </c>
      <c r="D26">
        <v>1</v>
      </c>
      <c r="E26">
        <v>2</v>
      </c>
      <c r="F26">
        <v>3</v>
      </c>
      <c r="G26">
        <f t="shared" si="0"/>
        <v>2.5</v>
      </c>
      <c r="M26">
        <v>1</v>
      </c>
      <c r="U26">
        <v>1</v>
      </c>
    </row>
    <row r="27" spans="1:21" x14ac:dyDescent="0.2">
      <c r="A27" t="s">
        <v>56</v>
      </c>
      <c r="B27">
        <v>1</v>
      </c>
      <c r="C27">
        <v>1</v>
      </c>
      <c r="D27">
        <v>1</v>
      </c>
      <c r="E27">
        <v>2</v>
      </c>
      <c r="F27">
        <v>3</v>
      </c>
      <c r="G27">
        <f t="shared" si="0"/>
        <v>2.5</v>
      </c>
      <c r="M27">
        <v>1</v>
      </c>
      <c r="U27">
        <v>1</v>
      </c>
    </row>
    <row r="28" spans="1:21" x14ac:dyDescent="0.2">
      <c r="A28" t="s">
        <v>19</v>
      </c>
    </row>
    <row r="29" spans="1:21" x14ac:dyDescent="0.2">
      <c r="A29" t="s">
        <v>18</v>
      </c>
    </row>
    <row r="30" spans="1:21" x14ac:dyDescent="0.2">
      <c r="A30" t="s">
        <v>57</v>
      </c>
      <c r="B30">
        <v>0</v>
      </c>
      <c r="C30">
        <v>0</v>
      </c>
      <c r="D30">
        <v>0</v>
      </c>
      <c r="E30">
        <v>0.26400000000000001</v>
      </c>
      <c r="F30">
        <v>1.032</v>
      </c>
      <c r="G30">
        <v>0.58799999999999997</v>
      </c>
      <c r="Q30">
        <v>1</v>
      </c>
      <c r="U30">
        <v>1</v>
      </c>
    </row>
    <row r="31" spans="1:21" x14ac:dyDescent="0.2">
      <c r="A31" t="s">
        <v>58</v>
      </c>
      <c r="B31">
        <v>0</v>
      </c>
      <c r="C31">
        <v>0</v>
      </c>
      <c r="D31">
        <v>0</v>
      </c>
      <c r="E31">
        <v>0.26400000000000001</v>
      </c>
      <c r="F31">
        <v>1.032</v>
      </c>
      <c r="G31">
        <v>0.58799999999999997</v>
      </c>
      <c r="Q31">
        <v>1</v>
      </c>
      <c r="U31">
        <v>1</v>
      </c>
    </row>
    <row r="32" spans="1:21" x14ac:dyDescent="0.2">
      <c r="A32" t="s">
        <v>59</v>
      </c>
      <c r="B32">
        <v>0</v>
      </c>
      <c r="C32">
        <v>0</v>
      </c>
      <c r="D32">
        <v>0</v>
      </c>
      <c r="E32">
        <v>0.92</v>
      </c>
      <c r="F32">
        <v>1.6279999999999999</v>
      </c>
      <c r="G32">
        <v>1.274</v>
      </c>
      <c r="Q32">
        <v>1</v>
      </c>
      <c r="U32">
        <v>1</v>
      </c>
    </row>
    <row r="33" spans="1:21" x14ac:dyDescent="0.2">
      <c r="A33" t="s">
        <v>60</v>
      </c>
      <c r="B33">
        <v>0</v>
      </c>
      <c r="C33">
        <v>0</v>
      </c>
      <c r="D33">
        <v>0</v>
      </c>
      <c r="E33">
        <v>0.92</v>
      </c>
      <c r="F33">
        <v>1.6279999999999999</v>
      </c>
      <c r="G33">
        <v>1.274</v>
      </c>
      <c r="Q33">
        <v>1</v>
      </c>
      <c r="U33">
        <v>1</v>
      </c>
    </row>
    <row r="34" spans="1:21" x14ac:dyDescent="0.2">
      <c r="A34" t="s">
        <v>61</v>
      </c>
      <c r="B34">
        <v>0</v>
      </c>
      <c r="C34">
        <v>0</v>
      </c>
      <c r="D34">
        <v>0</v>
      </c>
      <c r="E34">
        <v>0.13200000000000001</v>
      </c>
      <c r="F34">
        <v>0.51600000000000001</v>
      </c>
      <c r="G34">
        <v>0.29399999999999998</v>
      </c>
      <c r="Q34">
        <v>1</v>
      </c>
      <c r="U34">
        <v>1</v>
      </c>
    </row>
    <row r="35" spans="1:21" x14ac:dyDescent="0.2">
      <c r="A35" t="s">
        <v>62</v>
      </c>
      <c r="B35">
        <v>0</v>
      </c>
      <c r="C35">
        <v>0</v>
      </c>
      <c r="D35">
        <v>0</v>
      </c>
      <c r="E35">
        <v>0.13200000000000001</v>
      </c>
      <c r="F35">
        <v>0.51600000000000001</v>
      </c>
      <c r="G35">
        <v>0.29399999999999998</v>
      </c>
      <c r="Q35">
        <v>1</v>
      </c>
      <c r="U35">
        <v>1</v>
      </c>
    </row>
    <row r="36" spans="1:21" x14ac:dyDescent="0.2">
      <c r="A36" t="s">
        <v>63</v>
      </c>
      <c r="B36">
        <v>0</v>
      </c>
      <c r="C36">
        <v>0</v>
      </c>
      <c r="D36">
        <v>0</v>
      </c>
      <c r="E36">
        <v>0.26400000000000001</v>
      </c>
      <c r="F36">
        <v>1.032</v>
      </c>
      <c r="G36">
        <v>0.58799999999999997</v>
      </c>
      <c r="R36">
        <v>1</v>
      </c>
      <c r="U36">
        <v>1</v>
      </c>
    </row>
    <row r="37" spans="1:21" x14ac:dyDescent="0.2">
      <c r="A37" t="s">
        <v>64</v>
      </c>
      <c r="B37">
        <v>0</v>
      </c>
      <c r="C37">
        <v>0</v>
      </c>
      <c r="D37">
        <v>0</v>
      </c>
      <c r="E37">
        <v>0.26400000000000001</v>
      </c>
      <c r="F37">
        <v>1.032</v>
      </c>
      <c r="G37">
        <v>0.58799999999999997</v>
      </c>
      <c r="R37">
        <v>1</v>
      </c>
      <c r="U37">
        <v>1</v>
      </c>
    </row>
    <row r="39" spans="1:21" x14ac:dyDescent="0.2">
      <c r="A39" t="s">
        <v>65</v>
      </c>
      <c r="B39">
        <v>0</v>
      </c>
      <c r="C39">
        <v>0</v>
      </c>
      <c r="D39">
        <v>0</v>
      </c>
      <c r="E39">
        <v>0.83599999999999997</v>
      </c>
      <c r="F39">
        <v>2.3199999999999998</v>
      </c>
      <c r="G39">
        <v>1.5960000000000001</v>
      </c>
      <c r="Q39">
        <v>1</v>
      </c>
      <c r="U39">
        <v>1</v>
      </c>
    </row>
    <row r="40" spans="1:21" x14ac:dyDescent="0.2">
      <c r="A40" t="s">
        <v>66</v>
      </c>
      <c r="B40">
        <v>0</v>
      </c>
      <c r="C40">
        <v>0</v>
      </c>
      <c r="D40">
        <v>0</v>
      </c>
      <c r="E40">
        <v>0.83599999999999997</v>
      </c>
      <c r="F40">
        <v>2.3199999999999998</v>
      </c>
      <c r="G40">
        <v>1.5960000000000001</v>
      </c>
      <c r="Q40">
        <v>1</v>
      </c>
      <c r="U40">
        <v>1</v>
      </c>
    </row>
    <row r="41" spans="1:21" x14ac:dyDescent="0.2">
      <c r="A41" t="s">
        <v>67</v>
      </c>
      <c r="B41">
        <v>0</v>
      </c>
      <c r="C41">
        <v>0</v>
      </c>
      <c r="D41">
        <v>0</v>
      </c>
      <c r="E41">
        <v>0.41799999999999998</v>
      </c>
      <c r="F41">
        <v>1.1599999999999999</v>
      </c>
      <c r="G41">
        <v>0.79800000000000004</v>
      </c>
      <c r="Q41">
        <v>1</v>
      </c>
      <c r="U41">
        <v>1</v>
      </c>
    </row>
    <row r="42" spans="1:21" x14ac:dyDescent="0.2">
      <c r="A42" t="s">
        <v>68</v>
      </c>
      <c r="B42">
        <v>0</v>
      </c>
      <c r="C42">
        <v>0</v>
      </c>
      <c r="D42">
        <v>0</v>
      </c>
      <c r="E42">
        <v>0.41799999999999998</v>
      </c>
      <c r="F42">
        <v>1.1599999999999999</v>
      </c>
      <c r="G42">
        <v>0.79800000000000004</v>
      </c>
      <c r="Q42">
        <v>1</v>
      </c>
      <c r="U42">
        <v>1</v>
      </c>
    </row>
    <row r="43" spans="1:21" x14ac:dyDescent="0.2">
      <c r="A43" t="s">
        <v>69</v>
      </c>
      <c r="B43">
        <v>0</v>
      </c>
      <c r="C43">
        <v>0</v>
      </c>
      <c r="D43">
        <v>0</v>
      </c>
      <c r="E43">
        <v>0.20799999999999999</v>
      </c>
      <c r="F43">
        <v>0.57999999999999996</v>
      </c>
      <c r="G43">
        <v>0.39800000000000002</v>
      </c>
      <c r="Q43">
        <v>1</v>
      </c>
      <c r="U43">
        <v>1</v>
      </c>
    </row>
    <row r="44" spans="1:21" x14ac:dyDescent="0.2">
      <c r="A44" t="s">
        <v>70</v>
      </c>
      <c r="B44">
        <v>0</v>
      </c>
      <c r="C44">
        <v>0</v>
      </c>
      <c r="D44">
        <v>0</v>
      </c>
      <c r="E44">
        <v>0.20799999999999999</v>
      </c>
      <c r="F44">
        <v>0.57999999999999996</v>
      </c>
      <c r="G44">
        <v>0.39800000000000002</v>
      </c>
      <c r="Q44">
        <v>1</v>
      </c>
      <c r="U44">
        <v>1</v>
      </c>
    </row>
    <row r="46" spans="1:21" x14ac:dyDescent="0.2">
      <c r="A46" t="s">
        <v>85</v>
      </c>
    </row>
    <row r="47" spans="1:21" x14ac:dyDescent="0.2">
      <c r="A47" t="s">
        <v>71</v>
      </c>
      <c r="B47">
        <v>1</v>
      </c>
      <c r="C47">
        <v>1</v>
      </c>
      <c r="D47">
        <v>1</v>
      </c>
      <c r="E47">
        <v>0.45</v>
      </c>
      <c r="F47">
        <v>0.75</v>
      </c>
      <c r="G47">
        <v>0.6</v>
      </c>
      <c r="N47">
        <v>1</v>
      </c>
      <c r="O47">
        <v>1</v>
      </c>
      <c r="P47">
        <v>1</v>
      </c>
      <c r="U47">
        <v>1</v>
      </c>
    </row>
    <row r="48" spans="1:21" x14ac:dyDescent="0.2">
      <c r="A48" t="s">
        <v>72</v>
      </c>
      <c r="B48">
        <v>1</v>
      </c>
      <c r="C48">
        <v>1</v>
      </c>
      <c r="D48">
        <v>1</v>
      </c>
      <c r="E48">
        <v>0.45</v>
      </c>
      <c r="F48">
        <v>0.75</v>
      </c>
      <c r="G48">
        <v>0.6</v>
      </c>
      <c r="N48">
        <v>1</v>
      </c>
      <c r="O48">
        <v>1</v>
      </c>
      <c r="P48">
        <v>1</v>
      </c>
      <c r="U48">
        <v>1</v>
      </c>
    </row>
    <row r="49" spans="1:21" x14ac:dyDescent="0.2">
      <c r="A49" t="s">
        <v>73</v>
      </c>
      <c r="B49">
        <v>1</v>
      </c>
      <c r="C49">
        <v>1</v>
      </c>
      <c r="D49">
        <v>1</v>
      </c>
      <c r="E49">
        <v>1</v>
      </c>
      <c r="F49">
        <v>1.5</v>
      </c>
      <c r="G49">
        <v>1.2</v>
      </c>
      <c r="N49">
        <v>1</v>
      </c>
      <c r="O49">
        <v>1</v>
      </c>
      <c r="P49">
        <v>1</v>
      </c>
      <c r="U49">
        <v>1</v>
      </c>
    </row>
    <row r="50" spans="1:21" x14ac:dyDescent="0.2">
      <c r="A50" t="s">
        <v>74</v>
      </c>
      <c r="B50">
        <v>1</v>
      </c>
      <c r="C50">
        <v>1</v>
      </c>
      <c r="D50">
        <v>1</v>
      </c>
      <c r="E50">
        <v>1</v>
      </c>
      <c r="F50">
        <v>1.5</v>
      </c>
      <c r="G50">
        <v>1.2</v>
      </c>
      <c r="N50">
        <v>1</v>
      </c>
      <c r="O50">
        <v>1</v>
      </c>
      <c r="P50">
        <v>1</v>
      </c>
      <c r="U50">
        <v>1</v>
      </c>
    </row>
    <row r="51" spans="1:21" x14ac:dyDescent="0.2">
      <c r="A51" t="s">
        <v>75</v>
      </c>
      <c r="B51">
        <v>1</v>
      </c>
      <c r="C51">
        <v>1</v>
      </c>
      <c r="D51">
        <v>1</v>
      </c>
      <c r="E51">
        <v>1</v>
      </c>
      <c r="F51">
        <v>1.5</v>
      </c>
      <c r="G51">
        <v>1.18</v>
      </c>
      <c r="N51">
        <v>1</v>
      </c>
      <c r="O51">
        <v>1</v>
      </c>
      <c r="P51">
        <v>1</v>
      </c>
      <c r="U51">
        <v>1</v>
      </c>
    </row>
    <row r="52" spans="1:21" x14ac:dyDescent="0.2">
      <c r="A52" t="s">
        <v>76</v>
      </c>
      <c r="B52">
        <v>1</v>
      </c>
      <c r="C52">
        <v>1</v>
      </c>
      <c r="D52">
        <v>1</v>
      </c>
      <c r="E52">
        <v>1</v>
      </c>
      <c r="F52">
        <v>1.5</v>
      </c>
      <c r="G52">
        <v>1.18</v>
      </c>
      <c r="N52">
        <v>1</v>
      </c>
      <c r="O52">
        <v>1</v>
      </c>
      <c r="P52">
        <v>1</v>
      </c>
      <c r="U52">
        <v>1</v>
      </c>
    </row>
    <row r="54" spans="1:21" x14ac:dyDescent="0.2">
      <c r="A54" t="s">
        <v>155</v>
      </c>
    </row>
    <row r="55" spans="1:21" x14ac:dyDescent="0.2">
      <c r="A55" t="s">
        <v>156</v>
      </c>
      <c r="B55">
        <v>1</v>
      </c>
      <c r="C55">
        <v>1</v>
      </c>
      <c r="D55">
        <v>1</v>
      </c>
      <c r="E55">
        <v>0.98</v>
      </c>
      <c r="F55">
        <v>1</v>
      </c>
      <c r="G55">
        <v>0.99</v>
      </c>
      <c r="S55">
        <v>1</v>
      </c>
      <c r="T55">
        <v>1</v>
      </c>
      <c r="U55">
        <v>1</v>
      </c>
    </row>
    <row r="56" spans="1:21" x14ac:dyDescent="0.2">
      <c r="A56" t="s">
        <v>157</v>
      </c>
      <c r="B56">
        <v>1</v>
      </c>
      <c r="C56">
        <v>1</v>
      </c>
      <c r="D56">
        <v>1</v>
      </c>
      <c r="E56">
        <v>0.98</v>
      </c>
      <c r="F56">
        <v>1</v>
      </c>
      <c r="G56">
        <v>0.99</v>
      </c>
      <c r="S56">
        <v>1</v>
      </c>
      <c r="T56">
        <v>1</v>
      </c>
      <c r="U56">
        <v>1</v>
      </c>
    </row>
    <row r="57" spans="1:21" x14ac:dyDescent="0.2">
      <c r="A57" t="s">
        <v>158</v>
      </c>
      <c r="B57">
        <v>1</v>
      </c>
      <c r="C57">
        <v>1</v>
      </c>
      <c r="D57">
        <v>1</v>
      </c>
      <c r="E57">
        <v>0.98</v>
      </c>
      <c r="F57">
        <v>1</v>
      </c>
      <c r="G57">
        <v>0.99</v>
      </c>
      <c r="S57">
        <v>1</v>
      </c>
      <c r="T57">
        <v>1</v>
      </c>
      <c r="U57">
        <v>1</v>
      </c>
    </row>
    <row r="58" spans="1:21" x14ac:dyDescent="0.2">
      <c r="A58" t="s">
        <v>159</v>
      </c>
      <c r="B58">
        <v>1</v>
      </c>
      <c r="C58">
        <v>1</v>
      </c>
      <c r="D58">
        <v>1</v>
      </c>
      <c r="E58">
        <v>0.98</v>
      </c>
      <c r="F58">
        <v>1</v>
      </c>
      <c r="G58">
        <v>0.99</v>
      </c>
      <c r="S58">
        <v>1</v>
      </c>
      <c r="T58">
        <v>1</v>
      </c>
      <c r="U58">
        <v>1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0CF3-3AEA-5043-93F2-0A2DC2BCA1C1}">
  <dimension ref="A1:J40"/>
  <sheetViews>
    <sheetView tabSelected="1" topLeftCell="A5" workbookViewId="0">
      <selection activeCell="B39" sqref="B39"/>
    </sheetView>
  </sheetViews>
  <sheetFormatPr baseColWidth="10" defaultRowHeight="16" x14ac:dyDescent="0.2"/>
  <cols>
    <col min="7" max="7" width="10.83203125" customWidth="1"/>
  </cols>
  <sheetData>
    <row r="1" spans="1:10" x14ac:dyDescent="0.2">
      <c r="A1" t="s">
        <v>77</v>
      </c>
      <c r="B1" t="s">
        <v>78</v>
      </c>
      <c r="C1" t="s">
        <v>79</v>
      </c>
      <c r="D1" t="s">
        <v>80</v>
      </c>
      <c r="E1" t="s">
        <v>81</v>
      </c>
      <c r="G1" t="s">
        <v>122</v>
      </c>
      <c r="H1" t="s">
        <v>123</v>
      </c>
      <c r="I1" t="s">
        <v>124</v>
      </c>
      <c r="J1" t="s">
        <v>125</v>
      </c>
    </row>
    <row r="2" spans="1:10" x14ac:dyDescent="0.2">
      <c r="A2" t="s">
        <v>117</v>
      </c>
      <c r="G2" t="s">
        <v>112</v>
      </c>
      <c r="H2" t="s">
        <v>113</v>
      </c>
      <c r="I2" t="s">
        <v>114</v>
      </c>
      <c r="J2" t="s">
        <v>115</v>
      </c>
    </row>
    <row r="3" spans="1:10" x14ac:dyDescent="0.2">
      <c r="A3" t="s">
        <v>99</v>
      </c>
    </row>
    <row r="4" spans="1:10" x14ac:dyDescent="0.2">
      <c r="A4" t="s">
        <v>102</v>
      </c>
      <c r="B4">
        <v>1E-4</v>
      </c>
      <c r="C4">
        <v>4.6000000000000001E-4</v>
      </c>
      <c r="D4">
        <v>2.7999999999999998E-4</v>
      </c>
      <c r="E4" t="s">
        <v>100</v>
      </c>
      <c r="G4">
        <v>1</v>
      </c>
      <c r="I4">
        <v>1</v>
      </c>
    </row>
    <row r="5" spans="1:10" x14ac:dyDescent="0.2">
      <c r="A5" t="s">
        <v>116</v>
      </c>
      <c r="B5">
        <v>1E-4</v>
      </c>
      <c r="C5">
        <v>4.6000000000000001E-4</v>
      </c>
      <c r="D5">
        <v>2.7999999999999998E-4</v>
      </c>
      <c r="E5" t="s">
        <v>100</v>
      </c>
      <c r="G5">
        <v>1</v>
      </c>
      <c r="I5">
        <v>1</v>
      </c>
    </row>
    <row r="6" spans="1:10" x14ac:dyDescent="0.2">
      <c r="A6" t="s">
        <v>101</v>
      </c>
      <c r="B6">
        <v>5</v>
      </c>
      <c r="C6">
        <v>5</v>
      </c>
      <c r="D6">
        <v>5</v>
      </c>
      <c r="E6" t="s">
        <v>100</v>
      </c>
      <c r="G6">
        <v>1</v>
      </c>
      <c r="I6">
        <v>1</v>
      </c>
    </row>
    <row r="8" spans="1:10" x14ac:dyDescent="0.2">
      <c r="A8" t="s">
        <v>118</v>
      </c>
    </row>
    <row r="9" spans="1:10" x14ac:dyDescent="0.2">
      <c r="A9" t="s">
        <v>102</v>
      </c>
      <c r="B9">
        <v>2.9999999999999997E-4</v>
      </c>
      <c r="C9">
        <v>1.1199999999999999E-3</v>
      </c>
      <c r="D9">
        <v>5.5999999999999995E-4</v>
      </c>
      <c r="E9" t="s">
        <v>100</v>
      </c>
      <c r="H9">
        <v>1</v>
      </c>
      <c r="J9">
        <v>1</v>
      </c>
    </row>
    <row r="10" spans="1:10" x14ac:dyDescent="0.2">
      <c r="A10" t="s">
        <v>116</v>
      </c>
      <c r="B10">
        <v>2.9999999999999997E-4</v>
      </c>
      <c r="C10">
        <v>1.1199999999999999E-3</v>
      </c>
      <c r="D10">
        <v>5.5999999999999995E-4</v>
      </c>
      <c r="E10" t="s">
        <v>100</v>
      </c>
      <c r="H10">
        <v>1</v>
      </c>
      <c r="J10">
        <v>1</v>
      </c>
    </row>
    <row r="11" spans="1:10" x14ac:dyDescent="0.2">
      <c r="A11" t="s">
        <v>101</v>
      </c>
      <c r="B11">
        <v>6</v>
      </c>
      <c r="C11">
        <v>6</v>
      </c>
      <c r="D11">
        <v>6</v>
      </c>
      <c r="E11" t="s">
        <v>100</v>
      </c>
      <c r="H11">
        <v>1</v>
      </c>
      <c r="J11">
        <v>1</v>
      </c>
    </row>
    <row r="13" spans="1:10" x14ac:dyDescent="0.2">
      <c r="A13" t="s">
        <v>119</v>
      </c>
    </row>
    <row r="14" spans="1:10" x14ac:dyDescent="0.2">
      <c r="A14" t="s">
        <v>121</v>
      </c>
      <c r="B14">
        <v>392</v>
      </c>
      <c r="C14">
        <v>392</v>
      </c>
      <c r="D14">
        <v>392</v>
      </c>
      <c r="E14" t="s">
        <v>100</v>
      </c>
      <c r="G14">
        <v>1</v>
      </c>
      <c r="H14">
        <v>1</v>
      </c>
    </row>
    <row r="15" spans="1:10" x14ac:dyDescent="0.2">
      <c r="A15" t="s">
        <v>109</v>
      </c>
      <c r="B15">
        <f>343/392</f>
        <v>0.875</v>
      </c>
      <c r="C15">
        <f>343/392</f>
        <v>0.875</v>
      </c>
      <c r="D15">
        <f>343/392</f>
        <v>0.875</v>
      </c>
      <c r="E15" t="s">
        <v>100</v>
      </c>
      <c r="G15">
        <v>1</v>
      </c>
      <c r="H15">
        <v>1</v>
      </c>
    </row>
    <row r="16" spans="1:10" x14ac:dyDescent="0.2">
      <c r="A16" t="s">
        <v>110</v>
      </c>
      <c r="B16">
        <f>49/392</f>
        <v>0.125</v>
      </c>
      <c r="C16">
        <f>49/392</f>
        <v>0.125</v>
      </c>
      <c r="D16">
        <f>49/392</f>
        <v>0.125</v>
      </c>
      <c r="E16" t="s">
        <v>100</v>
      </c>
      <c r="G16">
        <v>1</v>
      </c>
      <c r="H16">
        <v>1</v>
      </c>
    </row>
    <row r="18" spans="1:10" x14ac:dyDescent="0.2">
      <c r="A18" t="s">
        <v>103</v>
      </c>
      <c r="B18">
        <v>0.45</v>
      </c>
      <c r="C18">
        <v>0.75</v>
      </c>
      <c r="D18">
        <v>0.6</v>
      </c>
      <c r="E18" t="s">
        <v>100</v>
      </c>
      <c r="G18">
        <v>1</v>
      </c>
      <c r="H18">
        <v>1</v>
      </c>
    </row>
    <row r="19" spans="1:10" x14ac:dyDescent="0.2">
      <c r="A19" t="s">
        <v>104</v>
      </c>
      <c r="B19">
        <v>0.45</v>
      </c>
      <c r="C19">
        <v>0.75</v>
      </c>
      <c r="D19">
        <v>0.6</v>
      </c>
      <c r="E19" t="s">
        <v>100</v>
      </c>
      <c r="G19">
        <v>1</v>
      </c>
      <c r="H19">
        <v>1</v>
      </c>
    </row>
    <row r="21" spans="1:10" x14ac:dyDescent="0.2">
      <c r="A21" t="s">
        <v>105</v>
      </c>
      <c r="B21">
        <v>3</v>
      </c>
      <c r="C21">
        <v>9</v>
      </c>
      <c r="D21">
        <v>6.19</v>
      </c>
      <c r="E21" t="s">
        <v>100</v>
      </c>
      <c r="G21">
        <v>1</v>
      </c>
      <c r="H21">
        <v>1</v>
      </c>
    </row>
    <row r="22" spans="1:10" x14ac:dyDescent="0.2">
      <c r="A22" t="s">
        <v>106</v>
      </c>
      <c r="B22">
        <v>1</v>
      </c>
      <c r="C22">
        <v>1.8</v>
      </c>
      <c r="D22">
        <v>1.4219999999999999</v>
      </c>
      <c r="E22" t="s">
        <v>100</v>
      </c>
      <c r="G22">
        <v>1</v>
      </c>
      <c r="H22">
        <v>1</v>
      </c>
    </row>
    <row r="23" spans="1:10" x14ac:dyDescent="0.2">
      <c r="A23" t="s">
        <v>107</v>
      </c>
      <c r="B23">
        <v>10</v>
      </c>
      <c r="C23">
        <v>15</v>
      </c>
      <c r="D23">
        <v>12.51</v>
      </c>
      <c r="E23" t="s">
        <v>100</v>
      </c>
      <c r="G23">
        <v>1</v>
      </c>
      <c r="H23">
        <v>1</v>
      </c>
    </row>
    <row r="24" spans="1:10" x14ac:dyDescent="0.2">
      <c r="A24" t="s">
        <v>108</v>
      </c>
      <c r="B24">
        <v>2.2999999999999998</v>
      </c>
      <c r="C24">
        <v>3.5</v>
      </c>
      <c r="D24">
        <v>2.91</v>
      </c>
      <c r="E24" t="s">
        <v>100</v>
      </c>
      <c r="G24">
        <v>1</v>
      </c>
      <c r="H24">
        <v>1</v>
      </c>
    </row>
    <row r="26" spans="1:10" x14ac:dyDescent="0.2">
      <c r="A26" t="s">
        <v>120</v>
      </c>
    </row>
    <row r="27" spans="1:10" x14ac:dyDescent="0.2">
      <c r="A27" t="s">
        <v>121</v>
      </c>
      <c r="B27">
        <v>324</v>
      </c>
      <c r="C27">
        <v>324</v>
      </c>
      <c r="D27">
        <v>324</v>
      </c>
      <c r="E27" t="s">
        <v>100</v>
      </c>
      <c r="I27">
        <v>1</v>
      </c>
      <c r="J27">
        <v>1</v>
      </c>
    </row>
    <row r="28" spans="1:10" x14ac:dyDescent="0.2">
      <c r="A28" t="s">
        <v>109</v>
      </c>
      <c r="B28">
        <f>307/324</f>
        <v>0.94753086419753085</v>
      </c>
      <c r="C28">
        <f>307/324</f>
        <v>0.94753086419753085</v>
      </c>
      <c r="D28">
        <f>307/324</f>
        <v>0.94753086419753085</v>
      </c>
      <c r="E28" t="s">
        <v>100</v>
      </c>
      <c r="I28">
        <v>1</v>
      </c>
      <c r="J28">
        <v>1</v>
      </c>
    </row>
    <row r="29" spans="1:10" x14ac:dyDescent="0.2">
      <c r="A29" t="s">
        <v>110</v>
      </c>
      <c r="B29">
        <f>17/324</f>
        <v>5.2469135802469133E-2</v>
      </c>
      <c r="C29">
        <f>17/324</f>
        <v>5.2469135802469133E-2</v>
      </c>
      <c r="D29">
        <f>17/324</f>
        <v>5.2469135802469133E-2</v>
      </c>
      <c r="E29" t="s">
        <v>100</v>
      </c>
      <c r="I29">
        <v>1</v>
      </c>
      <c r="J29">
        <v>1</v>
      </c>
    </row>
    <row r="31" spans="1:10" x14ac:dyDescent="0.2">
      <c r="A31" t="s">
        <v>103</v>
      </c>
      <c r="B31">
        <v>0.9</v>
      </c>
      <c r="C31">
        <v>0.99990000000000001</v>
      </c>
      <c r="D31">
        <v>0.95</v>
      </c>
      <c r="E31" t="s">
        <v>100</v>
      </c>
      <c r="I31">
        <v>1</v>
      </c>
      <c r="J31">
        <v>1</v>
      </c>
    </row>
    <row r="32" spans="1:10" x14ac:dyDescent="0.2">
      <c r="A32" t="s">
        <v>104</v>
      </c>
      <c r="B32">
        <v>0.9</v>
      </c>
      <c r="C32">
        <v>0.99990000000000001</v>
      </c>
      <c r="D32">
        <v>0.95</v>
      </c>
      <c r="E32" t="s">
        <v>100</v>
      </c>
      <c r="I32">
        <v>1</v>
      </c>
      <c r="J32">
        <v>1</v>
      </c>
    </row>
    <row r="34" spans="1:10" x14ac:dyDescent="0.2">
      <c r="A34" t="s">
        <v>105</v>
      </c>
      <c r="B34">
        <v>2</v>
      </c>
      <c r="C34">
        <v>6</v>
      </c>
      <c r="D34">
        <v>4.04</v>
      </c>
      <c r="E34" t="s">
        <v>100</v>
      </c>
      <c r="I34">
        <v>1</v>
      </c>
      <c r="J34">
        <v>1</v>
      </c>
    </row>
    <row r="35" spans="1:10" x14ac:dyDescent="0.2">
      <c r="A35" t="s">
        <v>106</v>
      </c>
      <c r="B35">
        <v>0.66700000000000004</v>
      </c>
      <c r="C35">
        <v>1.333</v>
      </c>
      <c r="D35">
        <v>1</v>
      </c>
      <c r="E35" t="s">
        <v>100</v>
      </c>
      <c r="I35">
        <v>1</v>
      </c>
      <c r="J35">
        <v>1</v>
      </c>
    </row>
    <row r="36" spans="1:10" x14ac:dyDescent="0.2">
      <c r="A36" t="s">
        <v>107</v>
      </c>
      <c r="B36">
        <v>5.62</v>
      </c>
      <c r="C36">
        <v>9</v>
      </c>
      <c r="D36">
        <v>7.31</v>
      </c>
      <c r="E36" t="s">
        <v>100</v>
      </c>
      <c r="I36">
        <v>1</v>
      </c>
      <c r="J36">
        <v>1</v>
      </c>
    </row>
    <row r="37" spans="1:10" x14ac:dyDescent="0.2">
      <c r="A37" t="s">
        <v>108</v>
      </c>
      <c r="B37">
        <v>1.5</v>
      </c>
      <c r="C37">
        <v>2.5</v>
      </c>
      <c r="D37">
        <v>2</v>
      </c>
      <c r="E37" t="s">
        <v>100</v>
      </c>
      <c r="I37">
        <v>1</v>
      </c>
      <c r="J37">
        <v>1</v>
      </c>
    </row>
    <row r="39" spans="1:10" x14ac:dyDescent="0.2">
      <c r="A39" t="s">
        <v>111</v>
      </c>
      <c r="B39">
        <v>100</v>
      </c>
    </row>
    <row r="40" spans="1:10" x14ac:dyDescent="0.2">
      <c r="A40" t="s">
        <v>133</v>
      </c>
      <c r="B40">
        <v>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287A-A914-2441-8520-643919F438F4}">
  <dimension ref="A1:I63"/>
  <sheetViews>
    <sheetView workbookViewId="0">
      <selection activeCell="B3" sqref="B3"/>
    </sheetView>
  </sheetViews>
  <sheetFormatPr baseColWidth="10" defaultRowHeight="16" x14ac:dyDescent="0.2"/>
  <sheetData>
    <row r="1" spans="1:9" x14ac:dyDescent="0.2">
      <c r="A1" s="3" t="s">
        <v>77</v>
      </c>
      <c r="B1" s="6" t="s">
        <v>162</v>
      </c>
      <c r="C1" s="6"/>
      <c r="D1" s="6"/>
      <c r="E1" s="3" t="s">
        <v>160</v>
      </c>
      <c r="F1" s="3" t="s">
        <v>114</v>
      </c>
      <c r="G1" t="s">
        <v>115</v>
      </c>
      <c r="H1" t="s">
        <v>112</v>
      </c>
      <c r="I1" s="3" t="s">
        <v>113</v>
      </c>
    </row>
    <row r="2" spans="1:9" x14ac:dyDescent="0.2">
      <c r="A2" s="3" t="s">
        <v>146</v>
      </c>
      <c r="B2" s="3" t="s">
        <v>150</v>
      </c>
      <c r="C2" s="3" t="s">
        <v>151</v>
      </c>
      <c r="D2" s="3" t="s">
        <v>152</v>
      </c>
      <c r="E2" s="3"/>
      <c r="F2" s="3"/>
      <c r="I2" s="3"/>
    </row>
    <row r="3" spans="1:9" x14ac:dyDescent="0.2">
      <c r="A3" s="3" t="s">
        <v>134</v>
      </c>
      <c r="B3" s="3">
        <v>372739.43022844777</v>
      </c>
      <c r="C3" s="3">
        <v>452396.13707112777</v>
      </c>
      <c r="D3" s="3">
        <v>412567.78364978777</v>
      </c>
      <c r="E3" s="3" t="s">
        <v>161</v>
      </c>
      <c r="F3">
        <v>1</v>
      </c>
    </row>
    <row r="4" spans="1:9" x14ac:dyDescent="0.2">
      <c r="A4" s="3" t="s">
        <v>135</v>
      </c>
      <c r="B4" s="3">
        <v>116618.35407504012</v>
      </c>
      <c r="C4" s="3">
        <v>131597.41260746546</v>
      </c>
      <c r="D4" s="3">
        <v>124107.88334125279</v>
      </c>
      <c r="E4" s="3" t="s">
        <v>161</v>
      </c>
      <c r="F4">
        <v>1</v>
      </c>
    </row>
    <row r="5" spans="1:9" x14ac:dyDescent="0.2">
      <c r="A5" s="3" t="s">
        <v>136</v>
      </c>
      <c r="B5" s="3">
        <v>6046151.8518112488</v>
      </c>
      <c r="C5" s="3">
        <v>7422005.7661387259</v>
      </c>
      <c r="D5" s="3">
        <v>6734078.8089749869</v>
      </c>
      <c r="E5" s="3" t="s">
        <v>161</v>
      </c>
      <c r="F5">
        <v>1</v>
      </c>
    </row>
    <row r="6" spans="1:9" x14ac:dyDescent="0.2">
      <c r="A6" s="3" t="s">
        <v>137</v>
      </c>
      <c r="B6" s="3">
        <v>2580376.102621302</v>
      </c>
      <c r="C6" s="3">
        <v>3057908.3557115062</v>
      </c>
      <c r="D6" s="3">
        <v>2819142.2291664043</v>
      </c>
      <c r="E6" s="3" t="s">
        <v>161</v>
      </c>
      <c r="F6">
        <v>1</v>
      </c>
    </row>
    <row r="7" spans="1:9" x14ac:dyDescent="0.2">
      <c r="A7" s="3" t="s">
        <v>138</v>
      </c>
      <c r="B7" s="3">
        <v>412003.92714285717</v>
      </c>
      <c r="C7" s="3">
        <v>993370.92714285711</v>
      </c>
      <c r="D7" s="3">
        <v>679905.92714285711</v>
      </c>
      <c r="E7" s="3" t="s">
        <v>161</v>
      </c>
      <c r="F7">
        <v>1</v>
      </c>
    </row>
    <row r="8" spans="1:9" x14ac:dyDescent="0.2">
      <c r="A8" s="3" t="s">
        <v>139</v>
      </c>
      <c r="B8" s="3">
        <v>2121892.0299567101</v>
      </c>
      <c r="C8" s="3">
        <v>4828497.67995671</v>
      </c>
      <c r="D8" s="3">
        <v>2979969.0299567101</v>
      </c>
      <c r="E8" s="3" t="s">
        <v>161</v>
      </c>
      <c r="F8">
        <v>1</v>
      </c>
    </row>
    <row r="9" spans="1:9" x14ac:dyDescent="0.2">
      <c r="A9" s="3" t="s">
        <v>140</v>
      </c>
      <c r="B9" s="3">
        <v>1224606.7557142859</v>
      </c>
      <c r="C9" s="3">
        <v>4476294.0835714294</v>
      </c>
      <c r="D9" s="3">
        <v>3045723.5235714288</v>
      </c>
      <c r="E9" s="3" t="s">
        <v>161</v>
      </c>
      <c r="F9">
        <v>1</v>
      </c>
    </row>
    <row r="10" spans="1:9" x14ac:dyDescent="0.2">
      <c r="A10" s="3" t="s">
        <v>141</v>
      </c>
      <c r="B10" s="3">
        <v>5699364.7241007974</v>
      </c>
      <c r="C10" s="3">
        <v>10326905.966285417</v>
      </c>
      <c r="D10" s="3">
        <v>8208408.4491216782</v>
      </c>
      <c r="E10" s="3" t="s">
        <v>161</v>
      </c>
      <c r="F10">
        <v>1</v>
      </c>
    </row>
    <row r="11" spans="1:9" x14ac:dyDescent="0.2">
      <c r="A11" s="3" t="s">
        <v>142</v>
      </c>
      <c r="B11" s="3">
        <v>2962518.6551757222</v>
      </c>
      <c r="C11" s="3">
        <v>6691738.2361230711</v>
      </c>
      <c r="D11" s="3">
        <v>5022401.5495779682</v>
      </c>
      <c r="E11" s="3" t="s">
        <v>161</v>
      </c>
      <c r="F11">
        <v>1</v>
      </c>
    </row>
    <row r="12" spans="1:9" x14ac:dyDescent="0.2">
      <c r="A12" s="3" t="s">
        <v>143</v>
      </c>
      <c r="B12" s="3">
        <v>5586909.0526265362</v>
      </c>
      <c r="C12" s="3">
        <v>7132225.5232976777</v>
      </c>
      <c r="D12" s="3">
        <v>6359567.2879621061</v>
      </c>
      <c r="E12" s="3" t="s">
        <v>161</v>
      </c>
      <c r="F12">
        <v>1</v>
      </c>
    </row>
    <row r="13" spans="1:9" x14ac:dyDescent="0.2">
      <c r="A13" s="3" t="s">
        <v>144</v>
      </c>
      <c r="B13" s="3">
        <v>630584.52044832578</v>
      </c>
      <c r="C13" s="3">
        <v>711818.5262609612</v>
      </c>
      <c r="D13" s="3">
        <v>671201.52335464349</v>
      </c>
      <c r="E13" s="3" t="s">
        <v>161</v>
      </c>
      <c r="F13">
        <v>1</v>
      </c>
    </row>
    <row r="14" spans="1:9" ht="17" customHeight="1" x14ac:dyDescent="0.2">
      <c r="A14" s="3" t="s">
        <v>145</v>
      </c>
      <c r="B14" s="3">
        <v>10435239.085073428</v>
      </c>
      <c r="C14" s="3">
        <v>18431986.983070683</v>
      </c>
      <c r="D14" s="3">
        <v>14110878.813000625</v>
      </c>
      <c r="E14" s="3" t="s">
        <v>161</v>
      </c>
      <c r="F14">
        <v>1</v>
      </c>
    </row>
    <row r="15" spans="1:9" x14ac:dyDescent="0.2">
      <c r="A15" s="3" t="s">
        <v>163</v>
      </c>
      <c r="B15" s="3">
        <v>9381</v>
      </c>
      <c r="C15" s="3">
        <v>23884</v>
      </c>
      <c r="D15" s="3">
        <v>16632</v>
      </c>
      <c r="E15" s="3" t="s">
        <v>161</v>
      </c>
      <c r="F15" s="3">
        <v>1</v>
      </c>
    </row>
    <row r="16" spans="1:9" x14ac:dyDescent="0.2">
      <c r="A16" s="3" t="s">
        <v>164</v>
      </c>
      <c r="B16" s="3">
        <v>9381</v>
      </c>
      <c r="C16" s="3">
        <v>23884</v>
      </c>
      <c r="D16" s="3">
        <v>16632</v>
      </c>
      <c r="E16" s="3" t="s">
        <v>161</v>
      </c>
      <c r="F16" s="3">
        <v>1</v>
      </c>
    </row>
    <row r="17" spans="1:7" x14ac:dyDescent="0.2">
      <c r="A17" s="4" t="s">
        <v>148</v>
      </c>
      <c r="B17" s="3"/>
      <c r="C17" s="3"/>
      <c r="D17" s="3"/>
      <c r="E17" s="3"/>
    </row>
    <row r="18" spans="1:7" x14ac:dyDescent="0.2">
      <c r="A18" s="3" t="s">
        <v>134</v>
      </c>
      <c r="B18" s="3">
        <v>392363.79881426215</v>
      </c>
      <c r="C18" s="3">
        <v>482670.07181290811</v>
      </c>
      <c r="D18" s="3">
        <v>437516.93531358516</v>
      </c>
      <c r="E18" s="3" t="s">
        <v>161</v>
      </c>
      <c r="G18">
        <v>1</v>
      </c>
    </row>
    <row r="19" spans="1:7" x14ac:dyDescent="0.2">
      <c r="A19" s="3" t="s">
        <v>135</v>
      </c>
      <c r="B19" s="3">
        <v>120663.90029492631</v>
      </c>
      <c r="C19" s="3">
        <v>137624.56862494192</v>
      </c>
      <c r="D19" s="3">
        <v>129144.23445993412</v>
      </c>
      <c r="E19" s="3" t="s">
        <v>161</v>
      </c>
      <c r="G19">
        <v>1</v>
      </c>
    </row>
    <row r="20" spans="1:7" x14ac:dyDescent="0.2">
      <c r="A20" s="3" t="s">
        <v>136</v>
      </c>
      <c r="B20" s="3">
        <v>6113690.5805921648</v>
      </c>
      <c r="C20" s="3">
        <v>7495192.1551600974</v>
      </c>
      <c r="D20" s="3">
        <v>6804441.3678761311</v>
      </c>
      <c r="E20" s="3" t="s">
        <v>161</v>
      </c>
      <c r="G20">
        <v>1</v>
      </c>
    </row>
    <row r="21" spans="1:7" x14ac:dyDescent="0.2">
      <c r="A21" s="3" t="s">
        <v>137</v>
      </c>
      <c r="B21" s="3">
        <v>2433146.2881052429</v>
      </c>
      <c r="C21" s="3">
        <v>2910678.5411954471</v>
      </c>
      <c r="D21" s="3">
        <v>2671912.4146503452</v>
      </c>
      <c r="E21" s="3" t="s">
        <v>161</v>
      </c>
      <c r="G21">
        <v>1</v>
      </c>
    </row>
    <row r="22" spans="1:7" x14ac:dyDescent="0.2">
      <c r="A22" s="3" t="s">
        <v>138</v>
      </c>
      <c r="B22" s="3">
        <v>412003.92714285717</v>
      </c>
      <c r="C22" s="3">
        <v>993370.92714285711</v>
      </c>
      <c r="D22" s="3">
        <v>679905.92714285711</v>
      </c>
      <c r="E22" s="3" t="s">
        <v>161</v>
      </c>
      <c r="G22">
        <v>1</v>
      </c>
    </row>
    <row r="23" spans="1:7" x14ac:dyDescent="0.2">
      <c r="A23" s="3" t="s">
        <v>139</v>
      </c>
      <c r="B23" s="3">
        <v>2121892.0299567101</v>
      </c>
      <c r="C23" s="3">
        <v>4828497.67995671</v>
      </c>
      <c r="D23" s="3">
        <v>2979969.0299567101</v>
      </c>
      <c r="E23" s="3" t="s">
        <v>161</v>
      </c>
      <c r="G23">
        <v>1</v>
      </c>
    </row>
    <row r="24" spans="1:7" x14ac:dyDescent="0.2">
      <c r="A24" s="3" t="s">
        <v>140</v>
      </c>
      <c r="B24" s="3">
        <v>1224606.7557142859</v>
      </c>
      <c r="C24" s="3">
        <v>4476294.0835714294</v>
      </c>
      <c r="D24" s="3">
        <v>3045723.5235714288</v>
      </c>
      <c r="E24" s="3" t="s">
        <v>161</v>
      </c>
      <c r="G24">
        <v>1</v>
      </c>
    </row>
    <row r="25" spans="1:7" x14ac:dyDescent="0.2">
      <c r="A25" s="3" t="s">
        <v>141</v>
      </c>
      <c r="B25" s="3">
        <v>5710857.2175354939</v>
      </c>
      <c r="C25" s="3">
        <v>10344046.119960569</v>
      </c>
      <c r="D25" s="3">
        <v>8222724.7726766029</v>
      </c>
      <c r="E25" s="3" t="s">
        <v>161</v>
      </c>
      <c r="G25">
        <v>1</v>
      </c>
    </row>
    <row r="26" spans="1:7" x14ac:dyDescent="0.2">
      <c r="A26" s="3" t="s">
        <v>142</v>
      </c>
      <c r="B26" s="3">
        <v>2962518.6551757222</v>
      </c>
      <c r="C26" s="3">
        <v>6691738.2361230711</v>
      </c>
      <c r="D26" s="3">
        <v>5022401.5495779682</v>
      </c>
      <c r="E26" s="3" t="s">
        <v>161</v>
      </c>
      <c r="G26">
        <v>1</v>
      </c>
    </row>
    <row r="27" spans="1:7" x14ac:dyDescent="0.2">
      <c r="A27" s="3" t="s">
        <v>143</v>
      </c>
      <c r="B27" s="3">
        <v>5598401.5460612318</v>
      </c>
      <c r="C27" s="3">
        <v>7149365.6769728297</v>
      </c>
      <c r="D27" s="3">
        <v>6373883.6115170307</v>
      </c>
      <c r="E27" s="3" t="s">
        <v>161</v>
      </c>
      <c r="G27">
        <v>1</v>
      </c>
    </row>
    <row r="28" spans="1:7" x14ac:dyDescent="0.2">
      <c r="A28" s="3" t="s">
        <v>144</v>
      </c>
      <c r="B28" s="3">
        <v>630584.52044832578</v>
      </c>
      <c r="C28" s="3">
        <v>711818.5262609612</v>
      </c>
      <c r="D28" s="3">
        <v>671201.52335464349</v>
      </c>
      <c r="E28" s="3" t="s">
        <v>161</v>
      </c>
      <c r="G28">
        <v>1</v>
      </c>
    </row>
    <row r="29" spans="1:7" x14ac:dyDescent="0.2">
      <c r="A29" s="3" t="s">
        <v>145</v>
      </c>
      <c r="B29" s="3">
        <v>10502777.813854344</v>
      </c>
      <c r="C29" s="3">
        <v>18505173.372092053</v>
      </c>
      <c r="D29" s="3">
        <v>14181241.371901771</v>
      </c>
      <c r="E29" s="3" t="s">
        <v>161</v>
      </c>
      <c r="G29">
        <v>1</v>
      </c>
    </row>
    <row r="30" spans="1:7" x14ac:dyDescent="0.2">
      <c r="A30" s="3" t="s">
        <v>163</v>
      </c>
      <c r="B30" s="3">
        <v>9381</v>
      </c>
      <c r="C30" s="3">
        <v>23884</v>
      </c>
      <c r="D30" s="3">
        <v>16632</v>
      </c>
      <c r="E30" s="3" t="s">
        <v>161</v>
      </c>
      <c r="G30" s="3">
        <v>1</v>
      </c>
    </row>
    <row r="31" spans="1:7" x14ac:dyDescent="0.2">
      <c r="A31" s="3" t="s">
        <v>164</v>
      </c>
      <c r="B31" s="3">
        <v>9381</v>
      </c>
      <c r="C31" s="3">
        <v>23884</v>
      </c>
      <c r="D31" s="3">
        <v>16632</v>
      </c>
      <c r="E31" s="3" t="s">
        <v>161</v>
      </c>
      <c r="G31" s="3">
        <v>1</v>
      </c>
    </row>
    <row r="32" spans="1:7" x14ac:dyDescent="0.2">
      <c r="A32" s="3" t="s">
        <v>147</v>
      </c>
      <c r="B32" s="3"/>
      <c r="C32" s="3"/>
      <c r="D32" s="3"/>
      <c r="E32" s="3"/>
    </row>
    <row r="33" spans="1:9" x14ac:dyDescent="0.2">
      <c r="A33" s="3" t="s">
        <v>134</v>
      </c>
      <c r="B33" s="3">
        <v>2656482.1929747607</v>
      </c>
      <c r="C33" s="3">
        <v>2943069.3142786585</v>
      </c>
      <c r="D33" s="3">
        <v>2799775.7536267098</v>
      </c>
      <c r="E33" s="3" t="s">
        <v>161</v>
      </c>
      <c r="H33">
        <v>1</v>
      </c>
    </row>
    <row r="34" spans="1:9" x14ac:dyDescent="0.2">
      <c r="A34" s="3" t="s">
        <v>135</v>
      </c>
      <c r="B34" s="3">
        <v>306688.60299137124</v>
      </c>
      <c r="C34" s="3">
        <v>379648.48229144717</v>
      </c>
      <c r="D34" s="3">
        <v>343168.54264140921</v>
      </c>
      <c r="E34" s="3" t="s">
        <v>161</v>
      </c>
      <c r="H34">
        <v>1</v>
      </c>
    </row>
    <row r="35" spans="1:9" x14ac:dyDescent="0.2">
      <c r="A35" s="3" t="s">
        <v>136</v>
      </c>
      <c r="B35" s="3">
        <v>26761284.026168723</v>
      </c>
      <c r="C35" s="3">
        <v>46433035.9327038</v>
      </c>
      <c r="D35" s="3">
        <v>41637773.839061804</v>
      </c>
      <c r="E35" s="3" t="s">
        <v>161</v>
      </c>
      <c r="H35">
        <v>1</v>
      </c>
    </row>
    <row r="36" spans="1:9" x14ac:dyDescent="0.2">
      <c r="A36" s="3" t="s">
        <v>137</v>
      </c>
      <c r="B36" s="3">
        <v>18753556.669676185</v>
      </c>
      <c r="C36" s="3">
        <v>22639629.325349167</v>
      </c>
      <c r="D36" s="3">
        <v>20696592.997512676</v>
      </c>
      <c r="E36" s="3" t="s">
        <v>161</v>
      </c>
      <c r="H36">
        <v>1</v>
      </c>
    </row>
    <row r="37" spans="1:9" x14ac:dyDescent="0.2">
      <c r="A37" s="3" t="s">
        <v>138</v>
      </c>
      <c r="B37" s="3">
        <v>509826.75</v>
      </c>
      <c r="C37" s="3">
        <v>3527954.75</v>
      </c>
      <c r="D37" s="3">
        <v>1914709.75</v>
      </c>
      <c r="E37" s="3" t="s">
        <v>161</v>
      </c>
      <c r="H37">
        <v>1</v>
      </c>
    </row>
    <row r="38" spans="1:9" x14ac:dyDescent="0.2">
      <c r="A38" s="3" t="s">
        <v>139</v>
      </c>
      <c r="B38" s="3">
        <v>5861116.019480519</v>
      </c>
      <c r="C38" s="3">
        <v>12605808.019480519</v>
      </c>
      <c r="D38" s="3">
        <v>6483873.019480519</v>
      </c>
      <c r="E38" s="3" t="s">
        <v>161</v>
      </c>
      <c r="H38">
        <v>1</v>
      </c>
    </row>
    <row r="39" spans="1:9" x14ac:dyDescent="0.2">
      <c r="A39" s="3" t="s">
        <v>140</v>
      </c>
      <c r="B39" s="3">
        <v>1385172.25</v>
      </c>
      <c r="C39" s="3">
        <v>4312581.805555556</v>
      </c>
      <c r="D39" s="3">
        <v>3079323.8055555555</v>
      </c>
      <c r="E39" s="3" t="s">
        <v>161</v>
      </c>
      <c r="H39">
        <v>1</v>
      </c>
    </row>
    <row r="40" spans="1:9" x14ac:dyDescent="0.2">
      <c r="A40" s="3" t="s">
        <v>141</v>
      </c>
      <c r="B40" s="3">
        <v>19784040.170354191</v>
      </c>
      <c r="C40" s="3">
        <v>32301973.913193736</v>
      </c>
      <c r="D40" s="3">
        <v>26273453.81955174</v>
      </c>
      <c r="E40" s="3" t="s">
        <v>161</v>
      </c>
      <c r="H40">
        <v>1</v>
      </c>
    </row>
    <row r="41" spans="1:9" x14ac:dyDescent="0.2">
      <c r="A41" s="3" t="s">
        <v>142</v>
      </c>
      <c r="B41" s="3">
        <v>9702812.4511031024</v>
      </c>
      <c r="C41" s="3">
        <v>16516294.662331637</v>
      </c>
      <c r="D41" s="3">
        <v>13340000.334495148</v>
      </c>
      <c r="E41" s="3" t="s">
        <v>161</v>
      </c>
      <c r="H41">
        <v>1</v>
      </c>
    </row>
    <row r="42" spans="1:9" x14ac:dyDescent="0.2">
      <c r="A42" s="3" t="s">
        <v>143</v>
      </c>
      <c r="B42" s="3">
        <v>23865124.694085877</v>
      </c>
      <c r="C42" s="3">
        <v>34333122.980447814</v>
      </c>
      <c r="D42" s="3">
        <v>29099123.837266844</v>
      </c>
      <c r="E42" s="3" t="s">
        <v>161</v>
      </c>
      <c r="H42">
        <v>1</v>
      </c>
    </row>
    <row r="43" spans="1:9" x14ac:dyDescent="0.2">
      <c r="A43" s="3" t="s">
        <v>144</v>
      </c>
      <c r="B43" s="3">
        <v>2638661.215704733</v>
      </c>
      <c r="C43" s="3">
        <v>3053153.7670242894</v>
      </c>
      <c r="D43" s="3">
        <v>2845907.4913645112</v>
      </c>
      <c r="E43" s="3" t="s">
        <v>161</v>
      </c>
      <c r="H43">
        <v>1</v>
      </c>
    </row>
    <row r="44" spans="1:9" x14ac:dyDescent="0.2">
      <c r="A44" s="3" t="s">
        <v>145</v>
      </c>
      <c r="B44" s="3">
        <v>37156060.261353977</v>
      </c>
      <c r="C44" s="3">
        <v>69932534.274764165</v>
      </c>
      <c r="D44" s="3">
        <v>55961587.905462384</v>
      </c>
      <c r="E44" s="3" t="s">
        <v>161</v>
      </c>
      <c r="H44">
        <v>1</v>
      </c>
    </row>
    <row r="45" spans="1:9" x14ac:dyDescent="0.2">
      <c r="A45" s="3" t="s">
        <v>163</v>
      </c>
      <c r="B45" s="3">
        <v>10590</v>
      </c>
      <c r="C45" s="3">
        <v>20415</v>
      </c>
      <c r="D45" s="3">
        <v>15503</v>
      </c>
      <c r="E45" s="3" t="s">
        <v>161</v>
      </c>
      <c r="H45">
        <v>1</v>
      </c>
    </row>
    <row r="46" spans="1:9" x14ac:dyDescent="0.2">
      <c r="A46" s="3" t="s">
        <v>164</v>
      </c>
      <c r="B46" s="5">
        <v>37572</v>
      </c>
      <c r="C46" s="3">
        <v>64922</v>
      </c>
      <c r="D46" s="5">
        <v>51247</v>
      </c>
      <c r="E46" s="3" t="s">
        <v>161</v>
      </c>
      <c r="H46">
        <v>1</v>
      </c>
    </row>
    <row r="47" spans="1:9" x14ac:dyDescent="0.2">
      <c r="A47" s="4" t="s">
        <v>149</v>
      </c>
      <c r="B47" s="3"/>
      <c r="C47" s="3"/>
      <c r="D47" s="3"/>
      <c r="E47" s="3"/>
    </row>
    <row r="48" spans="1:9" x14ac:dyDescent="0.2">
      <c r="A48" s="3" t="s">
        <v>134</v>
      </c>
      <c r="B48" s="3">
        <v>2954993.5579487886</v>
      </c>
      <c r="C48" s="3">
        <v>3276093.9863089053</v>
      </c>
      <c r="D48" s="3">
        <v>3115543.772128847</v>
      </c>
      <c r="E48" s="3" t="s">
        <v>161</v>
      </c>
      <c r="I48">
        <v>1</v>
      </c>
    </row>
    <row r="49" spans="1:9" x14ac:dyDescent="0.2">
      <c r="A49" s="3" t="s">
        <v>135</v>
      </c>
      <c r="B49" s="3">
        <v>326795.79728797026</v>
      </c>
      <c r="C49" s="3">
        <v>407700.83987982059</v>
      </c>
      <c r="D49" s="3">
        <v>367248.31858389539</v>
      </c>
      <c r="E49" s="3" t="s">
        <v>161</v>
      </c>
      <c r="I49">
        <v>1</v>
      </c>
    </row>
    <row r="50" spans="1:9" x14ac:dyDescent="0.2">
      <c r="A50" s="3" t="s">
        <v>136</v>
      </c>
      <c r="B50" s="3">
        <v>37956384.953797422</v>
      </c>
      <c r="C50" s="3">
        <v>47702504.639027342</v>
      </c>
      <c r="D50" s="3">
        <v>42829444.796412379</v>
      </c>
      <c r="E50" s="3" t="s">
        <v>161</v>
      </c>
      <c r="I50">
        <v>1</v>
      </c>
    </row>
    <row r="51" spans="1:9" x14ac:dyDescent="0.2">
      <c r="A51" s="3" t="s">
        <v>137</v>
      </c>
      <c r="B51" s="3">
        <v>13377907.078417799</v>
      </c>
      <c r="C51" s="3">
        <v>17284577.589700673</v>
      </c>
      <c r="D51" s="3">
        <v>15331242.334059237</v>
      </c>
      <c r="E51" s="3" t="s">
        <v>161</v>
      </c>
      <c r="I51">
        <v>1</v>
      </c>
    </row>
    <row r="52" spans="1:9" x14ac:dyDescent="0.2">
      <c r="A52" s="3" t="s">
        <v>138</v>
      </c>
      <c r="B52" s="3">
        <v>509826.75</v>
      </c>
      <c r="C52" s="3">
        <v>3527954.75</v>
      </c>
      <c r="D52" s="3">
        <v>1914709.75</v>
      </c>
      <c r="E52" s="3" t="s">
        <v>161</v>
      </c>
      <c r="I52">
        <v>1</v>
      </c>
    </row>
    <row r="53" spans="1:9" x14ac:dyDescent="0.2">
      <c r="A53" s="3" t="s">
        <v>139</v>
      </c>
      <c r="B53" s="3">
        <v>5861116.019480519</v>
      </c>
      <c r="C53" s="3">
        <v>12605808.019480519</v>
      </c>
      <c r="D53" s="3">
        <v>6483873.019480519</v>
      </c>
      <c r="E53" s="3" t="s">
        <v>161</v>
      </c>
      <c r="I53">
        <v>1</v>
      </c>
    </row>
    <row r="54" spans="1:9" x14ac:dyDescent="0.2">
      <c r="A54" s="3" t="s">
        <v>140</v>
      </c>
      <c r="B54" s="3">
        <v>1385172.25</v>
      </c>
      <c r="C54" s="3">
        <v>4312581.805555556</v>
      </c>
      <c r="D54" s="3">
        <v>3079323.8055555555</v>
      </c>
      <c r="E54" s="3" t="s">
        <v>161</v>
      </c>
      <c r="I54">
        <v>1</v>
      </c>
    </row>
    <row r="55" spans="1:9" x14ac:dyDescent="0.2">
      <c r="A55" s="3" t="s">
        <v>141</v>
      </c>
      <c r="B55" s="3">
        <v>19995920.070162319</v>
      </c>
      <c r="C55" s="3">
        <v>32669449.310947791</v>
      </c>
      <c r="D55" s="3">
        <v>26563131.468332835</v>
      </c>
      <c r="E55" s="3" t="s">
        <v>161</v>
      </c>
      <c r="I55">
        <v>1</v>
      </c>
    </row>
    <row r="56" spans="1:9" x14ac:dyDescent="0.2">
      <c r="A56" s="3" t="s">
        <v>142</v>
      </c>
      <c r="B56" s="3">
        <v>9730937.841586832</v>
      </c>
      <c r="C56" s="3">
        <v>16565017.908425266</v>
      </c>
      <c r="D56" s="3">
        <v>13378424.652783828</v>
      </c>
      <c r="E56" s="3" t="s">
        <v>161</v>
      </c>
      <c r="I56">
        <v>1</v>
      </c>
    </row>
    <row r="57" spans="1:9" x14ac:dyDescent="0.2">
      <c r="A57" s="3" t="s">
        <v>143</v>
      </c>
      <c r="B57" s="3">
        <v>24077004.593894005</v>
      </c>
      <c r="C57" s="3">
        <v>34700598.378201872</v>
      </c>
      <c r="D57" s="3">
        <v>29388801.486047938</v>
      </c>
      <c r="E57" s="3" t="s">
        <v>161</v>
      </c>
      <c r="I57">
        <v>1</v>
      </c>
    </row>
    <row r="58" spans="1:9" x14ac:dyDescent="0.2">
      <c r="A58" s="3" t="s">
        <v>144</v>
      </c>
      <c r="B58" s="3">
        <v>2638661.215704733</v>
      </c>
      <c r="C58" s="3">
        <v>3053153.7670242894</v>
      </c>
      <c r="D58" s="3">
        <v>2845907.4913645112</v>
      </c>
      <c r="E58" s="3" t="s">
        <v>161</v>
      </c>
      <c r="I58">
        <v>1</v>
      </c>
    </row>
    <row r="59" spans="1:9" x14ac:dyDescent="0.2">
      <c r="A59" s="3" t="s">
        <v>145</v>
      </c>
      <c r="B59" s="3">
        <v>48351161.188982673</v>
      </c>
      <c r="C59" s="3">
        <v>71202002.981087714</v>
      </c>
      <c r="D59" s="3">
        <v>57153258.862812959</v>
      </c>
      <c r="E59" s="3" t="s">
        <v>161</v>
      </c>
      <c r="I59">
        <v>1</v>
      </c>
    </row>
    <row r="60" spans="1:9" x14ac:dyDescent="0.2">
      <c r="A60" s="3" t="s">
        <v>163</v>
      </c>
      <c r="B60" s="3">
        <v>10590</v>
      </c>
      <c r="C60" s="3">
        <v>20415</v>
      </c>
      <c r="D60" s="3">
        <v>15503</v>
      </c>
      <c r="E60" s="3" t="s">
        <v>161</v>
      </c>
      <c r="I60">
        <v>1</v>
      </c>
    </row>
    <row r="61" spans="1:9" x14ac:dyDescent="0.2">
      <c r="A61" s="3" t="s">
        <v>164</v>
      </c>
      <c r="B61" s="5">
        <v>37572</v>
      </c>
      <c r="C61" s="3">
        <v>64922</v>
      </c>
      <c r="D61" s="5">
        <v>51247</v>
      </c>
      <c r="E61" s="3" t="s">
        <v>161</v>
      </c>
      <c r="I61">
        <v>1</v>
      </c>
    </row>
    <row r="62" spans="1:9" x14ac:dyDescent="0.2">
      <c r="A62" s="3"/>
      <c r="B62" s="3"/>
      <c r="C62" s="3"/>
      <c r="D62" s="3"/>
      <c r="E62" s="3"/>
    </row>
    <row r="63" spans="1:9" x14ac:dyDescent="0.2">
      <c r="A63" s="3"/>
      <c r="B63" s="3"/>
      <c r="C63" s="3"/>
      <c r="D63" s="3"/>
      <c r="E63" s="3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</vt:lpstr>
      <vt:lpstr>Interventions</vt:lpstr>
      <vt:lpstr>HealthCareFacility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2019-09-03T14:24:25Z</dcterms:created>
  <dcterms:modified xsi:type="dcterms:W3CDTF">2019-10-08T14:49:52Z</dcterms:modified>
</cp:coreProperties>
</file>