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1_Monsalve_Rozo_Leon/"/>
    </mc:Choice>
  </mc:AlternateContent>
  <xr:revisionPtr revIDLastSave="216" documentId="8_{927D4889-4A76-4242-9E3E-0CA539EC8733}" xr6:coauthVersionLast="47" xr6:coauthVersionMax="47" xr10:uidLastSave="{D822C772-4FBD-41DD-AE2F-019C093DF4BC}"/>
  <bookViews>
    <workbookView xWindow="20370" yWindow="-120" windowWidth="29040" windowHeight="15840" activeTab="1" xr2:uid="{C208AB66-E0FD-4A1F-96BA-3097E431C209}"/>
  </bookViews>
  <sheets>
    <sheet name="Hoja1" sheetId="2" r:id="rId1"/>
    <sheet name="Hoja2" sheetId="3" r:id="rId2"/>
    <sheet name="Sheet1" sheetId="1" r:id="rId3"/>
  </sheets>
  <definedNames>
    <definedName name="_xlnm._FilterDatabase" localSheetId="2" hidden="1">Sheet1!$A$1:$G$2283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71" i="1" l="1" a="1"/>
  <c r="H2271" i="1" s="1"/>
  <c r="H18" i="1" a="1"/>
  <c r="H18" i="1" s="1"/>
  <c r="H2281" i="1" a="1"/>
  <c r="H2281" i="1" s="1"/>
  <c r="C64" i="1"/>
  <c r="C62" i="1"/>
  <c r="C54" i="1"/>
  <c r="C2" i="1"/>
  <c r="C3" i="1"/>
  <c r="C43" i="1"/>
  <c r="C25" i="1"/>
  <c r="C35" i="1"/>
  <c r="C30" i="1"/>
  <c r="C44" i="1"/>
  <c r="C21" i="1"/>
  <c r="C42" i="1"/>
  <c r="C50" i="1"/>
  <c r="C49" i="1"/>
  <c r="C23" i="1"/>
  <c r="C38" i="1"/>
  <c r="C37" i="1"/>
  <c r="C4" i="1"/>
  <c r="C26" i="1"/>
  <c r="C56" i="1"/>
  <c r="C57" i="1"/>
  <c r="C60" i="1"/>
  <c r="C65" i="1"/>
  <c r="C17" i="1"/>
  <c r="C16" i="1"/>
  <c r="C22" i="1"/>
  <c r="C15" i="1"/>
  <c r="C39" i="1"/>
  <c r="C40" i="1"/>
  <c r="C5" i="1"/>
  <c r="C55" i="1"/>
  <c r="C63" i="1"/>
  <c r="C6" i="1"/>
  <c r="C7" i="1"/>
  <c r="C34" i="1"/>
  <c r="C52" i="1"/>
  <c r="C8" i="1"/>
  <c r="C71" i="1"/>
  <c r="C32" i="1"/>
  <c r="C24" i="1"/>
  <c r="C67" i="1"/>
  <c r="C19" i="1"/>
  <c r="C41" i="1"/>
  <c r="C27" i="1"/>
  <c r="C61" i="1"/>
  <c r="C66" i="1"/>
  <c r="C36" i="1"/>
  <c r="C9" i="1"/>
  <c r="C10" i="1"/>
  <c r="C53" i="1"/>
  <c r="C31" i="1"/>
  <c r="C51" i="1"/>
  <c r="C45" i="1"/>
  <c r="C48" i="1"/>
  <c r="C33" i="1"/>
  <c r="C68" i="1"/>
  <c r="C69" i="1"/>
  <c r="C70" i="1"/>
  <c r="C11" i="1"/>
  <c r="C46" i="1"/>
  <c r="C28" i="1"/>
  <c r="C58" i="1"/>
  <c r="C12" i="1"/>
  <c r="C47" i="1"/>
  <c r="C29" i="1"/>
  <c r="C59" i="1"/>
  <c r="C13" i="1"/>
  <c r="C20" i="1"/>
  <c r="C14" i="1"/>
  <c r="C167" i="1"/>
  <c r="C157" i="1"/>
  <c r="C164" i="1"/>
  <c r="C168" i="1"/>
  <c r="C72" i="1"/>
  <c r="C73" i="1"/>
  <c r="C161" i="1"/>
  <c r="C158" i="1"/>
  <c r="C138" i="1"/>
  <c r="C130" i="1"/>
  <c r="C139" i="1"/>
  <c r="C125" i="1"/>
  <c r="C108" i="1"/>
  <c r="C114" i="1"/>
  <c r="C145" i="1"/>
  <c r="C129" i="1"/>
  <c r="C136" i="1"/>
  <c r="C160" i="1"/>
  <c r="C74" i="1"/>
  <c r="C143" i="1"/>
  <c r="C155" i="1"/>
  <c r="C150" i="1"/>
  <c r="C147" i="1"/>
  <c r="C151" i="1"/>
  <c r="C75" i="1"/>
  <c r="C133" i="1"/>
  <c r="C148" i="1"/>
  <c r="C109" i="1"/>
  <c r="C79" i="1"/>
  <c r="C80" i="1"/>
  <c r="C116" i="1"/>
  <c r="C98" i="1"/>
  <c r="C126" i="1"/>
  <c r="C107" i="1"/>
  <c r="C110" i="1"/>
  <c r="C81" i="1"/>
  <c r="C88" i="1"/>
  <c r="C117" i="1"/>
  <c r="C83" i="1"/>
  <c r="C99" i="1"/>
  <c r="C92" i="1"/>
  <c r="C102" i="1"/>
  <c r="C86" i="1"/>
  <c r="C122" i="1"/>
  <c r="C111" i="1"/>
  <c r="C95" i="1"/>
  <c r="C82" i="1"/>
  <c r="C89" i="1"/>
  <c r="C118" i="1"/>
  <c r="C84" i="1"/>
  <c r="C100" i="1"/>
  <c r="C137" i="1"/>
  <c r="C93" i="1"/>
  <c r="C103" i="1"/>
  <c r="C87" i="1"/>
  <c r="C115" i="1"/>
  <c r="C123" i="1"/>
  <c r="C112" i="1"/>
  <c r="C96" i="1"/>
  <c r="C90" i="1"/>
  <c r="C119" i="1"/>
  <c r="C85" i="1"/>
  <c r="C101" i="1"/>
  <c r="C94" i="1"/>
  <c r="C104" i="1"/>
  <c r="C121" i="1"/>
  <c r="C124" i="1"/>
  <c r="C113" i="1"/>
  <c r="C97" i="1"/>
  <c r="C105" i="1"/>
  <c r="C106" i="1"/>
  <c r="C76" i="1"/>
  <c r="C146" i="1"/>
  <c r="C149" i="1"/>
  <c r="C131" i="1"/>
  <c r="C120" i="1"/>
  <c r="C91" i="1"/>
  <c r="C132" i="1"/>
  <c r="C77" i="1"/>
  <c r="C134" i="1"/>
  <c r="C127" i="1"/>
  <c r="C166" i="1"/>
  <c r="C163" i="1"/>
  <c r="C141" i="1"/>
  <c r="C162" i="1"/>
  <c r="C78" i="1"/>
  <c r="C135" i="1"/>
  <c r="C128" i="1"/>
  <c r="C144" i="1"/>
  <c r="C142" i="1"/>
  <c r="C152" i="1"/>
  <c r="C156" i="1"/>
  <c r="C165" i="1"/>
  <c r="C154" i="1"/>
  <c r="C159" i="1"/>
  <c r="C153" i="1"/>
  <c r="C140" i="1"/>
  <c r="C213" i="1"/>
  <c r="C212" i="1"/>
  <c r="C206" i="1"/>
  <c r="C196" i="1"/>
  <c r="C202" i="1"/>
  <c r="C211" i="1"/>
  <c r="C198" i="1"/>
  <c r="C203" i="1"/>
  <c r="C216" i="1"/>
  <c r="C217" i="1"/>
  <c r="C191" i="1"/>
  <c r="C192" i="1"/>
  <c r="C195" i="1"/>
  <c r="C218" i="1"/>
  <c r="C214" i="1"/>
  <c r="C219" i="1"/>
  <c r="C169" i="1"/>
  <c r="C170" i="1"/>
  <c r="C232" i="1"/>
  <c r="C233" i="1"/>
  <c r="C197" i="1"/>
  <c r="C201" i="1"/>
  <c r="C193" i="1"/>
  <c r="C229" i="1"/>
  <c r="C222" i="1"/>
  <c r="C231" i="1"/>
  <c r="C200" i="1"/>
  <c r="C209" i="1"/>
  <c r="C188" i="1"/>
  <c r="C237" i="1"/>
  <c r="C171" i="1"/>
  <c r="C199" i="1"/>
  <c r="C221" i="1"/>
  <c r="C223" i="1"/>
  <c r="C172" i="1"/>
  <c r="C239" i="1"/>
  <c r="C234" i="1"/>
  <c r="C173" i="1"/>
  <c r="C207" i="1"/>
  <c r="C224" i="1"/>
  <c r="C235" i="1"/>
  <c r="C241" i="1"/>
  <c r="C240" i="1"/>
  <c r="C220" i="1"/>
  <c r="C215" i="1"/>
  <c r="C208" i="1"/>
  <c r="C236" i="1"/>
  <c r="C210" i="1"/>
  <c r="C174" i="1"/>
  <c r="C175" i="1"/>
  <c r="C176" i="1"/>
  <c r="C177" i="1"/>
  <c r="C185" i="1"/>
  <c r="C178" i="1"/>
  <c r="C204" i="1"/>
  <c r="C179" i="1"/>
  <c r="C187" i="1"/>
  <c r="C180" i="1"/>
  <c r="C189" i="1"/>
  <c r="C186" i="1"/>
  <c r="C205" i="1"/>
  <c r="C194" i="1"/>
  <c r="C190" i="1"/>
  <c r="C225" i="1"/>
  <c r="C226" i="1"/>
  <c r="C227" i="1"/>
  <c r="C228" i="1"/>
  <c r="C230" i="1"/>
  <c r="C181" i="1"/>
  <c r="C182" i="1"/>
  <c r="C183" i="1"/>
  <c r="C184" i="1"/>
  <c r="C238" i="1"/>
  <c r="C270" i="1"/>
  <c r="C264" i="1"/>
  <c r="C258" i="1"/>
  <c r="C280" i="1"/>
  <c r="C278" i="1"/>
  <c r="C305" i="1"/>
  <c r="C301" i="1"/>
  <c r="C295" i="1"/>
  <c r="C259" i="1"/>
  <c r="C297" i="1"/>
  <c r="C302" i="1"/>
  <c r="C292" i="1"/>
  <c r="C309" i="1"/>
  <c r="C263" i="1"/>
  <c r="C282" i="1"/>
  <c r="C293" i="1"/>
  <c r="C294" i="1"/>
  <c r="C307" i="1"/>
  <c r="C252" i="1"/>
  <c r="C298" i="1"/>
  <c r="C303" i="1"/>
  <c r="C242" i="1"/>
  <c r="C271" i="1"/>
  <c r="C269" i="1"/>
  <c r="C284" i="1"/>
  <c r="C283" i="1"/>
  <c r="C243" i="1"/>
  <c r="C296" i="1"/>
  <c r="C244" i="1"/>
  <c r="C245" i="1"/>
  <c r="C289" i="1"/>
  <c r="C268" i="1"/>
  <c r="C272" i="1"/>
  <c r="C246" i="1"/>
  <c r="C247" i="1"/>
  <c r="C299" i="1"/>
  <c r="C291" i="1"/>
  <c r="C279" i="1"/>
  <c r="C274" i="1"/>
  <c r="C261" i="1"/>
  <c r="C253" i="1"/>
  <c r="C248" i="1"/>
  <c r="C285" i="1"/>
  <c r="C304" i="1"/>
  <c r="C308" i="1"/>
  <c r="C249" i="1"/>
  <c r="C310" i="1"/>
  <c r="C250" i="1"/>
  <c r="C311" i="1"/>
  <c r="C313" i="1"/>
  <c r="C306" i="1"/>
  <c r="C312" i="1"/>
  <c r="C300" i="1"/>
  <c r="C290" i="1"/>
  <c r="C281" i="1"/>
  <c r="C273" i="1"/>
  <c r="C265" i="1"/>
  <c r="C257" i="1"/>
  <c r="C256" i="1"/>
  <c r="C251" i="1"/>
  <c r="C276" i="1"/>
  <c r="C288" i="1"/>
  <c r="C267" i="1"/>
  <c r="C262" i="1"/>
  <c r="C275" i="1"/>
  <c r="C277" i="1"/>
  <c r="C254" i="1"/>
  <c r="C287" i="1"/>
  <c r="C286" i="1"/>
  <c r="C260" i="1"/>
  <c r="C266" i="1"/>
  <c r="C255" i="1"/>
  <c r="C329" i="1"/>
  <c r="C334" i="1"/>
  <c r="C336" i="1"/>
  <c r="C335" i="1"/>
  <c r="C332" i="1"/>
  <c r="C333" i="1"/>
  <c r="C324" i="1"/>
  <c r="C327" i="1"/>
  <c r="C325" i="1"/>
  <c r="C337" i="1"/>
  <c r="C331" i="1"/>
  <c r="C328" i="1"/>
  <c r="C322" i="1"/>
  <c r="C319" i="1"/>
  <c r="C314" i="1"/>
  <c r="C330" i="1"/>
  <c r="C315" i="1"/>
  <c r="C339" i="1"/>
  <c r="C340" i="1"/>
  <c r="C316" i="1"/>
  <c r="C317" i="1"/>
  <c r="C318" i="1"/>
  <c r="C338" i="1"/>
  <c r="C326" i="1"/>
  <c r="C323" i="1"/>
  <c r="C321" i="1"/>
  <c r="C320" i="1"/>
  <c r="C342" i="1"/>
  <c r="C343" i="1"/>
  <c r="C344" i="1"/>
  <c r="C341" i="1"/>
  <c r="C369" i="1"/>
  <c r="C371" i="1"/>
  <c r="C368" i="1"/>
  <c r="C370" i="1"/>
  <c r="C345" i="1"/>
  <c r="C360" i="1"/>
  <c r="C364" i="1"/>
  <c r="C357" i="1"/>
  <c r="C354" i="1"/>
  <c r="C355" i="1"/>
  <c r="C356" i="1"/>
  <c r="C363" i="1"/>
  <c r="C358" i="1"/>
  <c r="C359" i="1"/>
  <c r="C367" i="1"/>
  <c r="C346" i="1"/>
  <c r="C347" i="1"/>
  <c r="C348" i="1"/>
  <c r="C349" i="1"/>
  <c r="C350" i="1"/>
  <c r="C351" i="1"/>
  <c r="C352" i="1"/>
  <c r="C353" i="1"/>
  <c r="C361" i="1"/>
  <c r="C362" i="1"/>
  <c r="C365" i="1"/>
  <c r="C366" i="1"/>
  <c r="C419" i="1"/>
  <c r="C420" i="1"/>
  <c r="C405" i="1"/>
  <c r="C410" i="1"/>
  <c r="C411" i="1"/>
  <c r="C378" i="1"/>
  <c r="C406" i="1"/>
  <c r="C392" i="1"/>
  <c r="C373" i="1"/>
  <c r="C401" i="1"/>
  <c r="C397" i="1"/>
  <c r="C413" i="1"/>
  <c r="C409" i="1"/>
  <c r="C384" i="1"/>
  <c r="C376" i="1"/>
  <c r="C394" i="1"/>
  <c r="C391" i="1"/>
  <c r="C379" i="1"/>
  <c r="C417" i="1"/>
  <c r="C415" i="1"/>
  <c r="C412" i="1"/>
  <c r="C414" i="1"/>
  <c r="C416" i="1"/>
  <c r="C399" i="1"/>
  <c r="C387" i="1"/>
  <c r="C402" i="1"/>
  <c r="C372" i="1"/>
  <c r="C374" i="1"/>
  <c r="C408" i="1"/>
  <c r="C407" i="1"/>
  <c r="C393" i="1"/>
  <c r="C395" i="1"/>
  <c r="C382" i="1"/>
  <c r="C375" i="1"/>
  <c r="C390" i="1"/>
  <c r="C377" i="1"/>
  <c r="C403" i="1"/>
  <c r="C398" i="1"/>
  <c r="C385" i="1"/>
  <c r="C381" i="1"/>
  <c r="C396" i="1"/>
  <c r="C400" i="1"/>
  <c r="C388" i="1"/>
  <c r="C380" i="1"/>
  <c r="C383" i="1"/>
  <c r="C418" i="1"/>
  <c r="C386" i="1"/>
  <c r="C404" i="1"/>
  <c r="C389" i="1"/>
  <c r="C482" i="1"/>
  <c r="C461" i="1"/>
  <c r="C481" i="1"/>
  <c r="C479" i="1"/>
  <c r="C421" i="1"/>
  <c r="C422" i="1"/>
  <c r="C423" i="1"/>
  <c r="C491" i="1"/>
  <c r="C467" i="1"/>
  <c r="C424" i="1"/>
  <c r="C425" i="1"/>
  <c r="C463" i="1"/>
  <c r="C426" i="1"/>
  <c r="C452" i="1"/>
  <c r="C451" i="1"/>
  <c r="C453" i="1"/>
  <c r="C470" i="1"/>
  <c r="C456" i="1"/>
  <c r="C427" i="1"/>
  <c r="C428" i="1"/>
  <c r="C429" i="1"/>
  <c r="C458" i="1"/>
  <c r="C430" i="1"/>
  <c r="C468" i="1"/>
  <c r="C431" i="1"/>
  <c r="C432" i="1"/>
  <c r="C433" i="1"/>
  <c r="C466" i="1"/>
  <c r="C434" i="1"/>
  <c r="C435" i="1"/>
  <c r="C436" i="1"/>
  <c r="C460" i="1"/>
  <c r="C477" i="1"/>
  <c r="C476" i="1"/>
  <c r="C471" i="1"/>
  <c r="C474" i="1"/>
  <c r="C464" i="1"/>
  <c r="C497" i="1"/>
  <c r="C498" i="1"/>
  <c r="C437" i="1"/>
  <c r="C438" i="1"/>
  <c r="C439" i="1"/>
  <c r="C440" i="1"/>
  <c r="C490" i="1"/>
  <c r="C494" i="1"/>
  <c r="C465" i="1"/>
  <c r="C462" i="1"/>
  <c r="C441" i="1"/>
  <c r="C469" i="1"/>
  <c r="C486" i="1"/>
  <c r="C485" i="1"/>
  <c r="C473" i="1"/>
  <c r="C455" i="1"/>
  <c r="C489" i="1"/>
  <c r="C472" i="1"/>
  <c r="C492" i="1"/>
  <c r="C475" i="1"/>
  <c r="C487" i="1"/>
  <c r="C495" i="1"/>
  <c r="C493" i="1"/>
  <c r="C442" i="1"/>
  <c r="C443" i="1"/>
  <c r="C444" i="1"/>
  <c r="C445" i="1"/>
  <c r="C446" i="1"/>
  <c r="C447" i="1"/>
  <c r="C448" i="1"/>
  <c r="C496" i="1"/>
  <c r="C449" i="1"/>
  <c r="C478" i="1"/>
  <c r="C483" i="1"/>
  <c r="C484" i="1"/>
  <c r="C450" i="1"/>
  <c r="C488" i="1"/>
  <c r="C480" i="1"/>
  <c r="C457" i="1"/>
  <c r="C454" i="1"/>
  <c r="C459" i="1"/>
  <c r="C499" i="1"/>
  <c r="C520" i="1"/>
  <c r="C525" i="1"/>
  <c r="C524" i="1"/>
  <c r="C542" i="1"/>
  <c r="C500" i="1"/>
  <c r="C539" i="1"/>
  <c r="C543" i="1"/>
  <c r="C532" i="1"/>
  <c r="C537" i="1"/>
  <c r="C526" i="1"/>
  <c r="C530" i="1"/>
  <c r="C516" i="1"/>
  <c r="C523" i="1"/>
  <c r="C515" i="1"/>
  <c r="C529" i="1"/>
  <c r="C517" i="1"/>
  <c r="C521" i="1"/>
  <c r="C513" i="1"/>
  <c r="C522" i="1"/>
  <c r="C518" i="1"/>
  <c r="C538" i="1"/>
  <c r="C536" i="1"/>
  <c r="C501" i="1"/>
  <c r="C534" i="1"/>
  <c r="C545" i="1"/>
  <c r="C502" i="1"/>
  <c r="C540" i="1"/>
  <c r="C535" i="1"/>
  <c r="C512" i="1"/>
  <c r="C519" i="1"/>
  <c r="C503" i="1"/>
  <c r="C504" i="1"/>
  <c r="C505" i="1"/>
  <c r="C506" i="1"/>
  <c r="C514" i="1"/>
  <c r="C541" i="1"/>
  <c r="C533" i="1"/>
  <c r="C531" i="1"/>
  <c r="C528" i="1"/>
  <c r="C544" i="1"/>
  <c r="C527" i="1"/>
  <c r="C507" i="1"/>
  <c r="C508" i="1"/>
  <c r="C509" i="1"/>
  <c r="C510" i="1"/>
  <c r="C511" i="1"/>
  <c r="C570" i="1"/>
  <c r="C582" i="1"/>
  <c r="C579" i="1"/>
  <c r="C546" i="1"/>
  <c r="C547" i="1"/>
  <c r="C562" i="1"/>
  <c r="C581" i="1"/>
  <c r="C583" i="1"/>
  <c r="C564" i="1"/>
  <c r="C572" i="1"/>
  <c r="C557" i="1"/>
  <c r="C558" i="1"/>
  <c r="C561" i="1"/>
  <c r="C566" i="1"/>
  <c r="C556" i="1"/>
  <c r="C559" i="1"/>
  <c r="C548" i="1"/>
  <c r="C549" i="1"/>
  <c r="C565" i="1"/>
  <c r="C550" i="1"/>
  <c r="C585" i="1"/>
  <c r="C580" i="1"/>
  <c r="C577" i="1"/>
  <c r="C575" i="1"/>
  <c r="C569" i="1"/>
  <c r="C560" i="1"/>
  <c r="C573" i="1"/>
  <c r="C576" i="1"/>
  <c r="C563" i="1"/>
  <c r="C571" i="1"/>
  <c r="C568" i="1"/>
  <c r="C584" i="1"/>
  <c r="C551" i="1"/>
  <c r="C552" i="1"/>
  <c r="C553" i="1"/>
  <c r="C574" i="1"/>
  <c r="C554" i="1"/>
  <c r="C567" i="1"/>
  <c r="C578" i="1"/>
  <c r="C586" i="1"/>
  <c r="C555" i="1"/>
  <c r="C646" i="1"/>
  <c r="C613" i="1"/>
  <c r="C634" i="1"/>
  <c r="C642" i="1"/>
  <c r="C609" i="1"/>
  <c r="C607" i="1"/>
  <c r="C639" i="1"/>
  <c r="C644" i="1"/>
  <c r="C647" i="1"/>
  <c r="C640" i="1"/>
  <c r="C631" i="1"/>
  <c r="C587" i="1"/>
  <c r="C588" i="1"/>
  <c r="C604" i="1"/>
  <c r="C621" i="1"/>
  <c r="C605" i="1"/>
  <c r="C606" i="1"/>
  <c r="C638" i="1"/>
  <c r="C589" i="1"/>
  <c r="C590" i="1"/>
  <c r="C629" i="1"/>
  <c r="C616" i="1"/>
  <c r="C619" i="1"/>
  <c r="C637" i="1"/>
  <c r="C636" i="1"/>
  <c r="C610" i="1"/>
  <c r="C624" i="1"/>
  <c r="C614" i="1"/>
  <c r="C612" i="1"/>
  <c r="C623" i="1"/>
  <c r="C608" i="1"/>
  <c r="C611" i="1"/>
  <c r="C591" i="1"/>
  <c r="C592" i="1"/>
  <c r="C632" i="1"/>
  <c r="C593" i="1"/>
  <c r="C594" i="1"/>
  <c r="C595" i="1"/>
  <c r="C617" i="1"/>
  <c r="C626" i="1"/>
  <c r="C596" i="1"/>
  <c r="C648" i="1"/>
  <c r="C645" i="1"/>
  <c r="C650" i="1"/>
  <c r="C649" i="1"/>
  <c r="C651" i="1"/>
  <c r="C653" i="1"/>
  <c r="C597" i="1"/>
  <c r="C652" i="1"/>
  <c r="C598" i="1"/>
  <c r="C635" i="1"/>
  <c r="C641" i="1"/>
  <c r="C625" i="1"/>
  <c r="C615" i="1"/>
  <c r="C618" i="1"/>
  <c r="C599" i="1"/>
  <c r="C600" i="1"/>
  <c r="C601" i="1"/>
  <c r="C620" i="1"/>
  <c r="C622" i="1"/>
  <c r="C633" i="1"/>
  <c r="C628" i="1"/>
  <c r="C627" i="1"/>
  <c r="C630" i="1"/>
  <c r="C643" i="1"/>
  <c r="C602" i="1"/>
  <c r="C603" i="1"/>
  <c r="C654" i="1"/>
  <c r="C681" i="1"/>
  <c r="C687" i="1"/>
  <c r="C671" i="1"/>
  <c r="C678" i="1"/>
  <c r="C685" i="1"/>
  <c r="C655" i="1"/>
  <c r="C670" i="1"/>
  <c r="C677" i="1"/>
  <c r="C656" i="1"/>
  <c r="C675" i="1"/>
  <c r="C683" i="1"/>
  <c r="C669" i="1"/>
  <c r="C679" i="1"/>
  <c r="C667" i="1"/>
  <c r="C666" i="1"/>
  <c r="C665" i="1"/>
  <c r="C660" i="1"/>
  <c r="C676" i="1"/>
  <c r="C672" i="1"/>
  <c r="C668" i="1"/>
  <c r="C661" i="1"/>
  <c r="C686" i="1"/>
  <c r="C662" i="1"/>
  <c r="C657" i="1"/>
  <c r="C658" i="1"/>
  <c r="C684" i="1"/>
  <c r="C674" i="1"/>
  <c r="C682" i="1"/>
  <c r="C688" i="1"/>
  <c r="C659" i="1"/>
  <c r="C664" i="1"/>
  <c r="C663" i="1"/>
  <c r="C673" i="1"/>
  <c r="C680" i="1"/>
  <c r="C689" i="1"/>
  <c r="C690" i="1"/>
  <c r="C691" i="1"/>
  <c r="C692" i="1"/>
  <c r="C734" i="1"/>
  <c r="C693" i="1"/>
  <c r="C694" i="1"/>
  <c r="C695" i="1"/>
  <c r="C719" i="1"/>
  <c r="C723" i="1"/>
  <c r="C711" i="1"/>
  <c r="C725" i="1"/>
  <c r="C714" i="1"/>
  <c r="C718" i="1"/>
  <c r="C731" i="1"/>
  <c r="C730" i="1"/>
  <c r="C726" i="1"/>
  <c r="C715" i="1"/>
  <c r="C724" i="1"/>
  <c r="C712" i="1"/>
  <c r="C702" i="1"/>
  <c r="C717" i="1"/>
  <c r="C729" i="1"/>
  <c r="C696" i="1"/>
  <c r="C708" i="1"/>
  <c r="C697" i="1"/>
  <c r="C703" i="1"/>
  <c r="C698" i="1"/>
  <c r="C716" i="1"/>
  <c r="C713" i="1"/>
  <c r="C720" i="1"/>
  <c r="C721" i="1"/>
  <c r="C699" i="1"/>
  <c r="C704" i="1"/>
  <c r="C727" i="1"/>
  <c r="C722" i="1"/>
  <c r="C728" i="1"/>
  <c r="C710" i="1"/>
  <c r="C709" i="1"/>
  <c r="C705" i="1"/>
  <c r="C706" i="1"/>
  <c r="C707" i="1"/>
  <c r="C700" i="1"/>
  <c r="C701" i="1"/>
  <c r="C732" i="1"/>
  <c r="C733" i="1"/>
  <c r="C735" i="1"/>
  <c r="C765" i="1"/>
  <c r="C758" i="1"/>
  <c r="C755" i="1"/>
  <c r="C759" i="1"/>
  <c r="C745" i="1"/>
  <c r="C736" i="1"/>
  <c r="C747" i="1"/>
  <c r="C748" i="1"/>
  <c r="C756" i="1"/>
  <c r="C768" i="1"/>
  <c r="C744" i="1"/>
  <c r="C750" i="1"/>
  <c r="C752" i="1"/>
  <c r="C771" i="1"/>
  <c r="C772" i="1"/>
  <c r="C773" i="1"/>
  <c r="C754" i="1"/>
  <c r="C751" i="1"/>
  <c r="C737" i="1"/>
  <c r="C766" i="1"/>
  <c r="C762" i="1"/>
  <c r="C749" i="1"/>
  <c r="C763" i="1"/>
  <c r="C767" i="1"/>
  <c r="C769" i="1"/>
  <c r="C760" i="1"/>
  <c r="C742" i="1"/>
  <c r="C753" i="1"/>
  <c r="C746" i="1"/>
  <c r="C743" i="1"/>
  <c r="C761" i="1"/>
  <c r="C738" i="1"/>
  <c r="C739" i="1"/>
  <c r="C774" i="1"/>
  <c r="C770" i="1"/>
  <c r="C740" i="1"/>
  <c r="C741" i="1"/>
  <c r="C764" i="1"/>
  <c r="C757" i="1"/>
  <c r="C805" i="1"/>
  <c r="C792" i="1"/>
  <c r="C828" i="1"/>
  <c r="C804" i="1"/>
  <c r="C788" i="1"/>
  <c r="C815" i="1"/>
  <c r="C820" i="1"/>
  <c r="C839" i="1"/>
  <c r="C775" i="1"/>
  <c r="C776" i="1"/>
  <c r="C808" i="1"/>
  <c r="C824" i="1"/>
  <c r="C827" i="1"/>
  <c r="C831" i="1"/>
  <c r="C803" i="1"/>
  <c r="C809" i="1"/>
  <c r="C841" i="1"/>
  <c r="C830" i="1"/>
  <c r="C825" i="1"/>
  <c r="C800" i="1"/>
  <c r="C791" i="1"/>
  <c r="C789" i="1"/>
  <c r="C807" i="1"/>
  <c r="C806" i="1"/>
  <c r="C797" i="1"/>
  <c r="C801" i="1"/>
  <c r="C821" i="1"/>
  <c r="C816" i="1"/>
  <c r="C814" i="1"/>
  <c r="C790" i="1"/>
  <c r="C840" i="1"/>
  <c r="C836" i="1"/>
  <c r="C838" i="1"/>
  <c r="C835" i="1"/>
  <c r="C777" i="1"/>
  <c r="C778" i="1"/>
  <c r="C779" i="1"/>
  <c r="C822" i="1"/>
  <c r="C833" i="1"/>
  <c r="C832" i="1"/>
  <c r="C834" i="1"/>
  <c r="C823" i="1"/>
  <c r="C799" i="1"/>
  <c r="C819" i="1"/>
  <c r="C812" i="1"/>
  <c r="C786" i="1"/>
  <c r="C787" i="1"/>
  <c r="C826" i="1"/>
  <c r="C818" i="1"/>
  <c r="C829" i="1"/>
  <c r="C780" i="1"/>
  <c r="C781" i="1"/>
  <c r="C782" i="1"/>
  <c r="C783" i="1"/>
  <c r="C784" i="1"/>
  <c r="C785" i="1"/>
  <c r="C810" i="1"/>
  <c r="C817" i="1"/>
  <c r="C794" i="1"/>
  <c r="C798" i="1"/>
  <c r="C793" i="1"/>
  <c r="C795" i="1"/>
  <c r="C802" i="1"/>
  <c r="C837" i="1"/>
  <c r="C796" i="1"/>
  <c r="C811" i="1"/>
  <c r="C813" i="1"/>
  <c r="C842" i="1"/>
  <c r="C878" i="1"/>
  <c r="C871" i="1"/>
  <c r="C864" i="1"/>
  <c r="C873" i="1"/>
  <c r="C874" i="1"/>
  <c r="C872" i="1"/>
  <c r="C869" i="1"/>
  <c r="C843" i="1"/>
  <c r="C875" i="1"/>
  <c r="C876" i="1"/>
  <c r="C879" i="1"/>
  <c r="C866" i="1"/>
  <c r="C880" i="1"/>
  <c r="C881" i="1"/>
  <c r="C882" i="1"/>
  <c r="C885" i="1"/>
  <c r="C867" i="1"/>
  <c r="C877" i="1"/>
  <c r="C883" i="1"/>
  <c r="C844" i="1"/>
  <c r="C886" i="1"/>
  <c r="C845" i="1"/>
  <c r="C846" i="1"/>
  <c r="C863" i="1"/>
  <c r="C887" i="1"/>
  <c r="C868" i="1"/>
  <c r="C884" i="1"/>
  <c r="C870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5" i="1"/>
  <c r="C893" i="1"/>
  <c r="C895" i="1"/>
  <c r="C888" i="1"/>
  <c r="C889" i="1"/>
  <c r="C890" i="1"/>
  <c r="C891" i="1"/>
  <c r="C892" i="1"/>
  <c r="C894" i="1"/>
  <c r="C896" i="1"/>
  <c r="C956" i="1"/>
  <c r="C942" i="1"/>
  <c r="C919" i="1"/>
  <c r="C909" i="1"/>
  <c r="C934" i="1"/>
  <c r="C944" i="1"/>
  <c r="C949" i="1"/>
  <c r="C940" i="1"/>
  <c r="C943" i="1"/>
  <c r="C923" i="1"/>
  <c r="C925" i="1"/>
  <c r="C914" i="1"/>
  <c r="C937" i="1"/>
  <c r="C936" i="1"/>
  <c r="C920" i="1"/>
  <c r="C897" i="1"/>
  <c r="C898" i="1"/>
  <c r="C910" i="1"/>
  <c r="C935" i="1"/>
  <c r="C927" i="1"/>
  <c r="C928" i="1"/>
  <c r="C918" i="1"/>
  <c r="C912" i="1"/>
  <c r="C899" i="1"/>
  <c r="C941" i="1"/>
  <c r="C959" i="1"/>
  <c r="C922" i="1"/>
  <c r="C915" i="1"/>
  <c r="C929" i="1"/>
  <c r="C924" i="1"/>
  <c r="C921" i="1"/>
  <c r="C945" i="1"/>
  <c r="C933" i="1"/>
  <c r="C932" i="1"/>
  <c r="C939" i="1"/>
  <c r="C952" i="1"/>
  <c r="C938" i="1"/>
  <c r="C926" i="1"/>
  <c r="C911" i="1"/>
  <c r="C917" i="1"/>
  <c r="C916" i="1"/>
  <c r="C930" i="1"/>
  <c r="C958" i="1"/>
  <c r="C950" i="1"/>
  <c r="C951" i="1"/>
  <c r="C900" i="1"/>
  <c r="C901" i="1"/>
  <c r="C902" i="1"/>
  <c r="C903" i="1"/>
  <c r="C960" i="1"/>
  <c r="C931" i="1"/>
  <c r="C904" i="1"/>
  <c r="C953" i="1"/>
  <c r="C947" i="1"/>
  <c r="C962" i="1"/>
  <c r="C961" i="1"/>
  <c r="C957" i="1"/>
  <c r="C913" i="1"/>
  <c r="C905" i="1"/>
  <c r="C906" i="1"/>
  <c r="C954" i="1"/>
  <c r="C907" i="1"/>
  <c r="C955" i="1"/>
  <c r="C908" i="1"/>
  <c r="C948" i="1"/>
  <c r="C946" i="1"/>
  <c r="C991" i="1"/>
  <c r="C1005" i="1"/>
  <c r="C1007" i="1"/>
  <c r="C987" i="1"/>
  <c r="C999" i="1"/>
  <c r="C1000" i="1"/>
  <c r="C997" i="1"/>
  <c r="C993" i="1"/>
  <c r="C1004" i="1"/>
  <c r="C995" i="1"/>
  <c r="C1006" i="1"/>
  <c r="C1031" i="1"/>
  <c r="C986" i="1"/>
  <c r="C1013" i="1"/>
  <c r="C1022" i="1"/>
  <c r="C980" i="1"/>
  <c r="C1019" i="1"/>
  <c r="C1018" i="1"/>
  <c r="C1023" i="1"/>
  <c r="C1021" i="1"/>
  <c r="C963" i="1"/>
  <c r="C964" i="1"/>
  <c r="C985" i="1"/>
  <c r="C1008" i="1"/>
  <c r="C984" i="1"/>
  <c r="C981" i="1"/>
  <c r="C992" i="1"/>
  <c r="C965" i="1"/>
  <c r="C966" i="1"/>
  <c r="C967" i="1"/>
  <c r="C1020" i="1"/>
  <c r="C1030" i="1"/>
  <c r="C996" i="1"/>
  <c r="C1015" i="1"/>
  <c r="C1026" i="1"/>
  <c r="C1010" i="1"/>
  <c r="C982" i="1"/>
  <c r="C1028" i="1"/>
  <c r="C1025" i="1"/>
  <c r="C1002" i="1"/>
  <c r="C968" i="1"/>
  <c r="C990" i="1"/>
  <c r="C1027" i="1"/>
  <c r="C1029" i="1"/>
  <c r="C1024" i="1"/>
  <c r="C969" i="1"/>
  <c r="C970" i="1"/>
  <c r="C1033" i="1"/>
  <c r="C971" i="1"/>
  <c r="C972" i="1"/>
  <c r="C973" i="1"/>
  <c r="C974" i="1"/>
  <c r="C1014" i="1"/>
  <c r="C975" i="1"/>
  <c r="C976" i="1"/>
  <c r="C977" i="1"/>
  <c r="C978" i="1"/>
  <c r="C1009" i="1"/>
  <c r="C1012" i="1"/>
  <c r="C1011" i="1"/>
  <c r="C983" i="1"/>
  <c r="C988" i="1"/>
  <c r="I988" i="1" s="1"/>
  <c r="C1017" i="1"/>
  <c r="C989" i="1"/>
  <c r="C1016" i="1"/>
  <c r="C979" i="1"/>
  <c r="C998" i="1"/>
  <c r="C994" i="1"/>
  <c r="C1032" i="1"/>
  <c r="C1003" i="1"/>
  <c r="C1001" i="1"/>
  <c r="C1068" i="1"/>
  <c r="C1034" i="1"/>
  <c r="C1035" i="1"/>
  <c r="C1075" i="1"/>
  <c r="C1056" i="1"/>
  <c r="C1036" i="1"/>
  <c r="C1074" i="1"/>
  <c r="C1076" i="1"/>
  <c r="C1052" i="1"/>
  <c r="C1084" i="1"/>
  <c r="C1089" i="1"/>
  <c r="C1037" i="1"/>
  <c r="C1091" i="1"/>
  <c r="C1104" i="1"/>
  <c r="C1048" i="1"/>
  <c r="C1050" i="1"/>
  <c r="C1062" i="1"/>
  <c r="C1082" i="1"/>
  <c r="C1063" i="1"/>
  <c r="C1038" i="1"/>
  <c r="C1039" i="1"/>
  <c r="C1109" i="1"/>
  <c r="C1085" i="1"/>
  <c r="C1087" i="1"/>
  <c r="C1078" i="1"/>
  <c r="C1040" i="1"/>
  <c r="C1107" i="1"/>
  <c r="C1041" i="1"/>
  <c r="C1108" i="1"/>
  <c r="C1113" i="1"/>
  <c r="C1112" i="1"/>
  <c r="C1093" i="1"/>
  <c r="C1099" i="1"/>
  <c r="C1106" i="1"/>
  <c r="C1103" i="1"/>
  <c r="C1088" i="1"/>
  <c r="C1054" i="1"/>
  <c r="C1060" i="1"/>
  <c r="C1083" i="1"/>
  <c r="C1077" i="1"/>
  <c r="C1057" i="1"/>
  <c r="C1111" i="1"/>
  <c r="C1100" i="1"/>
  <c r="C1101" i="1"/>
  <c r="C1064" i="1"/>
  <c r="C1051" i="1"/>
  <c r="C1066" i="1"/>
  <c r="C1058" i="1"/>
  <c r="C1102" i="1"/>
  <c r="C1042" i="1"/>
  <c r="C1043" i="1"/>
  <c r="C1044" i="1"/>
  <c r="C1105" i="1"/>
  <c r="C1090" i="1"/>
  <c r="C1071" i="1"/>
  <c r="C1070" i="1"/>
  <c r="C1069" i="1"/>
  <c r="C1073" i="1"/>
  <c r="C1067" i="1"/>
  <c r="C1053" i="1"/>
  <c r="C1065" i="1"/>
  <c r="C1046" i="1"/>
  <c r="C1047" i="1"/>
  <c r="C1049" i="1"/>
  <c r="C1098" i="1"/>
  <c r="C1081" i="1"/>
  <c r="C1079" i="1"/>
  <c r="C1080" i="1"/>
  <c r="C1097" i="1"/>
  <c r="C1045" i="1"/>
  <c r="C1094" i="1"/>
  <c r="C1095" i="1"/>
  <c r="C1096" i="1"/>
  <c r="C1092" i="1"/>
  <c r="C1072" i="1"/>
  <c r="C1059" i="1"/>
  <c r="C1061" i="1"/>
  <c r="C1055" i="1"/>
  <c r="C1110" i="1"/>
  <c r="C1086" i="1"/>
  <c r="C1221" i="1"/>
  <c r="C1161" i="1"/>
  <c r="C1160" i="1"/>
  <c r="C1202" i="1"/>
  <c r="C1149" i="1"/>
  <c r="C1114" i="1"/>
  <c r="C1115" i="1"/>
  <c r="C1211" i="1"/>
  <c r="C1203" i="1"/>
  <c r="C1196" i="1"/>
  <c r="C1166" i="1"/>
  <c r="C1154" i="1"/>
  <c r="C1169" i="1"/>
  <c r="C1175" i="1"/>
  <c r="C1212" i="1"/>
  <c r="C1180" i="1"/>
  <c r="C1181" i="1"/>
  <c r="C1179" i="1"/>
  <c r="C1191" i="1"/>
  <c r="C1190" i="1"/>
  <c r="C1153" i="1"/>
  <c r="C1116" i="1"/>
  <c r="C1197" i="1"/>
  <c r="C1185" i="1"/>
  <c r="C1183" i="1"/>
  <c r="C1145" i="1"/>
  <c r="C1143" i="1"/>
  <c r="C1158" i="1"/>
  <c r="C1117" i="1"/>
  <c r="C1118" i="1"/>
  <c r="C1119" i="1"/>
  <c r="C1205" i="1"/>
  <c r="C1163" i="1"/>
  <c r="C1188" i="1"/>
  <c r="C1157" i="1"/>
  <c r="C1177" i="1"/>
  <c r="C1167" i="1"/>
  <c r="C1192" i="1"/>
  <c r="C1151" i="1"/>
  <c r="C1187" i="1"/>
  <c r="C1195" i="1"/>
  <c r="C1194" i="1"/>
  <c r="C1208" i="1"/>
  <c r="C1120" i="1"/>
  <c r="C1152" i="1"/>
  <c r="C1220" i="1"/>
  <c r="C1207" i="1"/>
  <c r="C1214" i="1"/>
  <c r="C1184" i="1"/>
  <c r="C1189" i="1"/>
  <c r="C1209" i="1"/>
  <c r="C1186" i="1"/>
  <c r="C1219" i="1"/>
  <c r="C1121" i="1"/>
  <c r="C1218" i="1"/>
  <c r="C1172" i="1"/>
  <c r="C1223" i="1"/>
  <c r="C1216" i="1"/>
  <c r="C1122" i="1"/>
  <c r="C1210" i="1"/>
  <c r="C1123" i="1"/>
  <c r="C1198" i="1"/>
  <c r="C1124" i="1"/>
  <c r="C1213" i="1"/>
  <c r="C1125" i="1"/>
  <c r="C1126" i="1"/>
  <c r="C1127" i="1"/>
  <c r="C1128" i="1"/>
  <c r="C1206" i="1"/>
  <c r="C1182" i="1"/>
  <c r="C1129" i="1"/>
  <c r="C1130" i="1"/>
  <c r="C1131" i="1"/>
  <c r="C1176" i="1"/>
  <c r="C1144" i="1"/>
  <c r="C1148" i="1"/>
  <c r="C1170" i="1"/>
  <c r="C1146" i="1"/>
  <c r="C1217" i="1"/>
  <c r="C1147" i="1"/>
  <c r="C1200" i="1"/>
  <c r="C1215" i="1"/>
  <c r="C1201" i="1"/>
  <c r="C1155" i="1"/>
  <c r="C1132" i="1"/>
  <c r="C1204" i="1"/>
  <c r="C1199" i="1"/>
  <c r="C1193" i="1"/>
  <c r="C1178" i="1"/>
  <c r="C1150" i="1"/>
  <c r="C1141" i="1"/>
  <c r="C1171" i="1"/>
  <c r="C1173" i="1"/>
  <c r="C1174" i="1"/>
  <c r="C1156" i="1"/>
  <c r="C1142" i="1"/>
  <c r="C1140" i="1"/>
  <c r="C1133" i="1"/>
  <c r="C1222" i="1"/>
  <c r="C1134" i="1"/>
  <c r="C1165" i="1"/>
  <c r="C1135" i="1"/>
  <c r="C1136" i="1"/>
  <c r="C1168" i="1"/>
  <c r="C1159" i="1"/>
  <c r="C1162" i="1"/>
  <c r="C1137" i="1"/>
  <c r="C1164" i="1"/>
  <c r="C1138" i="1"/>
  <c r="C1139" i="1"/>
  <c r="C1224" i="1"/>
  <c r="C1225" i="1"/>
  <c r="C1226" i="1"/>
  <c r="C1227" i="1"/>
  <c r="C1228" i="1"/>
  <c r="C1296" i="1"/>
  <c r="C1303" i="1"/>
  <c r="C1297" i="1"/>
  <c r="C1285" i="1"/>
  <c r="C1253" i="1"/>
  <c r="C1294" i="1"/>
  <c r="C1245" i="1"/>
  <c r="C1268" i="1"/>
  <c r="C1252" i="1"/>
  <c r="C1276" i="1"/>
  <c r="C1269" i="1"/>
  <c r="C1255" i="1"/>
  <c r="C1293" i="1"/>
  <c r="C1279" i="1"/>
  <c r="C1301" i="1"/>
  <c r="C1295" i="1"/>
  <c r="C1292" i="1"/>
  <c r="C1289" i="1"/>
  <c r="C1264" i="1"/>
  <c r="C1246" i="1"/>
  <c r="C1229" i="1"/>
  <c r="C1230" i="1"/>
  <c r="C1231" i="1"/>
  <c r="C1260" i="1"/>
  <c r="C1232" i="1"/>
  <c r="C1284" i="1"/>
  <c r="C1233" i="1"/>
  <c r="C1263" i="1"/>
  <c r="C1261" i="1"/>
  <c r="C1234" i="1"/>
  <c r="C1247" i="1"/>
  <c r="C1235" i="1"/>
  <c r="C1266" i="1"/>
  <c r="C1236" i="1"/>
  <c r="C1256" i="1"/>
  <c r="C1250" i="1"/>
  <c r="C1237" i="1"/>
  <c r="C1248" i="1"/>
  <c r="C1238" i="1"/>
  <c r="C1267" i="1"/>
  <c r="C1239" i="1"/>
  <c r="C1257" i="1"/>
  <c r="C1251" i="1"/>
  <c r="C1307" i="1"/>
  <c r="C1308" i="1"/>
  <c r="C1304" i="1"/>
  <c r="C1305" i="1"/>
  <c r="C1306" i="1"/>
  <c r="C1288" i="1"/>
  <c r="C1281" i="1"/>
  <c r="C1280" i="1"/>
  <c r="C1262" i="1"/>
  <c r="C1258" i="1"/>
  <c r="C1249" i="1"/>
  <c r="C1270" i="1"/>
  <c r="C1277" i="1"/>
  <c r="C1259" i="1"/>
  <c r="C1240" i="1"/>
  <c r="C1283" i="1"/>
  <c r="C1290" i="1"/>
  <c r="C1254" i="1"/>
  <c r="C1241" i="1"/>
  <c r="C1298" i="1"/>
  <c r="C1278" i="1"/>
  <c r="C1286" i="1"/>
  <c r="C1291" i="1"/>
  <c r="C1242" i="1"/>
  <c r="C1300" i="1"/>
  <c r="C1275" i="1"/>
  <c r="C1274" i="1"/>
  <c r="C1282" i="1"/>
  <c r="C1243" i="1"/>
  <c r="C1299" i="1"/>
  <c r="C1244" i="1"/>
  <c r="C1271" i="1"/>
  <c r="C1265" i="1"/>
  <c r="C1273" i="1"/>
  <c r="C1272" i="1"/>
  <c r="C1287" i="1"/>
  <c r="C1302" i="1"/>
  <c r="C1360" i="1"/>
  <c r="C1368" i="1"/>
  <c r="C1335" i="1"/>
  <c r="C1359" i="1"/>
  <c r="C1365" i="1"/>
  <c r="C1351" i="1"/>
  <c r="C1339" i="1"/>
  <c r="C1352" i="1"/>
  <c r="C1350" i="1"/>
  <c r="C1354" i="1"/>
  <c r="C1356" i="1"/>
  <c r="C1346" i="1"/>
  <c r="C1309" i="1"/>
  <c r="C1310" i="1"/>
  <c r="C1372" i="1"/>
  <c r="C1364" i="1"/>
  <c r="C1311" i="1"/>
  <c r="C1312" i="1"/>
  <c r="C1313" i="1"/>
  <c r="C1314" i="1"/>
  <c r="C1338" i="1"/>
  <c r="C1362" i="1"/>
  <c r="C1369" i="1"/>
  <c r="C1315" i="1"/>
  <c r="C1316" i="1"/>
  <c r="C1371" i="1"/>
  <c r="C1317" i="1"/>
  <c r="C1318" i="1"/>
  <c r="C1343" i="1"/>
  <c r="C1342" i="1"/>
  <c r="C1319" i="1"/>
  <c r="C1320" i="1"/>
  <c r="C1321" i="1"/>
  <c r="C1334" i="1"/>
  <c r="C1322" i="1"/>
  <c r="C1323" i="1"/>
  <c r="C1324" i="1"/>
  <c r="C1325" i="1"/>
  <c r="C1326" i="1"/>
  <c r="C1327" i="1"/>
  <c r="C1367" i="1"/>
  <c r="C1370" i="1"/>
  <c r="C1328" i="1"/>
  <c r="C1340" i="1"/>
  <c r="C1353" i="1"/>
  <c r="C1329" i="1"/>
  <c r="C1330" i="1"/>
  <c r="C1345" i="1"/>
  <c r="C1347" i="1"/>
  <c r="C1358" i="1"/>
  <c r="C1348" i="1"/>
  <c r="C1331" i="1"/>
  <c r="C1332" i="1"/>
  <c r="C1336" i="1"/>
  <c r="C1355" i="1"/>
  <c r="C1357" i="1"/>
  <c r="C1344" i="1"/>
  <c r="C1341" i="1"/>
  <c r="C1349" i="1"/>
  <c r="C1333" i="1"/>
  <c r="C1337" i="1"/>
  <c r="C1361" i="1"/>
  <c r="C1366" i="1"/>
  <c r="C1363" i="1"/>
  <c r="C1373" i="1"/>
  <c r="C1374" i="1"/>
  <c r="C1375" i="1"/>
  <c r="C1376" i="1"/>
  <c r="C1377" i="1"/>
  <c r="C1391" i="1"/>
  <c r="C1386" i="1"/>
  <c r="C1378" i="1"/>
  <c r="C1379" i="1"/>
  <c r="C1380" i="1"/>
  <c r="C1381" i="1"/>
  <c r="C1392" i="1"/>
  <c r="C1387" i="1"/>
  <c r="C1399" i="1"/>
  <c r="C1397" i="1"/>
  <c r="C1398" i="1"/>
  <c r="C1382" i="1"/>
  <c r="C1388" i="1"/>
  <c r="C1383" i="1"/>
  <c r="C1389" i="1"/>
  <c r="C1384" i="1"/>
  <c r="C1385" i="1"/>
  <c r="C1393" i="1"/>
  <c r="C1394" i="1"/>
  <c r="C1390" i="1"/>
  <c r="C1395" i="1"/>
  <c r="C1396" i="1"/>
  <c r="C1476" i="1"/>
  <c r="C1443" i="1"/>
  <c r="C1463" i="1"/>
  <c r="C1400" i="1"/>
  <c r="C1401" i="1"/>
  <c r="C1402" i="1"/>
  <c r="C1433" i="1"/>
  <c r="C1423" i="1"/>
  <c r="C1434" i="1"/>
  <c r="C1471" i="1"/>
  <c r="C1457" i="1"/>
  <c r="C1467" i="1"/>
  <c r="C1430" i="1"/>
  <c r="C1438" i="1"/>
  <c r="C1436" i="1"/>
  <c r="C1421" i="1"/>
  <c r="C1431" i="1"/>
  <c r="C1462" i="1"/>
  <c r="C1439" i="1"/>
  <c r="C1470" i="1"/>
  <c r="C1473" i="1"/>
  <c r="C1469" i="1"/>
  <c r="C1450" i="1"/>
  <c r="C1472" i="1"/>
  <c r="C1403" i="1"/>
  <c r="C1429" i="1"/>
  <c r="C1454" i="1"/>
  <c r="C1441" i="1"/>
  <c r="C1468" i="1"/>
  <c r="C1440" i="1"/>
  <c r="C1442" i="1"/>
  <c r="C1464" i="1"/>
  <c r="C1455" i="1"/>
  <c r="C1404" i="1"/>
  <c r="C1405" i="1"/>
  <c r="C1419" i="1"/>
  <c r="C1406" i="1"/>
  <c r="C1435" i="1"/>
  <c r="C1475" i="1"/>
  <c r="C1407" i="1"/>
  <c r="C1453" i="1"/>
  <c r="C1408" i="1"/>
  <c r="C1459" i="1"/>
  <c r="C1466" i="1"/>
  <c r="C1409" i="1"/>
  <c r="C1456" i="1"/>
  <c r="C1461" i="1"/>
  <c r="C1410" i="1"/>
  <c r="C1460" i="1"/>
  <c r="C1465" i="1"/>
  <c r="C1411" i="1"/>
  <c r="C1427" i="1"/>
  <c r="C1412" i="1"/>
  <c r="C1448" i="1"/>
  <c r="C1420" i="1"/>
  <c r="C1446" i="1"/>
  <c r="C1449" i="1"/>
  <c r="C1445" i="1"/>
  <c r="C1426" i="1"/>
  <c r="C1458" i="1"/>
  <c r="C1452" i="1"/>
  <c r="C1451" i="1"/>
  <c r="C1444" i="1"/>
  <c r="C1422" i="1"/>
  <c r="C1432" i="1"/>
  <c r="C1413" i="1"/>
  <c r="C1437" i="1"/>
  <c r="C1418" i="1"/>
  <c r="C1424" i="1"/>
  <c r="C1447" i="1"/>
  <c r="C1425" i="1"/>
  <c r="C1428" i="1"/>
  <c r="C1414" i="1"/>
  <c r="C1415" i="1"/>
  <c r="C1416" i="1"/>
  <c r="C1417" i="1"/>
  <c r="C1474" i="1"/>
  <c r="C1582" i="1"/>
  <c r="C1536" i="1"/>
  <c r="C1591" i="1"/>
  <c r="C1588" i="1"/>
  <c r="C1539" i="1"/>
  <c r="C1512" i="1"/>
  <c r="C1527" i="1"/>
  <c r="C1507" i="1"/>
  <c r="C1477" i="1"/>
  <c r="C1523" i="1"/>
  <c r="C1593" i="1"/>
  <c r="C1559" i="1"/>
  <c r="C1570" i="1"/>
  <c r="C1601" i="1"/>
  <c r="C1579" i="1"/>
  <c r="C1518" i="1"/>
  <c r="C1524" i="1"/>
  <c r="C1478" i="1"/>
  <c r="C1479" i="1"/>
  <c r="C1566" i="1"/>
  <c r="C1605" i="1"/>
  <c r="C1480" i="1"/>
  <c r="C1481" i="1"/>
  <c r="C1514" i="1"/>
  <c r="C1595" i="1"/>
  <c r="C1592" i="1"/>
  <c r="C1522" i="1"/>
  <c r="C1506" i="1"/>
  <c r="C1521" i="1"/>
  <c r="C1526" i="1"/>
  <c r="C1482" i="1"/>
  <c r="C1569" i="1"/>
  <c r="C1613" i="1"/>
  <c r="C1611" i="1"/>
  <c r="C1586" i="1"/>
  <c r="C1568" i="1"/>
  <c r="C1483" i="1"/>
  <c r="C1534" i="1"/>
  <c r="C1498" i="1"/>
  <c r="C1501" i="1"/>
  <c r="C1563" i="1"/>
  <c r="C1532" i="1"/>
  <c r="C1574" i="1"/>
  <c r="C1542" i="1"/>
  <c r="C1587" i="1"/>
  <c r="C1508" i="1"/>
  <c r="C1535" i="1"/>
  <c r="C1562" i="1"/>
  <c r="C1543" i="1"/>
  <c r="C1575" i="1"/>
  <c r="C1509" i="1"/>
  <c r="C1513" i="1"/>
  <c r="C1484" i="1"/>
  <c r="C1497" i="1"/>
  <c r="C1537" i="1"/>
  <c r="C1499" i="1"/>
  <c r="C1500" i="1"/>
  <c r="C1502" i="1"/>
  <c r="C1503" i="1"/>
  <c r="C1583" i="1"/>
  <c r="C1511" i="1"/>
  <c r="C1571" i="1"/>
  <c r="C1590" i="1"/>
  <c r="C1510" i="1"/>
  <c r="C1485" i="1"/>
  <c r="C1544" i="1"/>
  <c r="C1602" i="1"/>
  <c r="C1486" i="1"/>
  <c r="C1546" i="1"/>
  <c r="C1550" i="1"/>
  <c r="C1560" i="1"/>
  <c r="C1564" i="1"/>
  <c r="C1572" i="1"/>
  <c r="C1555" i="1"/>
  <c r="C1545" i="1"/>
  <c r="C1529" i="1"/>
  <c r="C1610" i="1"/>
  <c r="C1603" i="1"/>
  <c r="C1487" i="1"/>
  <c r="C1616" i="1"/>
  <c r="C1617" i="1"/>
  <c r="C1618" i="1"/>
  <c r="C1580" i="1"/>
  <c r="C1608" i="1"/>
  <c r="C1599" i="1"/>
  <c r="C1609" i="1"/>
  <c r="C1614" i="1"/>
  <c r="C1598" i="1"/>
  <c r="C1604" i="1"/>
  <c r="C1606" i="1"/>
  <c r="C1488" i="1"/>
  <c r="C1540" i="1"/>
  <c r="C1576" i="1"/>
  <c r="C1596" i="1"/>
  <c r="C1549" i="1"/>
  <c r="C1547" i="1"/>
  <c r="C1520" i="1"/>
  <c r="C1561" i="1"/>
  <c r="C1489" i="1"/>
  <c r="C1600" i="1"/>
  <c r="C1612" i="1"/>
  <c r="C1505" i="1"/>
  <c r="C1584" i="1"/>
  <c r="C1558" i="1"/>
  <c r="C1541" i="1"/>
  <c r="C1531" i="1"/>
  <c r="C1597" i="1"/>
  <c r="C1490" i="1"/>
  <c r="C1491" i="1"/>
  <c r="C1492" i="1"/>
  <c r="C1577" i="1"/>
  <c r="C1607" i="1"/>
  <c r="C1589" i="1"/>
  <c r="C1493" i="1"/>
  <c r="C1494" i="1"/>
  <c r="C1615" i="1"/>
  <c r="C1619" i="1"/>
  <c r="C1548" i="1"/>
  <c r="C1495" i="1"/>
  <c r="C1504" i="1"/>
  <c r="C1581" i="1"/>
  <c r="C1530" i="1"/>
  <c r="C1585" i="1"/>
  <c r="C1567" i="1"/>
  <c r="C1573" i="1"/>
  <c r="C1515" i="1"/>
  <c r="C1557" i="1"/>
  <c r="C1538" i="1"/>
  <c r="C1553" i="1"/>
  <c r="C1556" i="1"/>
  <c r="C1533" i="1"/>
  <c r="C1552" i="1"/>
  <c r="C1517" i="1"/>
  <c r="C1528" i="1"/>
  <c r="C1525" i="1"/>
  <c r="C1578" i="1"/>
  <c r="C1594" i="1"/>
  <c r="C1496" i="1"/>
  <c r="C1551" i="1"/>
  <c r="C1565" i="1"/>
  <c r="C1554" i="1"/>
  <c r="C1519" i="1"/>
  <c r="C1516" i="1"/>
  <c r="C1620" i="1"/>
  <c r="C1670" i="1"/>
  <c r="C1662" i="1"/>
  <c r="C1639" i="1"/>
  <c r="C1645" i="1"/>
  <c r="C1651" i="1"/>
  <c r="C1655" i="1"/>
  <c r="C1652" i="1"/>
  <c r="C1656" i="1"/>
  <c r="C1663" i="1"/>
  <c r="C1640" i="1"/>
  <c r="C1646" i="1"/>
  <c r="C1621" i="1"/>
  <c r="C1675" i="1"/>
  <c r="C1659" i="1"/>
  <c r="C1674" i="1"/>
  <c r="C1664" i="1"/>
  <c r="C1654" i="1"/>
  <c r="C1657" i="1"/>
  <c r="C1622" i="1"/>
  <c r="C1684" i="1"/>
  <c r="C1650" i="1"/>
  <c r="C1678" i="1"/>
  <c r="C1623" i="1"/>
  <c r="C1673" i="1"/>
  <c r="C1624" i="1"/>
  <c r="C1653" i="1"/>
  <c r="C1666" i="1"/>
  <c r="C1643" i="1"/>
  <c r="C1669" i="1"/>
  <c r="C1625" i="1"/>
  <c r="C1626" i="1"/>
  <c r="C1665" i="1"/>
  <c r="C1683" i="1"/>
  <c r="C1671" i="1"/>
  <c r="C1680" i="1"/>
  <c r="C1658" i="1"/>
  <c r="C1627" i="1"/>
  <c r="C1679" i="1"/>
  <c r="C1660" i="1"/>
  <c r="C1628" i="1"/>
  <c r="C1629" i="1"/>
  <c r="C1630" i="1"/>
  <c r="C1631" i="1"/>
  <c r="C1632" i="1"/>
  <c r="C1633" i="1"/>
  <c r="C1634" i="1"/>
  <c r="C1668" i="1"/>
  <c r="C1649" i="1"/>
  <c r="C1661" i="1"/>
  <c r="C1644" i="1"/>
  <c r="C1648" i="1"/>
  <c r="C1642" i="1"/>
  <c r="C1641" i="1"/>
  <c r="C1667" i="1"/>
  <c r="C1647" i="1"/>
  <c r="C1676" i="1"/>
  <c r="C1672" i="1"/>
  <c r="C1677" i="1"/>
  <c r="C1682" i="1"/>
  <c r="C1681" i="1"/>
  <c r="C1635" i="1"/>
  <c r="C1636" i="1"/>
  <c r="C1637" i="1"/>
  <c r="C1638" i="1"/>
  <c r="C1719" i="1"/>
  <c r="C1717" i="1"/>
  <c r="C1723" i="1"/>
  <c r="C1720" i="1"/>
  <c r="C1727" i="1"/>
  <c r="C1704" i="1"/>
  <c r="C1724" i="1"/>
  <c r="C1716" i="1"/>
  <c r="C1726" i="1"/>
  <c r="C1721" i="1"/>
  <c r="C1728" i="1"/>
  <c r="C1705" i="1"/>
  <c r="C1685" i="1"/>
  <c r="C1739" i="1"/>
  <c r="C1741" i="1"/>
  <c r="C1740" i="1"/>
  <c r="C1738" i="1"/>
  <c r="C1742" i="1"/>
  <c r="C1703" i="1"/>
  <c r="C1708" i="1"/>
  <c r="C1686" i="1"/>
  <c r="C1687" i="1"/>
  <c r="C1688" i="1"/>
  <c r="C1735" i="1"/>
  <c r="C1689" i="1"/>
  <c r="C1690" i="1"/>
  <c r="C1734" i="1"/>
  <c r="C1691" i="1"/>
  <c r="C1736" i="1"/>
  <c r="C1731" i="1"/>
  <c r="C1692" i="1"/>
  <c r="C1712" i="1"/>
  <c r="C1722" i="1"/>
  <c r="C1693" i="1"/>
  <c r="C1694" i="1"/>
  <c r="C1695" i="1"/>
  <c r="C1696" i="1"/>
  <c r="C1729" i="1"/>
  <c r="C1730" i="1"/>
  <c r="C1733" i="1"/>
  <c r="C1737" i="1"/>
  <c r="C1697" i="1"/>
  <c r="C1698" i="1"/>
  <c r="C1711" i="1"/>
  <c r="C1732" i="1"/>
  <c r="C1710" i="1"/>
  <c r="C1714" i="1"/>
  <c r="C1709" i="1"/>
  <c r="C1713" i="1"/>
  <c r="I1713" i="1" s="1"/>
  <c r="C1715" i="1"/>
  <c r="C1706" i="1"/>
  <c r="C1707" i="1"/>
  <c r="C1718" i="1"/>
  <c r="C1725" i="1"/>
  <c r="C1699" i="1"/>
  <c r="C1700" i="1"/>
  <c r="C1701" i="1"/>
  <c r="C1702" i="1"/>
  <c r="C1786" i="1"/>
  <c r="C1743" i="1"/>
  <c r="C1754" i="1"/>
  <c r="C1766" i="1"/>
  <c r="C1771" i="1"/>
  <c r="C1744" i="1"/>
  <c r="C1745" i="1"/>
  <c r="C1746" i="1"/>
  <c r="C1762" i="1"/>
  <c r="C1765" i="1"/>
  <c r="C1755" i="1"/>
  <c r="C1769" i="1"/>
  <c r="C1777" i="1"/>
  <c r="C1768" i="1"/>
  <c r="C1782" i="1"/>
  <c r="C1785" i="1"/>
  <c r="C1784" i="1"/>
  <c r="C1763" i="1"/>
  <c r="C1747" i="1"/>
  <c r="C1748" i="1"/>
  <c r="C1749" i="1"/>
  <c r="C1750" i="1"/>
  <c r="C1779" i="1"/>
  <c r="C1781" i="1"/>
  <c r="C1772" i="1"/>
  <c r="C1751" i="1"/>
  <c r="C1752" i="1"/>
  <c r="C1783" i="1"/>
  <c r="C1753" i="1"/>
  <c r="C1780" i="1"/>
  <c r="C1773" i="1"/>
  <c r="C1774" i="1"/>
  <c r="C1770" i="1"/>
  <c r="C1764" i="1"/>
  <c r="C1778" i="1"/>
  <c r="C1757" i="1"/>
  <c r="C1758" i="1"/>
  <c r="C1759" i="1"/>
  <c r="C1760" i="1"/>
  <c r="C1775" i="1"/>
  <c r="C1756" i="1"/>
  <c r="C1767" i="1"/>
  <c r="C1776" i="1"/>
  <c r="C1761" i="1"/>
  <c r="C1886" i="1"/>
  <c r="C1787" i="1"/>
  <c r="C1863" i="1"/>
  <c r="C1788" i="1"/>
  <c r="C1855" i="1"/>
  <c r="C1789" i="1"/>
  <c r="C1859" i="1"/>
  <c r="C1790" i="1"/>
  <c r="C1856" i="1"/>
  <c r="C1791" i="1"/>
  <c r="C1864" i="1"/>
  <c r="C1847" i="1"/>
  <c r="C1837" i="1"/>
  <c r="C1848" i="1"/>
  <c r="C1830" i="1"/>
  <c r="C1849" i="1"/>
  <c r="C1831" i="1"/>
  <c r="C1850" i="1"/>
  <c r="C1832" i="1"/>
  <c r="C1812" i="1"/>
  <c r="C1813" i="1"/>
  <c r="C1814" i="1"/>
  <c r="C1815" i="1"/>
  <c r="C1792" i="1"/>
  <c r="C1892" i="1"/>
  <c r="C1793" i="1"/>
  <c r="C1877" i="1"/>
  <c r="C1881" i="1"/>
  <c r="C1861" i="1"/>
  <c r="C1851" i="1"/>
  <c r="C1884" i="1"/>
  <c r="C1882" i="1"/>
  <c r="C1894" i="1"/>
  <c r="C1794" i="1"/>
  <c r="C1883" i="1"/>
  <c r="C1895" i="1"/>
  <c r="C1795" i="1"/>
  <c r="C1889" i="1"/>
  <c r="C1829" i="1"/>
  <c r="C1796" i="1"/>
  <c r="C1875" i="1"/>
  <c r="C1835" i="1"/>
  <c r="C1885" i="1"/>
  <c r="C1860" i="1"/>
  <c r="C1823" i="1"/>
  <c r="C1824" i="1"/>
  <c r="C1841" i="1"/>
  <c r="C1862" i="1"/>
  <c r="C1839" i="1"/>
  <c r="C1857" i="1"/>
  <c r="C1854" i="1"/>
  <c r="C1869" i="1"/>
  <c r="C1853" i="1"/>
  <c r="C1797" i="1"/>
  <c r="C1798" i="1"/>
  <c r="C1844" i="1"/>
  <c r="C1880" i="1"/>
  <c r="C1826" i="1"/>
  <c r="C1827" i="1"/>
  <c r="C1820" i="1"/>
  <c r="C1799" i="1"/>
  <c r="C1870" i="1"/>
  <c r="C1842" i="1"/>
  <c r="C1836" i="1"/>
  <c r="C1846" i="1"/>
  <c r="C1818" i="1"/>
  <c r="C1845" i="1"/>
  <c r="C1843" i="1"/>
  <c r="C1821" i="1"/>
  <c r="C1840" i="1"/>
  <c r="C1819" i="1"/>
  <c r="C1816" i="1"/>
  <c r="C1817" i="1"/>
  <c r="C1838" i="1"/>
  <c r="C1825" i="1"/>
  <c r="C1858" i="1"/>
  <c r="C1822" i="1"/>
  <c r="C1878" i="1"/>
  <c r="C1800" i="1"/>
  <c r="C1890" i="1"/>
  <c r="C1867" i="1"/>
  <c r="C1887" i="1"/>
  <c r="C1893" i="1"/>
  <c r="C1888" i="1"/>
  <c r="C1801" i="1"/>
  <c r="C1802" i="1"/>
  <c r="C1803" i="1"/>
  <c r="C1852" i="1"/>
  <c r="C1879" i="1"/>
  <c r="C1804" i="1"/>
  <c r="C1805" i="1"/>
  <c r="C1876" i="1"/>
  <c r="C1868" i="1"/>
  <c r="C1806" i="1"/>
  <c r="C1807" i="1"/>
  <c r="C1810" i="1"/>
  <c r="C1873" i="1"/>
  <c r="C1871" i="1"/>
  <c r="C1865" i="1"/>
  <c r="C1833" i="1"/>
  <c r="C1808" i="1"/>
  <c r="C1809" i="1"/>
  <c r="C1811" i="1"/>
  <c r="C1874" i="1"/>
  <c r="C1872" i="1"/>
  <c r="C1866" i="1"/>
  <c r="C1834" i="1"/>
  <c r="C1828" i="1"/>
  <c r="C1891" i="1"/>
  <c r="C1896" i="1"/>
  <c r="C1920" i="1"/>
  <c r="C1912" i="1"/>
  <c r="C1897" i="1"/>
  <c r="C1898" i="1"/>
  <c r="C1915" i="1"/>
  <c r="C1899" i="1"/>
  <c r="C1928" i="1"/>
  <c r="C1917" i="1"/>
  <c r="C1918" i="1"/>
  <c r="C1927" i="1"/>
  <c r="C1913" i="1"/>
  <c r="C1934" i="1"/>
  <c r="C1935" i="1"/>
  <c r="C1937" i="1"/>
  <c r="C1900" i="1"/>
  <c r="C1936" i="1"/>
  <c r="C1906" i="1"/>
  <c r="C1907" i="1"/>
  <c r="C1908" i="1"/>
  <c r="C1909" i="1"/>
  <c r="C1910" i="1"/>
  <c r="C1901" i="1"/>
  <c r="C1905" i="1"/>
  <c r="C1931" i="1"/>
  <c r="C1923" i="1"/>
  <c r="C1924" i="1"/>
  <c r="C1926" i="1"/>
  <c r="C1922" i="1"/>
  <c r="C1914" i="1"/>
  <c r="C1921" i="1"/>
  <c r="C1902" i="1"/>
  <c r="C1932" i="1"/>
  <c r="C1903" i="1"/>
  <c r="C1919" i="1"/>
  <c r="C1933" i="1"/>
  <c r="C1930" i="1"/>
  <c r="C1929" i="1"/>
  <c r="C1925" i="1"/>
  <c r="C1916" i="1"/>
  <c r="C1911" i="1"/>
  <c r="C1904" i="1"/>
  <c r="C2021" i="1"/>
  <c r="C2022" i="1"/>
  <c r="C2016" i="1"/>
  <c r="C2015" i="1"/>
  <c r="C1938" i="1"/>
  <c r="C2019" i="1"/>
  <c r="C2020" i="1"/>
  <c r="C1939" i="1"/>
  <c r="C1993" i="1"/>
  <c r="C2006" i="1"/>
  <c r="C1960" i="1"/>
  <c r="C2009" i="1"/>
  <c r="C1940" i="1"/>
  <c r="C1972" i="1"/>
  <c r="C1965" i="1"/>
  <c r="C1941" i="1"/>
  <c r="C1942" i="1"/>
  <c r="C2007" i="1"/>
  <c r="C1979" i="1"/>
  <c r="C1978" i="1"/>
  <c r="C1963" i="1"/>
  <c r="C1958" i="1"/>
  <c r="C1943" i="1"/>
  <c r="C1970" i="1"/>
  <c r="C1944" i="1"/>
  <c r="C2010" i="1"/>
  <c r="C2002" i="1"/>
  <c r="C1996" i="1"/>
  <c r="C1981" i="1"/>
  <c r="C1982" i="1"/>
  <c r="C2000" i="1"/>
  <c r="C2017" i="1"/>
  <c r="C2018" i="1"/>
  <c r="C2014" i="1"/>
  <c r="C1967" i="1"/>
  <c r="C1945" i="1"/>
  <c r="C1946" i="1"/>
  <c r="C1957" i="1"/>
  <c r="C1998" i="1"/>
  <c r="C1995" i="1"/>
  <c r="C1980" i="1"/>
  <c r="C1966" i="1"/>
  <c r="C1947" i="1"/>
  <c r="C1968" i="1"/>
  <c r="C1974" i="1"/>
  <c r="C2003" i="1"/>
  <c r="C1973" i="1"/>
  <c r="C2011" i="1"/>
  <c r="C1948" i="1"/>
  <c r="C1983" i="1"/>
  <c r="C2005" i="1"/>
  <c r="C1991" i="1"/>
  <c r="C2004" i="1"/>
  <c r="C2012" i="1"/>
  <c r="C1949" i="1"/>
  <c r="C2013" i="1"/>
  <c r="C1997" i="1"/>
  <c r="C1999" i="1"/>
  <c r="C1975" i="1"/>
  <c r="C1950" i="1"/>
  <c r="C1951" i="1"/>
  <c r="C1986" i="1"/>
  <c r="C1987" i="1"/>
  <c r="C1971" i="1"/>
  <c r="C1961" i="1"/>
  <c r="C2008" i="1"/>
  <c r="C1992" i="1"/>
  <c r="C1969" i="1"/>
  <c r="C1976" i="1"/>
  <c r="C1964" i="1"/>
  <c r="C1952" i="1"/>
  <c r="C1953" i="1"/>
  <c r="C1988" i="1"/>
  <c r="C1984" i="1"/>
  <c r="C1959" i="1"/>
  <c r="C1962" i="1"/>
  <c r="C1956" i="1"/>
  <c r="C2001" i="1"/>
  <c r="C1985" i="1"/>
  <c r="C1990" i="1"/>
  <c r="C1977" i="1"/>
  <c r="C1989" i="1"/>
  <c r="C1994" i="1"/>
  <c r="C1954" i="1"/>
  <c r="C1955" i="1"/>
  <c r="C2023" i="1"/>
  <c r="C2112" i="1"/>
  <c r="C2098" i="1"/>
  <c r="C2114" i="1"/>
  <c r="C2024" i="1"/>
  <c r="C2025" i="1"/>
  <c r="C2086" i="1"/>
  <c r="C2104" i="1"/>
  <c r="C2103" i="1"/>
  <c r="C2087" i="1"/>
  <c r="C2108" i="1"/>
  <c r="C2026" i="1"/>
  <c r="C2027" i="1"/>
  <c r="C2028" i="1"/>
  <c r="C2097" i="1"/>
  <c r="C2063" i="1"/>
  <c r="C2106" i="1"/>
  <c r="C2068" i="1"/>
  <c r="C2070" i="1"/>
  <c r="C2075" i="1"/>
  <c r="C2029" i="1"/>
  <c r="C2057" i="1"/>
  <c r="C2094" i="1"/>
  <c r="C2083" i="1"/>
  <c r="C2076" i="1"/>
  <c r="C2061" i="1"/>
  <c r="C2058" i="1"/>
  <c r="C2053" i="1"/>
  <c r="C2102" i="1"/>
  <c r="C2109" i="1"/>
  <c r="C2107" i="1"/>
  <c r="C2069" i="1"/>
  <c r="C2067" i="1"/>
  <c r="C2030" i="1"/>
  <c r="C2031" i="1"/>
  <c r="C2059" i="1"/>
  <c r="C2072" i="1"/>
  <c r="C2082" i="1"/>
  <c r="C2064" i="1"/>
  <c r="C2062" i="1"/>
  <c r="C2055" i="1"/>
  <c r="C2066" i="1"/>
  <c r="C2110" i="1"/>
  <c r="C2032" i="1"/>
  <c r="C2065" i="1"/>
  <c r="C2095" i="1"/>
  <c r="C2090" i="1"/>
  <c r="C2089" i="1"/>
  <c r="C2077" i="1"/>
  <c r="C2060" i="1"/>
  <c r="C2054" i="1"/>
  <c r="C2113" i="1"/>
  <c r="C2033" i="1"/>
  <c r="C2034" i="1"/>
  <c r="C2035" i="1"/>
  <c r="C2036" i="1"/>
  <c r="C2037" i="1"/>
  <c r="C2084" i="1"/>
  <c r="C2081" i="1"/>
  <c r="C2085" i="1"/>
  <c r="C2078" i="1"/>
  <c r="C2079" i="1"/>
  <c r="C2038" i="1"/>
  <c r="C2039" i="1"/>
  <c r="C2040" i="1"/>
  <c r="C2051" i="1"/>
  <c r="C2071" i="1"/>
  <c r="C2074" i="1"/>
  <c r="C2073" i="1"/>
  <c r="C2052" i="1"/>
  <c r="C2041" i="1"/>
  <c r="C2042" i="1"/>
  <c r="C2043" i="1"/>
  <c r="C2096" i="1"/>
  <c r="C2101" i="1"/>
  <c r="C2044" i="1"/>
  <c r="C2045" i="1"/>
  <c r="C2046" i="1"/>
  <c r="C2047" i="1"/>
  <c r="C2048" i="1"/>
  <c r="C2056" i="1"/>
  <c r="C2080" i="1"/>
  <c r="C2092" i="1"/>
  <c r="C2111" i="1"/>
  <c r="C2093" i="1"/>
  <c r="C2105" i="1"/>
  <c r="C2049" i="1"/>
  <c r="C2099" i="1"/>
  <c r="C2091" i="1"/>
  <c r="C2088" i="1"/>
  <c r="C2050" i="1"/>
  <c r="C2100" i="1"/>
  <c r="C2115" i="1"/>
  <c r="C2122" i="1"/>
  <c r="C2160" i="1"/>
  <c r="C2167" i="1"/>
  <c r="C2169" i="1"/>
  <c r="C2176" i="1"/>
  <c r="C2116" i="1"/>
  <c r="C2124" i="1"/>
  <c r="C2170" i="1"/>
  <c r="C2155" i="1"/>
  <c r="C2158" i="1"/>
  <c r="C2125" i="1"/>
  <c r="C2147" i="1"/>
  <c r="C2126" i="1"/>
  <c r="C2130" i="1"/>
  <c r="C2128" i="1"/>
  <c r="C2136" i="1"/>
  <c r="C2164" i="1"/>
  <c r="C2162" i="1"/>
  <c r="C2117" i="1"/>
  <c r="C2157" i="1"/>
  <c r="C2163" i="1"/>
  <c r="C2118" i="1"/>
  <c r="C2171" i="1"/>
  <c r="C2166" i="1"/>
  <c r="C2173" i="1"/>
  <c r="C2123" i="1"/>
  <c r="C2161" i="1"/>
  <c r="C2153" i="1"/>
  <c r="C2159" i="1"/>
  <c r="C2168" i="1"/>
  <c r="C2119" i="1"/>
  <c r="C2143" i="1"/>
  <c r="C2145" i="1"/>
  <c r="C2156" i="1"/>
  <c r="C2129" i="1"/>
  <c r="C2140" i="1"/>
  <c r="C2148" i="1"/>
  <c r="C2133" i="1"/>
  <c r="C2139" i="1"/>
  <c r="C2137" i="1"/>
  <c r="C2142" i="1"/>
  <c r="C2151" i="1"/>
  <c r="C2149" i="1"/>
  <c r="C2150" i="1"/>
  <c r="C2132" i="1"/>
  <c r="C2146" i="1"/>
  <c r="C2144" i="1"/>
  <c r="C2141" i="1"/>
  <c r="C2138" i="1"/>
  <c r="C2127" i="1"/>
  <c r="C2135" i="1"/>
  <c r="C2152" i="1"/>
  <c r="C2131" i="1"/>
  <c r="C2134" i="1"/>
  <c r="C2154" i="1"/>
  <c r="C2120" i="1"/>
  <c r="C2165" i="1"/>
  <c r="C2174" i="1"/>
  <c r="C2121" i="1"/>
  <c r="C2172" i="1"/>
  <c r="C2175" i="1"/>
  <c r="C2196" i="1"/>
  <c r="C2189" i="1"/>
  <c r="C2192" i="1"/>
  <c r="C2193" i="1"/>
  <c r="C2190" i="1"/>
  <c r="C2188" i="1"/>
  <c r="C2197" i="1"/>
  <c r="C2191" i="1"/>
  <c r="C2194" i="1"/>
  <c r="C2182" i="1"/>
  <c r="C2186" i="1"/>
  <c r="C2183" i="1"/>
  <c r="C2187" i="1"/>
  <c r="C2185" i="1"/>
  <c r="C2184" i="1"/>
  <c r="C2177" i="1"/>
  <c r="C2195" i="1"/>
  <c r="C2178" i="1"/>
  <c r="C2179" i="1"/>
  <c r="C2180" i="1"/>
  <c r="C2181" i="1"/>
  <c r="C2223" i="1"/>
  <c r="C2203" i="1"/>
  <c r="C2231" i="1"/>
  <c r="C2205" i="1"/>
  <c r="C2232" i="1"/>
  <c r="C2226" i="1"/>
  <c r="C2225" i="1"/>
  <c r="C2219" i="1"/>
  <c r="C2198" i="1"/>
  <c r="C2204" i="1"/>
  <c r="C2229" i="1"/>
  <c r="C2224" i="1"/>
  <c r="C2221" i="1"/>
  <c r="C2208" i="1"/>
  <c r="C2207" i="1"/>
  <c r="C2209" i="1"/>
  <c r="C2199" i="1"/>
  <c r="C2202" i="1"/>
  <c r="C2217" i="1"/>
  <c r="C2212" i="1"/>
  <c r="C2233" i="1"/>
  <c r="C2218" i="1"/>
  <c r="C2210" i="1"/>
  <c r="C2234" i="1"/>
  <c r="C2230" i="1"/>
  <c r="C2220" i="1"/>
  <c r="C2211" i="1"/>
  <c r="C2222" i="1"/>
  <c r="C2214" i="1"/>
  <c r="C2215" i="1"/>
  <c r="C2228" i="1"/>
  <c r="C2216" i="1"/>
  <c r="C2213" i="1"/>
  <c r="C2200" i="1"/>
  <c r="C2235" i="1"/>
  <c r="C2201" i="1"/>
  <c r="C2227" i="1"/>
  <c r="C2206" i="1"/>
  <c r="C2236" i="1"/>
  <c r="C2278" i="1"/>
  <c r="C2254" i="1"/>
  <c r="C2282" i="1"/>
  <c r="C2266" i="1"/>
  <c r="C2237" i="1"/>
  <c r="C2259" i="1"/>
  <c r="C2277" i="1"/>
  <c r="C2238" i="1"/>
  <c r="C2239" i="1"/>
  <c r="C2243" i="1"/>
  <c r="C2261" i="1"/>
  <c r="C2279" i="1"/>
  <c r="C2246" i="1"/>
  <c r="C2269" i="1"/>
  <c r="C2273" i="1"/>
  <c r="C2264" i="1"/>
  <c r="C2258" i="1"/>
  <c r="C2242" i="1"/>
  <c r="C2280" i="1"/>
  <c r="C2270" i="1"/>
  <c r="C2260" i="1"/>
  <c r="C2271" i="1"/>
  <c r="C2255" i="1"/>
  <c r="C2240" i="1"/>
  <c r="C2251" i="1"/>
  <c r="C2274" i="1"/>
  <c r="C2247" i="1"/>
  <c r="C2252" i="1"/>
  <c r="C2267" i="1"/>
  <c r="C2276" i="1"/>
  <c r="C2253" i="1"/>
  <c r="C2250" i="1"/>
  <c r="C2272" i="1"/>
  <c r="C2245" i="1"/>
  <c r="C2248" i="1"/>
  <c r="C2257" i="1"/>
  <c r="C2268" i="1"/>
  <c r="C2256" i="1"/>
  <c r="C2265" i="1"/>
  <c r="C2244" i="1"/>
  <c r="C2262" i="1"/>
  <c r="C2275" i="1"/>
  <c r="C2241" i="1"/>
  <c r="C2249" i="1"/>
  <c r="C2283" i="1"/>
  <c r="C2263" i="1"/>
  <c r="C2281" i="1"/>
  <c r="C18" i="1"/>
  <c r="H64" i="1" a="1"/>
  <c r="H64" i="1" s="1"/>
  <c r="H62" i="1" a="1"/>
  <c r="H62" i="1" s="1"/>
  <c r="H54" i="1" a="1"/>
  <c r="H54" i="1" s="1"/>
  <c r="H2" i="1" a="1"/>
  <c r="H2" i="1" s="1"/>
  <c r="H3" i="1" a="1"/>
  <c r="H3" i="1" s="1"/>
  <c r="H43" i="1" a="1"/>
  <c r="H43" i="1" s="1"/>
  <c r="H25" i="1" a="1"/>
  <c r="H25" i="1" s="1"/>
  <c r="H35" i="1" a="1"/>
  <c r="H35" i="1" s="1"/>
  <c r="H30" i="1" a="1"/>
  <c r="H30" i="1" s="1"/>
  <c r="H44" i="1" a="1"/>
  <c r="H44" i="1" s="1"/>
  <c r="H21" i="1" a="1"/>
  <c r="H21" i="1" s="1"/>
  <c r="H42" i="1" a="1"/>
  <c r="H42" i="1" s="1"/>
  <c r="H50" i="1" a="1"/>
  <c r="H50" i="1" s="1"/>
  <c r="H49" i="1" a="1"/>
  <c r="H49" i="1" s="1"/>
  <c r="H23" i="1" a="1"/>
  <c r="H23" i="1" s="1"/>
  <c r="H38" i="1" a="1"/>
  <c r="H38" i="1" s="1"/>
  <c r="H37" i="1" a="1"/>
  <c r="H37" i="1" s="1"/>
  <c r="H4" i="1" a="1"/>
  <c r="H4" i="1" s="1"/>
  <c r="H26" i="1" a="1"/>
  <c r="H26" i="1" s="1"/>
  <c r="H56" i="1" a="1"/>
  <c r="H56" i="1" s="1"/>
  <c r="H57" i="1" a="1"/>
  <c r="H57" i="1" s="1"/>
  <c r="H60" i="1" a="1"/>
  <c r="H60" i="1" s="1"/>
  <c r="H65" i="1" a="1"/>
  <c r="H65" i="1" s="1"/>
  <c r="H17" i="1" a="1"/>
  <c r="H17" i="1" s="1"/>
  <c r="H16" i="1" a="1"/>
  <c r="H16" i="1" s="1"/>
  <c r="H22" i="1" a="1"/>
  <c r="H22" i="1" s="1"/>
  <c r="H15" i="1" a="1"/>
  <c r="H15" i="1" s="1"/>
  <c r="H39" i="1" a="1"/>
  <c r="H39" i="1" s="1"/>
  <c r="H40" i="1" a="1"/>
  <c r="H40" i="1" s="1"/>
  <c r="H5" i="1" a="1"/>
  <c r="H5" i="1" s="1"/>
  <c r="H55" i="1" a="1"/>
  <c r="H55" i="1" s="1"/>
  <c r="H63" i="1" a="1"/>
  <c r="H63" i="1" s="1"/>
  <c r="H6" i="1" a="1"/>
  <c r="H6" i="1" s="1"/>
  <c r="H7" i="1" a="1"/>
  <c r="H7" i="1" s="1"/>
  <c r="H34" i="1" a="1"/>
  <c r="H34" i="1" s="1"/>
  <c r="H52" i="1" a="1"/>
  <c r="H52" i="1" s="1"/>
  <c r="H8" i="1" a="1"/>
  <c r="H8" i="1" s="1"/>
  <c r="H71" i="1" a="1"/>
  <c r="H71" i="1" s="1"/>
  <c r="H32" i="1" a="1"/>
  <c r="H32" i="1" s="1"/>
  <c r="H24" i="1" a="1"/>
  <c r="H24" i="1" s="1"/>
  <c r="H67" i="1" a="1"/>
  <c r="H67" i="1" s="1"/>
  <c r="H19" i="1" a="1"/>
  <c r="H19" i="1" s="1"/>
  <c r="H41" i="1" a="1"/>
  <c r="H41" i="1" s="1"/>
  <c r="H27" i="1" a="1"/>
  <c r="H27" i="1" s="1"/>
  <c r="H61" i="1" a="1"/>
  <c r="H61" i="1" s="1"/>
  <c r="H66" i="1" a="1"/>
  <c r="H66" i="1" s="1"/>
  <c r="H36" i="1" a="1"/>
  <c r="H36" i="1" s="1"/>
  <c r="H9" i="1" a="1"/>
  <c r="H9" i="1" s="1"/>
  <c r="H10" i="1" a="1"/>
  <c r="H10" i="1" s="1"/>
  <c r="H53" i="1" a="1"/>
  <c r="H53" i="1" s="1"/>
  <c r="H31" i="1" a="1"/>
  <c r="H31" i="1" s="1"/>
  <c r="H51" i="1" a="1"/>
  <c r="H51" i="1" s="1"/>
  <c r="H45" i="1" a="1"/>
  <c r="H45" i="1" s="1"/>
  <c r="H48" i="1" a="1"/>
  <c r="H48" i="1" s="1"/>
  <c r="H33" i="1" a="1"/>
  <c r="H33" i="1" s="1"/>
  <c r="H68" i="1" a="1"/>
  <c r="H68" i="1" s="1"/>
  <c r="H69" i="1" a="1"/>
  <c r="H69" i="1" s="1"/>
  <c r="H70" i="1" a="1"/>
  <c r="H70" i="1" s="1"/>
  <c r="H11" i="1" a="1"/>
  <c r="H11" i="1" s="1"/>
  <c r="H46" i="1" a="1"/>
  <c r="H46" i="1" s="1"/>
  <c r="H28" i="1" a="1"/>
  <c r="H28" i="1" s="1"/>
  <c r="H58" i="1" a="1"/>
  <c r="H58" i="1" s="1"/>
  <c r="H12" i="1" a="1"/>
  <c r="H12" i="1" s="1"/>
  <c r="H47" i="1" a="1"/>
  <c r="H47" i="1" s="1"/>
  <c r="H29" i="1" a="1"/>
  <c r="H29" i="1" s="1"/>
  <c r="H59" i="1" a="1"/>
  <c r="H59" i="1" s="1"/>
  <c r="H13" i="1" a="1"/>
  <c r="H13" i="1" s="1"/>
  <c r="H20" i="1" a="1"/>
  <c r="H20" i="1" s="1"/>
  <c r="H14" i="1" a="1"/>
  <c r="H14" i="1" s="1"/>
  <c r="H167" i="1" a="1"/>
  <c r="H167" i="1" s="1"/>
  <c r="H157" i="1" a="1"/>
  <c r="H157" i="1" s="1"/>
  <c r="H164" i="1" a="1"/>
  <c r="H164" i="1" s="1"/>
  <c r="H168" i="1" a="1"/>
  <c r="H168" i="1" s="1"/>
  <c r="H72" i="1" a="1"/>
  <c r="H72" i="1" s="1"/>
  <c r="H73" i="1" a="1"/>
  <c r="H73" i="1" s="1"/>
  <c r="H161" i="1" a="1"/>
  <c r="H161" i="1" s="1"/>
  <c r="H158" i="1" a="1"/>
  <c r="H158" i="1" s="1"/>
  <c r="H138" i="1" a="1"/>
  <c r="H138" i="1" s="1"/>
  <c r="H130" i="1" a="1"/>
  <c r="H130" i="1" s="1"/>
  <c r="H139" i="1" a="1"/>
  <c r="H139" i="1" s="1"/>
  <c r="H125" i="1" a="1"/>
  <c r="H125" i="1" s="1"/>
  <c r="H108" i="1" a="1"/>
  <c r="H108" i="1" s="1"/>
  <c r="H114" i="1" a="1"/>
  <c r="H114" i="1" s="1"/>
  <c r="H145" i="1" a="1"/>
  <c r="H145" i="1" s="1"/>
  <c r="H129" i="1" a="1"/>
  <c r="H129" i="1" s="1"/>
  <c r="H136" i="1" a="1"/>
  <c r="H136" i="1" s="1"/>
  <c r="H160" i="1" a="1"/>
  <c r="H160" i="1" s="1"/>
  <c r="H74" i="1" a="1"/>
  <c r="H74" i="1" s="1"/>
  <c r="H143" i="1" a="1"/>
  <c r="H143" i="1" s="1"/>
  <c r="H155" i="1" a="1"/>
  <c r="H155" i="1" s="1"/>
  <c r="H150" i="1" a="1"/>
  <c r="H150" i="1" s="1"/>
  <c r="H147" i="1" a="1"/>
  <c r="H147" i="1" s="1"/>
  <c r="H151" i="1" a="1"/>
  <c r="H151" i="1" s="1"/>
  <c r="H75" i="1" a="1"/>
  <c r="H75" i="1" s="1"/>
  <c r="H133" i="1" a="1"/>
  <c r="H133" i="1" s="1"/>
  <c r="H148" i="1" a="1"/>
  <c r="H148" i="1" s="1"/>
  <c r="H109" i="1" a="1"/>
  <c r="H109" i="1" s="1"/>
  <c r="H79" i="1" a="1"/>
  <c r="H79" i="1" s="1"/>
  <c r="H80" i="1" a="1"/>
  <c r="H80" i="1" s="1"/>
  <c r="H116" i="1" a="1"/>
  <c r="H116" i="1" s="1"/>
  <c r="H98" i="1" a="1"/>
  <c r="H98" i="1" s="1"/>
  <c r="H126" i="1" a="1"/>
  <c r="H126" i="1" s="1"/>
  <c r="H107" i="1" a="1"/>
  <c r="H107" i="1" s="1"/>
  <c r="H110" i="1" a="1"/>
  <c r="H110" i="1" s="1"/>
  <c r="H81" i="1" a="1"/>
  <c r="H81" i="1" s="1"/>
  <c r="H88" i="1" a="1"/>
  <c r="H88" i="1" s="1"/>
  <c r="H117" i="1" a="1"/>
  <c r="H117" i="1" s="1"/>
  <c r="H83" i="1" a="1"/>
  <c r="H83" i="1" s="1"/>
  <c r="H99" i="1" a="1"/>
  <c r="H99" i="1" s="1"/>
  <c r="H92" i="1" a="1"/>
  <c r="H92" i="1" s="1"/>
  <c r="H102" i="1" a="1"/>
  <c r="H102" i="1" s="1"/>
  <c r="H86" i="1" a="1"/>
  <c r="H86" i="1" s="1"/>
  <c r="H122" i="1" a="1"/>
  <c r="H122" i="1" s="1"/>
  <c r="H111" i="1" a="1"/>
  <c r="H111" i="1" s="1"/>
  <c r="H95" i="1" a="1"/>
  <c r="H95" i="1" s="1"/>
  <c r="H82" i="1" a="1"/>
  <c r="H82" i="1" s="1"/>
  <c r="H89" i="1" a="1"/>
  <c r="H89" i="1" s="1"/>
  <c r="H118" i="1" a="1"/>
  <c r="H118" i="1" s="1"/>
  <c r="H84" i="1" a="1"/>
  <c r="H84" i="1" s="1"/>
  <c r="H100" i="1" a="1"/>
  <c r="H100" i="1" s="1"/>
  <c r="H137" i="1" a="1"/>
  <c r="H137" i="1" s="1"/>
  <c r="H93" i="1" a="1"/>
  <c r="H93" i="1" s="1"/>
  <c r="H103" i="1" a="1"/>
  <c r="H103" i="1" s="1"/>
  <c r="H87" i="1" a="1"/>
  <c r="H87" i="1" s="1"/>
  <c r="H115" i="1" a="1"/>
  <c r="H115" i="1" s="1"/>
  <c r="H123" i="1" a="1"/>
  <c r="H123" i="1" s="1"/>
  <c r="H112" i="1" a="1"/>
  <c r="H112" i="1" s="1"/>
  <c r="H96" i="1" a="1"/>
  <c r="H96" i="1" s="1"/>
  <c r="H90" i="1" a="1"/>
  <c r="H90" i="1" s="1"/>
  <c r="H119" i="1" a="1"/>
  <c r="H119" i="1" s="1"/>
  <c r="H85" i="1" a="1"/>
  <c r="H85" i="1" s="1"/>
  <c r="H101" i="1" a="1"/>
  <c r="H101" i="1" s="1"/>
  <c r="H94" i="1" a="1"/>
  <c r="H94" i="1" s="1"/>
  <c r="H104" i="1" a="1"/>
  <c r="H104" i="1" s="1"/>
  <c r="H121" i="1" a="1"/>
  <c r="H121" i="1" s="1"/>
  <c r="H124" i="1" a="1"/>
  <c r="H124" i="1" s="1"/>
  <c r="H113" i="1" a="1"/>
  <c r="H113" i="1" s="1"/>
  <c r="H97" i="1" a="1"/>
  <c r="H97" i="1" s="1"/>
  <c r="H105" i="1" a="1"/>
  <c r="H105" i="1" s="1"/>
  <c r="H106" i="1" a="1"/>
  <c r="H106" i="1" s="1"/>
  <c r="H76" i="1" a="1"/>
  <c r="H76" i="1" s="1"/>
  <c r="H146" i="1" a="1"/>
  <c r="H146" i="1" s="1"/>
  <c r="H149" i="1" a="1"/>
  <c r="H149" i="1" s="1"/>
  <c r="H131" i="1" a="1"/>
  <c r="H131" i="1" s="1"/>
  <c r="H120" i="1" a="1"/>
  <c r="H120" i="1" s="1"/>
  <c r="H91" i="1" a="1"/>
  <c r="H91" i="1" s="1"/>
  <c r="H132" i="1" a="1"/>
  <c r="H132" i="1" s="1"/>
  <c r="H77" i="1" a="1"/>
  <c r="H77" i="1" s="1"/>
  <c r="H134" i="1" a="1"/>
  <c r="H134" i="1" s="1"/>
  <c r="H127" i="1" a="1"/>
  <c r="H127" i="1" s="1"/>
  <c r="H166" i="1" a="1"/>
  <c r="H166" i="1" s="1"/>
  <c r="H163" i="1" a="1"/>
  <c r="H163" i="1" s="1"/>
  <c r="H141" i="1" a="1"/>
  <c r="H141" i="1" s="1"/>
  <c r="H162" i="1" a="1"/>
  <c r="H162" i="1" s="1"/>
  <c r="H78" i="1" a="1"/>
  <c r="H78" i="1" s="1"/>
  <c r="H135" i="1" a="1"/>
  <c r="H135" i="1" s="1"/>
  <c r="H128" i="1" a="1"/>
  <c r="H128" i="1" s="1"/>
  <c r="H144" i="1" a="1"/>
  <c r="H144" i="1" s="1"/>
  <c r="H142" i="1" a="1"/>
  <c r="H142" i="1" s="1"/>
  <c r="H152" i="1" a="1"/>
  <c r="H152" i="1" s="1"/>
  <c r="H156" i="1" a="1"/>
  <c r="H156" i="1" s="1"/>
  <c r="H165" i="1" a="1"/>
  <c r="H165" i="1" s="1"/>
  <c r="H154" i="1" a="1"/>
  <c r="H154" i="1" s="1"/>
  <c r="H159" i="1" a="1"/>
  <c r="H159" i="1" s="1"/>
  <c r="H153" i="1" a="1"/>
  <c r="H153" i="1" s="1"/>
  <c r="H140" i="1" a="1"/>
  <c r="H140" i="1" s="1"/>
  <c r="H213" i="1" a="1"/>
  <c r="H213" i="1" s="1"/>
  <c r="H212" i="1" a="1"/>
  <c r="H212" i="1" s="1"/>
  <c r="H206" i="1" a="1"/>
  <c r="H206" i="1" s="1"/>
  <c r="H196" i="1" a="1"/>
  <c r="H196" i="1" s="1"/>
  <c r="H202" i="1" a="1"/>
  <c r="H202" i="1" s="1"/>
  <c r="H211" i="1" a="1"/>
  <c r="H211" i="1" s="1"/>
  <c r="H198" i="1" a="1"/>
  <c r="H198" i="1" s="1"/>
  <c r="H203" i="1" a="1"/>
  <c r="H203" i="1" s="1"/>
  <c r="H216" i="1" a="1"/>
  <c r="H216" i="1" s="1"/>
  <c r="H217" i="1" a="1"/>
  <c r="H217" i="1" s="1"/>
  <c r="H191" i="1" a="1"/>
  <c r="H191" i="1" s="1"/>
  <c r="H192" i="1" a="1"/>
  <c r="H192" i="1" s="1"/>
  <c r="H195" i="1" a="1"/>
  <c r="H195" i="1" s="1"/>
  <c r="H218" i="1" a="1"/>
  <c r="H218" i="1" s="1"/>
  <c r="H214" i="1" a="1"/>
  <c r="H214" i="1" s="1"/>
  <c r="H219" i="1" a="1"/>
  <c r="H219" i="1" s="1"/>
  <c r="H169" i="1" a="1"/>
  <c r="H169" i="1" s="1"/>
  <c r="H170" i="1" a="1"/>
  <c r="H170" i="1" s="1"/>
  <c r="H232" i="1" a="1"/>
  <c r="H232" i="1" s="1"/>
  <c r="H233" i="1" a="1"/>
  <c r="H233" i="1" s="1"/>
  <c r="H197" i="1" a="1"/>
  <c r="H197" i="1" s="1"/>
  <c r="H201" i="1" a="1"/>
  <c r="H201" i="1" s="1"/>
  <c r="H193" i="1" a="1"/>
  <c r="H193" i="1" s="1"/>
  <c r="H229" i="1" a="1"/>
  <c r="H229" i="1" s="1"/>
  <c r="H222" i="1" a="1"/>
  <c r="H222" i="1" s="1"/>
  <c r="H231" i="1" a="1"/>
  <c r="H231" i="1" s="1"/>
  <c r="H200" i="1" a="1"/>
  <c r="H200" i="1" s="1"/>
  <c r="H209" i="1" a="1"/>
  <c r="H209" i="1" s="1"/>
  <c r="H188" i="1" a="1"/>
  <c r="H188" i="1" s="1"/>
  <c r="H237" i="1" a="1"/>
  <c r="H237" i="1" s="1"/>
  <c r="H171" i="1" a="1"/>
  <c r="H171" i="1" s="1"/>
  <c r="H199" i="1" a="1"/>
  <c r="H199" i="1" s="1"/>
  <c r="H221" i="1" a="1"/>
  <c r="H221" i="1" s="1"/>
  <c r="H223" i="1" a="1"/>
  <c r="H223" i="1" s="1"/>
  <c r="H172" i="1" a="1"/>
  <c r="H172" i="1" s="1"/>
  <c r="H239" i="1" a="1"/>
  <c r="H239" i="1" s="1"/>
  <c r="H234" i="1" a="1"/>
  <c r="H234" i="1" s="1"/>
  <c r="H173" i="1" a="1"/>
  <c r="H173" i="1" s="1"/>
  <c r="H207" i="1" a="1"/>
  <c r="H207" i="1" s="1"/>
  <c r="H224" i="1" a="1"/>
  <c r="H224" i="1" s="1"/>
  <c r="H235" i="1" a="1"/>
  <c r="H235" i="1" s="1"/>
  <c r="H241" i="1" a="1"/>
  <c r="H241" i="1" s="1"/>
  <c r="H240" i="1" a="1"/>
  <c r="H240" i="1" s="1"/>
  <c r="H220" i="1" a="1"/>
  <c r="H220" i="1" s="1"/>
  <c r="H215" i="1" a="1"/>
  <c r="H215" i="1" s="1"/>
  <c r="H208" i="1" a="1"/>
  <c r="H208" i="1" s="1"/>
  <c r="H236" i="1" a="1"/>
  <c r="H236" i="1" s="1"/>
  <c r="H210" i="1" a="1"/>
  <c r="H210" i="1" s="1"/>
  <c r="H174" i="1" a="1"/>
  <c r="H174" i="1" s="1"/>
  <c r="H175" i="1" a="1"/>
  <c r="H175" i="1" s="1"/>
  <c r="H176" i="1" a="1"/>
  <c r="H176" i="1" s="1"/>
  <c r="H177" i="1" a="1"/>
  <c r="H177" i="1" s="1"/>
  <c r="H185" i="1" a="1"/>
  <c r="H185" i="1" s="1"/>
  <c r="H178" i="1" a="1"/>
  <c r="H178" i="1" s="1"/>
  <c r="H204" i="1" a="1"/>
  <c r="H204" i="1" s="1"/>
  <c r="H179" i="1" a="1"/>
  <c r="H179" i="1" s="1"/>
  <c r="H187" i="1" a="1"/>
  <c r="H187" i="1" s="1"/>
  <c r="H180" i="1" a="1"/>
  <c r="H180" i="1" s="1"/>
  <c r="H189" i="1" a="1"/>
  <c r="H189" i="1" s="1"/>
  <c r="H186" i="1" a="1"/>
  <c r="H186" i="1" s="1"/>
  <c r="H205" i="1" a="1"/>
  <c r="H205" i="1" s="1"/>
  <c r="H194" i="1" a="1"/>
  <c r="H194" i="1" s="1"/>
  <c r="H190" i="1" a="1"/>
  <c r="H190" i="1" s="1"/>
  <c r="H225" i="1" a="1"/>
  <c r="H225" i="1" s="1"/>
  <c r="H226" i="1" a="1"/>
  <c r="H226" i="1" s="1"/>
  <c r="H227" i="1" a="1"/>
  <c r="H227" i="1" s="1"/>
  <c r="H228" i="1" a="1"/>
  <c r="H228" i="1" s="1"/>
  <c r="H230" i="1" a="1"/>
  <c r="H230" i="1" s="1"/>
  <c r="H181" i="1" a="1"/>
  <c r="H181" i="1" s="1"/>
  <c r="H182" i="1" a="1"/>
  <c r="H182" i="1" s="1"/>
  <c r="H183" i="1" a="1"/>
  <c r="H183" i="1" s="1"/>
  <c r="H184" i="1" a="1"/>
  <c r="H184" i="1" s="1"/>
  <c r="H238" i="1" a="1"/>
  <c r="H238" i="1" s="1"/>
  <c r="H270" i="1" a="1"/>
  <c r="H270" i="1" s="1"/>
  <c r="H264" i="1" a="1"/>
  <c r="H264" i="1" s="1"/>
  <c r="H258" i="1" a="1"/>
  <c r="H258" i="1" s="1"/>
  <c r="H280" i="1" a="1"/>
  <c r="H280" i="1" s="1"/>
  <c r="H278" i="1" a="1"/>
  <c r="H278" i="1" s="1"/>
  <c r="H305" i="1" a="1"/>
  <c r="H305" i="1" s="1"/>
  <c r="H301" i="1" a="1"/>
  <c r="H301" i="1" s="1"/>
  <c r="H295" i="1" a="1"/>
  <c r="H295" i="1" s="1"/>
  <c r="H259" i="1" a="1"/>
  <c r="H259" i="1" s="1"/>
  <c r="H297" i="1" a="1"/>
  <c r="H297" i="1" s="1"/>
  <c r="H302" i="1" a="1"/>
  <c r="H302" i="1" s="1"/>
  <c r="H292" i="1" a="1"/>
  <c r="H292" i="1" s="1"/>
  <c r="H309" i="1" a="1"/>
  <c r="H309" i="1" s="1"/>
  <c r="H263" i="1" a="1"/>
  <c r="H263" i="1" s="1"/>
  <c r="H282" i="1" a="1"/>
  <c r="H282" i="1" s="1"/>
  <c r="H293" i="1" a="1"/>
  <c r="H293" i="1" s="1"/>
  <c r="H294" i="1" a="1"/>
  <c r="H294" i="1" s="1"/>
  <c r="H307" i="1" a="1"/>
  <c r="H307" i="1" s="1"/>
  <c r="H252" i="1" a="1"/>
  <c r="H252" i="1" s="1"/>
  <c r="H298" i="1" a="1"/>
  <c r="H298" i="1" s="1"/>
  <c r="H303" i="1" a="1"/>
  <c r="H303" i="1" s="1"/>
  <c r="H242" i="1" a="1"/>
  <c r="H242" i="1" s="1"/>
  <c r="H271" i="1" a="1"/>
  <c r="H271" i="1" s="1"/>
  <c r="H269" i="1" a="1"/>
  <c r="H269" i="1" s="1"/>
  <c r="H284" i="1" a="1"/>
  <c r="H284" i="1" s="1"/>
  <c r="H283" i="1" a="1"/>
  <c r="H283" i="1" s="1"/>
  <c r="H243" i="1" a="1"/>
  <c r="H243" i="1" s="1"/>
  <c r="H296" i="1" a="1"/>
  <c r="H296" i="1" s="1"/>
  <c r="H244" i="1" a="1"/>
  <c r="H244" i="1" s="1"/>
  <c r="H245" i="1" a="1"/>
  <c r="H245" i="1" s="1"/>
  <c r="H289" i="1" a="1"/>
  <c r="H289" i="1" s="1"/>
  <c r="H268" i="1" a="1"/>
  <c r="H268" i="1" s="1"/>
  <c r="H272" i="1" a="1"/>
  <c r="H272" i="1" s="1"/>
  <c r="H246" i="1" a="1"/>
  <c r="H246" i="1" s="1"/>
  <c r="H247" i="1" a="1"/>
  <c r="H247" i="1" s="1"/>
  <c r="H299" i="1" a="1"/>
  <c r="H299" i="1" s="1"/>
  <c r="H291" i="1" a="1"/>
  <c r="H291" i="1" s="1"/>
  <c r="H279" i="1" a="1"/>
  <c r="H279" i="1" s="1"/>
  <c r="H274" i="1" a="1"/>
  <c r="H274" i="1" s="1"/>
  <c r="H261" i="1" a="1"/>
  <c r="H261" i="1" s="1"/>
  <c r="H253" i="1" a="1"/>
  <c r="H253" i="1" s="1"/>
  <c r="H248" i="1" a="1"/>
  <c r="H248" i="1" s="1"/>
  <c r="H285" i="1" a="1"/>
  <c r="H285" i="1" s="1"/>
  <c r="H304" i="1" a="1"/>
  <c r="H304" i="1" s="1"/>
  <c r="H308" i="1" a="1"/>
  <c r="H308" i="1" s="1"/>
  <c r="H249" i="1" a="1"/>
  <c r="H249" i="1" s="1"/>
  <c r="H310" i="1" a="1"/>
  <c r="H310" i="1" s="1"/>
  <c r="H250" i="1" a="1"/>
  <c r="H250" i="1" s="1"/>
  <c r="H311" i="1" a="1"/>
  <c r="H311" i="1" s="1"/>
  <c r="H313" i="1" a="1"/>
  <c r="H313" i="1" s="1"/>
  <c r="H306" i="1" a="1"/>
  <c r="H306" i="1" s="1"/>
  <c r="H312" i="1" a="1"/>
  <c r="H312" i="1" s="1"/>
  <c r="H300" i="1" a="1"/>
  <c r="H300" i="1" s="1"/>
  <c r="H290" i="1" a="1"/>
  <c r="H290" i="1" s="1"/>
  <c r="H281" i="1" a="1"/>
  <c r="H281" i="1" s="1"/>
  <c r="H273" i="1" a="1"/>
  <c r="H273" i="1" s="1"/>
  <c r="H265" i="1" a="1"/>
  <c r="H265" i="1" s="1"/>
  <c r="H257" i="1" a="1"/>
  <c r="H257" i="1" s="1"/>
  <c r="H256" i="1" a="1"/>
  <c r="H256" i="1" s="1"/>
  <c r="H251" i="1" a="1"/>
  <c r="H251" i="1" s="1"/>
  <c r="H276" i="1" a="1"/>
  <c r="H276" i="1" s="1"/>
  <c r="H288" i="1" a="1"/>
  <c r="H288" i="1" s="1"/>
  <c r="H267" i="1" a="1"/>
  <c r="H267" i="1" s="1"/>
  <c r="H262" i="1" a="1"/>
  <c r="H262" i="1" s="1"/>
  <c r="H275" i="1" a="1"/>
  <c r="H275" i="1" s="1"/>
  <c r="H277" i="1" a="1"/>
  <c r="H277" i="1" s="1"/>
  <c r="H254" i="1" a="1"/>
  <c r="H254" i="1" s="1"/>
  <c r="H287" i="1" a="1"/>
  <c r="H287" i="1" s="1"/>
  <c r="H286" i="1" a="1"/>
  <c r="H286" i="1" s="1"/>
  <c r="H260" i="1" a="1"/>
  <c r="H260" i="1" s="1"/>
  <c r="H266" i="1" a="1"/>
  <c r="H266" i="1" s="1"/>
  <c r="H255" i="1" a="1"/>
  <c r="H255" i="1" s="1"/>
  <c r="H329" i="1" a="1"/>
  <c r="H329" i="1" s="1"/>
  <c r="H334" i="1" a="1"/>
  <c r="H334" i="1" s="1"/>
  <c r="H336" i="1" a="1"/>
  <c r="H336" i="1" s="1"/>
  <c r="H335" i="1" a="1"/>
  <c r="H335" i="1" s="1"/>
  <c r="H332" i="1" a="1"/>
  <c r="H332" i="1" s="1"/>
  <c r="H333" i="1" a="1"/>
  <c r="H333" i="1" s="1"/>
  <c r="H324" i="1" a="1"/>
  <c r="H324" i="1" s="1"/>
  <c r="H327" i="1" a="1"/>
  <c r="H327" i="1" s="1"/>
  <c r="H325" i="1" a="1"/>
  <c r="H325" i="1" s="1"/>
  <c r="H337" i="1" a="1"/>
  <c r="H337" i="1" s="1"/>
  <c r="H331" i="1" a="1"/>
  <c r="H331" i="1" s="1"/>
  <c r="H328" i="1" a="1"/>
  <c r="H328" i="1" s="1"/>
  <c r="H322" i="1" a="1"/>
  <c r="H322" i="1" s="1"/>
  <c r="H319" i="1" a="1"/>
  <c r="H319" i="1" s="1"/>
  <c r="H314" i="1" a="1"/>
  <c r="H314" i="1" s="1"/>
  <c r="H330" i="1" a="1"/>
  <c r="H330" i="1" s="1"/>
  <c r="H315" i="1" a="1"/>
  <c r="H315" i="1" s="1"/>
  <c r="H339" i="1" a="1"/>
  <c r="H339" i="1" s="1"/>
  <c r="H340" i="1" a="1"/>
  <c r="H340" i="1" s="1"/>
  <c r="H316" i="1" a="1"/>
  <c r="H316" i="1" s="1"/>
  <c r="H317" i="1" a="1"/>
  <c r="H317" i="1" s="1"/>
  <c r="H318" i="1" a="1"/>
  <c r="H318" i="1" s="1"/>
  <c r="H338" i="1" a="1"/>
  <c r="H338" i="1" s="1"/>
  <c r="H326" i="1" a="1"/>
  <c r="H326" i="1" s="1"/>
  <c r="H323" i="1" a="1"/>
  <c r="H323" i="1" s="1"/>
  <c r="H321" i="1" a="1"/>
  <c r="H321" i="1" s="1"/>
  <c r="H320" i="1" a="1"/>
  <c r="H320" i="1" s="1"/>
  <c r="H342" i="1" a="1"/>
  <c r="H342" i="1" s="1"/>
  <c r="H343" i="1" a="1"/>
  <c r="H343" i="1" s="1"/>
  <c r="H344" i="1" a="1"/>
  <c r="H344" i="1" s="1"/>
  <c r="H341" i="1" a="1"/>
  <c r="H341" i="1" s="1"/>
  <c r="H369" i="1" a="1"/>
  <c r="H369" i="1" s="1"/>
  <c r="H371" i="1" a="1"/>
  <c r="H371" i="1" s="1"/>
  <c r="H368" i="1" a="1"/>
  <c r="H368" i="1" s="1"/>
  <c r="H370" i="1" a="1"/>
  <c r="H370" i="1" s="1"/>
  <c r="H345" i="1" a="1"/>
  <c r="H345" i="1" s="1"/>
  <c r="H360" i="1" a="1"/>
  <c r="H360" i="1" s="1"/>
  <c r="H364" i="1" a="1"/>
  <c r="H364" i="1" s="1"/>
  <c r="H357" i="1" a="1"/>
  <c r="H357" i="1" s="1"/>
  <c r="H354" i="1" a="1"/>
  <c r="H354" i="1" s="1"/>
  <c r="H355" i="1" a="1"/>
  <c r="H355" i="1" s="1"/>
  <c r="H356" i="1" a="1"/>
  <c r="H356" i="1" s="1"/>
  <c r="H363" i="1" a="1"/>
  <c r="H363" i="1" s="1"/>
  <c r="H358" i="1" a="1"/>
  <c r="H358" i="1" s="1"/>
  <c r="H359" i="1" a="1"/>
  <c r="H359" i="1" s="1"/>
  <c r="H367" i="1" a="1"/>
  <c r="H367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61" i="1" a="1"/>
  <c r="H361" i="1" s="1"/>
  <c r="H362" i="1" a="1"/>
  <c r="H362" i="1" s="1"/>
  <c r="H365" i="1" a="1"/>
  <c r="H365" i="1" s="1"/>
  <c r="H366" i="1" a="1"/>
  <c r="H366" i="1" s="1"/>
  <c r="H419" i="1" a="1"/>
  <c r="H419" i="1" s="1"/>
  <c r="H420" i="1" a="1"/>
  <c r="H420" i="1" s="1"/>
  <c r="H405" i="1" a="1"/>
  <c r="H405" i="1" s="1"/>
  <c r="H410" i="1" a="1"/>
  <c r="H410" i="1" s="1"/>
  <c r="H411" i="1" a="1"/>
  <c r="H411" i="1" s="1"/>
  <c r="H378" i="1" a="1"/>
  <c r="H378" i="1" s="1"/>
  <c r="H406" i="1" a="1"/>
  <c r="H406" i="1" s="1"/>
  <c r="H392" i="1" a="1"/>
  <c r="H392" i="1" s="1"/>
  <c r="H373" i="1" a="1"/>
  <c r="H373" i="1" s="1"/>
  <c r="H401" i="1" a="1"/>
  <c r="H401" i="1" s="1"/>
  <c r="H397" i="1" a="1"/>
  <c r="H397" i="1" s="1"/>
  <c r="H413" i="1" a="1"/>
  <c r="H413" i="1" s="1"/>
  <c r="H409" i="1" a="1"/>
  <c r="H409" i="1" s="1"/>
  <c r="H384" i="1" a="1"/>
  <c r="H384" i="1" s="1"/>
  <c r="H376" i="1" a="1"/>
  <c r="H376" i="1" s="1"/>
  <c r="H394" i="1" a="1"/>
  <c r="H394" i="1" s="1"/>
  <c r="H391" i="1" a="1"/>
  <c r="H391" i="1" s="1"/>
  <c r="H379" i="1" a="1"/>
  <c r="H379" i="1" s="1"/>
  <c r="H417" i="1" a="1"/>
  <c r="H417" i="1" s="1"/>
  <c r="H415" i="1" a="1"/>
  <c r="H415" i="1" s="1"/>
  <c r="H412" i="1" a="1"/>
  <c r="H412" i="1" s="1"/>
  <c r="H414" i="1" a="1"/>
  <c r="H414" i="1" s="1"/>
  <c r="H416" i="1" a="1"/>
  <c r="H416" i="1" s="1"/>
  <c r="H399" i="1" a="1"/>
  <c r="H399" i="1" s="1"/>
  <c r="H387" i="1" a="1"/>
  <c r="H387" i="1" s="1"/>
  <c r="H402" i="1" a="1"/>
  <c r="H402" i="1" s="1"/>
  <c r="H372" i="1" a="1"/>
  <c r="H372" i="1" s="1"/>
  <c r="H374" i="1" a="1"/>
  <c r="H374" i="1" s="1"/>
  <c r="H408" i="1" a="1"/>
  <c r="H408" i="1" s="1"/>
  <c r="H407" i="1" a="1"/>
  <c r="H407" i="1" s="1"/>
  <c r="H393" i="1" a="1"/>
  <c r="H393" i="1" s="1"/>
  <c r="H395" i="1" a="1"/>
  <c r="H395" i="1" s="1"/>
  <c r="H382" i="1" a="1"/>
  <c r="H382" i="1" s="1"/>
  <c r="H375" i="1" a="1"/>
  <c r="H375" i="1" s="1"/>
  <c r="H390" i="1" a="1"/>
  <c r="H390" i="1" s="1"/>
  <c r="H377" i="1" a="1"/>
  <c r="H377" i="1" s="1"/>
  <c r="H403" i="1" a="1"/>
  <c r="H403" i="1" s="1"/>
  <c r="H385" i="1" a="1"/>
  <c r="H385" i="1" s="1"/>
  <c r="H381" i="1" a="1"/>
  <c r="H381" i="1" s="1"/>
  <c r="H396" i="1" a="1"/>
  <c r="H396" i="1" s="1"/>
  <c r="H388" i="1" a="1"/>
  <c r="H388" i="1" s="1"/>
  <c r="H380" i="1" a="1"/>
  <c r="H380" i="1" s="1"/>
  <c r="H383" i="1" a="1"/>
  <c r="H383" i="1" s="1"/>
  <c r="H418" i="1" a="1"/>
  <c r="H418" i="1" s="1"/>
  <c r="H386" i="1" a="1"/>
  <c r="H386" i="1" s="1"/>
  <c r="H404" i="1" a="1"/>
  <c r="H404" i="1" s="1"/>
  <c r="H389" i="1" a="1"/>
  <c r="H389" i="1" s="1"/>
  <c r="H482" i="1" a="1"/>
  <c r="H482" i="1" s="1"/>
  <c r="H461" i="1" a="1"/>
  <c r="H461" i="1" s="1"/>
  <c r="H481" i="1" a="1"/>
  <c r="H481" i="1" s="1"/>
  <c r="H479" i="1" a="1"/>
  <c r="H479" i="1" s="1"/>
  <c r="H421" i="1" a="1"/>
  <c r="H421" i="1" s="1"/>
  <c r="H422" i="1" a="1"/>
  <c r="H422" i="1" s="1"/>
  <c r="H423" i="1" a="1"/>
  <c r="H423" i="1" s="1"/>
  <c r="H491" i="1" a="1"/>
  <c r="H491" i="1" s="1"/>
  <c r="H467" i="1" a="1"/>
  <c r="H467" i="1" s="1"/>
  <c r="H424" i="1" a="1"/>
  <c r="H424" i="1" s="1"/>
  <c r="H425" i="1" a="1"/>
  <c r="H425" i="1" s="1"/>
  <c r="H463" i="1" a="1"/>
  <c r="H463" i="1" s="1"/>
  <c r="H426" i="1" a="1"/>
  <c r="H426" i="1" s="1"/>
  <c r="H452" i="1" a="1"/>
  <c r="H452" i="1" s="1"/>
  <c r="H451" i="1" a="1"/>
  <c r="H451" i="1" s="1"/>
  <c r="H453" i="1" a="1"/>
  <c r="H453" i="1" s="1"/>
  <c r="H470" i="1" a="1"/>
  <c r="H470" i="1" s="1"/>
  <c r="H456" i="1" a="1"/>
  <c r="H456" i="1" s="1"/>
  <c r="H427" i="1" a="1"/>
  <c r="H427" i="1" s="1"/>
  <c r="H428" i="1" a="1"/>
  <c r="H428" i="1" s="1"/>
  <c r="H429" i="1" a="1"/>
  <c r="H429" i="1" s="1"/>
  <c r="H458" i="1" a="1"/>
  <c r="H458" i="1" s="1"/>
  <c r="H430" i="1" a="1"/>
  <c r="H430" i="1" s="1"/>
  <c r="H468" i="1" a="1"/>
  <c r="H468" i="1" s="1"/>
  <c r="H431" i="1" a="1"/>
  <c r="H431" i="1" s="1"/>
  <c r="H432" i="1" a="1"/>
  <c r="H432" i="1" s="1"/>
  <c r="H433" i="1" a="1"/>
  <c r="H433" i="1" s="1"/>
  <c r="H466" i="1" a="1"/>
  <c r="H466" i="1" s="1"/>
  <c r="H434" i="1" a="1"/>
  <c r="H434" i="1" s="1"/>
  <c r="H435" i="1" a="1"/>
  <c r="H435" i="1" s="1"/>
  <c r="H436" i="1" a="1"/>
  <c r="H436" i="1" s="1"/>
  <c r="H460" i="1" a="1"/>
  <c r="H460" i="1" s="1"/>
  <c r="H477" i="1" a="1"/>
  <c r="H477" i="1" s="1"/>
  <c r="H476" i="1" a="1"/>
  <c r="H476" i="1" s="1"/>
  <c r="H471" i="1" a="1"/>
  <c r="H471" i="1" s="1"/>
  <c r="H474" i="1" a="1"/>
  <c r="H474" i="1" s="1"/>
  <c r="H464" i="1" a="1"/>
  <c r="H464" i="1" s="1"/>
  <c r="H497" i="1" a="1"/>
  <c r="H497" i="1" s="1"/>
  <c r="H498" i="1" a="1"/>
  <c r="H498" i="1" s="1"/>
  <c r="H437" i="1" a="1"/>
  <c r="H437" i="1" s="1"/>
  <c r="H438" i="1" a="1"/>
  <c r="H438" i="1" s="1"/>
  <c r="H439" i="1" a="1"/>
  <c r="H439" i="1" s="1"/>
  <c r="H440" i="1" a="1"/>
  <c r="H440" i="1" s="1"/>
  <c r="H490" i="1" a="1"/>
  <c r="H490" i="1" s="1"/>
  <c r="H494" i="1" a="1"/>
  <c r="H494" i="1" s="1"/>
  <c r="H465" i="1" a="1"/>
  <c r="H465" i="1" s="1"/>
  <c r="H462" i="1" a="1"/>
  <c r="H462" i="1" s="1"/>
  <c r="H441" i="1" a="1"/>
  <c r="H441" i="1" s="1"/>
  <c r="H469" i="1" a="1"/>
  <c r="H469" i="1" s="1"/>
  <c r="H486" i="1" a="1"/>
  <c r="H486" i="1" s="1"/>
  <c r="H485" i="1" a="1"/>
  <c r="H485" i="1" s="1"/>
  <c r="H473" i="1" a="1"/>
  <c r="H473" i="1" s="1"/>
  <c r="H455" i="1" a="1"/>
  <c r="H455" i="1" s="1"/>
  <c r="H489" i="1" a="1"/>
  <c r="H489" i="1" s="1"/>
  <c r="H472" i="1" a="1"/>
  <c r="H472" i="1" s="1"/>
  <c r="H492" i="1" a="1"/>
  <c r="H492" i="1" s="1"/>
  <c r="H475" i="1" a="1"/>
  <c r="H475" i="1" s="1"/>
  <c r="H487" i="1" a="1"/>
  <c r="H487" i="1" s="1"/>
  <c r="H495" i="1" a="1"/>
  <c r="H495" i="1" s="1"/>
  <c r="H493" i="1" a="1"/>
  <c r="H493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96" i="1" a="1"/>
  <c r="H496" i="1" s="1"/>
  <c r="H449" i="1" a="1"/>
  <c r="H449" i="1" s="1"/>
  <c r="H478" i="1" a="1"/>
  <c r="H478" i="1" s="1"/>
  <c r="H483" i="1" a="1"/>
  <c r="H483" i="1" s="1"/>
  <c r="H484" i="1" a="1"/>
  <c r="H484" i="1" s="1"/>
  <c r="H450" i="1" a="1"/>
  <c r="H450" i="1" s="1"/>
  <c r="H488" i="1" a="1"/>
  <c r="H488" i="1" s="1"/>
  <c r="H480" i="1" a="1"/>
  <c r="H480" i="1" s="1"/>
  <c r="H457" i="1" a="1"/>
  <c r="H457" i="1" s="1"/>
  <c r="H454" i="1" a="1"/>
  <c r="H454" i="1" s="1"/>
  <c r="H459" i="1" a="1"/>
  <c r="H459" i="1" s="1"/>
  <c r="H499" i="1" a="1"/>
  <c r="H499" i="1" s="1"/>
  <c r="H520" i="1" a="1"/>
  <c r="H520" i="1" s="1"/>
  <c r="H525" i="1" a="1"/>
  <c r="H525" i="1" s="1"/>
  <c r="H524" i="1" a="1"/>
  <c r="H524" i="1" s="1"/>
  <c r="H542" i="1" a="1"/>
  <c r="H542" i="1" s="1"/>
  <c r="H500" i="1" a="1"/>
  <c r="H500" i="1" s="1"/>
  <c r="H539" i="1" a="1"/>
  <c r="H539" i="1" s="1"/>
  <c r="H543" i="1" a="1"/>
  <c r="H543" i="1" s="1"/>
  <c r="H532" i="1" a="1"/>
  <c r="H532" i="1" s="1"/>
  <c r="H537" i="1" a="1"/>
  <c r="H537" i="1" s="1"/>
  <c r="H526" i="1" a="1"/>
  <c r="H526" i="1" s="1"/>
  <c r="H530" i="1" a="1"/>
  <c r="H530" i="1" s="1"/>
  <c r="H516" i="1" a="1"/>
  <c r="H516" i="1" s="1"/>
  <c r="H523" i="1" a="1"/>
  <c r="H523" i="1" s="1"/>
  <c r="H515" i="1" a="1"/>
  <c r="H515" i="1" s="1"/>
  <c r="H529" i="1" a="1"/>
  <c r="H529" i="1" s="1"/>
  <c r="H517" i="1" a="1"/>
  <c r="H517" i="1" s="1"/>
  <c r="H521" i="1" a="1"/>
  <c r="H521" i="1" s="1"/>
  <c r="H513" i="1" a="1"/>
  <c r="H513" i="1" s="1"/>
  <c r="H522" i="1" a="1"/>
  <c r="H522" i="1" s="1"/>
  <c r="H518" i="1" a="1"/>
  <c r="H518" i="1" s="1"/>
  <c r="H538" i="1" a="1"/>
  <c r="H538" i="1" s="1"/>
  <c r="H536" i="1" a="1"/>
  <c r="H536" i="1" s="1"/>
  <c r="H501" i="1" a="1"/>
  <c r="H501" i="1" s="1"/>
  <c r="H534" i="1" a="1"/>
  <c r="H534" i="1" s="1"/>
  <c r="H545" i="1" a="1"/>
  <c r="H545" i="1" s="1"/>
  <c r="H502" i="1" a="1"/>
  <c r="H502" i="1" s="1"/>
  <c r="H540" i="1" a="1"/>
  <c r="H540" i="1" s="1"/>
  <c r="H535" i="1" a="1"/>
  <c r="H535" i="1" s="1"/>
  <c r="H512" i="1" a="1"/>
  <c r="H512" i="1" s="1"/>
  <c r="H519" i="1" a="1"/>
  <c r="H519" i="1" s="1"/>
  <c r="H503" i="1" a="1"/>
  <c r="H503" i="1" s="1"/>
  <c r="H504" i="1" a="1"/>
  <c r="H504" i="1" s="1"/>
  <c r="H505" i="1" a="1"/>
  <c r="H505" i="1" s="1"/>
  <c r="H506" i="1" a="1"/>
  <c r="H506" i="1" s="1"/>
  <c r="H514" i="1" a="1"/>
  <c r="H514" i="1" s="1"/>
  <c r="H541" i="1" a="1"/>
  <c r="H541" i="1" s="1"/>
  <c r="H533" i="1" a="1"/>
  <c r="H533" i="1" s="1"/>
  <c r="H531" i="1" a="1"/>
  <c r="H531" i="1" s="1"/>
  <c r="H528" i="1" a="1"/>
  <c r="H528" i="1" s="1"/>
  <c r="H544" i="1" a="1"/>
  <c r="H544" i="1" s="1"/>
  <c r="H527" i="1" a="1"/>
  <c r="H527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70" i="1" a="1"/>
  <c r="H570" i="1" s="1"/>
  <c r="H582" i="1" a="1"/>
  <c r="H582" i="1" s="1"/>
  <c r="H579" i="1" a="1"/>
  <c r="H579" i="1" s="1"/>
  <c r="H546" i="1" a="1"/>
  <c r="H546" i="1" s="1"/>
  <c r="H547" i="1" a="1"/>
  <c r="H547" i="1" s="1"/>
  <c r="H562" i="1" a="1"/>
  <c r="H562" i="1" s="1"/>
  <c r="H581" i="1" a="1"/>
  <c r="H581" i="1" s="1"/>
  <c r="H583" i="1" a="1"/>
  <c r="H583" i="1" s="1"/>
  <c r="H564" i="1" a="1"/>
  <c r="H564" i="1" s="1"/>
  <c r="H572" i="1" a="1"/>
  <c r="H572" i="1" s="1"/>
  <c r="H557" i="1" a="1"/>
  <c r="H557" i="1" s="1"/>
  <c r="H558" i="1" a="1"/>
  <c r="H558" i="1" s="1"/>
  <c r="H561" i="1" a="1"/>
  <c r="H561" i="1" s="1"/>
  <c r="H566" i="1" a="1"/>
  <c r="H566" i="1" s="1"/>
  <c r="H556" i="1" a="1"/>
  <c r="H556" i="1" s="1"/>
  <c r="H559" i="1" a="1"/>
  <c r="H559" i="1" s="1"/>
  <c r="H548" i="1" a="1"/>
  <c r="H548" i="1" s="1"/>
  <c r="H549" i="1" a="1"/>
  <c r="H549" i="1" s="1"/>
  <c r="H565" i="1" a="1"/>
  <c r="H565" i="1" s="1"/>
  <c r="H550" i="1" a="1"/>
  <c r="H550" i="1" s="1"/>
  <c r="H585" i="1" a="1"/>
  <c r="H585" i="1" s="1"/>
  <c r="H580" i="1" a="1"/>
  <c r="H580" i="1" s="1"/>
  <c r="H577" i="1" a="1"/>
  <c r="H577" i="1" s="1"/>
  <c r="H575" i="1" a="1"/>
  <c r="H575" i="1" s="1"/>
  <c r="H569" i="1" a="1"/>
  <c r="H569" i="1" s="1"/>
  <c r="H560" i="1" a="1"/>
  <c r="H560" i="1" s="1"/>
  <c r="H573" i="1" a="1"/>
  <c r="H573" i="1" s="1"/>
  <c r="H576" i="1" a="1"/>
  <c r="H576" i="1" s="1"/>
  <c r="H563" i="1" a="1"/>
  <c r="H563" i="1" s="1"/>
  <c r="H571" i="1" a="1"/>
  <c r="H571" i="1" s="1"/>
  <c r="H568" i="1" a="1"/>
  <c r="H568" i="1" s="1"/>
  <c r="H584" i="1" a="1"/>
  <c r="H584" i="1" s="1"/>
  <c r="H551" i="1" a="1"/>
  <c r="H551" i="1" s="1"/>
  <c r="H552" i="1" a="1"/>
  <c r="H552" i="1" s="1"/>
  <c r="H553" i="1" a="1"/>
  <c r="H553" i="1" s="1"/>
  <c r="H574" i="1" a="1"/>
  <c r="H574" i="1" s="1"/>
  <c r="H554" i="1" a="1"/>
  <c r="H554" i="1" s="1"/>
  <c r="H567" i="1" a="1"/>
  <c r="H567" i="1" s="1"/>
  <c r="H578" i="1" a="1"/>
  <c r="H578" i="1" s="1"/>
  <c r="H586" i="1" a="1"/>
  <c r="H586" i="1" s="1"/>
  <c r="H555" i="1" a="1"/>
  <c r="H555" i="1" s="1"/>
  <c r="H646" i="1" a="1"/>
  <c r="H646" i="1" s="1"/>
  <c r="H613" i="1" a="1"/>
  <c r="H613" i="1" s="1"/>
  <c r="H634" i="1" a="1"/>
  <c r="H634" i="1" s="1"/>
  <c r="H642" i="1" a="1"/>
  <c r="H642" i="1" s="1"/>
  <c r="H609" i="1" a="1"/>
  <c r="H609" i="1" s="1"/>
  <c r="H607" i="1" a="1"/>
  <c r="H607" i="1" s="1"/>
  <c r="H639" i="1" a="1"/>
  <c r="H639" i="1" s="1"/>
  <c r="H644" i="1" a="1"/>
  <c r="H644" i="1" s="1"/>
  <c r="H647" i="1" a="1"/>
  <c r="H647" i="1" s="1"/>
  <c r="H640" i="1" a="1"/>
  <c r="H640" i="1" s="1"/>
  <c r="H631" i="1" a="1"/>
  <c r="H631" i="1" s="1"/>
  <c r="H587" i="1" a="1"/>
  <c r="H587" i="1" s="1"/>
  <c r="H588" i="1" a="1"/>
  <c r="H588" i="1" s="1"/>
  <c r="H604" i="1" a="1"/>
  <c r="H604" i="1" s="1"/>
  <c r="H621" i="1" a="1"/>
  <c r="H621" i="1" s="1"/>
  <c r="H605" i="1" a="1"/>
  <c r="H605" i="1" s="1"/>
  <c r="H606" i="1" a="1"/>
  <c r="H606" i="1" s="1"/>
  <c r="H638" i="1" a="1"/>
  <c r="H638" i="1" s="1"/>
  <c r="H589" i="1" a="1"/>
  <c r="H589" i="1" s="1"/>
  <c r="H590" i="1" a="1"/>
  <c r="H590" i="1" s="1"/>
  <c r="H629" i="1" a="1"/>
  <c r="H629" i="1" s="1"/>
  <c r="H616" i="1" a="1"/>
  <c r="H616" i="1" s="1"/>
  <c r="H619" i="1" a="1"/>
  <c r="H619" i="1" s="1"/>
  <c r="H637" i="1" a="1"/>
  <c r="H637" i="1" s="1"/>
  <c r="H636" i="1" a="1"/>
  <c r="H636" i="1" s="1"/>
  <c r="H610" i="1" a="1"/>
  <c r="H610" i="1" s="1"/>
  <c r="H624" i="1" a="1"/>
  <c r="H624" i="1" s="1"/>
  <c r="H614" i="1" a="1"/>
  <c r="H614" i="1" s="1"/>
  <c r="H612" i="1" a="1"/>
  <c r="H612" i="1" s="1"/>
  <c r="H623" i="1" a="1"/>
  <c r="H623" i="1" s="1"/>
  <c r="H608" i="1" a="1"/>
  <c r="H608" i="1" s="1"/>
  <c r="H611" i="1" a="1"/>
  <c r="H611" i="1" s="1"/>
  <c r="H591" i="1" a="1"/>
  <c r="H591" i="1" s="1"/>
  <c r="H592" i="1" a="1"/>
  <c r="H592" i="1" s="1"/>
  <c r="H632" i="1" a="1"/>
  <c r="H632" i="1" s="1"/>
  <c r="H593" i="1" a="1"/>
  <c r="H593" i="1" s="1"/>
  <c r="H594" i="1" a="1"/>
  <c r="H594" i="1" s="1"/>
  <c r="H595" i="1" a="1"/>
  <c r="H595" i="1" s="1"/>
  <c r="H617" i="1" a="1"/>
  <c r="H617" i="1" s="1"/>
  <c r="H626" i="1" a="1"/>
  <c r="H626" i="1" s="1"/>
  <c r="H596" i="1" a="1"/>
  <c r="H596" i="1" s="1"/>
  <c r="H648" i="1" a="1"/>
  <c r="H648" i="1" s="1"/>
  <c r="H645" i="1" a="1"/>
  <c r="H645" i="1" s="1"/>
  <c r="H650" i="1" a="1"/>
  <c r="H650" i="1" s="1"/>
  <c r="H649" i="1" a="1"/>
  <c r="H649" i="1" s="1"/>
  <c r="H651" i="1" a="1"/>
  <c r="H651" i="1" s="1"/>
  <c r="H653" i="1" a="1"/>
  <c r="H653" i="1" s="1"/>
  <c r="H597" i="1" a="1"/>
  <c r="H597" i="1" s="1"/>
  <c r="H652" i="1" a="1"/>
  <c r="H652" i="1" s="1"/>
  <c r="H598" i="1" a="1"/>
  <c r="H598" i="1" s="1"/>
  <c r="H635" i="1" a="1"/>
  <c r="H635" i="1" s="1"/>
  <c r="H641" i="1" a="1"/>
  <c r="H641" i="1" s="1"/>
  <c r="H625" i="1" a="1"/>
  <c r="H625" i="1" s="1"/>
  <c r="H615" i="1" a="1"/>
  <c r="H615" i="1" s="1"/>
  <c r="H618" i="1" a="1"/>
  <c r="H618" i="1" s="1"/>
  <c r="H599" i="1" a="1"/>
  <c r="H599" i="1" s="1"/>
  <c r="H600" i="1" a="1"/>
  <c r="H600" i="1" s="1"/>
  <c r="H601" i="1" a="1"/>
  <c r="H601" i="1" s="1"/>
  <c r="H620" i="1" a="1"/>
  <c r="H620" i="1" s="1"/>
  <c r="H622" i="1" a="1"/>
  <c r="H622" i="1" s="1"/>
  <c r="H633" i="1" a="1"/>
  <c r="H633" i="1" s="1"/>
  <c r="H628" i="1" a="1"/>
  <c r="H628" i="1" s="1"/>
  <c r="H627" i="1" a="1"/>
  <c r="H627" i="1" s="1"/>
  <c r="H630" i="1" a="1"/>
  <c r="H630" i="1" s="1"/>
  <c r="H643" i="1" a="1"/>
  <c r="H643" i="1" s="1"/>
  <c r="H602" i="1" a="1"/>
  <c r="H602" i="1" s="1"/>
  <c r="H603" i="1" a="1"/>
  <c r="H603" i="1" s="1"/>
  <c r="H654" i="1" a="1"/>
  <c r="H654" i="1" s="1"/>
  <c r="H681" i="1" a="1"/>
  <c r="H681" i="1" s="1"/>
  <c r="H687" i="1" a="1"/>
  <c r="H687" i="1" s="1"/>
  <c r="H671" i="1" a="1"/>
  <c r="H671" i="1" s="1"/>
  <c r="H678" i="1" a="1"/>
  <c r="H678" i="1" s="1"/>
  <c r="H685" i="1" a="1"/>
  <c r="H685" i="1" s="1"/>
  <c r="H655" i="1" a="1"/>
  <c r="H655" i="1" s="1"/>
  <c r="H670" i="1" a="1"/>
  <c r="H670" i="1" s="1"/>
  <c r="H677" i="1" a="1"/>
  <c r="H677" i="1" s="1"/>
  <c r="H656" i="1" a="1"/>
  <c r="H656" i="1" s="1"/>
  <c r="H675" i="1" a="1"/>
  <c r="H675" i="1" s="1"/>
  <c r="H683" i="1" a="1"/>
  <c r="H683" i="1" s="1"/>
  <c r="H669" i="1" a="1"/>
  <c r="H669" i="1" s="1"/>
  <c r="H679" i="1" a="1"/>
  <c r="H679" i="1" s="1"/>
  <c r="H667" i="1" a="1"/>
  <c r="H667" i="1" s="1"/>
  <c r="H666" i="1" a="1"/>
  <c r="H666" i="1" s="1"/>
  <c r="H665" i="1" a="1"/>
  <c r="H665" i="1" s="1"/>
  <c r="H660" i="1" a="1"/>
  <c r="H660" i="1" s="1"/>
  <c r="H676" i="1" a="1"/>
  <c r="H676" i="1" s="1"/>
  <c r="H672" i="1" a="1"/>
  <c r="H672" i="1" s="1"/>
  <c r="H668" i="1" a="1"/>
  <c r="H668" i="1" s="1"/>
  <c r="H661" i="1" a="1"/>
  <c r="H661" i="1" s="1"/>
  <c r="H686" i="1" a="1"/>
  <c r="H686" i="1" s="1"/>
  <c r="H662" i="1" a="1"/>
  <c r="H662" i="1" s="1"/>
  <c r="H657" i="1" a="1"/>
  <c r="H657" i="1" s="1"/>
  <c r="H658" i="1" a="1"/>
  <c r="H658" i="1" s="1"/>
  <c r="H684" i="1" a="1"/>
  <c r="H684" i="1" s="1"/>
  <c r="H674" i="1" a="1"/>
  <c r="H674" i="1" s="1"/>
  <c r="H682" i="1" a="1"/>
  <c r="H682" i="1" s="1"/>
  <c r="H688" i="1" a="1"/>
  <c r="H688" i="1" s="1"/>
  <c r="H659" i="1" a="1"/>
  <c r="H659" i="1" s="1"/>
  <c r="H664" i="1" a="1"/>
  <c r="H664" i="1" s="1"/>
  <c r="H663" i="1" a="1"/>
  <c r="H663" i="1" s="1"/>
  <c r="H673" i="1" a="1"/>
  <c r="H673" i="1" s="1"/>
  <c r="H680" i="1" a="1"/>
  <c r="H680" i="1" s="1"/>
  <c r="H689" i="1" a="1"/>
  <c r="H689" i="1" s="1"/>
  <c r="H690" i="1" a="1"/>
  <c r="H690" i="1" s="1"/>
  <c r="H691" i="1" a="1"/>
  <c r="H691" i="1" s="1"/>
  <c r="H692" i="1" a="1"/>
  <c r="H692" i="1" s="1"/>
  <c r="H734" i="1" a="1"/>
  <c r="H734" i="1" s="1"/>
  <c r="H693" i="1" a="1"/>
  <c r="H693" i="1" s="1"/>
  <c r="H694" i="1" a="1"/>
  <c r="H694" i="1" s="1"/>
  <c r="H695" i="1" a="1"/>
  <c r="H695" i="1" s="1"/>
  <c r="H719" i="1" a="1"/>
  <c r="H719" i="1" s="1"/>
  <c r="H723" i="1" a="1"/>
  <c r="H723" i="1" s="1"/>
  <c r="H711" i="1" a="1"/>
  <c r="H711" i="1" s="1"/>
  <c r="H725" i="1" a="1"/>
  <c r="H725" i="1" s="1"/>
  <c r="H714" i="1" a="1"/>
  <c r="H714" i="1" s="1"/>
  <c r="H718" i="1" a="1"/>
  <c r="H718" i="1" s="1"/>
  <c r="H731" i="1" a="1"/>
  <c r="H731" i="1" s="1"/>
  <c r="H730" i="1" a="1"/>
  <c r="H730" i="1" s="1"/>
  <c r="H726" i="1" a="1"/>
  <c r="H726" i="1" s="1"/>
  <c r="H715" i="1" a="1"/>
  <c r="H715" i="1" s="1"/>
  <c r="H724" i="1" a="1"/>
  <c r="H724" i="1" s="1"/>
  <c r="H712" i="1" a="1"/>
  <c r="H712" i="1" s="1"/>
  <c r="H702" i="1" a="1"/>
  <c r="H702" i="1" s="1"/>
  <c r="H717" i="1" a="1"/>
  <c r="H717" i="1" s="1"/>
  <c r="H729" i="1" a="1"/>
  <c r="H729" i="1" s="1"/>
  <c r="H696" i="1" a="1"/>
  <c r="H696" i="1" s="1"/>
  <c r="H708" i="1" a="1"/>
  <c r="H708" i="1" s="1"/>
  <c r="H697" i="1" a="1"/>
  <c r="H697" i="1" s="1"/>
  <c r="H703" i="1" a="1"/>
  <c r="H703" i="1" s="1"/>
  <c r="H698" i="1" a="1"/>
  <c r="H698" i="1" s="1"/>
  <c r="H716" i="1" a="1"/>
  <c r="H716" i="1" s="1"/>
  <c r="H713" i="1" a="1"/>
  <c r="H713" i="1" s="1"/>
  <c r="H720" i="1" a="1"/>
  <c r="H720" i="1" s="1"/>
  <c r="H721" i="1" a="1"/>
  <c r="H721" i="1" s="1"/>
  <c r="H699" i="1" a="1"/>
  <c r="H699" i="1" s="1"/>
  <c r="H704" i="1" a="1"/>
  <c r="H704" i="1" s="1"/>
  <c r="H727" i="1" a="1"/>
  <c r="H727" i="1" s="1"/>
  <c r="H722" i="1" a="1"/>
  <c r="H722" i="1" s="1"/>
  <c r="H728" i="1" a="1"/>
  <c r="H728" i="1" s="1"/>
  <c r="H710" i="1" a="1"/>
  <c r="H710" i="1" s="1"/>
  <c r="H709" i="1" a="1"/>
  <c r="H709" i="1" s="1"/>
  <c r="H705" i="1" a="1"/>
  <c r="H705" i="1" s="1"/>
  <c r="H706" i="1" a="1"/>
  <c r="H706" i="1" s="1"/>
  <c r="H707" i="1" a="1"/>
  <c r="H707" i="1" s="1"/>
  <c r="H700" i="1" a="1"/>
  <c r="H700" i="1" s="1"/>
  <c r="H701" i="1" a="1"/>
  <c r="H701" i="1" s="1"/>
  <c r="H732" i="1" a="1"/>
  <c r="H732" i="1" s="1"/>
  <c r="H733" i="1" a="1"/>
  <c r="H733" i="1" s="1"/>
  <c r="H735" i="1" a="1"/>
  <c r="H735" i="1" s="1"/>
  <c r="H765" i="1" a="1"/>
  <c r="H765" i="1" s="1"/>
  <c r="H758" i="1" a="1"/>
  <c r="H758" i="1" s="1"/>
  <c r="H755" i="1" a="1"/>
  <c r="H755" i="1" s="1"/>
  <c r="H759" i="1" a="1"/>
  <c r="H759" i="1" s="1"/>
  <c r="H745" i="1" a="1"/>
  <c r="H745" i="1" s="1"/>
  <c r="H736" i="1" a="1"/>
  <c r="H736" i="1" s="1"/>
  <c r="H747" i="1" a="1"/>
  <c r="H747" i="1" s="1"/>
  <c r="H748" i="1" a="1"/>
  <c r="H748" i="1" s="1"/>
  <c r="H756" i="1" a="1"/>
  <c r="H756" i="1" s="1"/>
  <c r="H768" i="1" a="1"/>
  <c r="H768" i="1" s="1"/>
  <c r="H744" i="1" a="1"/>
  <c r="H744" i="1" s="1"/>
  <c r="H750" i="1" a="1"/>
  <c r="H750" i="1" s="1"/>
  <c r="H752" i="1" a="1"/>
  <c r="H752" i="1" s="1"/>
  <c r="H771" i="1" a="1"/>
  <c r="H771" i="1" s="1"/>
  <c r="H772" i="1" a="1"/>
  <c r="H772" i="1" s="1"/>
  <c r="H773" i="1" a="1"/>
  <c r="H773" i="1" s="1"/>
  <c r="H754" i="1" a="1"/>
  <c r="H754" i="1" s="1"/>
  <c r="H751" i="1" a="1"/>
  <c r="H751" i="1" s="1"/>
  <c r="H737" i="1" a="1"/>
  <c r="H737" i="1" s="1"/>
  <c r="H766" i="1" a="1"/>
  <c r="H766" i="1" s="1"/>
  <c r="H762" i="1" a="1"/>
  <c r="H762" i="1" s="1"/>
  <c r="H749" i="1" a="1"/>
  <c r="H749" i="1" s="1"/>
  <c r="H763" i="1" a="1"/>
  <c r="H763" i="1" s="1"/>
  <c r="H767" i="1" a="1"/>
  <c r="H767" i="1" s="1"/>
  <c r="H769" i="1" a="1"/>
  <c r="H769" i="1" s="1"/>
  <c r="H760" i="1" a="1"/>
  <c r="H760" i="1" s="1"/>
  <c r="H742" i="1" a="1"/>
  <c r="H742" i="1" s="1"/>
  <c r="H753" i="1" a="1"/>
  <c r="H753" i="1" s="1"/>
  <c r="H746" i="1" a="1"/>
  <c r="H746" i="1" s="1"/>
  <c r="H743" i="1" a="1"/>
  <c r="H743" i="1" s="1"/>
  <c r="H761" i="1" a="1"/>
  <c r="H761" i="1" s="1"/>
  <c r="H738" i="1" a="1"/>
  <c r="H738" i="1" s="1"/>
  <c r="H739" i="1" a="1"/>
  <c r="H739" i="1" s="1"/>
  <c r="H774" i="1" a="1"/>
  <c r="H774" i="1" s="1"/>
  <c r="H770" i="1" a="1"/>
  <c r="H770" i="1" s="1"/>
  <c r="H740" i="1" a="1"/>
  <c r="H740" i="1" s="1"/>
  <c r="H741" i="1" a="1"/>
  <c r="H741" i="1" s="1"/>
  <c r="H764" i="1" a="1"/>
  <c r="H764" i="1" s="1"/>
  <c r="H757" i="1" a="1"/>
  <c r="H757" i="1" s="1"/>
  <c r="H805" i="1" a="1"/>
  <c r="H805" i="1" s="1"/>
  <c r="H792" i="1" a="1"/>
  <c r="H792" i="1" s="1"/>
  <c r="H828" i="1" a="1"/>
  <c r="H828" i="1" s="1"/>
  <c r="H804" i="1" a="1"/>
  <c r="H804" i="1" s="1"/>
  <c r="H788" i="1" a="1"/>
  <c r="H788" i="1" s="1"/>
  <c r="H815" i="1" a="1"/>
  <c r="H815" i="1" s="1"/>
  <c r="H820" i="1" a="1"/>
  <c r="H820" i="1" s="1"/>
  <c r="H839" i="1" a="1"/>
  <c r="H839" i="1" s="1"/>
  <c r="H775" i="1" a="1"/>
  <c r="H775" i="1" s="1"/>
  <c r="H776" i="1" a="1"/>
  <c r="H776" i="1" s="1"/>
  <c r="H808" i="1" a="1"/>
  <c r="H808" i="1" s="1"/>
  <c r="H824" i="1" a="1"/>
  <c r="H824" i="1" s="1"/>
  <c r="H827" i="1" a="1"/>
  <c r="H827" i="1" s="1"/>
  <c r="H831" i="1" a="1"/>
  <c r="H831" i="1" s="1"/>
  <c r="H803" i="1" a="1"/>
  <c r="H803" i="1" s="1"/>
  <c r="H809" i="1" a="1"/>
  <c r="H809" i="1" s="1"/>
  <c r="H841" i="1" a="1"/>
  <c r="H841" i="1" s="1"/>
  <c r="H830" i="1" a="1"/>
  <c r="H830" i="1" s="1"/>
  <c r="H825" i="1" a="1"/>
  <c r="H825" i="1" s="1"/>
  <c r="H800" i="1" a="1"/>
  <c r="H800" i="1" s="1"/>
  <c r="H791" i="1" a="1"/>
  <c r="H791" i="1" s="1"/>
  <c r="H789" i="1" a="1"/>
  <c r="H789" i="1" s="1"/>
  <c r="H807" i="1" a="1"/>
  <c r="H807" i="1" s="1"/>
  <c r="H806" i="1" a="1"/>
  <c r="H806" i="1" s="1"/>
  <c r="H797" i="1" a="1"/>
  <c r="H797" i="1" s="1"/>
  <c r="H801" i="1" a="1"/>
  <c r="H801" i="1" s="1"/>
  <c r="H821" i="1" a="1"/>
  <c r="H821" i="1" s="1"/>
  <c r="H816" i="1" a="1"/>
  <c r="H816" i="1" s="1"/>
  <c r="H814" i="1" a="1"/>
  <c r="H814" i="1" s="1"/>
  <c r="H790" i="1" a="1"/>
  <c r="H790" i="1" s="1"/>
  <c r="H840" i="1" a="1"/>
  <c r="H840" i="1" s="1"/>
  <c r="H836" i="1" a="1"/>
  <c r="H836" i="1" s="1"/>
  <c r="H838" i="1" a="1"/>
  <c r="H838" i="1" s="1"/>
  <c r="H835" i="1" a="1"/>
  <c r="H835" i="1" s="1"/>
  <c r="H777" i="1" a="1"/>
  <c r="H777" i="1" s="1"/>
  <c r="H778" i="1" a="1"/>
  <c r="H778" i="1" s="1"/>
  <c r="H779" i="1" a="1"/>
  <c r="H779" i="1" s="1"/>
  <c r="H822" i="1" a="1"/>
  <c r="H822" i="1" s="1"/>
  <c r="H833" i="1" a="1"/>
  <c r="H833" i="1" s="1"/>
  <c r="H832" i="1" a="1"/>
  <c r="H832" i="1" s="1"/>
  <c r="H834" i="1" a="1"/>
  <c r="H834" i="1" s="1"/>
  <c r="H823" i="1" a="1"/>
  <c r="H823" i="1" s="1"/>
  <c r="H799" i="1" a="1"/>
  <c r="H799" i="1" s="1"/>
  <c r="H819" i="1" a="1"/>
  <c r="H819" i="1" s="1"/>
  <c r="H812" i="1" a="1"/>
  <c r="H812" i="1" s="1"/>
  <c r="H786" i="1" a="1"/>
  <c r="H786" i="1" s="1"/>
  <c r="H787" i="1" a="1"/>
  <c r="H787" i="1" s="1"/>
  <c r="H826" i="1" a="1"/>
  <c r="H826" i="1" s="1"/>
  <c r="H818" i="1" a="1"/>
  <c r="H818" i="1" s="1"/>
  <c r="H829" i="1" a="1"/>
  <c r="H82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810" i="1" a="1"/>
  <c r="H810" i="1" s="1"/>
  <c r="H817" i="1" a="1"/>
  <c r="H817" i="1" s="1"/>
  <c r="H794" i="1" a="1"/>
  <c r="H794" i="1" s="1"/>
  <c r="H798" i="1" a="1"/>
  <c r="H798" i="1" s="1"/>
  <c r="H793" i="1" a="1"/>
  <c r="H793" i="1" s="1"/>
  <c r="H795" i="1" a="1"/>
  <c r="H795" i="1" s="1"/>
  <c r="H802" i="1" a="1"/>
  <c r="H802" i="1" s="1"/>
  <c r="H837" i="1" a="1"/>
  <c r="H837" i="1" s="1"/>
  <c r="H796" i="1" a="1"/>
  <c r="H796" i="1" s="1"/>
  <c r="H811" i="1" a="1"/>
  <c r="H811" i="1" s="1"/>
  <c r="H813" i="1" a="1"/>
  <c r="H813" i="1" s="1"/>
  <c r="H842" i="1" a="1"/>
  <c r="H842" i="1" s="1"/>
  <c r="H878" i="1" a="1"/>
  <c r="H878" i="1" s="1"/>
  <c r="H871" i="1" a="1"/>
  <c r="H871" i="1" s="1"/>
  <c r="H864" i="1" a="1"/>
  <c r="H864" i="1" s="1"/>
  <c r="H873" i="1" a="1"/>
  <c r="H873" i="1" s="1"/>
  <c r="H874" i="1" a="1"/>
  <c r="H874" i="1" s="1"/>
  <c r="H872" i="1" a="1"/>
  <c r="H872" i="1" s="1"/>
  <c r="H869" i="1" a="1"/>
  <c r="H869" i="1" s="1"/>
  <c r="H843" i="1" a="1"/>
  <c r="H843" i="1" s="1"/>
  <c r="H875" i="1" a="1"/>
  <c r="H875" i="1" s="1"/>
  <c r="H876" i="1" a="1"/>
  <c r="H876" i="1" s="1"/>
  <c r="H879" i="1" a="1"/>
  <c r="H879" i="1" s="1"/>
  <c r="H866" i="1" a="1"/>
  <c r="H866" i="1" s="1"/>
  <c r="H880" i="1" a="1"/>
  <c r="H880" i="1" s="1"/>
  <c r="H881" i="1" a="1"/>
  <c r="H881" i="1" s="1"/>
  <c r="H882" i="1" a="1"/>
  <c r="H882" i="1" s="1"/>
  <c r="H885" i="1" a="1"/>
  <c r="H885" i="1" s="1"/>
  <c r="H867" i="1" a="1"/>
  <c r="H867" i="1" s="1"/>
  <c r="H877" i="1" a="1"/>
  <c r="H877" i="1" s="1"/>
  <c r="H883" i="1" a="1"/>
  <c r="H883" i="1" s="1"/>
  <c r="H844" i="1" a="1"/>
  <c r="H844" i="1" s="1"/>
  <c r="H886" i="1" a="1"/>
  <c r="H886" i="1" s="1"/>
  <c r="H845" i="1" a="1"/>
  <c r="H845" i="1" s="1"/>
  <c r="H846" i="1" a="1"/>
  <c r="H846" i="1" s="1"/>
  <c r="H863" i="1" a="1"/>
  <c r="H863" i="1" s="1"/>
  <c r="H887" i="1" a="1"/>
  <c r="H887" i="1" s="1"/>
  <c r="H868" i="1" a="1"/>
  <c r="H868" i="1" s="1"/>
  <c r="H884" i="1" a="1"/>
  <c r="H884" i="1" s="1"/>
  <c r="H870" i="1" a="1"/>
  <c r="H870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5" i="1" a="1"/>
  <c r="H865" i="1" s="1"/>
  <c r="H893" i="1" a="1"/>
  <c r="H893" i="1" s="1"/>
  <c r="H895" i="1" a="1"/>
  <c r="H895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4" i="1" a="1"/>
  <c r="H894" i="1" s="1"/>
  <c r="H896" i="1" a="1"/>
  <c r="H896" i="1" s="1"/>
  <c r="H956" i="1" a="1"/>
  <c r="H956" i="1" s="1"/>
  <c r="H942" i="1" a="1"/>
  <c r="H942" i="1" s="1"/>
  <c r="H919" i="1" a="1"/>
  <c r="H919" i="1" s="1"/>
  <c r="H909" i="1" a="1"/>
  <c r="H909" i="1" s="1"/>
  <c r="H934" i="1" a="1"/>
  <c r="H934" i="1" s="1"/>
  <c r="H944" i="1" a="1"/>
  <c r="H944" i="1" s="1"/>
  <c r="H949" i="1" a="1"/>
  <c r="H949" i="1" s="1"/>
  <c r="H940" i="1" a="1"/>
  <c r="H940" i="1" s="1"/>
  <c r="H943" i="1" a="1"/>
  <c r="H943" i="1" s="1"/>
  <c r="H923" i="1" a="1"/>
  <c r="H923" i="1" s="1"/>
  <c r="H925" i="1" a="1"/>
  <c r="H925" i="1" s="1"/>
  <c r="H914" i="1" a="1"/>
  <c r="H914" i="1" s="1"/>
  <c r="H937" i="1" a="1"/>
  <c r="H937" i="1" s="1"/>
  <c r="H936" i="1" a="1"/>
  <c r="H936" i="1" s="1"/>
  <c r="H920" i="1" a="1"/>
  <c r="H920" i="1" s="1"/>
  <c r="H897" i="1" a="1"/>
  <c r="H897" i="1" s="1"/>
  <c r="H898" i="1" a="1"/>
  <c r="H898" i="1" s="1"/>
  <c r="H910" i="1" a="1"/>
  <c r="H910" i="1" s="1"/>
  <c r="H935" i="1" a="1"/>
  <c r="H935" i="1" s="1"/>
  <c r="H927" i="1" a="1"/>
  <c r="H927" i="1" s="1"/>
  <c r="H928" i="1" a="1"/>
  <c r="H928" i="1" s="1"/>
  <c r="H918" i="1" a="1"/>
  <c r="H918" i="1" s="1"/>
  <c r="H912" i="1" a="1"/>
  <c r="H912" i="1" s="1"/>
  <c r="H899" i="1" a="1"/>
  <c r="H899" i="1" s="1"/>
  <c r="H941" i="1" a="1"/>
  <c r="H941" i="1" s="1"/>
  <c r="H959" i="1" a="1"/>
  <c r="H959" i="1" s="1"/>
  <c r="H922" i="1" a="1"/>
  <c r="H922" i="1" s="1"/>
  <c r="H915" i="1" a="1"/>
  <c r="H915" i="1" s="1"/>
  <c r="H929" i="1" a="1"/>
  <c r="H929" i="1" s="1"/>
  <c r="H924" i="1" a="1"/>
  <c r="H924" i="1" s="1"/>
  <c r="H921" i="1" a="1"/>
  <c r="H921" i="1" s="1"/>
  <c r="H945" i="1" a="1"/>
  <c r="H945" i="1" s="1"/>
  <c r="H933" i="1" a="1"/>
  <c r="H933" i="1" s="1"/>
  <c r="H932" i="1" a="1"/>
  <c r="H932" i="1" s="1"/>
  <c r="H939" i="1" a="1"/>
  <c r="H939" i="1" s="1"/>
  <c r="H952" i="1" a="1"/>
  <c r="H952" i="1" s="1"/>
  <c r="H938" i="1" a="1"/>
  <c r="H938" i="1" s="1"/>
  <c r="H926" i="1" a="1"/>
  <c r="H926" i="1" s="1"/>
  <c r="H911" i="1" a="1"/>
  <c r="H911" i="1" s="1"/>
  <c r="H917" i="1" a="1"/>
  <c r="H917" i="1" s="1"/>
  <c r="H916" i="1" a="1"/>
  <c r="H916" i="1" s="1"/>
  <c r="H930" i="1" a="1"/>
  <c r="H930" i="1" s="1"/>
  <c r="H958" i="1" a="1"/>
  <c r="H958" i="1" s="1"/>
  <c r="H950" i="1" a="1"/>
  <c r="H950" i="1" s="1"/>
  <c r="H951" i="1" a="1"/>
  <c r="H951" i="1" s="1"/>
  <c r="H900" i="1" a="1"/>
  <c r="H900" i="1" s="1"/>
  <c r="H901" i="1" a="1"/>
  <c r="H901" i="1" s="1"/>
  <c r="H902" i="1" a="1"/>
  <c r="H902" i="1" s="1"/>
  <c r="H903" i="1" a="1"/>
  <c r="H903" i="1" s="1"/>
  <c r="H960" i="1" a="1"/>
  <c r="H960" i="1" s="1"/>
  <c r="H931" i="1" a="1"/>
  <c r="H931" i="1" s="1"/>
  <c r="H904" i="1" a="1"/>
  <c r="H904" i="1" s="1"/>
  <c r="H953" i="1" a="1"/>
  <c r="H953" i="1" s="1"/>
  <c r="H947" i="1" a="1"/>
  <c r="H947" i="1" s="1"/>
  <c r="H962" i="1" a="1"/>
  <c r="H962" i="1" s="1"/>
  <c r="H961" i="1" a="1"/>
  <c r="H961" i="1" s="1"/>
  <c r="H957" i="1" a="1"/>
  <c r="H957" i="1" s="1"/>
  <c r="H913" i="1" a="1"/>
  <c r="H913" i="1" s="1"/>
  <c r="H905" i="1" a="1"/>
  <c r="H905" i="1" s="1"/>
  <c r="H906" i="1" a="1"/>
  <c r="H906" i="1" s="1"/>
  <c r="H954" i="1" a="1"/>
  <c r="H954" i="1" s="1"/>
  <c r="H907" i="1" a="1"/>
  <c r="H907" i="1" s="1"/>
  <c r="H955" i="1" a="1"/>
  <c r="H955" i="1" s="1"/>
  <c r="H908" i="1" a="1"/>
  <c r="H908" i="1" s="1"/>
  <c r="H948" i="1" a="1"/>
  <c r="H948" i="1" s="1"/>
  <c r="H946" i="1" a="1"/>
  <c r="H946" i="1" s="1"/>
  <c r="H991" i="1" a="1"/>
  <c r="H991" i="1" s="1"/>
  <c r="H1005" i="1" a="1"/>
  <c r="H1005" i="1" s="1"/>
  <c r="H1007" i="1" a="1"/>
  <c r="H1007" i="1" s="1"/>
  <c r="H987" i="1" a="1"/>
  <c r="H987" i="1" s="1"/>
  <c r="H999" i="1" a="1"/>
  <c r="H999" i="1" s="1"/>
  <c r="H1000" i="1" a="1"/>
  <c r="H1000" i="1" s="1"/>
  <c r="H997" i="1" a="1"/>
  <c r="H997" i="1" s="1"/>
  <c r="H993" i="1" a="1"/>
  <c r="H993" i="1" s="1"/>
  <c r="H1004" i="1" a="1"/>
  <c r="H1004" i="1" s="1"/>
  <c r="H995" i="1" a="1"/>
  <c r="H995" i="1" s="1"/>
  <c r="H1006" i="1" a="1"/>
  <c r="H1006" i="1" s="1"/>
  <c r="H1031" i="1" a="1"/>
  <c r="H1031" i="1" s="1"/>
  <c r="H986" i="1" a="1"/>
  <c r="H986" i="1" s="1"/>
  <c r="H1013" i="1" a="1"/>
  <c r="H1013" i="1" s="1"/>
  <c r="H1022" i="1" a="1"/>
  <c r="H1022" i="1" s="1"/>
  <c r="H980" i="1" a="1"/>
  <c r="H980" i="1" s="1"/>
  <c r="H1019" i="1" a="1"/>
  <c r="H1019" i="1" s="1"/>
  <c r="H1018" i="1" a="1"/>
  <c r="H1018" i="1" s="1"/>
  <c r="H1023" i="1" a="1"/>
  <c r="H1023" i="1" s="1"/>
  <c r="H1021" i="1" a="1"/>
  <c r="H1021" i="1" s="1"/>
  <c r="H963" i="1" a="1"/>
  <c r="H963" i="1" s="1"/>
  <c r="H964" i="1" a="1"/>
  <c r="H964" i="1" s="1"/>
  <c r="H985" i="1" a="1"/>
  <c r="H985" i="1" s="1"/>
  <c r="H1008" i="1" a="1"/>
  <c r="H1008" i="1" s="1"/>
  <c r="H984" i="1" a="1"/>
  <c r="H984" i="1" s="1"/>
  <c r="H981" i="1" a="1"/>
  <c r="H981" i="1" s="1"/>
  <c r="H992" i="1" a="1"/>
  <c r="H992" i="1" s="1"/>
  <c r="H965" i="1" a="1"/>
  <c r="H965" i="1" s="1"/>
  <c r="H966" i="1" a="1"/>
  <c r="H966" i="1" s="1"/>
  <c r="H967" i="1" a="1"/>
  <c r="H967" i="1" s="1"/>
  <c r="H1020" i="1" a="1"/>
  <c r="H1020" i="1" s="1"/>
  <c r="H1030" i="1" a="1"/>
  <c r="H1030" i="1" s="1"/>
  <c r="H996" i="1" a="1"/>
  <c r="H996" i="1" s="1"/>
  <c r="H1015" i="1" a="1"/>
  <c r="H1015" i="1" s="1"/>
  <c r="H1026" i="1" a="1"/>
  <c r="H1026" i="1" s="1"/>
  <c r="H1010" i="1" a="1"/>
  <c r="H1010" i="1" s="1"/>
  <c r="H982" i="1" a="1"/>
  <c r="H982" i="1" s="1"/>
  <c r="H1028" i="1" a="1"/>
  <c r="H1028" i="1" s="1"/>
  <c r="H1025" i="1" a="1"/>
  <c r="H1025" i="1" s="1"/>
  <c r="H1002" i="1" a="1"/>
  <c r="H1002" i="1" s="1"/>
  <c r="H968" i="1" a="1"/>
  <c r="H968" i="1" s="1"/>
  <c r="H990" i="1" a="1"/>
  <c r="H990" i="1" s="1"/>
  <c r="H1027" i="1" a="1"/>
  <c r="H1027" i="1" s="1"/>
  <c r="H1029" i="1" a="1"/>
  <c r="H1029" i="1" s="1"/>
  <c r="H1024" i="1" a="1"/>
  <c r="H1024" i="1" s="1"/>
  <c r="H969" i="1" a="1"/>
  <c r="H969" i="1" s="1"/>
  <c r="H970" i="1" a="1"/>
  <c r="H970" i="1" s="1"/>
  <c r="H1033" i="1" a="1"/>
  <c r="H1033" i="1" s="1"/>
  <c r="H971" i="1" a="1"/>
  <c r="H971" i="1" s="1"/>
  <c r="H972" i="1" a="1"/>
  <c r="H972" i="1" s="1"/>
  <c r="H973" i="1" a="1"/>
  <c r="H973" i="1" s="1"/>
  <c r="H974" i="1" a="1"/>
  <c r="H974" i="1" s="1"/>
  <c r="H1014" i="1" a="1"/>
  <c r="H1014" i="1" s="1"/>
  <c r="H975" i="1" a="1"/>
  <c r="H975" i="1" s="1"/>
  <c r="H976" i="1" a="1"/>
  <c r="H976" i="1" s="1"/>
  <c r="H977" i="1" a="1"/>
  <c r="H977" i="1" s="1"/>
  <c r="H978" i="1" a="1"/>
  <c r="H978" i="1" s="1"/>
  <c r="H1009" i="1" a="1"/>
  <c r="H1009" i="1" s="1"/>
  <c r="H1012" i="1" a="1"/>
  <c r="H1012" i="1" s="1"/>
  <c r="H1011" i="1" a="1"/>
  <c r="H1011" i="1" s="1"/>
  <c r="H983" i="1" a="1"/>
  <c r="H983" i="1" s="1"/>
  <c r="H988" i="1" a="1"/>
  <c r="H988" i="1" s="1"/>
  <c r="H1017" i="1" a="1"/>
  <c r="H1017" i="1" s="1"/>
  <c r="H989" i="1" a="1"/>
  <c r="H989" i="1" s="1"/>
  <c r="H1016" i="1" a="1"/>
  <c r="H1016" i="1" s="1"/>
  <c r="H979" i="1" a="1"/>
  <c r="H979" i="1" s="1"/>
  <c r="H998" i="1" a="1"/>
  <c r="H998" i="1" s="1"/>
  <c r="H994" i="1" a="1"/>
  <c r="H994" i="1" s="1"/>
  <c r="H1032" i="1" a="1"/>
  <c r="H1032" i="1" s="1"/>
  <c r="H1003" i="1" a="1"/>
  <c r="H1003" i="1" s="1"/>
  <c r="H1001" i="1" a="1"/>
  <c r="H1001" i="1" s="1"/>
  <c r="H1068" i="1" a="1"/>
  <c r="H1068" i="1" s="1"/>
  <c r="H1034" i="1" a="1"/>
  <c r="H1034" i="1" s="1"/>
  <c r="H1035" i="1" a="1"/>
  <c r="H1035" i="1" s="1"/>
  <c r="H1075" i="1" a="1"/>
  <c r="H1075" i="1" s="1"/>
  <c r="H1056" i="1" a="1"/>
  <c r="H1056" i="1" s="1"/>
  <c r="H1036" i="1" a="1"/>
  <c r="H1036" i="1" s="1"/>
  <c r="H1074" i="1" a="1"/>
  <c r="H1074" i="1" s="1"/>
  <c r="H1076" i="1" a="1"/>
  <c r="H1076" i="1" s="1"/>
  <c r="H1052" i="1" a="1"/>
  <c r="H1052" i="1" s="1"/>
  <c r="H1084" i="1" a="1"/>
  <c r="H1084" i="1" s="1"/>
  <c r="H1089" i="1" a="1"/>
  <c r="H1089" i="1" s="1"/>
  <c r="H1037" i="1" a="1"/>
  <c r="H1037" i="1" s="1"/>
  <c r="H1091" i="1" a="1"/>
  <c r="H1091" i="1" s="1"/>
  <c r="H1104" i="1" a="1"/>
  <c r="H1104" i="1" s="1"/>
  <c r="H1048" i="1" a="1"/>
  <c r="H1048" i="1" s="1"/>
  <c r="H1050" i="1" a="1"/>
  <c r="H1050" i="1" s="1"/>
  <c r="H1062" i="1" a="1"/>
  <c r="H1062" i="1" s="1"/>
  <c r="H1082" i="1" a="1"/>
  <c r="H1082" i="1" s="1"/>
  <c r="H1063" i="1" a="1"/>
  <c r="H1063" i="1" s="1"/>
  <c r="H1038" i="1" a="1"/>
  <c r="H1038" i="1" s="1"/>
  <c r="H1039" i="1" a="1"/>
  <c r="H1039" i="1" s="1"/>
  <c r="H1109" i="1" a="1"/>
  <c r="H1109" i="1" s="1"/>
  <c r="H1085" i="1" a="1"/>
  <c r="H1085" i="1" s="1"/>
  <c r="H1087" i="1" a="1"/>
  <c r="H1087" i="1" s="1"/>
  <c r="H1078" i="1" a="1"/>
  <c r="H1078" i="1" s="1"/>
  <c r="H1040" i="1" a="1"/>
  <c r="H1040" i="1" s="1"/>
  <c r="H1107" i="1" a="1"/>
  <c r="H1107" i="1" s="1"/>
  <c r="H1041" i="1" a="1"/>
  <c r="H1041" i="1" s="1"/>
  <c r="H1108" i="1" a="1"/>
  <c r="H1108" i="1" s="1"/>
  <c r="H1113" i="1" a="1"/>
  <c r="H1113" i="1" s="1"/>
  <c r="H1112" i="1" a="1"/>
  <c r="H1112" i="1" s="1"/>
  <c r="H1093" i="1" a="1"/>
  <c r="H1093" i="1" s="1"/>
  <c r="H1099" i="1" a="1"/>
  <c r="H1099" i="1" s="1"/>
  <c r="H1106" i="1" a="1"/>
  <c r="H1106" i="1" s="1"/>
  <c r="H1103" i="1" a="1"/>
  <c r="H1103" i="1" s="1"/>
  <c r="H1088" i="1" a="1"/>
  <c r="H1088" i="1" s="1"/>
  <c r="H1054" i="1" a="1"/>
  <c r="H1054" i="1" s="1"/>
  <c r="H1060" i="1" a="1"/>
  <c r="H1060" i="1" s="1"/>
  <c r="H1083" i="1" a="1"/>
  <c r="H1083" i="1" s="1"/>
  <c r="H1077" i="1" a="1"/>
  <c r="H1077" i="1" s="1"/>
  <c r="H1057" i="1" a="1"/>
  <c r="H1057" i="1" s="1"/>
  <c r="H1111" i="1" a="1"/>
  <c r="H1111" i="1" s="1"/>
  <c r="H1100" i="1" a="1"/>
  <c r="H1100" i="1" s="1"/>
  <c r="H1101" i="1" a="1"/>
  <c r="H1101" i="1" s="1"/>
  <c r="H1064" i="1" a="1"/>
  <c r="H1064" i="1" s="1"/>
  <c r="H1051" i="1" a="1"/>
  <c r="H1051" i="1" s="1"/>
  <c r="H1066" i="1" a="1"/>
  <c r="H1066" i="1" s="1"/>
  <c r="H1058" i="1" a="1"/>
  <c r="H1058" i="1" s="1"/>
  <c r="H1102" i="1" a="1"/>
  <c r="H1102" i="1" s="1"/>
  <c r="H1042" i="1" a="1"/>
  <c r="H1042" i="1" s="1"/>
  <c r="H1043" i="1" a="1"/>
  <c r="H1043" i="1" s="1"/>
  <c r="H1044" i="1" a="1"/>
  <c r="H1044" i="1" s="1"/>
  <c r="H1105" i="1" a="1"/>
  <c r="H1105" i="1" s="1"/>
  <c r="H1090" i="1" a="1"/>
  <c r="H1090" i="1" s="1"/>
  <c r="H1071" i="1" a="1"/>
  <c r="H1071" i="1" s="1"/>
  <c r="H1070" i="1" a="1"/>
  <c r="H1070" i="1" s="1"/>
  <c r="H1069" i="1" a="1"/>
  <c r="H1069" i="1" s="1"/>
  <c r="H1073" i="1" a="1"/>
  <c r="H1073" i="1" s="1"/>
  <c r="H1067" i="1" a="1"/>
  <c r="H1067" i="1" s="1"/>
  <c r="H1053" i="1" a="1"/>
  <c r="H1053" i="1" s="1"/>
  <c r="H1065" i="1" a="1"/>
  <c r="H1065" i="1" s="1"/>
  <c r="H1046" i="1" a="1"/>
  <c r="H1046" i="1" s="1"/>
  <c r="H1047" i="1" a="1"/>
  <c r="H1047" i="1" s="1"/>
  <c r="H1049" i="1" a="1"/>
  <c r="H1049" i="1" s="1"/>
  <c r="H1098" i="1" a="1"/>
  <c r="H1098" i="1" s="1"/>
  <c r="H1081" i="1" a="1"/>
  <c r="H1081" i="1" s="1"/>
  <c r="H1079" i="1" a="1"/>
  <c r="H1079" i="1" s="1"/>
  <c r="H1080" i="1" a="1"/>
  <c r="H1080" i="1" s="1"/>
  <c r="H1097" i="1" a="1"/>
  <c r="H1097" i="1" s="1"/>
  <c r="H1045" i="1" a="1"/>
  <c r="H1045" i="1" s="1"/>
  <c r="H1094" i="1" a="1"/>
  <c r="H1094" i="1" s="1"/>
  <c r="H1095" i="1" a="1"/>
  <c r="H1095" i="1" s="1"/>
  <c r="H1096" i="1" a="1"/>
  <c r="H1096" i="1" s="1"/>
  <c r="H1092" i="1" a="1"/>
  <c r="H1092" i="1" s="1"/>
  <c r="H1072" i="1" a="1"/>
  <c r="H1072" i="1" s="1"/>
  <c r="H1059" i="1" a="1"/>
  <c r="H1059" i="1" s="1"/>
  <c r="H1061" i="1" a="1"/>
  <c r="H1061" i="1" s="1"/>
  <c r="H1055" i="1" a="1"/>
  <c r="H1055" i="1" s="1"/>
  <c r="H1110" i="1" a="1"/>
  <c r="H1110" i="1" s="1"/>
  <c r="H1086" i="1" a="1"/>
  <c r="H1086" i="1" s="1"/>
  <c r="H1221" i="1" a="1"/>
  <c r="H1221" i="1" s="1"/>
  <c r="H1161" i="1" a="1"/>
  <c r="H1161" i="1" s="1"/>
  <c r="H1160" i="1" a="1"/>
  <c r="H1160" i="1" s="1"/>
  <c r="H1202" i="1" a="1"/>
  <c r="H1202" i="1" s="1"/>
  <c r="H1149" i="1" a="1"/>
  <c r="H1149" i="1" s="1"/>
  <c r="H1114" i="1" a="1"/>
  <c r="H1114" i="1" s="1"/>
  <c r="H1115" i="1" a="1"/>
  <c r="H1115" i="1" s="1"/>
  <c r="H1211" i="1" a="1"/>
  <c r="H1211" i="1" s="1"/>
  <c r="H1203" i="1" a="1"/>
  <c r="H1203" i="1" s="1"/>
  <c r="H1196" i="1" a="1"/>
  <c r="H1196" i="1" s="1"/>
  <c r="H1166" i="1" a="1"/>
  <c r="H1166" i="1" s="1"/>
  <c r="H1154" i="1" a="1"/>
  <c r="H1154" i="1" s="1"/>
  <c r="H1169" i="1" a="1"/>
  <c r="H1169" i="1" s="1"/>
  <c r="H1175" i="1" a="1"/>
  <c r="H1175" i="1" s="1"/>
  <c r="H1212" i="1" a="1"/>
  <c r="H1212" i="1" s="1"/>
  <c r="H1180" i="1" a="1"/>
  <c r="H1180" i="1" s="1"/>
  <c r="H1181" i="1" a="1"/>
  <c r="H1181" i="1" s="1"/>
  <c r="H1179" i="1" a="1"/>
  <c r="H1179" i="1" s="1"/>
  <c r="H1191" i="1" a="1"/>
  <c r="H1191" i="1" s="1"/>
  <c r="H1190" i="1" a="1"/>
  <c r="H1190" i="1" s="1"/>
  <c r="H1153" i="1" a="1"/>
  <c r="H1153" i="1" s="1"/>
  <c r="H1116" i="1" a="1"/>
  <c r="H1116" i="1" s="1"/>
  <c r="H1197" i="1" a="1"/>
  <c r="H1197" i="1" s="1"/>
  <c r="H1185" i="1" a="1"/>
  <c r="H1185" i="1" s="1"/>
  <c r="H1183" i="1" a="1"/>
  <c r="H1183" i="1" s="1"/>
  <c r="H1145" i="1" a="1"/>
  <c r="H1145" i="1" s="1"/>
  <c r="H1143" i="1" a="1"/>
  <c r="H1143" i="1" s="1"/>
  <c r="H1158" i="1" a="1"/>
  <c r="H1158" i="1" s="1"/>
  <c r="H1117" i="1" a="1"/>
  <c r="H1117" i="1" s="1"/>
  <c r="H1118" i="1" a="1"/>
  <c r="H1118" i="1" s="1"/>
  <c r="H1119" i="1" a="1"/>
  <c r="H1119" i="1" s="1"/>
  <c r="H1205" i="1" a="1"/>
  <c r="H1205" i="1" s="1"/>
  <c r="H1163" i="1" a="1"/>
  <c r="H1163" i="1" s="1"/>
  <c r="H1188" i="1" a="1"/>
  <c r="H1188" i="1" s="1"/>
  <c r="H1157" i="1" a="1"/>
  <c r="H1157" i="1" s="1"/>
  <c r="H1177" i="1" a="1"/>
  <c r="H1177" i="1" s="1"/>
  <c r="H1167" i="1" a="1"/>
  <c r="H1167" i="1" s="1"/>
  <c r="H1192" i="1" a="1"/>
  <c r="H1192" i="1" s="1"/>
  <c r="H1151" i="1" a="1"/>
  <c r="H1151" i="1" s="1"/>
  <c r="H1187" i="1" a="1"/>
  <c r="H1187" i="1" s="1"/>
  <c r="H1195" i="1" a="1"/>
  <c r="H1195" i="1" s="1"/>
  <c r="H1194" i="1" a="1"/>
  <c r="H1194" i="1" s="1"/>
  <c r="H1208" i="1" a="1"/>
  <c r="H1208" i="1" s="1"/>
  <c r="H1120" i="1" a="1"/>
  <c r="H1120" i="1" s="1"/>
  <c r="H1152" i="1" a="1"/>
  <c r="H1152" i="1" s="1"/>
  <c r="H1220" i="1" a="1"/>
  <c r="H1220" i="1" s="1"/>
  <c r="H1207" i="1" a="1"/>
  <c r="H1207" i="1" s="1"/>
  <c r="H1214" i="1" a="1"/>
  <c r="H1214" i="1" s="1"/>
  <c r="H1184" i="1" a="1"/>
  <c r="H1184" i="1" s="1"/>
  <c r="H1189" i="1" a="1"/>
  <c r="H1189" i="1" s="1"/>
  <c r="H1209" i="1" a="1"/>
  <c r="H1209" i="1" s="1"/>
  <c r="H1186" i="1" a="1"/>
  <c r="H1186" i="1" s="1"/>
  <c r="H1219" i="1" a="1"/>
  <c r="H1219" i="1" s="1"/>
  <c r="H1121" i="1" a="1"/>
  <c r="H1121" i="1" s="1"/>
  <c r="H1218" i="1" a="1"/>
  <c r="H1218" i="1" s="1"/>
  <c r="H1172" i="1" a="1"/>
  <c r="H1172" i="1" s="1"/>
  <c r="H1223" i="1" a="1"/>
  <c r="H1223" i="1" s="1"/>
  <c r="H1216" i="1" a="1"/>
  <c r="H1216" i="1" s="1"/>
  <c r="H1122" i="1" a="1"/>
  <c r="H1122" i="1" s="1"/>
  <c r="H1210" i="1" a="1"/>
  <c r="H1210" i="1" s="1"/>
  <c r="H1123" i="1" a="1"/>
  <c r="H1123" i="1" s="1"/>
  <c r="H1198" i="1" a="1"/>
  <c r="H1198" i="1" s="1"/>
  <c r="H1124" i="1" a="1"/>
  <c r="H1124" i="1" s="1"/>
  <c r="H1213" i="1" a="1"/>
  <c r="H1213" i="1" s="1"/>
  <c r="H1125" i="1" a="1"/>
  <c r="H1125" i="1" s="1"/>
  <c r="H1126" i="1" a="1"/>
  <c r="H1126" i="1" s="1"/>
  <c r="H1127" i="1" a="1"/>
  <c r="H1127" i="1" s="1"/>
  <c r="H1128" i="1" a="1"/>
  <c r="H1128" i="1" s="1"/>
  <c r="H1206" i="1" a="1"/>
  <c r="H1206" i="1" s="1"/>
  <c r="H1182" i="1" a="1"/>
  <c r="H1182" i="1" s="1"/>
  <c r="H1129" i="1" a="1"/>
  <c r="H1129" i="1" s="1"/>
  <c r="H1130" i="1" a="1"/>
  <c r="H1130" i="1" s="1"/>
  <c r="H1131" i="1" a="1"/>
  <c r="H1131" i="1" s="1"/>
  <c r="H1176" i="1" a="1"/>
  <c r="H1176" i="1" s="1"/>
  <c r="H1144" i="1" a="1"/>
  <c r="H1144" i="1" s="1"/>
  <c r="H1148" i="1" a="1"/>
  <c r="H1148" i="1" s="1"/>
  <c r="H1170" i="1" a="1"/>
  <c r="H1170" i="1" s="1"/>
  <c r="H1146" i="1" a="1"/>
  <c r="H1146" i="1" s="1"/>
  <c r="H1217" i="1" a="1"/>
  <c r="H1217" i="1" s="1"/>
  <c r="H1147" i="1" a="1"/>
  <c r="H1147" i="1" s="1"/>
  <c r="H1200" i="1" a="1"/>
  <c r="H1200" i="1" s="1"/>
  <c r="H1215" i="1" a="1"/>
  <c r="H1215" i="1" s="1"/>
  <c r="H1201" i="1" a="1"/>
  <c r="H1201" i="1" s="1"/>
  <c r="H1155" i="1" a="1"/>
  <c r="H1155" i="1" s="1"/>
  <c r="H1132" i="1" a="1"/>
  <c r="H1132" i="1" s="1"/>
  <c r="H1204" i="1" a="1"/>
  <c r="H1204" i="1" s="1"/>
  <c r="H1199" i="1" a="1"/>
  <c r="H1199" i="1" s="1"/>
  <c r="H1193" i="1" a="1"/>
  <c r="H1193" i="1" s="1"/>
  <c r="H1178" i="1" a="1"/>
  <c r="H1178" i="1" s="1"/>
  <c r="H1150" i="1" a="1"/>
  <c r="H1150" i="1" s="1"/>
  <c r="H1141" i="1" a="1"/>
  <c r="H1141" i="1" s="1"/>
  <c r="H1171" i="1" a="1"/>
  <c r="H1171" i="1" s="1"/>
  <c r="H1173" i="1" a="1"/>
  <c r="H1173" i="1" s="1"/>
  <c r="H1174" i="1" a="1"/>
  <c r="H1174" i="1" s="1"/>
  <c r="H1156" i="1" a="1"/>
  <c r="H1156" i="1" s="1"/>
  <c r="H1142" i="1" a="1"/>
  <c r="H1142" i="1" s="1"/>
  <c r="H1140" i="1" a="1"/>
  <c r="H1140" i="1" s="1"/>
  <c r="H1133" i="1" a="1"/>
  <c r="H1133" i="1" s="1"/>
  <c r="H1222" i="1" a="1"/>
  <c r="H1222" i="1" s="1"/>
  <c r="H1134" i="1" a="1"/>
  <c r="H1134" i="1" s="1"/>
  <c r="H1165" i="1" a="1"/>
  <c r="H1165" i="1" s="1"/>
  <c r="H1135" i="1" a="1"/>
  <c r="H1135" i="1" s="1"/>
  <c r="H1136" i="1" a="1"/>
  <c r="H1136" i="1" s="1"/>
  <c r="H1168" i="1" a="1"/>
  <c r="H1168" i="1" s="1"/>
  <c r="H1159" i="1" a="1"/>
  <c r="H1159" i="1" s="1"/>
  <c r="H1162" i="1" a="1"/>
  <c r="H1162" i="1" s="1"/>
  <c r="H1137" i="1" a="1"/>
  <c r="H1137" i="1" s="1"/>
  <c r="H1164" i="1" a="1"/>
  <c r="H1164" i="1" s="1"/>
  <c r="H1138" i="1" a="1"/>
  <c r="H1138" i="1" s="1"/>
  <c r="H1139" i="1" a="1"/>
  <c r="H1139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96" i="1" a="1"/>
  <c r="H1296" i="1" s="1"/>
  <c r="H1303" i="1" a="1"/>
  <c r="H1303" i="1" s="1"/>
  <c r="H1297" i="1" a="1"/>
  <c r="H1297" i="1" s="1"/>
  <c r="H1285" i="1" a="1"/>
  <c r="H1285" i="1" s="1"/>
  <c r="H1253" i="1" a="1"/>
  <c r="H1253" i="1" s="1"/>
  <c r="H1294" i="1" a="1"/>
  <c r="H1294" i="1" s="1"/>
  <c r="H1245" i="1" a="1"/>
  <c r="H1245" i="1" s="1"/>
  <c r="H1268" i="1" a="1"/>
  <c r="H1268" i="1" s="1"/>
  <c r="H1252" i="1" a="1"/>
  <c r="H1252" i="1" s="1"/>
  <c r="H1276" i="1" a="1"/>
  <c r="H1276" i="1" s="1"/>
  <c r="H1269" i="1" a="1"/>
  <c r="H1269" i="1" s="1"/>
  <c r="H1255" i="1" a="1"/>
  <c r="H1255" i="1" s="1"/>
  <c r="H1293" i="1" a="1"/>
  <c r="H1293" i="1" s="1"/>
  <c r="H1279" i="1" a="1"/>
  <c r="H1279" i="1" s="1"/>
  <c r="H1301" i="1" a="1"/>
  <c r="H1301" i="1" s="1"/>
  <c r="H1295" i="1" a="1"/>
  <c r="H1295" i="1" s="1"/>
  <c r="H1292" i="1" a="1"/>
  <c r="H1292" i="1" s="1"/>
  <c r="H1289" i="1" a="1"/>
  <c r="H1289" i="1" s="1"/>
  <c r="H1264" i="1" a="1"/>
  <c r="H1264" i="1" s="1"/>
  <c r="H1246" i="1" a="1"/>
  <c r="H1246" i="1" s="1"/>
  <c r="H1229" i="1" a="1"/>
  <c r="H1229" i="1" s="1"/>
  <c r="H1230" i="1" a="1"/>
  <c r="H1230" i="1" s="1"/>
  <c r="H1231" i="1" a="1"/>
  <c r="H1231" i="1" s="1"/>
  <c r="H1260" i="1" a="1"/>
  <c r="H1260" i="1" s="1"/>
  <c r="H1232" i="1" a="1"/>
  <c r="H1232" i="1" s="1"/>
  <c r="H1284" i="1" a="1"/>
  <c r="H1284" i="1" s="1"/>
  <c r="H1233" i="1" a="1"/>
  <c r="H1233" i="1" s="1"/>
  <c r="H1263" i="1" a="1"/>
  <c r="H1263" i="1" s="1"/>
  <c r="H1261" i="1" a="1"/>
  <c r="H1261" i="1" s="1"/>
  <c r="H1234" i="1" a="1"/>
  <c r="H1234" i="1" s="1"/>
  <c r="H1247" i="1" a="1"/>
  <c r="H1247" i="1" s="1"/>
  <c r="H1235" i="1" a="1"/>
  <c r="H1235" i="1" s="1"/>
  <c r="H1266" i="1" a="1"/>
  <c r="H1266" i="1" s="1"/>
  <c r="H1236" i="1" a="1"/>
  <c r="H1236" i="1" s="1"/>
  <c r="H1256" i="1" a="1"/>
  <c r="H1256" i="1" s="1"/>
  <c r="H1250" i="1" a="1"/>
  <c r="H1250" i="1" s="1"/>
  <c r="H1237" i="1" a="1"/>
  <c r="H1237" i="1" s="1"/>
  <c r="H1248" i="1" a="1"/>
  <c r="H1248" i="1" s="1"/>
  <c r="H1238" i="1" a="1"/>
  <c r="H1238" i="1" s="1"/>
  <c r="H1267" i="1" a="1"/>
  <c r="H1267" i="1" s="1"/>
  <c r="H1239" i="1" a="1"/>
  <c r="H1239" i="1" s="1"/>
  <c r="H1257" i="1" a="1"/>
  <c r="H1257" i="1" s="1"/>
  <c r="H1251" i="1" a="1"/>
  <c r="H1251" i="1" s="1"/>
  <c r="H1307" i="1" a="1"/>
  <c r="H1307" i="1" s="1"/>
  <c r="H1308" i="1" a="1"/>
  <c r="H1308" i="1" s="1"/>
  <c r="H1304" i="1" a="1"/>
  <c r="H1304" i="1" s="1"/>
  <c r="H1305" i="1" a="1"/>
  <c r="H1305" i="1" s="1"/>
  <c r="H1306" i="1" a="1"/>
  <c r="H1306" i="1" s="1"/>
  <c r="H1288" i="1" a="1"/>
  <c r="H1288" i="1" s="1"/>
  <c r="H1281" i="1" a="1"/>
  <c r="H1281" i="1" s="1"/>
  <c r="H1280" i="1" a="1"/>
  <c r="H1280" i="1" s="1"/>
  <c r="H1262" i="1" a="1"/>
  <c r="H1262" i="1" s="1"/>
  <c r="H1258" i="1" a="1"/>
  <c r="H1258" i="1" s="1"/>
  <c r="H1249" i="1" a="1"/>
  <c r="H1249" i="1" s="1"/>
  <c r="H1270" i="1" a="1"/>
  <c r="H1270" i="1" s="1"/>
  <c r="H1277" i="1" a="1"/>
  <c r="H1277" i="1" s="1"/>
  <c r="H1259" i="1" a="1"/>
  <c r="H1259" i="1" s="1"/>
  <c r="H1240" i="1" a="1"/>
  <c r="H1240" i="1" s="1"/>
  <c r="H1283" i="1" a="1"/>
  <c r="H1283" i="1" s="1"/>
  <c r="H1290" i="1" a="1"/>
  <c r="H1290" i="1" s="1"/>
  <c r="H1254" i="1" a="1"/>
  <c r="H1254" i="1" s="1"/>
  <c r="H1241" i="1" a="1"/>
  <c r="H1241" i="1" s="1"/>
  <c r="H1298" i="1" a="1"/>
  <c r="H1298" i="1" s="1"/>
  <c r="H1278" i="1" a="1"/>
  <c r="H1278" i="1" s="1"/>
  <c r="H1286" i="1" a="1"/>
  <c r="H1286" i="1" s="1"/>
  <c r="H1291" i="1" a="1"/>
  <c r="H1291" i="1" s="1"/>
  <c r="H1242" i="1" a="1"/>
  <c r="H1242" i="1" s="1"/>
  <c r="H1300" i="1" a="1"/>
  <c r="H1300" i="1" s="1"/>
  <c r="H1275" i="1" a="1"/>
  <c r="H1275" i="1" s="1"/>
  <c r="H1274" i="1" a="1"/>
  <c r="H1274" i="1" s="1"/>
  <c r="H1282" i="1" a="1"/>
  <c r="H1282" i="1" s="1"/>
  <c r="H1243" i="1" a="1"/>
  <c r="H1243" i="1" s="1"/>
  <c r="H1299" i="1" a="1"/>
  <c r="H1299" i="1" s="1"/>
  <c r="H1244" i="1" a="1"/>
  <c r="H1244" i="1" s="1"/>
  <c r="H1271" i="1" a="1"/>
  <c r="H1271" i="1" s="1"/>
  <c r="H1265" i="1" a="1"/>
  <c r="H1265" i="1" s="1"/>
  <c r="H1273" i="1" a="1"/>
  <c r="H1273" i="1" s="1"/>
  <c r="H1272" i="1" a="1"/>
  <c r="H1272" i="1" s="1"/>
  <c r="H1287" i="1" a="1"/>
  <c r="H1287" i="1" s="1"/>
  <c r="H1302" i="1" a="1"/>
  <c r="H1302" i="1" s="1"/>
  <c r="H1360" i="1" a="1"/>
  <c r="H1360" i="1" s="1"/>
  <c r="H1368" i="1" a="1"/>
  <c r="H1368" i="1" s="1"/>
  <c r="H1335" i="1" a="1"/>
  <c r="H1335" i="1" s="1"/>
  <c r="H1359" i="1" a="1"/>
  <c r="H1359" i="1" s="1"/>
  <c r="H1365" i="1" a="1"/>
  <c r="H1365" i="1" s="1"/>
  <c r="H1351" i="1" a="1"/>
  <c r="H1351" i="1" s="1"/>
  <c r="H1339" i="1" a="1"/>
  <c r="H1339" i="1" s="1"/>
  <c r="H1352" i="1" a="1"/>
  <c r="H1352" i="1" s="1"/>
  <c r="H1350" i="1" a="1"/>
  <c r="H1350" i="1" s="1"/>
  <c r="H1354" i="1" a="1"/>
  <c r="H1354" i="1" s="1"/>
  <c r="H1356" i="1" a="1"/>
  <c r="H1356" i="1" s="1"/>
  <c r="H1346" i="1" a="1"/>
  <c r="H1346" i="1" s="1"/>
  <c r="H1309" i="1" a="1"/>
  <c r="H1309" i="1" s="1"/>
  <c r="H1310" i="1" a="1"/>
  <c r="H1310" i="1" s="1"/>
  <c r="H1372" i="1" a="1"/>
  <c r="H1372" i="1" s="1"/>
  <c r="H1364" i="1" a="1"/>
  <c r="H1364" i="1" s="1"/>
  <c r="H1311" i="1" a="1"/>
  <c r="H1311" i="1" s="1"/>
  <c r="H1312" i="1" a="1"/>
  <c r="H1312" i="1" s="1"/>
  <c r="H1313" i="1" a="1"/>
  <c r="H1313" i="1" s="1"/>
  <c r="H1314" i="1" a="1"/>
  <c r="H1314" i="1" s="1"/>
  <c r="H1338" i="1" a="1"/>
  <c r="H1338" i="1" s="1"/>
  <c r="H1362" i="1" a="1"/>
  <c r="H1362" i="1" s="1"/>
  <c r="H1369" i="1" a="1"/>
  <c r="H1369" i="1" s="1"/>
  <c r="H1315" i="1" a="1"/>
  <c r="H1315" i="1" s="1"/>
  <c r="H1316" i="1" a="1"/>
  <c r="H1316" i="1" s="1"/>
  <c r="H1371" i="1" a="1"/>
  <c r="H1371" i="1" s="1"/>
  <c r="H1317" i="1" a="1"/>
  <c r="H1317" i="1" s="1"/>
  <c r="H1318" i="1" a="1"/>
  <c r="H1318" i="1" s="1"/>
  <c r="H1343" i="1" a="1"/>
  <c r="H1343" i="1" s="1"/>
  <c r="H1342" i="1" a="1"/>
  <c r="H1342" i="1" s="1"/>
  <c r="H1319" i="1" a="1"/>
  <c r="H1319" i="1" s="1"/>
  <c r="H1320" i="1" a="1"/>
  <c r="H1320" i="1" s="1"/>
  <c r="H1321" i="1" a="1"/>
  <c r="H1321" i="1" s="1"/>
  <c r="H1334" i="1" a="1"/>
  <c r="H1334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67" i="1" a="1"/>
  <c r="H1367" i="1" s="1"/>
  <c r="H1370" i="1" a="1"/>
  <c r="H1370" i="1" s="1"/>
  <c r="H1328" i="1" a="1"/>
  <c r="H1328" i="1" s="1"/>
  <c r="H1340" i="1" a="1"/>
  <c r="H1340" i="1" s="1"/>
  <c r="H1353" i="1" a="1"/>
  <c r="H1353" i="1" s="1"/>
  <c r="H1329" i="1" a="1"/>
  <c r="H1329" i="1" s="1"/>
  <c r="H1330" i="1" a="1"/>
  <c r="H1330" i="1" s="1"/>
  <c r="H1345" i="1" a="1"/>
  <c r="H1345" i="1" s="1"/>
  <c r="H1347" i="1" a="1"/>
  <c r="H1347" i="1" s="1"/>
  <c r="H1358" i="1" a="1"/>
  <c r="H1358" i="1" s="1"/>
  <c r="H1348" i="1" a="1"/>
  <c r="H1348" i="1" s="1"/>
  <c r="H1331" i="1" a="1"/>
  <c r="H1331" i="1" s="1"/>
  <c r="H1332" i="1" a="1"/>
  <c r="H1332" i="1" s="1"/>
  <c r="H1336" i="1" a="1"/>
  <c r="H1336" i="1" s="1"/>
  <c r="H1355" i="1" a="1"/>
  <c r="H1355" i="1" s="1"/>
  <c r="H1357" i="1" a="1"/>
  <c r="H1357" i="1" s="1"/>
  <c r="H1344" i="1" a="1"/>
  <c r="H1344" i="1" s="1"/>
  <c r="H1341" i="1" a="1"/>
  <c r="H1341" i="1" s="1"/>
  <c r="H1349" i="1" a="1"/>
  <c r="H1349" i="1" s="1"/>
  <c r="H1333" i="1" a="1"/>
  <c r="H1333" i="1" s="1"/>
  <c r="H1337" i="1" a="1"/>
  <c r="H1337" i="1" s="1"/>
  <c r="H1361" i="1" a="1"/>
  <c r="H1361" i="1" s="1"/>
  <c r="H1366" i="1" a="1"/>
  <c r="H1366" i="1" s="1"/>
  <c r="H1363" i="1" a="1"/>
  <c r="H1363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91" i="1" a="1"/>
  <c r="H1391" i="1" s="1"/>
  <c r="H1386" i="1" a="1"/>
  <c r="H1386" i="1" s="1"/>
  <c r="H1378" i="1" a="1"/>
  <c r="H1378" i="1" s="1"/>
  <c r="H1379" i="1" a="1"/>
  <c r="H1379" i="1" s="1"/>
  <c r="H1380" i="1" a="1"/>
  <c r="H1380" i="1" s="1"/>
  <c r="H1381" i="1" a="1"/>
  <c r="H1381" i="1" s="1"/>
  <c r="H1392" i="1" a="1"/>
  <c r="H1392" i="1" s="1"/>
  <c r="H1387" i="1" a="1"/>
  <c r="H1387" i="1" s="1"/>
  <c r="H1399" i="1" a="1"/>
  <c r="H1399" i="1" s="1"/>
  <c r="H1397" i="1" a="1"/>
  <c r="H1397" i="1" s="1"/>
  <c r="H1398" i="1" a="1"/>
  <c r="H1398" i="1" s="1"/>
  <c r="H1382" i="1" a="1"/>
  <c r="H1382" i="1" s="1"/>
  <c r="H1388" i="1" a="1"/>
  <c r="H1388" i="1" s="1"/>
  <c r="H1383" i="1" a="1"/>
  <c r="H1383" i="1" s="1"/>
  <c r="H1389" i="1" a="1"/>
  <c r="H1389" i="1" s="1"/>
  <c r="H1384" i="1" a="1"/>
  <c r="H1384" i="1" s="1"/>
  <c r="H1385" i="1" a="1"/>
  <c r="H1385" i="1" s="1"/>
  <c r="H1393" i="1" a="1"/>
  <c r="H1393" i="1" s="1"/>
  <c r="H1394" i="1" a="1"/>
  <c r="H1394" i="1" s="1"/>
  <c r="H1390" i="1" a="1"/>
  <c r="H1390" i="1" s="1"/>
  <c r="H1395" i="1" a="1"/>
  <c r="H1395" i="1" s="1"/>
  <c r="H1396" i="1" a="1"/>
  <c r="H1396" i="1" s="1"/>
  <c r="H1476" i="1" a="1"/>
  <c r="H1476" i="1" s="1"/>
  <c r="H1443" i="1" a="1"/>
  <c r="H1443" i="1" s="1"/>
  <c r="H1463" i="1" a="1"/>
  <c r="H1463" i="1" s="1"/>
  <c r="H1400" i="1" a="1"/>
  <c r="H1400" i="1" s="1"/>
  <c r="H1401" i="1" a="1"/>
  <c r="H1401" i="1" s="1"/>
  <c r="H1402" i="1" a="1"/>
  <c r="H1402" i="1" s="1"/>
  <c r="H1433" i="1" a="1"/>
  <c r="H1433" i="1" s="1"/>
  <c r="H1423" i="1" a="1"/>
  <c r="H1423" i="1" s="1"/>
  <c r="H1434" i="1" a="1"/>
  <c r="H1434" i="1" s="1"/>
  <c r="H1471" i="1" a="1"/>
  <c r="H1471" i="1" s="1"/>
  <c r="H1457" i="1" a="1"/>
  <c r="H1457" i="1" s="1"/>
  <c r="H1467" i="1" a="1"/>
  <c r="H1467" i="1" s="1"/>
  <c r="H1430" i="1" a="1"/>
  <c r="H1430" i="1" s="1"/>
  <c r="H1438" i="1" a="1"/>
  <c r="H1438" i="1" s="1"/>
  <c r="H1436" i="1" a="1"/>
  <c r="H1436" i="1" s="1"/>
  <c r="H1421" i="1" a="1"/>
  <c r="H1421" i="1" s="1"/>
  <c r="H1431" i="1" a="1"/>
  <c r="H1431" i="1" s="1"/>
  <c r="H1462" i="1" a="1"/>
  <c r="H1462" i="1" s="1"/>
  <c r="H1439" i="1" a="1"/>
  <c r="H1439" i="1" s="1"/>
  <c r="H1470" i="1" a="1"/>
  <c r="H1470" i="1" s="1"/>
  <c r="H1473" i="1" a="1"/>
  <c r="H1473" i="1" s="1"/>
  <c r="H1469" i="1" a="1"/>
  <c r="H1469" i="1" s="1"/>
  <c r="H1450" i="1" a="1"/>
  <c r="H1450" i="1" s="1"/>
  <c r="H1472" i="1" a="1"/>
  <c r="H1472" i="1" s="1"/>
  <c r="H1403" i="1" a="1"/>
  <c r="H1403" i="1" s="1"/>
  <c r="H1429" i="1" a="1"/>
  <c r="H1429" i="1" s="1"/>
  <c r="H1454" i="1" a="1"/>
  <c r="H1454" i="1" s="1"/>
  <c r="H1441" i="1" a="1"/>
  <c r="H1441" i="1" s="1"/>
  <c r="H1468" i="1" a="1"/>
  <c r="H1468" i="1" s="1"/>
  <c r="H1440" i="1" a="1"/>
  <c r="H1440" i="1" s="1"/>
  <c r="H1442" i="1" a="1"/>
  <c r="H1442" i="1" s="1"/>
  <c r="H1464" i="1" a="1"/>
  <c r="H1464" i="1" s="1"/>
  <c r="H1455" i="1" a="1"/>
  <c r="H1455" i="1" s="1"/>
  <c r="H1404" i="1" a="1"/>
  <c r="H1404" i="1" s="1"/>
  <c r="H1405" i="1" a="1"/>
  <c r="H1405" i="1" s="1"/>
  <c r="H1419" i="1" a="1"/>
  <c r="H1419" i="1" s="1"/>
  <c r="H1406" i="1" a="1"/>
  <c r="H1406" i="1" s="1"/>
  <c r="H1435" i="1" a="1"/>
  <c r="H1435" i="1" s="1"/>
  <c r="H1475" i="1" a="1"/>
  <c r="H1475" i="1" s="1"/>
  <c r="H1407" i="1" a="1"/>
  <c r="H1407" i="1" s="1"/>
  <c r="H1453" i="1" a="1"/>
  <c r="H1453" i="1" s="1"/>
  <c r="H1408" i="1" a="1"/>
  <c r="H1408" i="1" s="1"/>
  <c r="H1459" i="1" a="1"/>
  <c r="H1459" i="1" s="1"/>
  <c r="H1466" i="1" a="1"/>
  <c r="H1466" i="1" s="1"/>
  <c r="H1409" i="1" a="1"/>
  <c r="H1409" i="1" s="1"/>
  <c r="H1456" i="1" a="1"/>
  <c r="H1456" i="1" s="1"/>
  <c r="H1461" i="1" a="1"/>
  <c r="H1461" i="1" s="1"/>
  <c r="H1410" i="1" a="1"/>
  <c r="H1410" i="1" s="1"/>
  <c r="H1460" i="1" a="1"/>
  <c r="H1460" i="1" s="1"/>
  <c r="H1465" i="1" a="1"/>
  <c r="H1465" i="1" s="1"/>
  <c r="H1411" i="1" a="1"/>
  <c r="H1411" i="1" s="1"/>
  <c r="H1427" i="1" a="1"/>
  <c r="H1427" i="1" s="1"/>
  <c r="H1412" i="1" a="1"/>
  <c r="H1412" i="1" s="1"/>
  <c r="H1448" i="1" a="1"/>
  <c r="H1448" i="1" s="1"/>
  <c r="H1420" i="1" a="1"/>
  <c r="H1420" i="1" s="1"/>
  <c r="H1446" i="1" a="1"/>
  <c r="H1446" i="1" s="1"/>
  <c r="H1449" i="1" a="1"/>
  <c r="H1449" i="1" s="1"/>
  <c r="H1445" i="1" a="1"/>
  <c r="H1445" i="1" s="1"/>
  <c r="H1426" i="1" a="1"/>
  <c r="H1426" i="1" s="1"/>
  <c r="H1458" i="1" a="1"/>
  <c r="H1458" i="1" s="1"/>
  <c r="H1452" i="1" a="1"/>
  <c r="H1452" i="1" s="1"/>
  <c r="H1451" i="1" a="1"/>
  <c r="H1451" i="1" s="1"/>
  <c r="H1444" i="1" a="1"/>
  <c r="H1444" i="1" s="1"/>
  <c r="H1422" i="1" a="1"/>
  <c r="H1422" i="1" s="1"/>
  <c r="H1432" i="1" a="1"/>
  <c r="H1432" i="1" s="1"/>
  <c r="H1413" i="1" a="1"/>
  <c r="H1413" i="1" s="1"/>
  <c r="H1437" i="1" a="1"/>
  <c r="H1437" i="1" s="1"/>
  <c r="H1418" i="1" a="1"/>
  <c r="H1418" i="1" s="1"/>
  <c r="H1424" i="1" a="1"/>
  <c r="H1424" i="1" s="1"/>
  <c r="H1447" i="1" a="1"/>
  <c r="H1447" i="1" s="1"/>
  <c r="H1425" i="1" a="1"/>
  <c r="H1425" i="1" s="1"/>
  <c r="H1428" i="1" a="1"/>
  <c r="H1428" i="1" s="1"/>
  <c r="H1414" i="1" a="1"/>
  <c r="H1414" i="1" s="1"/>
  <c r="H1415" i="1" a="1"/>
  <c r="H1415" i="1" s="1"/>
  <c r="H1416" i="1" a="1"/>
  <c r="H1416" i="1" s="1"/>
  <c r="H1417" i="1" a="1"/>
  <c r="H1417" i="1" s="1"/>
  <c r="H1474" i="1" a="1"/>
  <c r="H1474" i="1" s="1"/>
  <c r="H1582" i="1" a="1"/>
  <c r="H1582" i="1" s="1"/>
  <c r="H1536" i="1" a="1"/>
  <c r="H1536" i="1" s="1"/>
  <c r="H1591" i="1" a="1"/>
  <c r="H1591" i="1" s="1"/>
  <c r="H1588" i="1" a="1"/>
  <c r="H1588" i="1" s="1"/>
  <c r="H1539" i="1" a="1"/>
  <c r="H1539" i="1" s="1"/>
  <c r="H1512" i="1" a="1"/>
  <c r="H1512" i="1" s="1"/>
  <c r="H1527" i="1" a="1"/>
  <c r="H1527" i="1" s="1"/>
  <c r="H1507" i="1" a="1"/>
  <c r="H1507" i="1" s="1"/>
  <c r="H1477" i="1" a="1"/>
  <c r="H1477" i="1" s="1"/>
  <c r="H1523" i="1" a="1"/>
  <c r="H1523" i="1" s="1"/>
  <c r="H1593" i="1" a="1"/>
  <c r="H1593" i="1" s="1"/>
  <c r="H1559" i="1" a="1"/>
  <c r="H1559" i="1" s="1"/>
  <c r="H1570" i="1" a="1"/>
  <c r="H1570" i="1" s="1"/>
  <c r="H1601" i="1" a="1"/>
  <c r="H1601" i="1" s="1"/>
  <c r="H1579" i="1" a="1"/>
  <c r="H1579" i="1" s="1"/>
  <c r="H1518" i="1" a="1"/>
  <c r="H1518" i="1" s="1"/>
  <c r="H1524" i="1" a="1"/>
  <c r="H1524" i="1" s="1"/>
  <c r="H1478" i="1" a="1"/>
  <c r="H1478" i="1" s="1"/>
  <c r="H1479" i="1" a="1"/>
  <c r="H1479" i="1" s="1"/>
  <c r="H1566" i="1" a="1"/>
  <c r="H1566" i="1" s="1"/>
  <c r="H1605" i="1" a="1"/>
  <c r="H1605" i="1" s="1"/>
  <c r="H1480" i="1" a="1"/>
  <c r="H1480" i="1" s="1"/>
  <c r="H1481" i="1" a="1"/>
  <c r="H1481" i="1" s="1"/>
  <c r="H1514" i="1" a="1"/>
  <c r="H1514" i="1" s="1"/>
  <c r="H1595" i="1" a="1"/>
  <c r="H1595" i="1" s="1"/>
  <c r="H1592" i="1" a="1"/>
  <c r="H1592" i="1" s="1"/>
  <c r="H1522" i="1" a="1"/>
  <c r="H1522" i="1" s="1"/>
  <c r="H1506" i="1" a="1"/>
  <c r="H1506" i="1" s="1"/>
  <c r="H1521" i="1" a="1"/>
  <c r="H1521" i="1" s="1"/>
  <c r="H1526" i="1" a="1"/>
  <c r="H1526" i="1" s="1"/>
  <c r="H1482" i="1" a="1"/>
  <c r="H1482" i="1" s="1"/>
  <c r="H1569" i="1" a="1"/>
  <c r="H1569" i="1" s="1"/>
  <c r="H1613" i="1" a="1"/>
  <c r="H1613" i="1" s="1"/>
  <c r="H1611" i="1" a="1"/>
  <c r="H1611" i="1" s="1"/>
  <c r="H1586" i="1" a="1"/>
  <c r="H1586" i="1" s="1"/>
  <c r="H1568" i="1" a="1"/>
  <c r="H1568" i="1" s="1"/>
  <c r="H1483" i="1" a="1"/>
  <c r="H1483" i="1" s="1"/>
  <c r="H1534" i="1" a="1"/>
  <c r="H1534" i="1" s="1"/>
  <c r="H1498" i="1" a="1"/>
  <c r="H1498" i="1" s="1"/>
  <c r="H1501" i="1" a="1"/>
  <c r="H1501" i="1" s="1"/>
  <c r="H1563" i="1" a="1"/>
  <c r="H1563" i="1" s="1"/>
  <c r="H1532" i="1" a="1"/>
  <c r="H1532" i="1" s="1"/>
  <c r="H1574" i="1" a="1"/>
  <c r="H1574" i="1" s="1"/>
  <c r="H1542" i="1" a="1"/>
  <c r="H1542" i="1" s="1"/>
  <c r="H1587" i="1" a="1"/>
  <c r="H1587" i="1" s="1"/>
  <c r="H1508" i="1" a="1"/>
  <c r="H1508" i="1" s="1"/>
  <c r="H1535" i="1" a="1"/>
  <c r="H1535" i="1" s="1"/>
  <c r="H1562" i="1" a="1"/>
  <c r="H1562" i="1" s="1"/>
  <c r="H1543" i="1" a="1"/>
  <c r="H1543" i="1" s="1"/>
  <c r="H1575" i="1" a="1"/>
  <c r="H1575" i="1" s="1"/>
  <c r="H1509" i="1" a="1"/>
  <c r="H1509" i="1" s="1"/>
  <c r="H1513" i="1" a="1"/>
  <c r="H1513" i="1" s="1"/>
  <c r="H1484" i="1" a="1"/>
  <c r="H1484" i="1" s="1"/>
  <c r="H1497" i="1" a="1"/>
  <c r="H1497" i="1" s="1"/>
  <c r="H1537" i="1" a="1"/>
  <c r="H1537" i="1" s="1"/>
  <c r="H1499" i="1" a="1"/>
  <c r="H1499" i="1" s="1"/>
  <c r="H1500" i="1" a="1"/>
  <c r="H1500" i="1" s="1"/>
  <c r="H1502" i="1" a="1"/>
  <c r="H1502" i="1" s="1"/>
  <c r="H1503" i="1" a="1"/>
  <c r="H1503" i="1" s="1"/>
  <c r="H1583" i="1" a="1"/>
  <c r="H1583" i="1" s="1"/>
  <c r="H1511" i="1" a="1"/>
  <c r="H1511" i="1" s="1"/>
  <c r="H1571" i="1" a="1"/>
  <c r="H1571" i="1" s="1"/>
  <c r="H1590" i="1" a="1"/>
  <c r="H1590" i="1" s="1"/>
  <c r="H1510" i="1" a="1"/>
  <c r="H1510" i="1" s="1"/>
  <c r="H1485" i="1" a="1"/>
  <c r="H1485" i="1" s="1"/>
  <c r="H1544" i="1" a="1"/>
  <c r="H1544" i="1" s="1"/>
  <c r="H1602" i="1" a="1"/>
  <c r="H1602" i="1" s="1"/>
  <c r="H1486" i="1" a="1"/>
  <c r="H1486" i="1" s="1"/>
  <c r="H1546" i="1" a="1"/>
  <c r="H1546" i="1" s="1"/>
  <c r="H1550" i="1" a="1"/>
  <c r="H1550" i="1" s="1"/>
  <c r="H1560" i="1" a="1"/>
  <c r="H1560" i="1" s="1"/>
  <c r="H1564" i="1" a="1"/>
  <c r="H1564" i="1" s="1"/>
  <c r="H1572" i="1" a="1"/>
  <c r="H1572" i="1" s="1"/>
  <c r="H1555" i="1" a="1"/>
  <c r="H1555" i="1" s="1"/>
  <c r="H1545" i="1" a="1"/>
  <c r="H1545" i="1" s="1"/>
  <c r="H1529" i="1" a="1"/>
  <c r="H1529" i="1" s="1"/>
  <c r="H1610" i="1" a="1"/>
  <c r="H1610" i="1" s="1"/>
  <c r="H1603" i="1" a="1"/>
  <c r="H1603" i="1" s="1"/>
  <c r="H1487" i="1" a="1"/>
  <c r="H1487" i="1" s="1"/>
  <c r="H1616" i="1" a="1"/>
  <c r="H1616" i="1" s="1"/>
  <c r="H1617" i="1" a="1"/>
  <c r="H1617" i="1" s="1"/>
  <c r="H1618" i="1" a="1"/>
  <c r="H1618" i="1" s="1"/>
  <c r="H1580" i="1" a="1"/>
  <c r="H1580" i="1" s="1"/>
  <c r="H1608" i="1" a="1"/>
  <c r="H1608" i="1" s="1"/>
  <c r="H1599" i="1" a="1"/>
  <c r="H1599" i="1" s="1"/>
  <c r="H1609" i="1" a="1"/>
  <c r="H1609" i="1" s="1"/>
  <c r="H1614" i="1" a="1"/>
  <c r="H1614" i="1" s="1"/>
  <c r="H1598" i="1" a="1"/>
  <c r="H1598" i="1" s="1"/>
  <c r="H1604" i="1" a="1"/>
  <c r="H1604" i="1" s="1"/>
  <c r="H1606" i="1" a="1"/>
  <c r="H1606" i="1" s="1"/>
  <c r="H1488" i="1" a="1"/>
  <c r="H1488" i="1" s="1"/>
  <c r="H1540" i="1" a="1"/>
  <c r="H1540" i="1" s="1"/>
  <c r="H1576" i="1" a="1"/>
  <c r="H1576" i="1" s="1"/>
  <c r="H1596" i="1" a="1"/>
  <c r="H1596" i="1" s="1"/>
  <c r="H1549" i="1" a="1"/>
  <c r="H1549" i="1" s="1"/>
  <c r="H1547" i="1" a="1"/>
  <c r="H1547" i="1" s="1"/>
  <c r="H1520" i="1" a="1"/>
  <c r="H1520" i="1" s="1"/>
  <c r="H1561" i="1" a="1"/>
  <c r="H1561" i="1" s="1"/>
  <c r="H1489" i="1" a="1"/>
  <c r="H1489" i="1" s="1"/>
  <c r="H1600" i="1" a="1"/>
  <c r="H1600" i="1" s="1"/>
  <c r="H1612" i="1" a="1"/>
  <c r="H1612" i="1" s="1"/>
  <c r="H1505" i="1" a="1"/>
  <c r="H1505" i="1" s="1"/>
  <c r="H1584" i="1" a="1"/>
  <c r="H1584" i="1" s="1"/>
  <c r="H1558" i="1" a="1"/>
  <c r="H1558" i="1" s="1"/>
  <c r="H1541" i="1" a="1"/>
  <c r="H1541" i="1" s="1"/>
  <c r="H1531" i="1" a="1"/>
  <c r="H1531" i="1" s="1"/>
  <c r="H1597" i="1" a="1"/>
  <c r="H1597" i="1" s="1"/>
  <c r="H1490" i="1" a="1"/>
  <c r="H1490" i="1" s="1"/>
  <c r="H1491" i="1" a="1"/>
  <c r="H1491" i="1" s="1"/>
  <c r="H1492" i="1" a="1"/>
  <c r="H1492" i="1" s="1"/>
  <c r="H1577" i="1" a="1"/>
  <c r="H1577" i="1" s="1"/>
  <c r="H1607" i="1" a="1"/>
  <c r="H1607" i="1" s="1"/>
  <c r="H1589" i="1" a="1"/>
  <c r="H1589" i="1" s="1"/>
  <c r="H1493" i="1" a="1"/>
  <c r="H1493" i="1" s="1"/>
  <c r="H1494" i="1" a="1"/>
  <c r="H1494" i="1" s="1"/>
  <c r="H1615" i="1" a="1"/>
  <c r="H1615" i="1" s="1"/>
  <c r="H1619" i="1" a="1"/>
  <c r="H1619" i="1" s="1"/>
  <c r="H1548" i="1" a="1"/>
  <c r="H1548" i="1" s="1"/>
  <c r="H1495" i="1" a="1"/>
  <c r="H1495" i="1" s="1"/>
  <c r="H1504" i="1" a="1"/>
  <c r="H1504" i="1" s="1"/>
  <c r="H1581" i="1" a="1"/>
  <c r="H1581" i="1" s="1"/>
  <c r="H1530" i="1" a="1"/>
  <c r="H1530" i="1" s="1"/>
  <c r="H1585" i="1" a="1"/>
  <c r="H1585" i="1" s="1"/>
  <c r="H1567" i="1" a="1"/>
  <c r="H1567" i="1" s="1"/>
  <c r="H1573" i="1" a="1"/>
  <c r="H1573" i="1" s="1"/>
  <c r="H1515" i="1" a="1"/>
  <c r="H1515" i="1" s="1"/>
  <c r="H1557" i="1" a="1"/>
  <c r="H1557" i="1" s="1"/>
  <c r="H1538" i="1" a="1"/>
  <c r="H1538" i="1" s="1"/>
  <c r="H1553" i="1" a="1"/>
  <c r="H1553" i="1" s="1"/>
  <c r="H1556" i="1" a="1"/>
  <c r="H1556" i="1" s="1"/>
  <c r="H1533" i="1" a="1"/>
  <c r="H1533" i="1" s="1"/>
  <c r="H1552" i="1" a="1"/>
  <c r="H1552" i="1" s="1"/>
  <c r="H1517" i="1" a="1"/>
  <c r="H1517" i="1" s="1"/>
  <c r="H1528" i="1" a="1"/>
  <c r="H1528" i="1" s="1"/>
  <c r="H1525" i="1" a="1"/>
  <c r="H1525" i="1" s="1"/>
  <c r="H1578" i="1" a="1"/>
  <c r="H1578" i="1" s="1"/>
  <c r="H1594" i="1" a="1"/>
  <c r="H1594" i="1" s="1"/>
  <c r="H1496" i="1" a="1"/>
  <c r="H1496" i="1" s="1"/>
  <c r="H1551" i="1" a="1"/>
  <c r="H1551" i="1" s="1"/>
  <c r="H1565" i="1" a="1"/>
  <c r="H1565" i="1" s="1"/>
  <c r="H1554" i="1" a="1"/>
  <c r="H1554" i="1" s="1"/>
  <c r="H1519" i="1" a="1"/>
  <c r="H1519" i="1" s="1"/>
  <c r="H1516" i="1" a="1"/>
  <c r="H1516" i="1" s="1"/>
  <c r="H1620" i="1" a="1"/>
  <c r="H1620" i="1" s="1"/>
  <c r="H1670" i="1" a="1"/>
  <c r="H1670" i="1" s="1"/>
  <c r="H1662" i="1" a="1"/>
  <c r="H1662" i="1" s="1"/>
  <c r="H1639" i="1" a="1"/>
  <c r="H1639" i="1" s="1"/>
  <c r="H1645" i="1" a="1"/>
  <c r="H1645" i="1" s="1"/>
  <c r="H1651" i="1" a="1"/>
  <c r="H1651" i="1" s="1"/>
  <c r="H1655" i="1" a="1"/>
  <c r="H1655" i="1" s="1"/>
  <c r="H1652" i="1" a="1"/>
  <c r="H1652" i="1" s="1"/>
  <c r="H1656" i="1" a="1"/>
  <c r="H1656" i="1" s="1"/>
  <c r="H1663" i="1" a="1"/>
  <c r="H1663" i="1" s="1"/>
  <c r="H1640" i="1" a="1"/>
  <c r="H1640" i="1" s="1"/>
  <c r="H1646" i="1" a="1"/>
  <c r="H1646" i="1" s="1"/>
  <c r="H1621" i="1" a="1"/>
  <c r="H1621" i="1" s="1"/>
  <c r="H1675" i="1" a="1"/>
  <c r="H1675" i="1" s="1"/>
  <c r="H1659" i="1" a="1"/>
  <c r="H1659" i="1" s="1"/>
  <c r="H1674" i="1" a="1"/>
  <c r="H1674" i="1" s="1"/>
  <c r="H1664" i="1" a="1"/>
  <c r="H1664" i="1" s="1"/>
  <c r="H1654" i="1" a="1"/>
  <c r="H1654" i="1" s="1"/>
  <c r="H1657" i="1" a="1"/>
  <c r="H1657" i="1" s="1"/>
  <c r="H1622" i="1" a="1"/>
  <c r="H1622" i="1" s="1"/>
  <c r="H1684" i="1" a="1"/>
  <c r="H1684" i="1" s="1"/>
  <c r="H1650" i="1" a="1"/>
  <c r="H1650" i="1" s="1"/>
  <c r="H1678" i="1" a="1"/>
  <c r="H1678" i="1" s="1"/>
  <c r="H1623" i="1" a="1"/>
  <c r="H1623" i="1" s="1"/>
  <c r="H1673" i="1" a="1"/>
  <c r="H1673" i="1" s="1"/>
  <c r="H1624" i="1" a="1"/>
  <c r="H1624" i="1" s="1"/>
  <c r="H1653" i="1" a="1"/>
  <c r="H1653" i="1" s="1"/>
  <c r="H1666" i="1" a="1"/>
  <c r="H1666" i="1" s="1"/>
  <c r="H1643" i="1" a="1"/>
  <c r="H1643" i="1" s="1"/>
  <c r="H1669" i="1" a="1"/>
  <c r="H1669" i="1" s="1"/>
  <c r="H1625" i="1" a="1"/>
  <c r="H1625" i="1" s="1"/>
  <c r="H1626" i="1" a="1"/>
  <c r="H1626" i="1" s="1"/>
  <c r="H1665" i="1" a="1"/>
  <c r="H1665" i="1" s="1"/>
  <c r="H1683" i="1" a="1"/>
  <c r="H1683" i="1" s="1"/>
  <c r="H1671" i="1" a="1"/>
  <c r="H1671" i="1" s="1"/>
  <c r="H1680" i="1" a="1"/>
  <c r="H1680" i="1" s="1"/>
  <c r="H1658" i="1" a="1"/>
  <c r="H1658" i="1" s="1"/>
  <c r="H1627" i="1" a="1"/>
  <c r="H1627" i="1" s="1"/>
  <c r="H1679" i="1" a="1"/>
  <c r="H1679" i="1" s="1"/>
  <c r="H1660" i="1" a="1"/>
  <c r="H1660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68" i="1" a="1"/>
  <c r="H1668" i="1" s="1"/>
  <c r="H1649" i="1" a="1"/>
  <c r="H1649" i="1" s="1"/>
  <c r="H1661" i="1" a="1"/>
  <c r="H1661" i="1" s="1"/>
  <c r="H1644" i="1" a="1"/>
  <c r="H1644" i="1" s="1"/>
  <c r="H1648" i="1" a="1"/>
  <c r="H1648" i="1" s="1"/>
  <c r="H1642" i="1" a="1"/>
  <c r="H1642" i="1" s="1"/>
  <c r="H1641" i="1" a="1"/>
  <c r="H1641" i="1" s="1"/>
  <c r="H1667" i="1" a="1"/>
  <c r="H1667" i="1" s="1"/>
  <c r="H1647" i="1" a="1"/>
  <c r="H1647" i="1" s="1"/>
  <c r="H1676" i="1" a="1"/>
  <c r="H1676" i="1" s="1"/>
  <c r="H1672" i="1" a="1"/>
  <c r="H1672" i="1" s="1"/>
  <c r="H1677" i="1" a="1"/>
  <c r="H1677" i="1" s="1"/>
  <c r="H1682" i="1" a="1"/>
  <c r="H1682" i="1" s="1"/>
  <c r="H1681" i="1" a="1"/>
  <c r="H1681" i="1" s="1"/>
  <c r="H1635" i="1" a="1"/>
  <c r="H1635" i="1" s="1"/>
  <c r="H1636" i="1" a="1"/>
  <c r="H1636" i="1" s="1"/>
  <c r="H1637" i="1" a="1"/>
  <c r="H1637" i="1" s="1"/>
  <c r="H1638" i="1" a="1"/>
  <c r="H1638" i="1" s="1"/>
  <c r="H1719" i="1" a="1"/>
  <c r="H1719" i="1" s="1"/>
  <c r="H1717" i="1" a="1"/>
  <c r="H1717" i="1" s="1"/>
  <c r="H1723" i="1" a="1"/>
  <c r="H1723" i="1" s="1"/>
  <c r="H1720" i="1" a="1"/>
  <c r="H1720" i="1" s="1"/>
  <c r="H1727" i="1" a="1"/>
  <c r="H1727" i="1" s="1"/>
  <c r="H1704" i="1" a="1"/>
  <c r="H1704" i="1" s="1"/>
  <c r="H1724" i="1" a="1"/>
  <c r="H1724" i="1" s="1"/>
  <c r="H1716" i="1" a="1"/>
  <c r="H1716" i="1" s="1"/>
  <c r="H1726" i="1" a="1"/>
  <c r="H1726" i="1" s="1"/>
  <c r="H1721" i="1" a="1"/>
  <c r="H1721" i="1" s="1"/>
  <c r="H1728" i="1" a="1"/>
  <c r="H1728" i="1" s="1"/>
  <c r="H1705" i="1" a="1"/>
  <c r="H1705" i="1" s="1"/>
  <c r="H1685" i="1" a="1"/>
  <c r="H1685" i="1" s="1"/>
  <c r="H1739" i="1" a="1"/>
  <c r="H1739" i="1" s="1"/>
  <c r="H1741" i="1" a="1"/>
  <c r="H1741" i="1" s="1"/>
  <c r="H1740" i="1" a="1"/>
  <c r="H1740" i="1" s="1"/>
  <c r="H1738" i="1" a="1"/>
  <c r="H1738" i="1" s="1"/>
  <c r="H1742" i="1" a="1"/>
  <c r="H1742" i="1" s="1"/>
  <c r="H1703" i="1" a="1"/>
  <c r="H1703" i="1" s="1"/>
  <c r="H1708" i="1" a="1"/>
  <c r="H1708" i="1" s="1"/>
  <c r="H1686" i="1" a="1"/>
  <c r="H1686" i="1" s="1"/>
  <c r="H1687" i="1" a="1"/>
  <c r="H1687" i="1" s="1"/>
  <c r="H1688" i="1" a="1"/>
  <c r="H1688" i="1" s="1"/>
  <c r="H1735" i="1" a="1"/>
  <c r="H1735" i="1" s="1"/>
  <c r="H1689" i="1" a="1"/>
  <c r="H1689" i="1" s="1"/>
  <c r="H1690" i="1" a="1"/>
  <c r="H1690" i="1" s="1"/>
  <c r="H1734" i="1" a="1"/>
  <c r="H1734" i="1" s="1"/>
  <c r="H1691" i="1" a="1"/>
  <c r="H1691" i="1" s="1"/>
  <c r="H1736" i="1" a="1"/>
  <c r="H1736" i="1" s="1"/>
  <c r="H1731" i="1" a="1"/>
  <c r="H1731" i="1" s="1"/>
  <c r="H1692" i="1" a="1"/>
  <c r="H1692" i="1" s="1"/>
  <c r="H1712" i="1" a="1"/>
  <c r="H1712" i="1" s="1"/>
  <c r="H1722" i="1" a="1"/>
  <c r="H1722" i="1" s="1"/>
  <c r="H1693" i="1" a="1"/>
  <c r="H1693" i="1" s="1"/>
  <c r="H1694" i="1" a="1"/>
  <c r="H1694" i="1" s="1"/>
  <c r="H1695" i="1" a="1"/>
  <c r="H1695" i="1" s="1"/>
  <c r="H1696" i="1" a="1"/>
  <c r="H1696" i="1" s="1"/>
  <c r="H1729" i="1" a="1"/>
  <c r="H1729" i="1" s="1"/>
  <c r="H1730" i="1" a="1"/>
  <c r="H1730" i="1" s="1"/>
  <c r="H1733" i="1" a="1"/>
  <c r="H1733" i="1" s="1"/>
  <c r="H1737" i="1" a="1"/>
  <c r="H1737" i="1" s="1"/>
  <c r="H1697" i="1" a="1"/>
  <c r="H1697" i="1" s="1"/>
  <c r="H1698" i="1" a="1"/>
  <c r="H1698" i="1" s="1"/>
  <c r="H1711" i="1" a="1"/>
  <c r="H1711" i="1" s="1"/>
  <c r="H1732" i="1" a="1"/>
  <c r="H1732" i="1" s="1"/>
  <c r="H1710" i="1" a="1"/>
  <c r="H1710" i="1" s="1"/>
  <c r="H1714" i="1" a="1"/>
  <c r="H1714" i="1" s="1"/>
  <c r="H1709" i="1" a="1"/>
  <c r="H1709" i="1" s="1"/>
  <c r="H1713" i="1" a="1"/>
  <c r="H1713" i="1" s="1"/>
  <c r="H1715" i="1" a="1"/>
  <c r="H1715" i="1" s="1"/>
  <c r="H1706" i="1" a="1"/>
  <c r="H1706" i="1" s="1"/>
  <c r="H1707" i="1" a="1"/>
  <c r="H1707" i="1" s="1"/>
  <c r="H1718" i="1" a="1"/>
  <c r="H1718" i="1" s="1"/>
  <c r="H1725" i="1" a="1"/>
  <c r="H1725" i="1" s="1"/>
  <c r="H1699" i="1" a="1"/>
  <c r="H1699" i="1" s="1"/>
  <c r="H1700" i="1" a="1"/>
  <c r="H1700" i="1" s="1"/>
  <c r="H1701" i="1" a="1"/>
  <c r="H1701" i="1" s="1"/>
  <c r="H1702" i="1" a="1"/>
  <c r="H1702" i="1" s="1"/>
  <c r="H1786" i="1" a="1"/>
  <c r="H1786" i="1" s="1"/>
  <c r="H1743" i="1" a="1"/>
  <c r="H1743" i="1" s="1"/>
  <c r="H1754" i="1" a="1"/>
  <c r="H1754" i="1" s="1"/>
  <c r="H1766" i="1" a="1"/>
  <c r="H1766" i="1" s="1"/>
  <c r="H1771" i="1" a="1"/>
  <c r="H1771" i="1" s="1"/>
  <c r="H1744" i="1" a="1"/>
  <c r="H1744" i="1" s="1"/>
  <c r="H1745" i="1" a="1"/>
  <c r="H1745" i="1" s="1"/>
  <c r="H1746" i="1" a="1"/>
  <c r="H1746" i="1" s="1"/>
  <c r="H1762" i="1" a="1"/>
  <c r="H1762" i="1" s="1"/>
  <c r="H1765" i="1" a="1"/>
  <c r="H1765" i="1" s="1"/>
  <c r="H1755" i="1" a="1"/>
  <c r="H1755" i="1" s="1"/>
  <c r="H1769" i="1" a="1"/>
  <c r="H1769" i="1" s="1"/>
  <c r="H1777" i="1" a="1"/>
  <c r="H1777" i="1" s="1"/>
  <c r="H1768" i="1" a="1"/>
  <c r="H1768" i="1" s="1"/>
  <c r="H1782" i="1" a="1"/>
  <c r="H1782" i="1" s="1"/>
  <c r="H1785" i="1" a="1"/>
  <c r="H1785" i="1" s="1"/>
  <c r="H1784" i="1" a="1"/>
  <c r="H1784" i="1" s="1"/>
  <c r="H1763" i="1" a="1"/>
  <c r="H1763" i="1" s="1"/>
  <c r="H1747" i="1" a="1"/>
  <c r="H1747" i="1" s="1"/>
  <c r="H1748" i="1" a="1"/>
  <c r="H1748" i="1" s="1"/>
  <c r="H1749" i="1" a="1"/>
  <c r="H1749" i="1" s="1"/>
  <c r="H1750" i="1" a="1"/>
  <c r="H1750" i="1" s="1"/>
  <c r="H1779" i="1" a="1"/>
  <c r="H1779" i="1" s="1"/>
  <c r="H1781" i="1" a="1"/>
  <c r="H1781" i="1" s="1"/>
  <c r="H1772" i="1" a="1"/>
  <c r="H1772" i="1" s="1"/>
  <c r="H1751" i="1" a="1"/>
  <c r="H1751" i="1" s="1"/>
  <c r="H1752" i="1" a="1"/>
  <c r="H1752" i="1" s="1"/>
  <c r="H1783" i="1" a="1"/>
  <c r="H1783" i="1" s="1"/>
  <c r="H1753" i="1" a="1"/>
  <c r="H1753" i="1" s="1"/>
  <c r="H1780" i="1" a="1"/>
  <c r="H1780" i="1" s="1"/>
  <c r="H1773" i="1" a="1"/>
  <c r="H1773" i="1" s="1"/>
  <c r="H1774" i="1" a="1"/>
  <c r="H1774" i="1" s="1"/>
  <c r="H1770" i="1" a="1"/>
  <c r="H1770" i="1" s="1"/>
  <c r="H1764" i="1" a="1"/>
  <c r="H1764" i="1" s="1"/>
  <c r="H1778" i="1" a="1"/>
  <c r="H1778" i="1" s="1"/>
  <c r="H1757" i="1" a="1"/>
  <c r="H1757" i="1" s="1"/>
  <c r="H1758" i="1" a="1"/>
  <c r="H1758" i="1" s="1"/>
  <c r="H1759" i="1" a="1"/>
  <c r="H1759" i="1" s="1"/>
  <c r="H1760" i="1" a="1"/>
  <c r="H1760" i="1" s="1"/>
  <c r="H1775" i="1" a="1"/>
  <c r="H1775" i="1" s="1"/>
  <c r="H1756" i="1" a="1"/>
  <c r="H1756" i="1" s="1"/>
  <c r="H1767" i="1" a="1"/>
  <c r="H1767" i="1" s="1"/>
  <c r="H1776" i="1" a="1"/>
  <c r="H1776" i="1" s="1"/>
  <c r="H1761" i="1" a="1"/>
  <c r="H1761" i="1" s="1"/>
  <c r="H1886" i="1" a="1"/>
  <c r="H1886" i="1" s="1"/>
  <c r="H1787" i="1" a="1"/>
  <c r="H1787" i="1" s="1"/>
  <c r="H1863" i="1" a="1"/>
  <c r="H1863" i="1" s="1"/>
  <c r="H1788" i="1" a="1"/>
  <c r="H1788" i="1" s="1"/>
  <c r="H1855" i="1" a="1"/>
  <c r="H1855" i="1" s="1"/>
  <c r="H1789" i="1" a="1"/>
  <c r="H1789" i="1" s="1"/>
  <c r="H1859" i="1" a="1"/>
  <c r="H1859" i="1" s="1"/>
  <c r="H1790" i="1" a="1"/>
  <c r="H1790" i="1" s="1"/>
  <c r="H1856" i="1" a="1"/>
  <c r="H1856" i="1" s="1"/>
  <c r="H1791" i="1" a="1"/>
  <c r="H1791" i="1" s="1"/>
  <c r="H1864" i="1" a="1"/>
  <c r="H1864" i="1" s="1"/>
  <c r="H1847" i="1" a="1"/>
  <c r="H1847" i="1" s="1"/>
  <c r="H1837" i="1" a="1"/>
  <c r="H1837" i="1" s="1"/>
  <c r="H1848" i="1" a="1"/>
  <c r="H1848" i="1" s="1"/>
  <c r="H1830" i="1" a="1"/>
  <c r="H1830" i="1" s="1"/>
  <c r="H1849" i="1" a="1"/>
  <c r="H1849" i="1" s="1"/>
  <c r="H1831" i="1" a="1"/>
  <c r="H1831" i="1" s="1"/>
  <c r="H1850" i="1" a="1"/>
  <c r="H1850" i="1" s="1"/>
  <c r="H1832" i="1" a="1"/>
  <c r="H1832" i="1" s="1"/>
  <c r="H1812" i="1" a="1"/>
  <c r="H1812" i="1" s="1"/>
  <c r="H1813" i="1" a="1"/>
  <c r="H1813" i="1" s="1"/>
  <c r="H1814" i="1" a="1"/>
  <c r="H1814" i="1" s="1"/>
  <c r="H1815" i="1" a="1"/>
  <c r="H1815" i="1" s="1"/>
  <c r="H1792" i="1" a="1"/>
  <c r="H1792" i="1" s="1"/>
  <c r="H1892" i="1" a="1"/>
  <c r="H1892" i="1" s="1"/>
  <c r="H1793" i="1" a="1"/>
  <c r="H1793" i="1" s="1"/>
  <c r="H1877" i="1" a="1"/>
  <c r="H1877" i="1" s="1"/>
  <c r="H1881" i="1" a="1"/>
  <c r="H1881" i="1" s="1"/>
  <c r="H1861" i="1" a="1"/>
  <c r="H1861" i="1" s="1"/>
  <c r="H1851" i="1" a="1"/>
  <c r="H1851" i="1" s="1"/>
  <c r="H1884" i="1" a="1"/>
  <c r="H1884" i="1" s="1"/>
  <c r="H1882" i="1" a="1"/>
  <c r="H1882" i="1" s="1"/>
  <c r="H1894" i="1" a="1"/>
  <c r="H1894" i="1" s="1"/>
  <c r="H1794" i="1" a="1"/>
  <c r="H1794" i="1" s="1"/>
  <c r="H1883" i="1" a="1"/>
  <c r="H1883" i="1" s="1"/>
  <c r="H1895" i="1" a="1"/>
  <c r="H1895" i="1" s="1"/>
  <c r="H1795" i="1" a="1"/>
  <c r="H1795" i="1" s="1"/>
  <c r="H1889" i="1" a="1"/>
  <c r="H1889" i="1" s="1"/>
  <c r="H1829" i="1" a="1"/>
  <c r="H1829" i="1" s="1"/>
  <c r="H1796" i="1" a="1"/>
  <c r="H1796" i="1" s="1"/>
  <c r="H1875" i="1" a="1"/>
  <c r="H1875" i="1" s="1"/>
  <c r="H1835" i="1" a="1"/>
  <c r="H1835" i="1" s="1"/>
  <c r="H1885" i="1" a="1"/>
  <c r="H1885" i="1" s="1"/>
  <c r="H1860" i="1" a="1"/>
  <c r="H1860" i="1" s="1"/>
  <c r="H1823" i="1" a="1"/>
  <c r="H1823" i="1" s="1"/>
  <c r="H1824" i="1" a="1"/>
  <c r="H1824" i="1" s="1"/>
  <c r="H1841" i="1" a="1"/>
  <c r="H1841" i="1" s="1"/>
  <c r="H1862" i="1" a="1"/>
  <c r="H1862" i="1" s="1"/>
  <c r="H1839" i="1" a="1"/>
  <c r="H1839" i="1" s="1"/>
  <c r="H1857" i="1" a="1"/>
  <c r="H1857" i="1" s="1"/>
  <c r="H1854" i="1" a="1"/>
  <c r="H1854" i="1" s="1"/>
  <c r="H1869" i="1" a="1"/>
  <c r="H1869" i="1" s="1"/>
  <c r="H1853" i="1" a="1"/>
  <c r="H1853" i="1" s="1"/>
  <c r="H1797" i="1" a="1"/>
  <c r="H1797" i="1" s="1"/>
  <c r="H1798" i="1" a="1"/>
  <c r="H1798" i="1" s="1"/>
  <c r="H1844" i="1" a="1"/>
  <c r="H1844" i="1" s="1"/>
  <c r="H1880" i="1" a="1"/>
  <c r="H1880" i="1" s="1"/>
  <c r="H1826" i="1" a="1"/>
  <c r="H1826" i="1" s="1"/>
  <c r="H1827" i="1" a="1"/>
  <c r="H1827" i="1" s="1"/>
  <c r="H1820" i="1" a="1"/>
  <c r="H1820" i="1" s="1"/>
  <c r="H1799" i="1" a="1"/>
  <c r="H1799" i="1" s="1"/>
  <c r="H1870" i="1" a="1"/>
  <c r="H1870" i="1" s="1"/>
  <c r="H1842" i="1" a="1"/>
  <c r="H1842" i="1" s="1"/>
  <c r="H1836" i="1" a="1"/>
  <c r="H1836" i="1" s="1"/>
  <c r="H1846" i="1" a="1"/>
  <c r="H1846" i="1" s="1"/>
  <c r="H1818" i="1" a="1"/>
  <c r="H1818" i="1" s="1"/>
  <c r="H1845" i="1" a="1"/>
  <c r="H1845" i="1" s="1"/>
  <c r="H1843" i="1" a="1"/>
  <c r="H1843" i="1" s="1"/>
  <c r="H1821" i="1" a="1"/>
  <c r="H1821" i="1" s="1"/>
  <c r="H1840" i="1" a="1"/>
  <c r="H1840" i="1" s="1"/>
  <c r="H1819" i="1" a="1"/>
  <c r="H1819" i="1" s="1"/>
  <c r="H1816" i="1" a="1"/>
  <c r="H1816" i="1" s="1"/>
  <c r="H1817" i="1" a="1"/>
  <c r="H1817" i="1" s="1"/>
  <c r="H1838" i="1" a="1"/>
  <c r="H1838" i="1" s="1"/>
  <c r="H1825" i="1" a="1"/>
  <c r="H1825" i="1" s="1"/>
  <c r="H1858" i="1" a="1"/>
  <c r="H1858" i="1" s="1"/>
  <c r="H1822" i="1" a="1"/>
  <c r="H1822" i="1" s="1"/>
  <c r="H1878" i="1" a="1"/>
  <c r="H1878" i="1" s="1"/>
  <c r="H1800" i="1" a="1"/>
  <c r="H1800" i="1" s="1"/>
  <c r="H1890" i="1" a="1"/>
  <c r="H1890" i="1" s="1"/>
  <c r="H1867" i="1" a="1"/>
  <c r="H1867" i="1" s="1"/>
  <c r="H1887" i="1" a="1"/>
  <c r="H1887" i="1" s="1"/>
  <c r="H1893" i="1" a="1"/>
  <c r="H1893" i="1" s="1"/>
  <c r="H1888" i="1" a="1"/>
  <c r="H1888" i="1" s="1"/>
  <c r="H1801" i="1" a="1"/>
  <c r="H1801" i="1" s="1"/>
  <c r="H1802" i="1" a="1"/>
  <c r="H1802" i="1" s="1"/>
  <c r="H1803" i="1" a="1"/>
  <c r="H1803" i="1" s="1"/>
  <c r="H1852" i="1" a="1"/>
  <c r="H1852" i="1" s="1"/>
  <c r="H1879" i="1" a="1"/>
  <c r="H1879" i="1" s="1"/>
  <c r="H1804" i="1" a="1"/>
  <c r="H1804" i="1" s="1"/>
  <c r="H1805" i="1" a="1"/>
  <c r="H1805" i="1" s="1"/>
  <c r="H1876" i="1" a="1"/>
  <c r="H1876" i="1" s="1"/>
  <c r="H1868" i="1" a="1"/>
  <c r="H1868" i="1" s="1"/>
  <c r="H1806" i="1" a="1"/>
  <c r="H1806" i="1" s="1"/>
  <c r="H1807" i="1" a="1"/>
  <c r="H1807" i="1" s="1"/>
  <c r="H1810" i="1" a="1"/>
  <c r="H1810" i="1" s="1"/>
  <c r="H1873" i="1" a="1"/>
  <c r="H1873" i="1" s="1"/>
  <c r="H1871" i="1" a="1"/>
  <c r="H1871" i="1" s="1"/>
  <c r="H1865" i="1" a="1"/>
  <c r="H1865" i="1" s="1"/>
  <c r="H1833" i="1" a="1"/>
  <c r="H1833" i="1" s="1"/>
  <c r="H1808" i="1" a="1"/>
  <c r="H1808" i="1" s="1"/>
  <c r="H1809" i="1" a="1"/>
  <c r="H1809" i="1" s="1"/>
  <c r="H1811" i="1" a="1"/>
  <c r="H1811" i="1" s="1"/>
  <c r="H1874" i="1" a="1"/>
  <c r="H1874" i="1" s="1"/>
  <c r="H1872" i="1" a="1"/>
  <c r="H1872" i="1" s="1"/>
  <c r="H1866" i="1" a="1"/>
  <c r="H1866" i="1" s="1"/>
  <c r="H1834" i="1" a="1"/>
  <c r="H1834" i="1" s="1"/>
  <c r="H1828" i="1" a="1"/>
  <c r="H1828" i="1" s="1"/>
  <c r="H1891" i="1" a="1"/>
  <c r="H1891" i="1" s="1"/>
  <c r="H1896" i="1" a="1"/>
  <c r="H1896" i="1" s="1"/>
  <c r="H1920" i="1" a="1"/>
  <c r="H1920" i="1" s="1"/>
  <c r="H1912" i="1" a="1"/>
  <c r="H1912" i="1" s="1"/>
  <c r="H1897" i="1" a="1"/>
  <c r="H1897" i="1" s="1"/>
  <c r="H1898" i="1" a="1"/>
  <c r="H1898" i="1" s="1"/>
  <c r="H1915" i="1" a="1"/>
  <c r="H1915" i="1" s="1"/>
  <c r="H1899" i="1" a="1"/>
  <c r="H1899" i="1" s="1"/>
  <c r="H1928" i="1" a="1"/>
  <c r="H1928" i="1" s="1"/>
  <c r="H1917" i="1" a="1"/>
  <c r="H1917" i="1" s="1"/>
  <c r="H1918" i="1" a="1"/>
  <c r="H1918" i="1" s="1"/>
  <c r="H1927" i="1" a="1"/>
  <c r="H1927" i="1" s="1"/>
  <c r="H1913" i="1" a="1"/>
  <c r="H1913" i="1" s="1"/>
  <c r="H1934" i="1" a="1"/>
  <c r="H1934" i="1" s="1"/>
  <c r="H1935" i="1" a="1"/>
  <c r="H1935" i="1" s="1"/>
  <c r="H1937" i="1" a="1"/>
  <c r="H1937" i="1" s="1"/>
  <c r="H1900" i="1" a="1"/>
  <c r="H1900" i="1" s="1"/>
  <c r="H1936" i="1" a="1"/>
  <c r="H1936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01" i="1" a="1"/>
  <c r="H1901" i="1" s="1"/>
  <c r="H1905" i="1" a="1"/>
  <c r="H1905" i="1" s="1"/>
  <c r="H1931" i="1" a="1"/>
  <c r="H1931" i="1" s="1"/>
  <c r="H1923" i="1" a="1"/>
  <c r="H1923" i="1" s="1"/>
  <c r="H1924" i="1" a="1"/>
  <c r="H1924" i="1" s="1"/>
  <c r="H1926" i="1" a="1"/>
  <c r="H1926" i="1" s="1"/>
  <c r="H1922" i="1" a="1"/>
  <c r="H1922" i="1" s="1"/>
  <c r="H1914" i="1" a="1"/>
  <c r="H1914" i="1" s="1"/>
  <c r="H1921" i="1" a="1"/>
  <c r="H1921" i="1" s="1"/>
  <c r="H1902" i="1" a="1"/>
  <c r="H1902" i="1" s="1"/>
  <c r="H1932" i="1" a="1"/>
  <c r="H1932" i="1" s="1"/>
  <c r="H1903" i="1" a="1"/>
  <c r="H1903" i="1" s="1"/>
  <c r="H1919" i="1" a="1"/>
  <c r="H1919" i="1" s="1"/>
  <c r="H1933" i="1" a="1"/>
  <c r="H1933" i="1" s="1"/>
  <c r="H1930" i="1" a="1"/>
  <c r="H1930" i="1" s="1"/>
  <c r="H1929" i="1" a="1"/>
  <c r="H1929" i="1" s="1"/>
  <c r="H1925" i="1" a="1"/>
  <c r="H1925" i="1" s="1"/>
  <c r="H1916" i="1" a="1"/>
  <c r="H1916" i="1" s="1"/>
  <c r="H1911" i="1" a="1"/>
  <c r="H1911" i="1" s="1"/>
  <c r="H1904" i="1" a="1"/>
  <c r="H1904" i="1" s="1"/>
  <c r="H2021" i="1" a="1"/>
  <c r="H2021" i="1" s="1"/>
  <c r="H2022" i="1" a="1"/>
  <c r="H2022" i="1" s="1"/>
  <c r="H2016" i="1" a="1"/>
  <c r="H2016" i="1" s="1"/>
  <c r="H2015" i="1" a="1"/>
  <c r="H2015" i="1" s="1"/>
  <c r="H1938" i="1" a="1"/>
  <c r="H1938" i="1" s="1"/>
  <c r="H2019" i="1" a="1"/>
  <c r="H2019" i="1" s="1"/>
  <c r="H2020" i="1" a="1"/>
  <c r="H2020" i="1" s="1"/>
  <c r="H1939" i="1" a="1"/>
  <c r="H1939" i="1" s="1"/>
  <c r="H1993" i="1" a="1"/>
  <c r="H1993" i="1" s="1"/>
  <c r="H2006" i="1" a="1"/>
  <c r="H2006" i="1" s="1"/>
  <c r="H1960" i="1" a="1"/>
  <c r="H1960" i="1" s="1"/>
  <c r="H2009" i="1" a="1"/>
  <c r="H2009" i="1" s="1"/>
  <c r="H1940" i="1" a="1"/>
  <c r="H1940" i="1" s="1"/>
  <c r="H1972" i="1" a="1"/>
  <c r="H1972" i="1" s="1"/>
  <c r="H1965" i="1" a="1"/>
  <c r="H1965" i="1" s="1"/>
  <c r="H1941" i="1" a="1"/>
  <c r="H1941" i="1" s="1"/>
  <c r="H1942" i="1" a="1"/>
  <c r="H1942" i="1" s="1"/>
  <c r="H2007" i="1" a="1"/>
  <c r="H2007" i="1" s="1"/>
  <c r="H1979" i="1" a="1"/>
  <c r="H1979" i="1" s="1"/>
  <c r="H1978" i="1" a="1"/>
  <c r="H1978" i="1" s="1"/>
  <c r="H1963" i="1" a="1"/>
  <c r="H1963" i="1" s="1"/>
  <c r="H1958" i="1" a="1"/>
  <c r="H1958" i="1" s="1"/>
  <c r="H1943" i="1" a="1"/>
  <c r="H1943" i="1" s="1"/>
  <c r="H1970" i="1" a="1"/>
  <c r="H1970" i="1" s="1"/>
  <c r="H1944" i="1" a="1"/>
  <c r="H1944" i="1" s="1"/>
  <c r="H2010" i="1" a="1"/>
  <c r="H2010" i="1" s="1"/>
  <c r="H2002" i="1" a="1"/>
  <c r="H2002" i="1" s="1"/>
  <c r="H1996" i="1" a="1"/>
  <c r="H1996" i="1" s="1"/>
  <c r="H1981" i="1" a="1"/>
  <c r="H1981" i="1" s="1"/>
  <c r="H1982" i="1" a="1"/>
  <c r="H1982" i="1" s="1"/>
  <c r="H2000" i="1" a="1"/>
  <c r="H2000" i="1" s="1"/>
  <c r="H2017" i="1" a="1"/>
  <c r="H2017" i="1" s="1"/>
  <c r="H2018" i="1" a="1"/>
  <c r="H2018" i="1" s="1"/>
  <c r="H2014" i="1" a="1"/>
  <c r="H2014" i="1" s="1"/>
  <c r="H1967" i="1" a="1"/>
  <c r="H1967" i="1" s="1"/>
  <c r="H1945" i="1" a="1"/>
  <c r="H1945" i="1" s="1"/>
  <c r="H1946" i="1" a="1"/>
  <c r="H1946" i="1" s="1"/>
  <c r="H1957" i="1" a="1"/>
  <c r="H1957" i="1" s="1"/>
  <c r="H1998" i="1" a="1"/>
  <c r="H1998" i="1" s="1"/>
  <c r="H1995" i="1" a="1"/>
  <c r="H1995" i="1" s="1"/>
  <c r="H1980" i="1" a="1"/>
  <c r="H1980" i="1" s="1"/>
  <c r="H1966" i="1" a="1"/>
  <c r="H1966" i="1" s="1"/>
  <c r="H1947" i="1" a="1"/>
  <c r="H1947" i="1" s="1"/>
  <c r="H1968" i="1" a="1"/>
  <c r="H1968" i="1" s="1"/>
  <c r="H1974" i="1" a="1"/>
  <c r="H1974" i="1" s="1"/>
  <c r="H2003" i="1" a="1"/>
  <c r="H2003" i="1" s="1"/>
  <c r="H1973" i="1" a="1"/>
  <c r="H1973" i="1" s="1"/>
  <c r="H2011" i="1" a="1"/>
  <c r="H2011" i="1" s="1"/>
  <c r="H1948" i="1" a="1"/>
  <c r="H1948" i="1" s="1"/>
  <c r="H1983" i="1" a="1"/>
  <c r="H1983" i="1" s="1"/>
  <c r="H2005" i="1" a="1"/>
  <c r="H2005" i="1" s="1"/>
  <c r="H1991" i="1" a="1"/>
  <c r="H1991" i="1" s="1"/>
  <c r="H2004" i="1" a="1"/>
  <c r="H2004" i="1" s="1"/>
  <c r="H2012" i="1" a="1"/>
  <c r="H2012" i="1" s="1"/>
  <c r="H1949" i="1" a="1"/>
  <c r="H1949" i="1" s="1"/>
  <c r="H2013" i="1" a="1"/>
  <c r="H2013" i="1" s="1"/>
  <c r="H1997" i="1" a="1"/>
  <c r="H1997" i="1" s="1"/>
  <c r="H1999" i="1" a="1"/>
  <c r="H1999" i="1" s="1"/>
  <c r="H1975" i="1" a="1"/>
  <c r="H1975" i="1" s="1"/>
  <c r="H1950" i="1" a="1"/>
  <c r="H1950" i="1" s="1"/>
  <c r="H1951" i="1" a="1"/>
  <c r="H1951" i="1" s="1"/>
  <c r="H1986" i="1" a="1"/>
  <c r="H1986" i="1" s="1"/>
  <c r="H1987" i="1" a="1"/>
  <c r="H1987" i="1" s="1"/>
  <c r="H1971" i="1" a="1"/>
  <c r="H1971" i="1" s="1"/>
  <c r="H1961" i="1" a="1"/>
  <c r="H1961" i="1" s="1"/>
  <c r="H2008" i="1" a="1"/>
  <c r="H2008" i="1" s="1"/>
  <c r="H1992" i="1" a="1"/>
  <c r="H1992" i="1" s="1"/>
  <c r="H1969" i="1" a="1"/>
  <c r="H1969" i="1" s="1"/>
  <c r="H1976" i="1" a="1"/>
  <c r="H1976" i="1" s="1"/>
  <c r="H1964" i="1" a="1"/>
  <c r="H1964" i="1" s="1"/>
  <c r="H1952" i="1" a="1"/>
  <c r="H1952" i="1" s="1"/>
  <c r="H1953" i="1" a="1"/>
  <c r="H1953" i="1" s="1"/>
  <c r="H1988" i="1" a="1"/>
  <c r="H1988" i="1" s="1"/>
  <c r="H1984" i="1" a="1"/>
  <c r="H1984" i="1" s="1"/>
  <c r="H1959" i="1" a="1"/>
  <c r="H1959" i="1" s="1"/>
  <c r="H1962" i="1" a="1"/>
  <c r="H1962" i="1" s="1"/>
  <c r="H1956" i="1" a="1"/>
  <c r="H1956" i="1" s="1"/>
  <c r="H2001" i="1" a="1"/>
  <c r="H2001" i="1" s="1"/>
  <c r="H1985" i="1" a="1"/>
  <c r="H1985" i="1" s="1"/>
  <c r="H1990" i="1" a="1"/>
  <c r="H1990" i="1" s="1"/>
  <c r="H1977" i="1" a="1"/>
  <c r="H1977" i="1" s="1"/>
  <c r="H1989" i="1" a="1"/>
  <c r="H1989" i="1" s="1"/>
  <c r="H1994" i="1" a="1"/>
  <c r="H1994" i="1" s="1"/>
  <c r="H1954" i="1" a="1"/>
  <c r="H1954" i="1" s="1"/>
  <c r="H1955" i="1" a="1"/>
  <c r="H1955" i="1" s="1"/>
  <c r="H2023" i="1" a="1"/>
  <c r="H2023" i="1" s="1"/>
  <c r="H2112" i="1" a="1"/>
  <c r="H2112" i="1" s="1"/>
  <c r="H2098" i="1" a="1"/>
  <c r="H2098" i="1" s="1"/>
  <c r="H2114" i="1" a="1"/>
  <c r="H2114" i="1" s="1"/>
  <c r="H2024" i="1" a="1"/>
  <c r="H2024" i="1" s="1"/>
  <c r="H2025" i="1" a="1"/>
  <c r="H2025" i="1" s="1"/>
  <c r="H2086" i="1" a="1"/>
  <c r="H2086" i="1" s="1"/>
  <c r="H2104" i="1" a="1"/>
  <c r="H2104" i="1" s="1"/>
  <c r="H2103" i="1" a="1"/>
  <c r="H2103" i="1" s="1"/>
  <c r="H2087" i="1" a="1"/>
  <c r="H2087" i="1" s="1"/>
  <c r="H2108" i="1" a="1"/>
  <c r="H2108" i="1" s="1"/>
  <c r="H2026" i="1" a="1"/>
  <c r="H2026" i="1" s="1"/>
  <c r="H2027" i="1" a="1"/>
  <c r="H2027" i="1" s="1"/>
  <c r="H2028" i="1" a="1"/>
  <c r="H2028" i="1" s="1"/>
  <c r="H2097" i="1" a="1"/>
  <c r="H2097" i="1" s="1"/>
  <c r="H2063" i="1" a="1"/>
  <c r="H2063" i="1" s="1"/>
  <c r="H2106" i="1" a="1"/>
  <c r="H2106" i="1" s="1"/>
  <c r="H2068" i="1" a="1"/>
  <c r="H2068" i="1" s="1"/>
  <c r="H2070" i="1" a="1"/>
  <c r="H2070" i="1" s="1"/>
  <c r="H2075" i="1" a="1"/>
  <c r="H2075" i="1" s="1"/>
  <c r="H2029" i="1" a="1"/>
  <c r="H2029" i="1" s="1"/>
  <c r="H2057" i="1" a="1"/>
  <c r="H2057" i="1" s="1"/>
  <c r="H2094" i="1" a="1"/>
  <c r="H2094" i="1" s="1"/>
  <c r="H2083" i="1" a="1"/>
  <c r="H2083" i="1" s="1"/>
  <c r="H2076" i="1" a="1"/>
  <c r="H2076" i="1" s="1"/>
  <c r="H2061" i="1" a="1"/>
  <c r="H2061" i="1" s="1"/>
  <c r="H2058" i="1" a="1"/>
  <c r="H2058" i="1" s="1"/>
  <c r="H2053" i="1" a="1"/>
  <c r="H2053" i="1" s="1"/>
  <c r="H2102" i="1" a="1"/>
  <c r="H2102" i="1" s="1"/>
  <c r="H2109" i="1" a="1"/>
  <c r="H2109" i="1" s="1"/>
  <c r="H2107" i="1" a="1"/>
  <c r="H2107" i="1" s="1"/>
  <c r="H2069" i="1" a="1"/>
  <c r="H2069" i="1" s="1"/>
  <c r="H2067" i="1" a="1"/>
  <c r="H2067" i="1" s="1"/>
  <c r="H2030" i="1" a="1"/>
  <c r="H2030" i="1" s="1"/>
  <c r="H2031" i="1" a="1"/>
  <c r="H2031" i="1" s="1"/>
  <c r="H2059" i="1" a="1"/>
  <c r="H2059" i="1" s="1"/>
  <c r="H2072" i="1" a="1"/>
  <c r="H2072" i="1" s="1"/>
  <c r="H2082" i="1" a="1"/>
  <c r="H2082" i="1" s="1"/>
  <c r="H2064" i="1" a="1"/>
  <c r="H2064" i="1" s="1"/>
  <c r="H2062" i="1" a="1"/>
  <c r="H2062" i="1" s="1"/>
  <c r="H2055" i="1" a="1"/>
  <c r="H2055" i="1" s="1"/>
  <c r="H2066" i="1" a="1"/>
  <c r="H2066" i="1" s="1"/>
  <c r="H2110" i="1" a="1"/>
  <c r="H2110" i="1" s="1"/>
  <c r="H2032" i="1" a="1"/>
  <c r="H2032" i="1" s="1"/>
  <c r="H2065" i="1" a="1"/>
  <c r="H2065" i="1" s="1"/>
  <c r="H2095" i="1" a="1"/>
  <c r="H2095" i="1" s="1"/>
  <c r="H2090" i="1" a="1"/>
  <c r="H2090" i="1" s="1"/>
  <c r="H2089" i="1" a="1"/>
  <c r="H2089" i="1" s="1"/>
  <c r="H2077" i="1" a="1"/>
  <c r="H2077" i="1" s="1"/>
  <c r="H2060" i="1" a="1"/>
  <c r="H2060" i="1" s="1"/>
  <c r="H2054" i="1" a="1"/>
  <c r="H2054" i="1" s="1"/>
  <c r="H2113" i="1" a="1"/>
  <c r="H2113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84" i="1" a="1"/>
  <c r="H2084" i="1" s="1"/>
  <c r="H2081" i="1" a="1"/>
  <c r="H2081" i="1" s="1"/>
  <c r="H2085" i="1" a="1"/>
  <c r="H2085" i="1" s="1"/>
  <c r="H2078" i="1" a="1"/>
  <c r="H2078" i="1" s="1"/>
  <c r="H2079" i="1" a="1"/>
  <c r="H2079" i="1" s="1"/>
  <c r="H2038" i="1" a="1"/>
  <c r="H2038" i="1" s="1"/>
  <c r="H2039" i="1" a="1"/>
  <c r="H2039" i="1" s="1"/>
  <c r="H2040" i="1" a="1"/>
  <c r="H2040" i="1" s="1"/>
  <c r="H2051" i="1" a="1"/>
  <c r="H2051" i="1" s="1"/>
  <c r="H2071" i="1" a="1"/>
  <c r="H2071" i="1" s="1"/>
  <c r="H2074" i="1" a="1"/>
  <c r="H2074" i="1" s="1"/>
  <c r="H2073" i="1" a="1"/>
  <c r="H2073" i="1" s="1"/>
  <c r="H2052" i="1" a="1"/>
  <c r="H2052" i="1" s="1"/>
  <c r="H2041" i="1" a="1"/>
  <c r="H2041" i="1" s="1"/>
  <c r="H2042" i="1" a="1"/>
  <c r="H2042" i="1" s="1"/>
  <c r="H2043" i="1" a="1"/>
  <c r="H2043" i="1" s="1"/>
  <c r="H2096" i="1" a="1"/>
  <c r="H2096" i="1" s="1"/>
  <c r="H2101" i="1" a="1"/>
  <c r="H2101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56" i="1" a="1"/>
  <c r="H2056" i="1" s="1"/>
  <c r="H2080" i="1" a="1"/>
  <c r="H2080" i="1" s="1"/>
  <c r="H2092" i="1" a="1"/>
  <c r="H2092" i="1" s="1"/>
  <c r="H2111" i="1" a="1"/>
  <c r="H2111" i="1" s="1"/>
  <c r="H2093" i="1" a="1"/>
  <c r="H2093" i="1" s="1"/>
  <c r="H2105" i="1" a="1"/>
  <c r="H2105" i="1" s="1"/>
  <c r="H2049" i="1" a="1"/>
  <c r="H2049" i="1" s="1"/>
  <c r="H2099" i="1" a="1"/>
  <c r="H2099" i="1" s="1"/>
  <c r="H2091" i="1" a="1"/>
  <c r="H2091" i="1" s="1"/>
  <c r="H2088" i="1" a="1"/>
  <c r="H2088" i="1" s="1"/>
  <c r="H2050" i="1" a="1"/>
  <c r="H2050" i="1" s="1"/>
  <c r="H2100" i="1" a="1"/>
  <c r="H2100" i="1" s="1"/>
  <c r="H2115" i="1" a="1"/>
  <c r="H2115" i="1" s="1"/>
  <c r="H2122" i="1" a="1"/>
  <c r="H2122" i="1" s="1"/>
  <c r="H2160" i="1" a="1"/>
  <c r="H2160" i="1" s="1"/>
  <c r="H2167" i="1" a="1"/>
  <c r="H2167" i="1" s="1"/>
  <c r="H2169" i="1" a="1"/>
  <c r="H2169" i="1" s="1"/>
  <c r="H2176" i="1" a="1"/>
  <c r="H2176" i="1" s="1"/>
  <c r="H2116" i="1" a="1"/>
  <c r="H2116" i="1" s="1"/>
  <c r="H2124" i="1" a="1"/>
  <c r="H2124" i="1" s="1"/>
  <c r="H2170" i="1" a="1"/>
  <c r="H2170" i="1" s="1"/>
  <c r="H2155" i="1" a="1"/>
  <c r="H2155" i="1" s="1"/>
  <c r="H2158" i="1" a="1"/>
  <c r="H2158" i="1" s="1"/>
  <c r="H2125" i="1" a="1"/>
  <c r="H2125" i="1" s="1"/>
  <c r="H2147" i="1" a="1"/>
  <c r="H2147" i="1" s="1"/>
  <c r="H2126" i="1" a="1"/>
  <c r="H2126" i="1" s="1"/>
  <c r="H2130" i="1" a="1"/>
  <c r="H2130" i="1" s="1"/>
  <c r="H2128" i="1" a="1"/>
  <c r="H2128" i="1" s="1"/>
  <c r="H2136" i="1" a="1"/>
  <c r="H2136" i="1" s="1"/>
  <c r="H2164" i="1" a="1"/>
  <c r="H2164" i="1" s="1"/>
  <c r="H2162" i="1" a="1"/>
  <c r="H2162" i="1" s="1"/>
  <c r="H2117" i="1" a="1"/>
  <c r="H2117" i="1" s="1"/>
  <c r="H2157" i="1" a="1"/>
  <c r="H2157" i="1" s="1"/>
  <c r="H2163" i="1" a="1"/>
  <c r="H2163" i="1" s="1"/>
  <c r="H2118" i="1" a="1"/>
  <c r="H2118" i="1" s="1"/>
  <c r="H2171" i="1" a="1"/>
  <c r="H2171" i="1" s="1"/>
  <c r="H2166" i="1" a="1"/>
  <c r="H2166" i="1" s="1"/>
  <c r="H2173" i="1" a="1"/>
  <c r="H2173" i="1" s="1"/>
  <c r="H2123" i="1" a="1"/>
  <c r="H2123" i="1" s="1"/>
  <c r="H2161" i="1" a="1"/>
  <c r="H2161" i="1" s="1"/>
  <c r="H2153" i="1" a="1"/>
  <c r="H2153" i="1" s="1"/>
  <c r="H2159" i="1" a="1"/>
  <c r="H2159" i="1" s="1"/>
  <c r="H2168" i="1" a="1"/>
  <c r="H2168" i="1" s="1"/>
  <c r="H2119" i="1" a="1"/>
  <c r="H2119" i="1" s="1"/>
  <c r="H2143" i="1" a="1"/>
  <c r="H2143" i="1" s="1"/>
  <c r="H2145" i="1" a="1"/>
  <c r="H2145" i="1" s="1"/>
  <c r="H2156" i="1" a="1"/>
  <c r="H2156" i="1" s="1"/>
  <c r="H2129" i="1" a="1"/>
  <c r="H2129" i="1" s="1"/>
  <c r="H2140" i="1" a="1"/>
  <c r="H2140" i="1" s="1"/>
  <c r="H2148" i="1" a="1"/>
  <c r="H2148" i="1" s="1"/>
  <c r="H2133" i="1" a="1"/>
  <c r="H2133" i="1" s="1"/>
  <c r="H2139" i="1" a="1"/>
  <c r="H2139" i="1" s="1"/>
  <c r="H2137" i="1" a="1"/>
  <c r="H2137" i="1" s="1"/>
  <c r="H2142" i="1" a="1"/>
  <c r="H2142" i="1" s="1"/>
  <c r="H2151" i="1" a="1"/>
  <c r="H2151" i="1" s="1"/>
  <c r="H2149" i="1" a="1"/>
  <c r="H2149" i="1" s="1"/>
  <c r="H2150" i="1" a="1"/>
  <c r="H2150" i="1" s="1"/>
  <c r="H2132" i="1" a="1"/>
  <c r="H2132" i="1" s="1"/>
  <c r="H2146" i="1" a="1"/>
  <c r="H2146" i="1" s="1"/>
  <c r="H2144" i="1" a="1"/>
  <c r="H2144" i="1" s="1"/>
  <c r="H2141" i="1" a="1"/>
  <c r="H2141" i="1" s="1"/>
  <c r="H2138" i="1" a="1"/>
  <c r="H2138" i="1" s="1"/>
  <c r="H2127" i="1" a="1"/>
  <c r="H2127" i="1" s="1"/>
  <c r="H2135" i="1" a="1"/>
  <c r="H2135" i="1" s="1"/>
  <c r="H2152" i="1" a="1"/>
  <c r="H2152" i="1" s="1"/>
  <c r="H2131" i="1" a="1"/>
  <c r="H2131" i="1" s="1"/>
  <c r="H2134" i="1" a="1"/>
  <c r="H2134" i="1" s="1"/>
  <c r="H2154" i="1" a="1"/>
  <c r="H2154" i="1" s="1"/>
  <c r="H2120" i="1" a="1"/>
  <c r="H2120" i="1" s="1"/>
  <c r="H2165" i="1" a="1"/>
  <c r="H2165" i="1" s="1"/>
  <c r="H2174" i="1" a="1"/>
  <c r="H2174" i="1" s="1"/>
  <c r="H2121" i="1" a="1"/>
  <c r="H2121" i="1" s="1"/>
  <c r="H2172" i="1" a="1"/>
  <c r="H2172" i="1" s="1"/>
  <c r="H2175" i="1" a="1"/>
  <c r="H2175" i="1" s="1"/>
  <c r="H2196" i="1" a="1"/>
  <c r="H2196" i="1" s="1"/>
  <c r="H2189" i="1" a="1"/>
  <c r="H2189" i="1" s="1"/>
  <c r="H2192" i="1" a="1"/>
  <c r="H2192" i="1" s="1"/>
  <c r="H2193" i="1" a="1"/>
  <c r="H2193" i="1" s="1"/>
  <c r="H2190" i="1" a="1"/>
  <c r="H2190" i="1" s="1"/>
  <c r="H2188" i="1" a="1"/>
  <c r="H2188" i="1" s="1"/>
  <c r="H2197" i="1" a="1"/>
  <c r="H2197" i="1" s="1"/>
  <c r="H2191" i="1" a="1"/>
  <c r="H2191" i="1" s="1"/>
  <c r="H2194" i="1" a="1"/>
  <c r="H2194" i="1" s="1"/>
  <c r="H2182" i="1" a="1"/>
  <c r="H2182" i="1" s="1"/>
  <c r="H2186" i="1" a="1"/>
  <c r="H2186" i="1" s="1"/>
  <c r="H2183" i="1" a="1"/>
  <c r="H2183" i="1" s="1"/>
  <c r="H2187" i="1" a="1"/>
  <c r="H2187" i="1" s="1"/>
  <c r="H2185" i="1" a="1"/>
  <c r="H2185" i="1" s="1"/>
  <c r="H2184" i="1" a="1"/>
  <c r="H2184" i="1" s="1"/>
  <c r="H2177" i="1" a="1"/>
  <c r="H2177" i="1" s="1"/>
  <c r="H2195" i="1" a="1"/>
  <c r="H2195" i="1" s="1"/>
  <c r="H2178" i="1" a="1"/>
  <c r="H2178" i="1" s="1"/>
  <c r="H2179" i="1" a="1"/>
  <c r="H2179" i="1" s="1"/>
  <c r="H2180" i="1" a="1"/>
  <c r="H2180" i="1" s="1"/>
  <c r="H2181" i="1" a="1"/>
  <c r="H2181" i="1" s="1"/>
  <c r="H2223" i="1" a="1"/>
  <c r="H2223" i="1" s="1"/>
  <c r="H2203" i="1" a="1"/>
  <c r="H2203" i="1" s="1"/>
  <c r="H2231" i="1" a="1"/>
  <c r="H2231" i="1" s="1"/>
  <c r="H2205" i="1" a="1"/>
  <c r="H2205" i="1" s="1"/>
  <c r="H2232" i="1" a="1"/>
  <c r="H2232" i="1" s="1"/>
  <c r="H2226" i="1" a="1"/>
  <c r="H2226" i="1" s="1"/>
  <c r="H2225" i="1" a="1"/>
  <c r="H2225" i="1" s="1"/>
  <c r="H2219" i="1" a="1"/>
  <c r="H2219" i="1" s="1"/>
  <c r="H2198" i="1" a="1"/>
  <c r="H2198" i="1" s="1"/>
  <c r="H2204" i="1" a="1"/>
  <c r="H2204" i="1" s="1"/>
  <c r="H2229" i="1" a="1"/>
  <c r="H2229" i="1" s="1"/>
  <c r="H2224" i="1" a="1"/>
  <c r="H2224" i="1" s="1"/>
  <c r="H2221" i="1" a="1"/>
  <c r="H2221" i="1" s="1"/>
  <c r="H2208" i="1" a="1"/>
  <c r="H2208" i="1" s="1"/>
  <c r="H2207" i="1" a="1"/>
  <c r="H2207" i="1" s="1"/>
  <c r="H2209" i="1" a="1"/>
  <c r="H2209" i="1" s="1"/>
  <c r="H2199" i="1" a="1"/>
  <c r="H2199" i="1" s="1"/>
  <c r="H2202" i="1" a="1"/>
  <c r="H2202" i="1" s="1"/>
  <c r="H2217" i="1" a="1"/>
  <c r="H2217" i="1" s="1"/>
  <c r="H2212" i="1" a="1"/>
  <c r="H2212" i="1" s="1"/>
  <c r="H2233" i="1" a="1"/>
  <c r="H2233" i="1" s="1"/>
  <c r="H2218" i="1" a="1"/>
  <c r="H2218" i="1" s="1"/>
  <c r="H2210" i="1" a="1"/>
  <c r="H2210" i="1" s="1"/>
  <c r="H2234" i="1" a="1"/>
  <c r="H2234" i="1" s="1"/>
  <c r="H2230" i="1" a="1"/>
  <c r="H2230" i="1" s="1"/>
  <c r="H2220" i="1" a="1"/>
  <c r="H2220" i="1" s="1"/>
  <c r="H2211" i="1" a="1"/>
  <c r="H2211" i="1" s="1"/>
  <c r="H2222" i="1" a="1"/>
  <c r="H2222" i="1" s="1"/>
  <c r="H2214" i="1" a="1"/>
  <c r="H2214" i="1" s="1"/>
  <c r="H2215" i="1" a="1"/>
  <c r="H2215" i="1" s="1"/>
  <c r="H2228" i="1" a="1"/>
  <c r="H2228" i="1" s="1"/>
  <c r="H2216" i="1" a="1"/>
  <c r="H2216" i="1" s="1"/>
  <c r="H2213" i="1" a="1"/>
  <c r="H2213" i="1" s="1"/>
  <c r="H2200" i="1" a="1"/>
  <c r="H2200" i="1" s="1"/>
  <c r="H2235" i="1" a="1"/>
  <c r="H2235" i="1" s="1"/>
  <c r="H2201" i="1" a="1"/>
  <c r="H2201" i="1" s="1"/>
  <c r="H2227" i="1" a="1"/>
  <c r="H2227" i="1" s="1"/>
  <c r="H2206" i="1" a="1"/>
  <c r="H2206" i="1" s="1"/>
  <c r="H2236" i="1" a="1"/>
  <c r="H2236" i="1" s="1"/>
  <c r="H2278" i="1" a="1"/>
  <c r="H2278" i="1" s="1"/>
  <c r="H2254" i="1" a="1"/>
  <c r="H2254" i="1" s="1"/>
  <c r="H2282" i="1" a="1"/>
  <c r="H2282" i="1" s="1"/>
  <c r="H2266" i="1" a="1"/>
  <c r="H2266" i="1" s="1"/>
  <c r="H2237" i="1" a="1"/>
  <c r="H2237" i="1" s="1"/>
  <c r="H2259" i="1" a="1"/>
  <c r="H2259" i="1" s="1"/>
  <c r="H2277" i="1" a="1"/>
  <c r="H2277" i="1" s="1"/>
  <c r="H2238" i="1" a="1"/>
  <c r="H2238" i="1" s="1"/>
  <c r="H2239" i="1" a="1"/>
  <c r="H2239" i="1" s="1"/>
  <c r="H2243" i="1" a="1"/>
  <c r="H2243" i="1" s="1"/>
  <c r="H2261" i="1" a="1"/>
  <c r="H2261" i="1" s="1"/>
  <c r="H2279" i="1" a="1"/>
  <c r="H2279" i="1" s="1"/>
  <c r="H2246" i="1" a="1"/>
  <c r="H2246" i="1" s="1"/>
  <c r="H2269" i="1" a="1"/>
  <c r="H2269" i="1" s="1"/>
  <c r="H2273" i="1" a="1"/>
  <c r="H2273" i="1" s="1"/>
  <c r="H2264" i="1" a="1"/>
  <c r="H2264" i="1" s="1"/>
  <c r="H2258" i="1" a="1"/>
  <c r="H2258" i="1" s="1"/>
  <c r="H2242" i="1" a="1"/>
  <c r="H2242" i="1" s="1"/>
  <c r="H2280" i="1" a="1"/>
  <c r="H2280" i="1" s="1"/>
  <c r="H2270" i="1" a="1"/>
  <c r="H2270" i="1" s="1"/>
  <c r="H2260" i="1" a="1"/>
  <c r="H2260" i="1" s="1"/>
  <c r="H2255" i="1" a="1"/>
  <c r="H2255" i="1" s="1"/>
  <c r="H2240" i="1" a="1"/>
  <c r="H2240" i="1" s="1"/>
  <c r="H2251" i="1" a="1"/>
  <c r="H2251" i="1" s="1"/>
  <c r="H2274" i="1" a="1"/>
  <c r="H2274" i="1" s="1"/>
  <c r="H2247" i="1" a="1"/>
  <c r="H2247" i="1" s="1"/>
  <c r="H2252" i="1" a="1"/>
  <c r="H2252" i="1" s="1"/>
  <c r="H2267" i="1" a="1"/>
  <c r="H2267" i="1" s="1"/>
  <c r="H2276" i="1" a="1"/>
  <c r="H2276" i="1" s="1"/>
  <c r="H2253" i="1" a="1"/>
  <c r="H2253" i="1" s="1"/>
  <c r="H2250" i="1" a="1"/>
  <c r="H2250" i="1" s="1"/>
  <c r="H2272" i="1" a="1"/>
  <c r="H2272" i="1" s="1"/>
  <c r="H2245" i="1" a="1"/>
  <c r="H2245" i="1" s="1"/>
  <c r="H2248" i="1" a="1"/>
  <c r="H2248" i="1" s="1"/>
  <c r="H2257" i="1" a="1"/>
  <c r="H2257" i="1" s="1"/>
  <c r="H2268" i="1" a="1"/>
  <c r="H2268" i="1" s="1"/>
  <c r="H2256" i="1" a="1"/>
  <c r="H2256" i="1" s="1"/>
  <c r="H2265" i="1" a="1"/>
  <c r="H2265" i="1" s="1"/>
  <c r="H2244" i="1" a="1"/>
  <c r="H2244" i="1" s="1"/>
  <c r="H2262" i="1" a="1"/>
  <c r="H2262" i="1" s="1"/>
  <c r="H2275" i="1" a="1"/>
  <c r="H2275" i="1" s="1"/>
  <c r="H2241" i="1" a="1"/>
  <c r="H2241" i="1" s="1"/>
  <c r="H2249" i="1" a="1"/>
  <c r="H2249" i="1" s="1"/>
  <c r="H2283" i="1" a="1"/>
  <c r="H2283" i="1" s="1"/>
  <c r="H2263" i="1" a="1"/>
  <c r="H2263" i="1" s="1"/>
  <c r="E400" i="1"/>
  <c r="H400" i="1" s="1" a="1"/>
  <c r="H400" i="1" s="1"/>
  <c r="E398" i="1"/>
  <c r="H398" i="1" s="1" a="1"/>
  <c r="H398" i="1" s="1"/>
  <c r="N2281" i="1" l="1"/>
  <c r="N2241" i="1"/>
  <c r="N2265" i="1"/>
  <c r="I2248" i="1"/>
  <c r="N2248" i="1"/>
  <c r="N2247" i="1"/>
  <c r="N2280" i="1"/>
  <c r="N2261" i="1"/>
  <c r="N2282" i="1"/>
  <c r="N2215" i="1"/>
  <c r="N2218" i="1"/>
  <c r="N2208" i="1"/>
  <c r="N2226" i="1"/>
  <c r="N2179" i="1"/>
  <c r="N2186" i="1"/>
  <c r="N2192" i="1"/>
  <c r="N2141" i="1"/>
  <c r="N2137" i="1"/>
  <c r="I2140" i="1"/>
  <c r="N2140" i="1"/>
  <c r="N2153" i="1"/>
  <c r="N2136" i="1"/>
  <c r="N2170" i="1"/>
  <c r="N2115" i="1"/>
  <c r="N2093" i="1"/>
  <c r="I2056" i="1"/>
  <c r="N2056" i="1"/>
  <c r="N2043" i="1"/>
  <c r="N2040" i="1"/>
  <c r="N2037" i="1"/>
  <c r="N2077" i="1"/>
  <c r="N2055" i="1"/>
  <c r="N2067" i="1"/>
  <c r="N2076" i="1"/>
  <c r="N2027" i="1"/>
  <c r="N2001" i="1"/>
  <c r="I1984" i="1"/>
  <c r="N1984" i="1"/>
  <c r="N1964" i="1"/>
  <c r="I2008" i="1"/>
  <c r="N2008" i="1"/>
  <c r="N1999" i="1"/>
  <c r="N1983" i="1"/>
  <c r="N2014" i="1"/>
  <c r="N2010" i="1"/>
  <c r="N2007" i="1"/>
  <c r="I1972" i="1"/>
  <c r="N1972" i="1"/>
  <c r="N2019" i="1"/>
  <c r="N1916" i="1"/>
  <c r="N1902" i="1"/>
  <c r="N1908" i="1"/>
  <c r="I1900" i="1"/>
  <c r="N1900" i="1"/>
  <c r="N1891" i="1"/>
  <c r="N1879" i="1"/>
  <c r="N1867" i="1"/>
  <c r="N1817" i="1"/>
  <c r="N1846" i="1"/>
  <c r="N1880" i="1"/>
  <c r="N1839" i="1"/>
  <c r="N1795" i="1"/>
  <c r="N1861" i="1"/>
  <c r="N1855" i="1"/>
  <c r="N1770" i="1"/>
  <c r="N1784" i="1"/>
  <c r="N1762" i="1"/>
  <c r="N1786" i="1"/>
  <c r="N1706" i="1"/>
  <c r="N1730" i="1"/>
  <c r="N1692" i="1"/>
  <c r="N1688" i="1"/>
  <c r="N1741" i="1"/>
  <c r="N1724" i="1"/>
  <c r="N1637" i="1"/>
  <c r="N1631" i="1"/>
  <c r="N1626" i="1"/>
  <c r="N1622" i="1"/>
  <c r="N1646" i="1"/>
  <c r="N1516" i="1"/>
  <c r="N1551" i="1"/>
  <c r="N1585" i="1"/>
  <c r="N1577" i="1"/>
  <c r="N1584" i="1"/>
  <c r="N1549" i="1"/>
  <c r="N1487" i="1"/>
  <c r="N1560" i="1"/>
  <c r="N1590" i="1"/>
  <c r="N1537" i="1"/>
  <c r="N1535" i="1"/>
  <c r="N1498" i="1"/>
  <c r="N1522" i="1"/>
  <c r="N1479" i="1"/>
  <c r="N1593" i="1"/>
  <c r="N1591" i="1"/>
  <c r="N1428" i="1"/>
  <c r="N1458" i="1"/>
  <c r="N1410" i="1"/>
  <c r="N1407" i="1"/>
  <c r="N1464" i="1"/>
  <c r="N1472" i="1"/>
  <c r="N1421" i="1"/>
  <c r="N1423" i="1"/>
  <c r="N1396" i="1"/>
  <c r="N1383" i="1"/>
  <c r="N1381" i="1"/>
  <c r="N1375" i="1"/>
  <c r="N1349" i="1"/>
  <c r="N1328" i="1"/>
  <c r="N1322" i="1"/>
  <c r="N1317" i="1"/>
  <c r="N1369" i="1"/>
  <c r="N1356" i="1"/>
  <c r="N1335" i="1"/>
  <c r="N1271" i="1"/>
  <c r="N1242" i="1"/>
  <c r="N1283" i="1"/>
  <c r="N1305" i="1"/>
  <c r="N1251" i="1"/>
  <c r="N1238" i="1"/>
  <c r="N1247" i="1"/>
  <c r="N1231" i="1"/>
  <c r="N1264" i="1"/>
  <c r="N1269" i="1"/>
  <c r="N1297" i="1"/>
  <c r="N1139" i="1"/>
  <c r="N1135" i="1"/>
  <c r="N1174" i="1"/>
  <c r="N1204" i="1"/>
  <c r="N1146" i="1"/>
  <c r="N1176" i="1"/>
  <c r="N1182" i="1"/>
  <c r="N1198" i="1"/>
  <c r="N1121" i="1"/>
  <c r="N1220" i="1"/>
  <c r="N1192" i="1"/>
  <c r="N1145" i="1"/>
  <c r="N1179" i="1"/>
  <c r="N1196" i="1"/>
  <c r="N1161" i="1"/>
  <c r="N1092" i="1"/>
  <c r="N1081" i="1"/>
  <c r="N1046" i="1"/>
  <c r="N1073" i="1"/>
  <c r="N1042" i="1"/>
  <c r="N1051" i="1"/>
  <c r="N1060" i="1"/>
  <c r="N1106" i="1"/>
  <c r="N1113" i="1"/>
  <c r="N1040" i="1"/>
  <c r="N1109" i="1"/>
  <c r="N1104" i="1"/>
  <c r="N1036" i="1"/>
  <c r="N1032" i="1"/>
  <c r="N1016" i="1"/>
  <c r="N1014" i="1"/>
  <c r="N971" i="1"/>
  <c r="N968" i="1"/>
  <c r="N996" i="1"/>
  <c r="N984" i="1"/>
  <c r="N1019" i="1"/>
  <c r="N999" i="1"/>
  <c r="N955" i="1"/>
  <c r="N905" i="1"/>
  <c r="N931" i="1"/>
  <c r="N911" i="1"/>
  <c r="N939" i="1"/>
  <c r="N912" i="1"/>
  <c r="N920" i="1"/>
  <c r="N925" i="1"/>
  <c r="N919" i="1"/>
  <c r="N865" i="1"/>
  <c r="N855" i="1"/>
  <c r="N851" i="1"/>
  <c r="N847" i="1"/>
  <c r="N886" i="1"/>
  <c r="N875" i="1"/>
  <c r="N878" i="1"/>
  <c r="N793" i="1"/>
  <c r="N782" i="1"/>
  <c r="N818" i="1"/>
  <c r="N834" i="1"/>
  <c r="N838" i="1"/>
  <c r="N797" i="1"/>
  <c r="N841" i="1"/>
  <c r="N775" i="1"/>
  <c r="N805" i="1"/>
  <c r="N738" i="1"/>
  <c r="N767" i="1"/>
  <c r="N773" i="1"/>
  <c r="N748" i="1"/>
  <c r="N735" i="1"/>
  <c r="N709" i="1"/>
  <c r="N720" i="1"/>
  <c r="N729" i="1"/>
  <c r="N731" i="1"/>
  <c r="N694" i="1"/>
  <c r="N673" i="1"/>
  <c r="N658" i="1"/>
  <c r="N660" i="1"/>
  <c r="N656" i="1"/>
  <c r="N685" i="1"/>
  <c r="N643" i="1"/>
  <c r="N633" i="1"/>
  <c r="N600" i="1"/>
  <c r="N625" i="1"/>
  <c r="N652" i="1"/>
  <c r="N649" i="1"/>
  <c r="N596" i="1"/>
  <c r="N594" i="1"/>
  <c r="N591" i="1"/>
  <c r="N612" i="1"/>
  <c r="N629" i="1"/>
  <c r="N588" i="1"/>
  <c r="N647" i="1"/>
  <c r="N646" i="1"/>
  <c r="N567" i="1"/>
  <c r="N552" i="1"/>
  <c r="N571" i="1"/>
  <c r="N560" i="1"/>
  <c r="N580" i="1"/>
  <c r="N549" i="1"/>
  <c r="N566" i="1"/>
  <c r="N572" i="1"/>
  <c r="N562" i="1"/>
  <c r="N582" i="1"/>
  <c r="N509" i="1"/>
  <c r="N544" i="1"/>
  <c r="N541" i="1"/>
  <c r="N535" i="1"/>
  <c r="N534" i="1"/>
  <c r="N518" i="1"/>
  <c r="N532" i="1"/>
  <c r="N499" i="1"/>
  <c r="N483" i="1"/>
  <c r="N444" i="1"/>
  <c r="N472" i="1"/>
  <c r="N462" i="1"/>
  <c r="N498" i="1"/>
  <c r="N436" i="1"/>
  <c r="N433" i="1"/>
  <c r="N430" i="1"/>
  <c r="N427" i="1"/>
  <c r="N451" i="1"/>
  <c r="N425" i="1"/>
  <c r="N423" i="1"/>
  <c r="N481" i="1"/>
  <c r="N380" i="1"/>
  <c r="N381" i="1"/>
  <c r="N377" i="1"/>
  <c r="N395" i="1"/>
  <c r="N2154" i="1"/>
  <c r="N2074" i="1"/>
  <c r="N2026" i="1"/>
  <c r="N2258" i="1"/>
  <c r="N2194" i="1"/>
  <c r="N2162" i="1"/>
  <c r="N2130" i="1"/>
  <c r="N2090" i="1"/>
  <c r="N2058" i="1"/>
  <c r="N2098" i="1"/>
  <c r="N1970" i="1"/>
  <c r="N2253" i="1"/>
  <c r="N2255" i="1"/>
  <c r="N2273" i="1"/>
  <c r="N2277" i="1"/>
  <c r="N2206" i="1"/>
  <c r="I2200" i="1"/>
  <c r="N2200" i="1"/>
  <c r="N2220" i="1"/>
  <c r="N2202" i="1"/>
  <c r="N2204" i="1"/>
  <c r="N2203" i="1"/>
  <c r="N2184" i="1"/>
  <c r="N2197" i="1"/>
  <c r="N2172" i="1"/>
  <c r="N2120" i="1"/>
  <c r="I2152" i="1"/>
  <c r="N2152" i="1"/>
  <c r="N2150" i="1"/>
  <c r="N2143" i="1"/>
  <c r="N2166" i="1"/>
  <c r="N2157" i="1"/>
  <c r="N2147" i="1"/>
  <c r="N2169" i="1"/>
  <c r="N2091" i="1"/>
  <c r="N2045" i="1"/>
  <c r="N2073" i="1"/>
  <c r="N2078" i="1"/>
  <c r="N2033" i="1"/>
  <c r="N2065" i="1"/>
  <c r="N2072" i="1"/>
  <c r="N2102" i="1"/>
  <c r="N2029" i="1"/>
  <c r="N2106" i="1"/>
  <c r="N2103" i="1"/>
  <c r="N2024" i="1"/>
  <c r="N2023" i="1"/>
  <c r="N1989" i="1"/>
  <c r="N1986" i="1"/>
  <c r="N2012" i="1"/>
  <c r="N2003" i="1"/>
  <c r="N1966" i="1"/>
  <c r="N1957" i="1"/>
  <c r="N1982" i="1"/>
  <c r="N1958" i="1"/>
  <c r="N2006" i="1"/>
  <c r="N2022" i="1"/>
  <c r="N1933" i="1"/>
  <c r="N1926" i="1"/>
  <c r="N1905" i="1"/>
  <c r="N1913" i="1"/>
  <c r="N1928" i="1"/>
  <c r="N1897" i="1"/>
  <c r="N1872" i="1"/>
  <c r="N1808" i="1"/>
  <c r="N1873" i="1"/>
  <c r="N1868" i="1"/>
  <c r="N1801" i="1"/>
  <c r="N1822" i="1"/>
  <c r="N1821" i="1"/>
  <c r="N1799" i="1"/>
  <c r="N1853" i="1"/>
  <c r="N1823" i="1"/>
  <c r="I1875" i="1"/>
  <c r="N1875" i="1"/>
  <c r="N1894" i="1"/>
  <c r="N1892" i="1"/>
  <c r="N1813" i="1"/>
  <c r="I1831" i="1"/>
  <c r="N1831" i="1"/>
  <c r="N1837" i="1"/>
  <c r="N1856" i="1"/>
  <c r="N1886" i="1"/>
  <c r="N1756" i="1"/>
  <c r="N1758" i="1"/>
  <c r="N1753" i="1"/>
  <c r="N1772" i="1"/>
  <c r="N1749" i="1"/>
  <c r="N1777" i="1"/>
  <c r="N1771" i="1"/>
  <c r="N1699" i="1"/>
  <c r="N1714" i="1"/>
  <c r="N1698" i="1"/>
  <c r="N1694" i="1"/>
  <c r="N1734" i="1"/>
  <c r="N1703" i="1"/>
  <c r="N1728" i="1"/>
  <c r="N1723" i="1"/>
  <c r="N1682" i="1"/>
  <c r="N1647" i="1"/>
  <c r="N1648" i="1"/>
  <c r="N1668" i="1"/>
  <c r="N1660" i="1"/>
  <c r="N1680" i="1"/>
  <c r="N1666" i="1"/>
  <c r="N1623" i="1"/>
  <c r="N1674" i="1"/>
  <c r="N1652" i="1"/>
  <c r="N1639" i="1"/>
  <c r="N1525" i="1"/>
  <c r="N1533" i="1"/>
  <c r="N1557" i="1"/>
  <c r="N1495" i="1"/>
  <c r="N1494" i="1"/>
  <c r="N1597" i="1"/>
  <c r="N1489" i="1"/>
  <c r="N1488" i="1"/>
  <c r="N1614" i="1"/>
  <c r="N1580" i="1"/>
  <c r="N1545" i="1"/>
  <c r="N1602" i="1"/>
  <c r="N1503" i="1"/>
  <c r="N1509" i="1"/>
  <c r="N1574" i="1"/>
  <c r="N1586" i="1"/>
  <c r="N1482" i="1"/>
  <c r="N1481" i="1"/>
  <c r="N1579" i="1"/>
  <c r="N1527" i="1"/>
  <c r="N1417" i="1"/>
  <c r="N1418" i="1"/>
  <c r="N1422" i="1"/>
  <c r="N1446" i="1"/>
  <c r="N1427" i="1"/>
  <c r="N1466" i="1"/>
  <c r="N1419" i="1"/>
  <c r="N1441" i="1"/>
  <c r="N1470" i="1"/>
  <c r="N1467" i="1"/>
  <c r="N1400" i="1"/>
  <c r="N1393" i="1"/>
  <c r="N1397" i="1"/>
  <c r="N1386" i="1"/>
  <c r="N1366" i="1"/>
  <c r="N1355" i="1"/>
  <c r="N1348" i="1"/>
  <c r="N1330" i="1"/>
  <c r="N1326" i="1"/>
  <c r="N1319" i="1"/>
  <c r="N1313" i="1"/>
  <c r="N1372" i="1"/>
  <c r="N1339" i="1"/>
  <c r="N1287" i="1"/>
  <c r="N1282" i="1"/>
  <c r="N1298" i="1"/>
  <c r="N1270" i="1"/>
  <c r="I1280" i="1"/>
  <c r="N1280" i="1"/>
  <c r="N1256" i="1"/>
  <c r="N1233" i="1"/>
  <c r="N1301" i="1"/>
  <c r="N1245" i="1"/>
  <c r="N1227" i="1"/>
  <c r="N1162" i="1"/>
  <c r="N1133" i="1"/>
  <c r="N1150" i="1"/>
  <c r="N1215" i="1"/>
  <c r="N1126" i="1"/>
  <c r="N1216" i="1"/>
  <c r="N1189" i="1"/>
  <c r="N1194" i="1"/>
  <c r="N1188" i="1"/>
  <c r="N1118" i="1"/>
  <c r="N1116" i="1"/>
  <c r="N1175" i="1"/>
  <c r="N1114" i="1"/>
  <c r="N1055" i="1"/>
  <c r="N1045" i="1"/>
  <c r="N1090" i="1"/>
  <c r="N1111" i="1"/>
  <c r="N1082" i="1"/>
  <c r="N1084" i="1"/>
  <c r="N1034" i="1"/>
  <c r="N983" i="1"/>
  <c r="N978" i="1"/>
  <c r="N1024" i="1"/>
  <c r="N982" i="1"/>
  <c r="N966" i="1"/>
  <c r="N963" i="1"/>
  <c r="N986" i="1"/>
  <c r="N1004" i="1"/>
  <c r="N991" i="1"/>
  <c r="N962" i="1"/>
  <c r="N901" i="1"/>
  <c r="N958" i="1"/>
  <c r="N921" i="1"/>
  <c r="N922" i="1"/>
  <c r="N935" i="1"/>
  <c r="N949" i="1"/>
  <c r="N894" i="1"/>
  <c r="N889" i="1"/>
  <c r="N859" i="1"/>
  <c r="N887" i="1"/>
  <c r="N867" i="1"/>
  <c r="N880" i="1"/>
  <c r="N874" i="1"/>
  <c r="N796" i="1"/>
  <c r="N810" i="1"/>
  <c r="N812" i="1"/>
  <c r="N779" i="1"/>
  <c r="N814" i="1"/>
  <c r="N791" i="1"/>
  <c r="N827" i="1"/>
  <c r="N788" i="1"/>
  <c r="N740" i="1"/>
  <c r="N753" i="1"/>
  <c r="N766" i="1"/>
  <c r="N750" i="1"/>
  <c r="N759" i="1"/>
  <c r="N700" i="1"/>
  <c r="N727" i="1"/>
  <c r="N703" i="1"/>
  <c r="N724" i="1"/>
  <c r="N711" i="1"/>
  <c r="N691" i="1"/>
  <c r="N688" i="1"/>
  <c r="N661" i="1"/>
  <c r="N679" i="1"/>
  <c r="N681" i="1"/>
  <c r="N636" i="1"/>
  <c r="N606" i="1"/>
  <c r="N609" i="1"/>
  <c r="N504" i="1"/>
  <c r="N517" i="1"/>
  <c r="N516" i="1"/>
  <c r="N542" i="1"/>
  <c r="N480" i="1"/>
  <c r="N448" i="1"/>
  <c r="N495" i="1"/>
  <c r="N485" i="1"/>
  <c r="N440" i="1"/>
  <c r="N471" i="1"/>
  <c r="N404" i="1"/>
  <c r="N1978" i="1"/>
  <c r="N2042" i="1"/>
  <c r="N2250" i="1"/>
  <c r="N2122" i="1"/>
  <c r="N2034" i="1"/>
  <c r="N2066" i="1"/>
  <c r="N1994" i="1"/>
  <c r="N2002" i="1"/>
  <c r="N374" i="1"/>
  <c r="N399" i="1"/>
  <c r="N394" i="1"/>
  <c r="N392" i="1"/>
  <c r="N366" i="1"/>
  <c r="N349" i="1"/>
  <c r="N356" i="1"/>
  <c r="N368" i="1"/>
  <c r="N344" i="1"/>
  <c r="N318" i="1"/>
  <c r="N319" i="1"/>
  <c r="N333" i="1"/>
  <c r="N260" i="1"/>
  <c r="N288" i="1"/>
  <c r="N290" i="1"/>
  <c r="N249" i="1"/>
  <c r="N279" i="1"/>
  <c r="N245" i="1"/>
  <c r="N242" i="1"/>
  <c r="N263" i="1"/>
  <c r="N264" i="1"/>
  <c r="N228" i="1"/>
  <c r="N189" i="1"/>
  <c r="N176" i="1"/>
  <c r="N240" i="1"/>
  <c r="N172" i="1"/>
  <c r="N200" i="1"/>
  <c r="N232" i="1"/>
  <c r="N191" i="1"/>
  <c r="N206" i="1"/>
  <c r="N156" i="1"/>
  <c r="N141" i="1"/>
  <c r="N120" i="1"/>
  <c r="N113" i="1"/>
  <c r="N94" i="1"/>
  <c r="N115" i="1"/>
  <c r="N89" i="1"/>
  <c r="N99" i="1"/>
  <c r="N98" i="1"/>
  <c r="N151" i="1"/>
  <c r="N125" i="1"/>
  <c r="N168" i="1"/>
  <c r="N29" i="1"/>
  <c r="N69" i="1"/>
  <c r="N10" i="1"/>
  <c r="N61" i="1"/>
  <c r="N8" i="1"/>
  <c r="N40" i="1"/>
  <c r="N57" i="1"/>
  <c r="N50" i="1"/>
  <c r="N64" i="1"/>
  <c r="N2242" i="1"/>
  <c r="N2178" i="1"/>
  <c r="N2114" i="1"/>
  <c r="N2018" i="1"/>
  <c r="N2263" i="1"/>
  <c r="N2256" i="1"/>
  <c r="N2245" i="1"/>
  <c r="N2271" i="1"/>
  <c r="N2269" i="1"/>
  <c r="N2259" i="1"/>
  <c r="N2254" i="1"/>
  <c r="N2213" i="1"/>
  <c r="N2230" i="1"/>
  <c r="N2199" i="1"/>
  <c r="N2198" i="1"/>
  <c r="N2223" i="1"/>
  <c r="N2182" i="1"/>
  <c r="N2189" i="1"/>
  <c r="N2135" i="1"/>
  <c r="N2144" i="1"/>
  <c r="N2139" i="1"/>
  <c r="N2119" i="1"/>
  <c r="N2161" i="1"/>
  <c r="N2117" i="1"/>
  <c r="I2128" i="1"/>
  <c r="N2128" i="1"/>
  <c r="N2124" i="1"/>
  <c r="N2100" i="1"/>
  <c r="N2099" i="1"/>
  <c r="N2048" i="1"/>
  <c r="N2039" i="1"/>
  <c r="N2036" i="1"/>
  <c r="N2113" i="1"/>
  <c r="N2089" i="1"/>
  <c r="I2032" i="1"/>
  <c r="N2032" i="1"/>
  <c r="N2062" i="1"/>
  <c r="N2059" i="1"/>
  <c r="N2069" i="1"/>
  <c r="N2053" i="1"/>
  <c r="N2075" i="1"/>
  <c r="N2063" i="1"/>
  <c r="I2104" i="1"/>
  <c r="N2104" i="1"/>
  <c r="N1955" i="1"/>
  <c r="N1977" i="1"/>
  <c r="N1956" i="1"/>
  <c r="N1988" i="1"/>
  <c r="N1976" i="1"/>
  <c r="N1961" i="1"/>
  <c r="N1951" i="1"/>
  <c r="N1997" i="1"/>
  <c r="N2004" i="1"/>
  <c r="I1948" i="1"/>
  <c r="N1948" i="1"/>
  <c r="N1974" i="1"/>
  <c r="N1980" i="1"/>
  <c r="N1946" i="1"/>
  <c r="N1981" i="1"/>
  <c r="N1944" i="1"/>
  <c r="N1963" i="1"/>
  <c r="N1942" i="1"/>
  <c r="N1940" i="1"/>
  <c r="N1993" i="1"/>
  <c r="N1938" i="1"/>
  <c r="N2021" i="1"/>
  <c r="N1925" i="1"/>
  <c r="N1919" i="1"/>
  <c r="N1921" i="1"/>
  <c r="I1924" i="1"/>
  <c r="N1924" i="1"/>
  <c r="N1901" i="1"/>
  <c r="N1907" i="1"/>
  <c r="N1937" i="1"/>
  <c r="N1927" i="1"/>
  <c r="N1899" i="1"/>
  <c r="I1912" i="1"/>
  <c r="N1912" i="1"/>
  <c r="N1828" i="1"/>
  <c r="N1874" i="1"/>
  <c r="N1833" i="1"/>
  <c r="N1810" i="1"/>
  <c r="N1876" i="1"/>
  <c r="N1852" i="1"/>
  <c r="I1888" i="1"/>
  <c r="N1888" i="1"/>
  <c r="N1890" i="1"/>
  <c r="N1858" i="1"/>
  <c r="I1816" i="1"/>
  <c r="N1816" i="1"/>
  <c r="N1843" i="1"/>
  <c r="N1836" i="1"/>
  <c r="N1820" i="1"/>
  <c r="N1844" i="1"/>
  <c r="N1869" i="1"/>
  <c r="I1862" i="1"/>
  <c r="N1862" i="1"/>
  <c r="N1860" i="1"/>
  <c r="I1796" i="1"/>
  <c r="N1796" i="1"/>
  <c r="N1895" i="1"/>
  <c r="N1882" i="1"/>
  <c r="N1881" i="1"/>
  <c r="N1792" i="1"/>
  <c r="N1812" i="1"/>
  <c r="N1849" i="1"/>
  <c r="I1847" i="1"/>
  <c r="N1847" i="1"/>
  <c r="N1790" i="1"/>
  <c r="N1788" i="1"/>
  <c r="N1761" i="1"/>
  <c r="N1775" i="1"/>
  <c r="N1757" i="1"/>
  <c r="N1774" i="1"/>
  <c r="N1783" i="1"/>
  <c r="N1781" i="1"/>
  <c r="N1748" i="1"/>
  <c r="N1785" i="1"/>
  <c r="N1769" i="1"/>
  <c r="N1746" i="1"/>
  <c r="N1766" i="1"/>
  <c r="N1702" i="1"/>
  <c r="N1725" i="1"/>
  <c r="N1715" i="1"/>
  <c r="N1710" i="1"/>
  <c r="N1697" i="1"/>
  <c r="N1729" i="1"/>
  <c r="N1693" i="1"/>
  <c r="N1731" i="1"/>
  <c r="N1690" i="1"/>
  <c r="I1687" i="1"/>
  <c r="N1687" i="1"/>
  <c r="N1742" i="1"/>
  <c r="N1739" i="1"/>
  <c r="N1721" i="1"/>
  <c r="N1704" i="1"/>
  <c r="N1717" i="1"/>
  <c r="N1636" i="1"/>
  <c r="N1677" i="1"/>
  <c r="N1667" i="1"/>
  <c r="N1644" i="1"/>
  <c r="N1634" i="1"/>
  <c r="N1630" i="1"/>
  <c r="N1679" i="1"/>
  <c r="N1671" i="1"/>
  <c r="N1625" i="1"/>
  <c r="N1653" i="1"/>
  <c r="N1678" i="1"/>
  <c r="N1657" i="1"/>
  <c r="N1659" i="1"/>
  <c r="N1640" i="1"/>
  <c r="N1655" i="1"/>
  <c r="N1662" i="1"/>
  <c r="N1519" i="1"/>
  <c r="N1496" i="1"/>
  <c r="N1528" i="1"/>
  <c r="N1556" i="1"/>
  <c r="N1515" i="1"/>
  <c r="N1530" i="1"/>
  <c r="N1548" i="1"/>
  <c r="N1493" i="1"/>
  <c r="N1492" i="1"/>
  <c r="N1531" i="1"/>
  <c r="N1505" i="1"/>
  <c r="N1561" i="1"/>
  <c r="N1596" i="1"/>
  <c r="N1606" i="1"/>
  <c r="N1609" i="1"/>
  <c r="N1618" i="1"/>
  <c r="N1603" i="1"/>
  <c r="N1555" i="1"/>
  <c r="N1550" i="1"/>
  <c r="N1544" i="1"/>
  <c r="N1571" i="1"/>
  <c r="N1502" i="1"/>
  <c r="N1497" i="1"/>
  <c r="N1575" i="1"/>
  <c r="N1508" i="1"/>
  <c r="N1532" i="1"/>
  <c r="N1534" i="1"/>
  <c r="N1611" i="1"/>
  <c r="N1526" i="1"/>
  <c r="N1592" i="1"/>
  <c r="N1480" i="1"/>
  <c r="N1478" i="1"/>
  <c r="N1601" i="1"/>
  <c r="N1523" i="1"/>
  <c r="N1512" i="1"/>
  <c r="N1536" i="1"/>
  <c r="N1416" i="1"/>
  <c r="N1425" i="1"/>
  <c r="N1437" i="1"/>
  <c r="N1444" i="1"/>
  <c r="N1426" i="1"/>
  <c r="N1420" i="1"/>
  <c r="N1461" i="1"/>
  <c r="N1459" i="1"/>
  <c r="N1475" i="1"/>
  <c r="N1405" i="1"/>
  <c r="N1442" i="1"/>
  <c r="N1454" i="1"/>
  <c r="N1450" i="1"/>
  <c r="N1439" i="1"/>
  <c r="N1436" i="1"/>
  <c r="N1457" i="1"/>
  <c r="N1433" i="1"/>
  <c r="N1463" i="1"/>
  <c r="N1395" i="1"/>
  <c r="N1385" i="1"/>
  <c r="N1388" i="1"/>
  <c r="N1399" i="1"/>
  <c r="N1380" i="1"/>
  <c r="N1391" i="1"/>
  <c r="N1374" i="1"/>
  <c r="N1361" i="1"/>
  <c r="N1341" i="1"/>
  <c r="N1336" i="1"/>
  <c r="N1358" i="1"/>
  <c r="N1329" i="1"/>
  <c r="N1370" i="1"/>
  <c r="N1325" i="1"/>
  <c r="N1334" i="1"/>
  <c r="N1342" i="1"/>
  <c r="N1371" i="1"/>
  <c r="N1362" i="1"/>
  <c r="N1312" i="1"/>
  <c r="N1310" i="1"/>
  <c r="N1354" i="1"/>
  <c r="N1351" i="1"/>
  <c r="N1368" i="1"/>
  <c r="N1272" i="1"/>
  <c r="N1244" i="1"/>
  <c r="N1274" i="1"/>
  <c r="N1291" i="1"/>
  <c r="N1241" i="1"/>
  <c r="N1240" i="1"/>
  <c r="N1249" i="1"/>
  <c r="N1281" i="1"/>
  <c r="N1304" i="1"/>
  <c r="N1257" i="1"/>
  <c r="N1248" i="1"/>
  <c r="N1236" i="1"/>
  <c r="N1234" i="1"/>
  <c r="N1284" i="1"/>
  <c r="N1230" i="1"/>
  <c r="N1289" i="1"/>
  <c r="N1279" i="1"/>
  <c r="N1276" i="1"/>
  <c r="N1294" i="1"/>
  <c r="N1303" i="1"/>
  <c r="N1226" i="1"/>
  <c r="N1138" i="1"/>
  <c r="N1159" i="1"/>
  <c r="N1165" i="1"/>
  <c r="N1140" i="1"/>
  <c r="N1173" i="1"/>
  <c r="N1178" i="1"/>
  <c r="N1132" i="1"/>
  <c r="N1200" i="1"/>
  <c r="N1170" i="1"/>
  <c r="N1131" i="1"/>
  <c r="N1206" i="1"/>
  <c r="N1125" i="1"/>
  <c r="N1123" i="1"/>
  <c r="N1223" i="1"/>
  <c r="N1219" i="1"/>
  <c r="I1184" i="1"/>
  <c r="N1184" i="1"/>
  <c r="N1152" i="1"/>
  <c r="N1195" i="1"/>
  <c r="N1167" i="1"/>
  <c r="N1163" i="1"/>
  <c r="N1117" i="1"/>
  <c r="N1183" i="1"/>
  <c r="N1153" i="1"/>
  <c r="N1181" i="1"/>
  <c r="N1169" i="1"/>
  <c r="N1203" i="1"/>
  <c r="N1149" i="1"/>
  <c r="N1221" i="1"/>
  <c r="N1061" i="1"/>
  <c r="N1096" i="1"/>
  <c r="N1097" i="1"/>
  <c r="N1098" i="1"/>
  <c r="N1065" i="1"/>
  <c r="N1069" i="1"/>
  <c r="N1105" i="1"/>
  <c r="N1102" i="1"/>
  <c r="I1064" i="1"/>
  <c r="N1064" i="1"/>
  <c r="N1057" i="1"/>
  <c r="N1054" i="1"/>
  <c r="N1099" i="1"/>
  <c r="N1108" i="1"/>
  <c r="N1078" i="1"/>
  <c r="N1039" i="1"/>
  <c r="N1062" i="1"/>
  <c r="N1091" i="1"/>
  <c r="I1052" i="1"/>
  <c r="N1052" i="1"/>
  <c r="N1056" i="1"/>
  <c r="N1068" i="1"/>
  <c r="N994" i="1"/>
  <c r="N989" i="1"/>
  <c r="N1011" i="1"/>
  <c r="N977" i="1"/>
  <c r="N974" i="1"/>
  <c r="N1033" i="1"/>
  <c r="N1029" i="1"/>
  <c r="I1002" i="1"/>
  <c r="N1002" i="1"/>
  <c r="N1010" i="1"/>
  <c r="N1030" i="1"/>
  <c r="N965" i="1"/>
  <c r="N1008" i="1"/>
  <c r="N1021" i="1"/>
  <c r="N980" i="1"/>
  <c r="N1031" i="1"/>
  <c r="N993" i="1"/>
  <c r="N987" i="1"/>
  <c r="N946" i="1"/>
  <c r="N907" i="1"/>
  <c r="N913" i="1"/>
  <c r="N947" i="1"/>
  <c r="N960" i="1"/>
  <c r="N900" i="1"/>
  <c r="N930" i="1"/>
  <c r="N926" i="1"/>
  <c r="N932" i="1"/>
  <c r="N924" i="1"/>
  <c r="N959" i="1"/>
  <c r="N918" i="1"/>
  <c r="N910" i="1"/>
  <c r="N936" i="1"/>
  <c r="N923" i="1"/>
  <c r="N944" i="1"/>
  <c r="N942" i="1"/>
  <c r="N892" i="1"/>
  <c r="N888" i="1"/>
  <c r="N862" i="1"/>
  <c r="N858" i="1"/>
  <c r="N854" i="1"/>
  <c r="N850" i="1"/>
  <c r="N870" i="1"/>
  <c r="N863" i="1"/>
  <c r="N844" i="1"/>
  <c r="N885" i="1"/>
  <c r="N866" i="1"/>
  <c r="N843" i="1"/>
  <c r="N873" i="1"/>
  <c r="N842" i="1"/>
  <c r="N837" i="1"/>
  <c r="N798" i="1"/>
  <c r="N785" i="1"/>
  <c r="N781" i="1"/>
  <c r="N826" i="1"/>
  <c r="N819" i="1"/>
  <c r="N832" i="1"/>
  <c r="N778" i="1"/>
  <c r="N836" i="1"/>
  <c r="N816" i="1"/>
  <c r="N806" i="1"/>
  <c r="N800" i="1"/>
  <c r="N809" i="1"/>
  <c r="N824" i="1"/>
  <c r="N839" i="1"/>
  <c r="N804" i="1"/>
  <c r="N757" i="1"/>
  <c r="N770" i="1"/>
  <c r="N761" i="1"/>
  <c r="N742" i="1"/>
  <c r="N763" i="1"/>
  <c r="N737" i="1"/>
  <c r="N772" i="1"/>
  <c r="N744" i="1"/>
  <c r="N747" i="1"/>
  <c r="N755" i="1"/>
  <c r="N733" i="1"/>
  <c r="N707" i="1"/>
  <c r="N710" i="1"/>
  <c r="N704" i="1"/>
  <c r="N713" i="1"/>
  <c r="N697" i="1"/>
  <c r="N717" i="1"/>
  <c r="N715" i="1"/>
  <c r="N718" i="1"/>
  <c r="N723" i="1"/>
  <c r="N693" i="1"/>
  <c r="N690" i="1"/>
  <c r="N663" i="1"/>
  <c r="N682" i="1"/>
  <c r="N657" i="1"/>
  <c r="N668" i="1"/>
  <c r="N665" i="1"/>
  <c r="N669" i="1"/>
  <c r="N677" i="1"/>
  <c r="N678" i="1"/>
  <c r="N654" i="1"/>
  <c r="N630" i="1"/>
  <c r="N622" i="1"/>
  <c r="N599" i="1"/>
  <c r="N641" i="1"/>
  <c r="N597" i="1"/>
  <c r="N650" i="1"/>
  <c r="N626" i="1"/>
  <c r="N593" i="1"/>
  <c r="N611" i="1"/>
  <c r="N614" i="1"/>
  <c r="N637" i="1"/>
  <c r="N590" i="1"/>
  <c r="N605" i="1"/>
  <c r="N587" i="1"/>
  <c r="N644" i="1"/>
  <c r="N642" i="1"/>
  <c r="N555" i="1"/>
  <c r="N554" i="1"/>
  <c r="N551" i="1"/>
  <c r="N563" i="1"/>
  <c r="N569" i="1"/>
  <c r="N585" i="1"/>
  <c r="N548" i="1"/>
  <c r="N561" i="1"/>
  <c r="N564" i="1"/>
  <c r="N547" i="1"/>
  <c r="N570" i="1"/>
  <c r="N508" i="1"/>
  <c r="N528" i="1"/>
  <c r="N514" i="1"/>
  <c r="N503" i="1"/>
  <c r="N540" i="1"/>
  <c r="N501" i="1"/>
  <c r="N522" i="1"/>
  <c r="N529" i="1"/>
  <c r="N530" i="1"/>
  <c r="N543" i="1"/>
  <c r="N524" i="1"/>
  <c r="N459" i="1"/>
  <c r="N488" i="1"/>
  <c r="N478" i="1"/>
  <c r="N447" i="1"/>
  <c r="N443" i="1"/>
  <c r="N487" i="1"/>
  <c r="N489" i="1"/>
  <c r="N486" i="1"/>
  <c r="N465" i="1"/>
  <c r="N439" i="1"/>
  <c r="N497" i="1"/>
  <c r="N476" i="1"/>
  <c r="N435" i="1"/>
  <c r="N432" i="1"/>
  <c r="N458" i="1"/>
  <c r="N456" i="1"/>
  <c r="N452" i="1"/>
  <c r="N424" i="1"/>
  <c r="N422" i="1"/>
  <c r="N461" i="1"/>
  <c r="N386" i="1"/>
  <c r="N388" i="1"/>
  <c r="N385" i="1"/>
  <c r="N390" i="1"/>
  <c r="N393" i="1"/>
  <c r="N372" i="1"/>
  <c r="N416" i="1"/>
  <c r="N417" i="1"/>
  <c r="N376" i="1"/>
  <c r="N397" i="1"/>
  <c r="N406" i="1"/>
  <c r="N405" i="1"/>
  <c r="N365" i="1"/>
  <c r="N352" i="1"/>
  <c r="N348" i="1"/>
  <c r="N359" i="1"/>
  <c r="N355" i="1"/>
  <c r="N360" i="1"/>
  <c r="N371" i="1"/>
  <c r="N343" i="1"/>
  <c r="N323" i="1"/>
  <c r="N317" i="1"/>
  <c r="N315" i="1"/>
  <c r="N322" i="1"/>
  <c r="N325" i="1"/>
  <c r="N332" i="1"/>
  <c r="N329" i="1"/>
  <c r="N286" i="1"/>
  <c r="N275" i="1"/>
  <c r="I276" i="1"/>
  <c r="N276" i="1"/>
  <c r="N265" i="1"/>
  <c r="N300" i="1"/>
  <c r="N311" i="1"/>
  <c r="N308" i="1"/>
  <c r="N253" i="1"/>
  <c r="N291" i="1"/>
  <c r="N2266" i="1"/>
  <c r="N2234" i="1"/>
  <c r="N2138" i="1"/>
  <c r="N2283" i="1"/>
  <c r="N2262" i="1"/>
  <c r="N2268" i="1"/>
  <c r="I2272" i="1"/>
  <c r="N2272" i="1"/>
  <c r="N2267" i="1"/>
  <c r="N2251" i="1"/>
  <c r="I2260" i="1"/>
  <c r="N2260" i="1"/>
  <c r="N2246" i="1"/>
  <c r="N2239" i="1"/>
  <c r="N2237" i="1"/>
  <c r="N2278" i="1"/>
  <c r="N2201" i="1"/>
  <c r="N2216" i="1"/>
  <c r="N2222" i="1"/>
  <c r="I2212" i="1"/>
  <c r="N2212" i="1"/>
  <c r="N2209" i="1"/>
  <c r="I2224" i="1"/>
  <c r="N2224" i="1"/>
  <c r="N2219" i="1"/>
  <c r="N2205" i="1"/>
  <c r="N2181" i="1"/>
  <c r="N2195" i="1"/>
  <c r="N2187" i="1"/>
  <c r="N2190" i="1"/>
  <c r="N2196" i="1"/>
  <c r="N2174" i="1"/>
  <c r="N2134" i="1"/>
  <c r="N2127" i="1"/>
  <c r="N2151" i="1"/>
  <c r="N2133" i="1"/>
  <c r="N2156" i="1"/>
  <c r="N2168" i="1"/>
  <c r="N2123" i="1"/>
  <c r="N2118" i="1"/>
  <c r="N2158" i="1"/>
  <c r="I2116" i="1"/>
  <c r="N2116" i="1"/>
  <c r="N2160" i="1"/>
  <c r="N2049" i="1"/>
  <c r="I2092" i="1"/>
  <c r="N2092" i="1"/>
  <c r="N2047" i="1"/>
  <c r="N2101" i="1"/>
  <c r="N2041" i="1"/>
  <c r="N2071" i="1"/>
  <c r="N2038" i="1"/>
  <c r="N2081" i="1"/>
  <c r="N2035" i="1"/>
  <c r="N2054" i="1"/>
  <c r="N2110" i="1"/>
  <c r="N2064" i="1"/>
  <c r="N2031" i="1"/>
  <c r="N2107" i="1"/>
  <c r="N2094" i="1"/>
  <c r="N2070" i="1"/>
  <c r="N2097" i="1"/>
  <c r="N2108" i="1"/>
  <c r="N2086" i="1"/>
  <c r="N1954" i="1"/>
  <c r="N1990" i="1"/>
  <c r="N1962" i="1"/>
  <c r="N1953" i="1"/>
  <c r="N1969" i="1"/>
  <c r="N1971" i="1"/>
  <c r="N1950" i="1"/>
  <c r="N2013" i="1"/>
  <c r="N1991" i="1"/>
  <c r="N2011" i="1"/>
  <c r="N1968" i="1"/>
  <c r="N1995" i="1"/>
  <c r="N1945" i="1"/>
  <c r="N2017" i="1"/>
  <c r="I1996" i="1"/>
  <c r="N1996" i="1"/>
  <c r="N1941" i="1"/>
  <c r="N2009" i="1"/>
  <c r="N1939" i="1"/>
  <c r="N2015" i="1"/>
  <c r="N1904" i="1"/>
  <c r="N1929" i="1"/>
  <c r="N1903" i="1"/>
  <c r="N1914" i="1"/>
  <c r="N1923" i="1"/>
  <c r="N1910" i="1"/>
  <c r="N1906" i="1"/>
  <c r="N1935" i="1"/>
  <c r="N1918" i="1"/>
  <c r="N1915" i="1"/>
  <c r="N1920" i="1"/>
  <c r="N1834" i="1"/>
  <c r="N1811" i="1"/>
  <c r="N1865" i="1"/>
  <c r="N1807" i="1"/>
  <c r="N1805" i="1"/>
  <c r="N1803" i="1"/>
  <c r="N1893" i="1"/>
  <c r="N1800" i="1"/>
  <c r="N1825" i="1"/>
  <c r="N1819" i="1"/>
  <c r="N1845" i="1"/>
  <c r="N1842" i="1"/>
  <c r="N1827" i="1"/>
  <c r="N1798" i="1"/>
  <c r="N1854" i="1"/>
  <c r="N1841" i="1"/>
  <c r="N1885" i="1"/>
  <c r="N1829" i="1"/>
  <c r="N1883" i="1"/>
  <c r="N1884" i="1"/>
  <c r="N1877" i="1"/>
  <c r="N1815" i="1"/>
  <c r="N1832" i="1"/>
  <c r="N1830" i="1"/>
  <c r="N1864" i="1"/>
  <c r="N1859" i="1"/>
  <c r="N1863" i="1"/>
  <c r="N1776" i="1"/>
  <c r="I1760" i="1"/>
  <c r="N1760" i="1"/>
  <c r="N1778" i="1"/>
  <c r="N1773" i="1"/>
  <c r="N1752" i="1"/>
  <c r="N1779" i="1"/>
  <c r="N1747" i="1"/>
  <c r="N1782" i="1"/>
  <c r="N1755" i="1"/>
  <c r="N1745" i="1"/>
  <c r="N1754" i="1"/>
  <c r="N1701" i="1"/>
  <c r="N1718" i="1"/>
  <c r="N1732" i="1"/>
  <c r="N1633" i="1"/>
  <c r="N1553" i="1"/>
  <c r="N1612" i="1"/>
  <c r="N1604" i="1"/>
  <c r="N1617" i="1"/>
  <c r="N1572" i="1"/>
  <c r="N1500" i="1"/>
  <c r="N1484" i="1"/>
  <c r="N1521" i="1"/>
  <c r="N1524" i="1"/>
  <c r="N1404" i="1"/>
  <c r="N1377" i="1"/>
  <c r="N1324" i="1"/>
  <c r="N1308" i="1"/>
  <c r="N1292" i="1"/>
  <c r="N1252" i="1"/>
  <c r="N1148" i="1"/>
  <c r="N1180" i="1"/>
  <c r="N1020" i="1"/>
  <c r="N956" i="1"/>
  <c r="N861" i="1"/>
  <c r="N653" i="1"/>
  <c r="N589" i="1"/>
  <c r="N525" i="1"/>
  <c r="N477" i="1"/>
  <c r="N398" i="1"/>
  <c r="N415" i="1"/>
  <c r="N413" i="1"/>
  <c r="N410" i="1"/>
  <c r="N353" i="1"/>
  <c r="N367" i="1"/>
  <c r="N364" i="1"/>
  <c r="N321" i="1"/>
  <c r="N339" i="1"/>
  <c r="N337" i="1"/>
  <c r="N334" i="1"/>
  <c r="N277" i="1"/>
  <c r="N257" i="1"/>
  <c r="N313" i="1"/>
  <c r="N248" i="1"/>
  <c r="N246" i="1"/>
  <c r="N283" i="1"/>
  <c r="N307" i="1"/>
  <c r="N297" i="1"/>
  <c r="N305" i="1"/>
  <c r="N183" i="1"/>
  <c r="N190" i="1"/>
  <c r="N204" i="1"/>
  <c r="N236" i="1"/>
  <c r="N207" i="1"/>
  <c r="N171" i="1"/>
  <c r="N193" i="1"/>
  <c r="N214" i="1"/>
  <c r="N198" i="1"/>
  <c r="N153" i="1"/>
  <c r="N128" i="1"/>
  <c r="N134" i="1"/>
  <c r="N76" i="1"/>
  <c r="N90" i="1"/>
  <c r="N137" i="1"/>
  <c r="N122" i="1"/>
  <c r="N81" i="1"/>
  <c r="N109" i="1"/>
  <c r="N143" i="1"/>
  <c r="N129" i="1"/>
  <c r="N158" i="1"/>
  <c r="N14" i="1"/>
  <c r="N28" i="1"/>
  <c r="N45" i="1"/>
  <c r="N67" i="1"/>
  <c r="N6" i="1"/>
  <c r="N16" i="1"/>
  <c r="N37" i="1"/>
  <c r="N30" i="1"/>
  <c r="N3" i="1"/>
  <c r="N289" i="1"/>
  <c r="N429" i="1"/>
  <c r="N493" i="1"/>
  <c r="N557" i="1"/>
  <c r="N621" i="1"/>
  <c r="N749" i="1"/>
  <c r="N813" i="1"/>
  <c r="N877" i="1"/>
  <c r="N940" i="1"/>
  <c r="N972" i="1"/>
  <c r="N1164" i="1"/>
  <c r="N1316" i="1"/>
  <c r="N1332" i="1"/>
  <c r="N445" i="1"/>
  <c r="N573" i="1"/>
  <c r="N701" i="1"/>
  <c r="N765" i="1"/>
  <c r="N829" i="1"/>
  <c r="N893" i="1"/>
  <c r="N948" i="1"/>
  <c r="N1012" i="1"/>
  <c r="N1044" i="1"/>
  <c r="N1076" i="1"/>
  <c r="N1172" i="1"/>
  <c r="N1321" i="1"/>
  <c r="N1337" i="1"/>
  <c r="N1353" i="1"/>
  <c r="N1465" i="1"/>
  <c r="N1641" i="1"/>
  <c r="N1689" i="1"/>
  <c r="N1737" i="1"/>
  <c r="N2274" i="1"/>
  <c r="N2210" i="1"/>
  <c r="N2146" i="1"/>
  <c r="N2082" i="1"/>
  <c r="N2050" i="1"/>
  <c r="N2275" i="1"/>
  <c r="N2276" i="1"/>
  <c r="N2243" i="1"/>
  <c r="N2227" i="1"/>
  <c r="N2214" i="1"/>
  <c r="N2233" i="1"/>
  <c r="N2221" i="1"/>
  <c r="N2232" i="1"/>
  <c r="N2185" i="1"/>
  <c r="I2188" i="1"/>
  <c r="N2188" i="1"/>
  <c r="N2121" i="1"/>
  <c r="N2149" i="1"/>
  <c r="N2129" i="1"/>
  <c r="N2171" i="1"/>
  <c r="N2125" i="1"/>
  <c r="N2167" i="1"/>
  <c r="N2111" i="1"/>
  <c r="I2044" i="1"/>
  <c r="N2044" i="1"/>
  <c r="N2085" i="1"/>
  <c r="N2083" i="1"/>
  <c r="N1411" i="1"/>
  <c r="N18" i="1"/>
  <c r="N2249" i="1"/>
  <c r="N2244" i="1"/>
  <c r="N2257" i="1"/>
  <c r="N2252" i="1"/>
  <c r="N2240" i="1"/>
  <c r="N2270" i="1"/>
  <c r="N2264" i="1"/>
  <c r="N2279" i="1"/>
  <c r="N2238" i="1"/>
  <c r="I2236" i="1"/>
  <c r="N2236" i="1"/>
  <c r="N2235" i="1"/>
  <c r="N2228" i="1"/>
  <c r="N2211" i="1"/>
  <c r="N2217" i="1"/>
  <c r="N2207" i="1"/>
  <c r="N2229" i="1"/>
  <c r="N2225" i="1"/>
  <c r="N2231" i="1"/>
  <c r="N2180" i="1"/>
  <c r="N2177" i="1"/>
  <c r="N2183" i="1"/>
  <c r="N2191" i="1"/>
  <c r="N2193" i="1"/>
  <c r="N2175" i="1"/>
  <c r="N2165" i="1"/>
  <c r="N2131" i="1"/>
  <c r="N2132" i="1"/>
  <c r="N2142" i="1"/>
  <c r="N2148" i="1"/>
  <c r="N2145" i="1"/>
  <c r="N2159" i="1"/>
  <c r="N2173" i="1"/>
  <c r="N2163" i="1"/>
  <c r="I2164" i="1"/>
  <c r="N2164" i="1"/>
  <c r="N2126" i="1"/>
  <c r="N2155" i="1"/>
  <c r="I2176" i="1"/>
  <c r="N2176" i="1"/>
  <c r="N2088" i="1"/>
  <c r="N2105" i="1"/>
  <c r="I2080" i="1"/>
  <c r="N2080" i="1"/>
  <c r="N2046" i="1"/>
  <c r="N2096" i="1"/>
  <c r="N2052" i="1"/>
  <c r="N2051" i="1"/>
  <c r="N2079" i="1"/>
  <c r="N2084" i="1"/>
  <c r="N2060" i="1"/>
  <c r="N2095" i="1"/>
  <c r="N2030" i="1"/>
  <c r="N2109" i="1"/>
  <c r="N2061" i="1"/>
  <c r="N2057" i="1"/>
  <c r="I2068" i="1"/>
  <c r="N2068" i="1"/>
  <c r="N2028" i="1"/>
  <c r="N2087" i="1"/>
  <c r="N2025" i="1"/>
  <c r="N2112" i="1"/>
  <c r="N1985" i="1"/>
  <c r="N1959" i="1"/>
  <c r="N1952" i="1"/>
  <c r="N1992" i="1"/>
  <c r="N1987" i="1"/>
  <c r="N1975" i="1"/>
  <c r="N1949" i="1"/>
  <c r="N2005" i="1"/>
  <c r="N1973" i="1"/>
  <c r="N1947" i="1"/>
  <c r="N1998" i="1"/>
  <c r="N1967" i="1"/>
  <c r="N2000" i="1"/>
  <c r="N1943" i="1"/>
  <c r="N1979" i="1"/>
  <c r="N1965" i="1"/>
  <c r="I1960" i="1"/>
  <c r="N1960" i="1"/>
  <c r="I2020" i="1"/>
  <c r="N2020" i="1"/>
  <c r="N2016" i="1"/>
  <c r="N1911" i="1"/>
  <c r="N1930" i="1"/>
  <c r="N1932" i="1"/>
  <c r="N1922" i="1"/>
  <c r="N1931" i="1"/>
  <c r="N1909" i="1"/>
  <c r="I1936" i="1"/>
  <c r="N1936" i="1"/>
  <c r="N1934" i="1"/>
  <c r="N1917" i="1"/>
  <c r="N1898" i="1"/>
  <c r="N1896" i="1"/>
  <c r="N1866" i="1"/>
  <c r="N1809" i="1"/>
  <c r="N1871" i="1"/>
  <c r="N1806" i="1"/>
  <c r="N1804" i="1"/>
  <c r="N1802" i="1"/>
  <c r="N1887" i="1"/>
  <c r="N1878" i="1"/>
  <c r="N1838" i="1"/>
  <c r="N1840" i="1"/>
  <c r="N1818" i="1"/>
  <c r="N1870" i="1"/>
  <c r="N1826" i="1"/>
  <c r="N1797" i="1"/>
  <c r="N1857" i="1"/>
  <c r="N1824" i="1"/>
  <c r="N1835" i="1"/>
  <c r="N1889" i="1"/>
  <c r="N1794" i="1"/>
  <c r="N1851" i="1"/>
  <c r="N1793" i="1"/>
  <c r="N1814" i="1"/>
  <c r="N1850" i="1"/>
  <c r="N1848" i="1"/>
  <c r="N1791" i="1"/>
  <c r="N1789" i="1"/>
  <c r="N1787" i="1"/>
  <c r="N1767" i="1"/>
  <c r="N1759" i="1"/>
  <c r="N1764" i="1"/>
  <c r="I1780" i="1"/>
  <c r="N1780" i="1"/>
  <c r="N1751" i="1"/>
  <c r="N1750" i="1"/>
  <c r="N1763" i="1"/>
  <c r="N1768" i="1"/>
  <c r="N1765" i="1"/>
  <c r="N1744" i="1"/>
  <c r="N1743" i="1"/>
  <c r="N1700" i="1"/>
  <c r="N1707" i="1"/>
  <c r="N1709" i="1"/>
  <c r="N1711" i="1"/>
  <c r="N1733" i="1"/>
  <c r="N1695" i="1"/>
  <c r="N1712" i="1"/>
  <c r="N1691" i="1"/>
  <c r="N1735" i="1"/>
  <c r="N1708" i="1"/>
  <c r="I1740" i="1"/>
  <c r="N1740" i="1"/>
  <c r="N1705" i="1"/>
  <c r="N1716" i="1"/>
  <c r="N1720" i="1"/>
  <c r="N1638" i="1"/>
  <c r="N1681" i="1"/>
  <c r="N1676" i="1"/>
  <c r="N1642" i="1"/>
  <c r="N1649" i="1"/>
  <c r="N1632" i="1"/>
  <c r="N1628" i="1"/>
  <c r="N1658" i="1"/>
  <c r="N1665" i="1"/>
  <c r="N1643" i="1"/>
  <c r="N1673" i="1"/>
  <c r="N1684" i="1"/>
  <c r="N1664" i="1"/>
  <c r="N1621" i="1"/>
  <c r="N1656" i="1"/>
  <c r="N1645" i="1"/>
  <c r="N1620" i="1"/>
  <c r="N1565" i="1"/>
  <c r="N1578" i="1"/>
  <c r="N1552" i="1"/>
  <c r="N1538" i="1"/>
  <c r="N1567" i="1"/>
  <c r="N1504" i="1"/>
  <c r="N1615" i="1"/>
  <c r="N1607" i="1"/>
  <c r="N1490" i="1"/>
  <c r="N1558" i="1"/>
  <c r="N1600" i="1"/>
  <c r="N1547" i="1"/>
  <c r="N1540" i="1"/>
  <c r="N1598" i="1"/>
  <c r="N1608" i="1"/>
  <c r="N1616" i="1"/>
  <c r="N1529" i="1"/>
  <c r="N1564" i="1"/>
  <c r="N1486" i="1"/>
  <c r="N1510" i="1"/>
  <c r="N1583" i="1"/>
  <c r="N1499" i="1"/>
  <c r="N1513" i="1"/>
  <c r="N1562" i="1"/>
  <c r="N1542" i="1"/>
  <c r="N1501" i="1"/>
  <c r="I1568" i="1"/>
  <c r="N1568" i="1"/>
  <c r="N1569" i="1"/>
  <c r="N1506" i="1"/>
  <c r="N1514" i="1"/>
  <c r="N1566" i="1"/>
  <c r="N1518" i="1"/>
  <c r="N1559" i="1"/>
  <c r="N1507" i="1"/>
  <c r="N1588" i="1"/>
  <c r="N1474" i="1"/>
  <c r="N1414" i="1"/>
  <c r="I1424" i="1"/>
  <c r="N1424" i="1"/>
  <c r="N1432" i="1"/>
  <c r="N1452" i="1"/>
  <c r="N1449" i="1"/>
  <c r="N1412" i="1"/>
  <c r="N1460" i="1"/>
  <c r="N1409" i="1"/>
  <c r="N1453" i="1"/>
  <c r="N1406" i="1"/>
  <c r="N1455" i="1"/>
  <c r="N1468" i="1"/>
  <c r="N1403" i="1"/>
  <c r="N1473" i="1"/>
  <c r="N1431" i="1"/>
  <c r="N1430" i="1"/>
  <c r="N1434" i="1"/>
  <c r="N1401" i="1"/>
  <c r="N1476" i="1"/>
  <c r="N1394" i="1"/>
  <c r="N1389" i="1"/>
  <c r="N1398" i="1"/>
  <c r="N1392" i="1"/>
  <c r="N1378" i="1"/>
  <c r="I1376" i="1"/>
  <c r="N1376" i="1"/>
  <c r="N1363" i="1"/>
  <c r="N1333" i="1"/>
  <c r="N1357" i="1"/>
  <c r="N1331" i="1"/>
  <c r="N1345" i="1"/>
  <c r="I1340" i="1"/>
  <c r="N1340" i="1"/>
  <c r="N1327" i="1"/>
  <c r="N1323" i="1"/>
  <c r="N1320" i="1"/>
  <c r="N1318" i="1"/>
  <c r="N1315" i="1"/>
  <c r="N1314" i="1"/>
  <c r="N1364" i="1"/>
  <c r="N1346" i="1"/>
  <c r="I1352" i="1"/>
  <c r="N1352" i="1"/>
  <c r="N1359" i="1"/>
  <c r="N1302" i="1"/>
  <c r="N1265" i="1"/>
  <c r="N1243" i="1"/>
  <c r="N1300" i="1"/>
  <c r="N1278" i="1"/>
  <c r="N1290" i="1"/>
  <c r="N1277" i="1"/>
  <c r="N1262" i="1"/>
  <c r="N1306" i="1"/>
  <c r="N1307" i="1"/>
  <c r="N1267" i="1"/>
  <c r="N1250" i="1"/>
  <c r="N1235" i="1"/>
  <c r="N1263" i="1"/>
  <c r="N1260" i="1"/>
  <c r="N1246" i="1"/>
  <c r="N1295" i="1"/>
  <c r="N1255" i="1"/>
  <c r="N1268" i="1"/>
  <c r="N1285" i="1"/>
  <c r="N1228" i="1"/>
  <c r="N1224" i="1"/>
  <c r="N1137" i="1"/>
  <c r="I1136" i="1"/>
  <c r="N1136" i="1"/>
  <c r="N1222" i="1"/>
  <c r="N1156" i="1"/>
  <c r="N1141" i="1"/>
  <c r="N1199" i="1"/>
  <c r="N1201" i="1"/>
  <c r="N1217" i="1"/>
  <c r="N1144" i="1"/>
  <c r="N1129" i="1"/>
  <c r="N1127" i="1"/>
  <c r="N1124" i="1"/>
  <c r="N1122" i="1"/>
  <c r="N1218" i="1"/>
  <c r="N1209" i="1"/>
  <c r="N1207" i="1"/>
  <c r="N1208" i="1"/>
  <c r="N1151" i="1"/>
  <c r="N1157" i="1"/>
  <c r="N1119" i="1"/>
  <c r="N1143" i="1"/>
  <c r="N1197" i="1"/>
  <c r="N1191" i="1"/>
  <c r="N1212" i="1"/>
  <c r="N1166" i="1"/>
  <c r="N1115" i="1"/>
  <c r="N1160" i="1"/>
  <c r="N1110" i="1"/>
  <c r="N1072" i="1"/>
  <c r="N1094" i="1"/>
  <c r="N1079" i="1"/>
  <c r="N1047" i="1"/>
  <c r="N1067" i="1"/>
  <c r="N1071" i="1"/>
  <c r="N1043" i="1"/>
  <c r="N1066" i="1"/>
  <c r="I1100" i="1"/>
  <c r="N1100" i="1"/>
  <c r="N1083" i="1"/>
  <c r="N1103" i="1"/>
  <c r="I1112" i="1"/>
  <c r="N1112" i="1"/>
  <c r="N1107" i="1"/>
  <c r="N1085" i="1"/>
  <c r="N1063" i="1"/>
  <c r="N1048" i="1"/>
  <c r="N1089" i="1"/>
  <c r="N1074" i="1"/>
  <c r="N1035" i="1"/>
  <c r="N1003" i="1"/>
  <c r="N979" i="1"/>
  <c r="N1028" i="1"/>
  <c r="N964" i="1"/>
  <c r="N909" i="1"/>
  <c r="N845" i="1"/>
  <c r="N247" i="1"/>
  <c r="N272" i="1"/>
  <c r="N244" i="1"/>
  <c r="N284" i="1"/>
  <c r="N303" i="1"/>
  <c r="N294" i="1"/>
  <c r="N309" i="1"/>
  <c r="N259" i="1"/>
  <c r="N278" i="1"/>
  <c r="N270" i="1"/>
  <c r="N182" i="1"/>
  <c r="N227" i="1"/>
  <c r="N194" i="1"/>
  <c r="N180" i="1"/>
  <c r="N178" i="1"/>
  <c r="N175" i="1"/>
  <c r="N208" i="1"/>
  <c r="N241" i="1"/>
  <c r="N173" i="1"/>
  <c r="N223" i="1"/>
  <c r="N237" i="1"/>
  <c r="N231" i="1"/>
  <c r="N201" i="1"/>
  <c r="N170" i="1"/>
  <c r="N218" i="1"/>
  <c r="N217" i="1"/>
  <c r="N211" i="1"/>
  <c r="N212" i="1"/>
  <c r="N159" i="1"/>
  <c r="N152" i="1"/>
  <c r="N135" i="1"/>
  <c r="N163" i="1"/>
  <c r="N77" i="1"/>
  <c r="N131" i="1"/>
  <c r="N106" i="1"/>
  <c r="N124" i="1"/>
  <c r="N101" i="1"/>
  <c r="N96" i="1"/>
  <c r="N87" i="1"/>
  <c r="N100" i="1"/>
  <c r="N82" i="1"/>
  <c r="N86" i="1"/>
  <c r="N83" i="1"/>
  <c r="N110" i="1"/>
  <c r="N116" i="1"/>
  <c r="N148" i="1"/>
  <c r="N147" i="1"/>
  <c r="N74" i="1"/>
  <c r="N145" i="1"/>
  <c r="N139" i="1"/>
  <c r="N161" i="1"/>
  <c r="N164" i="1"/>
  <c r="N20" i="1"/>
  <c r="N47" i="1"/>
  <c r="N46" i="1"/>
  <c r="N68" i="1"/>
  <c r="N51" i="1"/>
  <c r="N9" i="1"/>
  <c r="N27" i="1"/>
  <c r="N24" i="1"/>
  <c r="N52" i="1"/>
  <c r="N63" i="1"/>
  <c r="N39" i="1"/>
  <c r="N17" i="1"/>
  <c r="N56" i="1"/>
  <c r="N38" i="1"/>
  <c r="N42" i="1"/>
  <c r="N35" i="1"/>
  <c r="N1696" i="1"/>
  <c r="N1722" i="1"/>
  <c r="N1736" i="1"/>
  <c r="N1686" i="1"/>
  <c r="N1738" i="1"/>
  <c r="N1685" i="1"/>
  <c r="N1726" i="1"/>
  <c r="N1727" i="1"/>
  <c r="N1719" i="1"/>
  <c r="N1635" i="1"/>
  <c r="N1672" i="1"/>
  <c r="N1661" i="1"/>
  <c r="N1629" i="1"/>
  <c r="N1627" i="1"/>
  <c r="N1683" i="1"/>
  <c r="N1669" i="1"/>
  <c r="N1624" i="1"/>
  <c r="N1650" i="1"/>
  <c r="N1654" i="1"/>
  <c r="N1675" i="1"/>
  <c r="N1663" i="1"/>
  <c r="N1651" i="1"/>
  <c r="N1670" i="1"/>
  <c r="N1554" i="1"/>
  <c r="N1594" i="1"/>
  <c r="N1517" i="1"/>
  <c r="N1573" i="1"/>
  <c r="N1581" i="1"/>
  <c r="N1619" i="1"/>
  <c r="N1589" i="1"/>
  <c r="N1491" i="1"/>
  <c r="N1541" i="1"/>
  <c r="N1520" i="1"/>
  <c r="N1576" i="1"/>
  <c r="N1599" i="1"/>
  <c r="N1610" i="1"/>
  <c r="N1546" i="1"/>
  <c r="N1485" i="1"/>
  <c r="N1511" i="1"/>
  <c r="N1543" i="1"/>
  <c r="N1587" i="1"/>
  <c r="N1563" i="1"/>
  <c r="N1483" i="1"/>
  <c r="N1613" i="1"/>
  <c r="N1595" i="1"/>
  <c r="N1605" i="1"/>
  <c r="N1570" i="1"/>
  <c r="N1477" i="1"/>
  <c r="N1539" i="1"/>
  <c r="N1582" i="1"/>
  <c r="N1415" i="1"/>
  <c r="N1447" i="1"/>
  <c r="N1413" i="1"/>
  <c r="N1451" i="1"/>
  <c r="N1445" i="1"/>
  <c r="N1448" i="1"/>
  <c r="N1456" i="1"/>
  <c r="N1408" i="1"/>
  <c r="N1435" i="1"/>
  <c r="N1440" i="1"/>
  <c r="N1429" i="1"/>
  <c r="N1469" i="1"/>
  <c r="N1462" i="1"/>
  <c r="N1438" i="1"/>
  <c r="N1471" i="1"/>
  <c r="N1402" i="1"/>
  <c r="N1443" i="1"/>
  <c r="N1390" i="1"/>
  <c r="N1384" i="1"/>
  <c r="N1382" i="1"/>
  <c r="N1387" i="1"/>
  <c r="N1379" i="1"/>
  <c r="N1373" i="1"/>
  <c r="N1344" i="1"/>
  <c r="N1347" i="1"/>
  <c r="N1367" i="1"/>
  <c r="N1343" i="1"/>
  <c r="N1338" i="1"/>
  <c r="N1311" i="1"/>
  <c r="N1309" i="1"/>
  <c r="N1350" i="1"/>
  <c r="N1365" i="1"/>
  <c r="N1360" i="1"/>
  <c r="N1273" i="1"/>
  <c r="N1299" i="1"/>
  <c r="N1275" i="1"/>
  <c r="N1286" i="1"/>
  <c r="N1254" i="1"/>
  <c r="N1259" i="1"/>
  <c r="N1258" i="1"/>
  <c r="N1288" i="1"/>
  <c r="N1239" i="1"/>
  <c r="N1237" i="1"/>
  <c r="N1266" i="1"/>
  <c r="N1261" i="1"/>
  <c r="N1232" i="1"/>
  <c r="N1229" i="1"/>
  <c r="N1293" i="1"/>
  <c r="N1253" i="1"/>
  <c r="N1296" i="1"/>
  <c r="N1225" i="1"/>
  <c r="N1168" i="1"/>
  <c r="N1134" i="1"/>
  <c r="N1142" i="1"/>
  <c r="N1171" i="1"/>
  <c r="N1193" i="1"/>
  <c r="N1155" i="1"/>
  <c r="N1147" i="1"/>
  <c r="N1130" i="1"/>
  <c r="N1128" i="1"/>
  <c r="N1213" i="1"/>
  <c r="N1210" i="1"/>
  <c r="N1186" i="1"/>
  <c r="N1214" i="1"/>
  <c r="N1120" i="1"/>
  <c r="N1187" i="1"/>
  <c r="N1177" i="1"/>
  <c r="N1205" i="1"/>
  <c r="N1158" i="1"/>
  <c r="N1185" i="1"/>
  <c r="N1190" i="1"/>
  <c r="N1154" i="1"/>
  <c r="N1211" i="1"/>
  <c r="N1202" i="1"/>
  <c r="N1086" i="1"/>
  <c r="N1059" i="1"/>
  <c r="N1095" i="1"/>
  <c r="N1080" i="1"/>
  <c r="N1049" i="1"/>
  <c r="N1053" i="1"/>
  <c r="N1070" i="1"/>
  <c r="N1058" i="1"/>
  <c r="N1101" i="1"/>
  <c r="N1077" i="1"/>
  <c r="N1088" i="1"/>
  <c r="N1093" i="1"/>
  <c r="N1041" i="1"/>
  <c r="N1087" i="1"/>
  <c r="N1038" i="1"/>
  <c r="N1050" i="1"/>
  <c r="N1037" i="1"/>
  <c r="N1075" i="1"/>
  <c r="N1001" i="1"/>
  <c r="N998" i="1"/>
  <c r="N1017" i="1"/>
  <c r="N976" i="1"/>
  <c r="N973" i="1"/>
  <c r="N970" i="1"/>
  <c r="N1027" i="1"/>
  <c r="N1025" i="1"/>
  <c r="N1026" i="1"/>
  <c r="N992" i="1"/>
  <c r="N985" i="1"/>
  <c r="N1023" i="1"/>
  <c r="N1022" i="1"/>
  <c r="N1006" i="1"/>
  <c r="N997" i="1"/>
  <c r="N1007" i="1"/>
  <c r="N954" i="1"/>
  <c r="N957" i="1"/>
  <c r="I953" i="1"/>
  <c r="N953" i="1"/>
  <c r="N903" i="1"/>
  <c r="N951" i="1"/>
  <c r="N916" i="1"/>
  <c r="N938" i="1"/>
  <c r="N933" i="1"/>
  <c r="N929" i="1"/>
  <c r="N941" i="1"/>
  <c r="N928" i="1"/>
  <c r="N898" i="1"/>
  <c r="N937" i="1"/>
  <c r="N943" i="1"/>
  <c r="N934" i="1"/>
  <c r="N891" i="1"/>
  <c r="N895" i="1"/>
  <c r="N857" i="1"/>
  <c r="N853" i="1"/>
  <c r="N849" i="1"/>
  <c r="N884" i="1"/>
  <c r="N846" i="1"/>
  <c r="N883" i="1"/>
  <c r="N882" i="1"/>
  <c r="N879" i="1"/>
  <c r="N869" i="1"/>
  <c r="N864" i="1"/>
  <c r="N802" i="1"/>
  <c r="N794" i="1"/>
  <c r="N784" i="1"/>
  <c r="N780" i="1"/>
  <c r="N787" i="1"/>
  <c r="N799" i="1"/>
  <c r="N833" i="1"/>
  <c r="N777" i="1"/>
  <c r="I840" i="1"/>
  <c r="N840" i="1"/>
  <c r="N821" i="1"/>
  <c r="N807" i="1"/>
  <c r="N825" i="1"/>
  <c r="N803" i="1"/>
  <c r="N808" i="1"/>
  <c r="N820" i="1"/>
  <c r="N828" i="1"/>
  <c r="N764" i="1"/>
  <c r="N774" i="1"/>
  <c r="N743" i="1"/>
  <c r="N760" i="1"/>
  <c r="N751" i="1"/>
  <c r="N771" i="1"/>
  <c r="N768" i="1"/>
  <c r="N736" i="1"/>
  <c r="N758" i="1"/>
  <c r="N732" i="1"/>
  <c r="N706" i="1"/>
  <c r="N728" i="1"/>
  <c r="N699" i="1"/>
  <c r="N716" i="1"/>
  <c r="I708" i="1"/>
  <c r="N708" i="1"/>
  <c r="N702" i="1"/>
  <c r="N726" i="1"/>
  <c r="N714" i="1"/>
  <c r="N719" i="1"/>
  <c r="N734" i="1"/>
  <c r="N689" i="1"/>
  <c r="N664" i="1"/>
  <c r="N674" i="1"/>
  <c r="N662" i="1"/>
  <c r="N672" i="1"/>
  <c r="N666" i="1"/>
  <c r="N683" i="1"/>
  <c r="N670" i="1"/>
  <c r="N671" i="1"/>
  <c r="N603" i="1"/>
  <c r="N627" i="1"/>
  <c r="N620" i="1"/>
  <c r="N618" i="1"/>
  <c r="N635" i="1"/>
  <c r="N645" i="1"/>
  <c r="N617" i="1"/>
  <c r="N632" i="1"/>
  <c r="N608" i="1"/>
  <c r="N624" i="1"/>
  <c r="N619" i="1"/>
  <c r="N631" i="1"/>
  <c r="N639" i="1"/>
  <c r="N634" i="1"/>
  <c r="N586" i="1"/>
  <c r="N574" i="1"/>
  <c r="N584" i="1"/>
  <c r="N576" i="1"/>
  <c r="N575" i="1"/>
  <c r="N550" i="1"/>
  <c r="N559" i="1"/>
  <c r="N558" i="1"/>
  <c r="N583" i="1"/>
  <c r="N546" i="1"/>
  <c r="N511" i="1"/>
  <c r="N507" i="1"/>
  <c r="N531" i="1"/>
  <c r="N506" i="1"/>
  <c r="N519" i="1"/>
  <c r="N502" i="1"/>
  <c r="N536" i="1"/>
  <c r="N513" i="1"/>
  <c r="N515" i="1"/>
  <c r="N526" i="1"/>
  <c r="N539" i="1"/>
  <c r="N454" i="1"/>
  <c r="N450" i="1"/>
  <c r="N449" i="1"/>
  <c r="N446" i="1"/>
  <c r="N442" i="1"/>
  <c r="N475" i="1"/>
  <c r="N455" i="1"/>
  <c r="N469" i="1"/>
  <c r="N494" i="1"/>
  <c r="N438" i="1"/>
  <c r="N464" i="1"/>
  <c r="N434" i="1"/>
  <c r="N431" i="1"/>
  <c r="N470" i="1"/>
  <c r="N426" i="1"/>
  <c r="N467" i="1"/>
  <c r="N421" i="1"/>
  <c r="N482" i="1"/>
  <c r="N418" i="1"/>
  <c r="N400" i="1"/>
  <c r="N375" i="1"/>
  <c r="N407" i="1"/>
  <c r="N402" i="1"/>
  <c r="N414" i="1"/>
  <c r="N379" i="1"/>
  <c r="N384" i="1"/>
  <c r="N401" i="1"/>
  <c r="N378" i="1"/>
  <c r="I420" i="1"/>
  <c r="N420" i="1"/>
  <c r="N362" i="1"/>
  <c r="N351" i="1"/>
  <c r="N347" i="1"/>
  <c r="N358" i="1"/>
  <c r="N354" i="1"/>
  <c r="N345" i="1"/>
  <c r="N369" i="1"/>
  <c r="N342" i="1"/>
  <c r="N326" i="1"/>
  <c r="N316" i="1"/>
  <c r="N330" i="1"/>
  <c r="N328" i="1"/>
  <c r="N327" i="1"/>
  <c r="N335" i="1"/>
  <c r="N255" i="1"/>
  <c r="N287" i="1"/>
  <c r="N262" i="1"/>
  <c r="N251" i="1"/>
  <c r="N273" i="1"/>
  <c r="N312" i="1"/>
  <c r="N250" i="1"/>
  <c r="N304" i="1"/>
  <c r="N261" i="1"/>
  <c r="N299" i="1"/>
  <c r="N268" i="1"/>
  <c r="N296" i="1"/>
  <c r="N269" i="1"/>
  <c r="N298" i="1"/>
  <c r="N293" i="1"/>
  <c r="N292" i="1"/>
  <c r="N295" i="1"/>
  <c r="N280" i="1"/>
  <c r="N238" i="1"/>
  <c r="N181" i="1"/>
  <c r="N226" i="1"/>
  <c r="N205" i="1"/>
  <c r="N187" i="1"/>
  <c r="N185" i="1"/>
  <c r="N174" i="1"/>
  <c r="N215" i="1"/>
  <c r="N235" i="1"/>
  <c r="N234" i="1"/>
  <c r="N221" i="1"/>
  <c r="N188" i="1"/>
  <c r="N222" i="1"/>
  <c r="N197" i="1"/>
  <c r="N169" i="1"/>
  <c r="N195" i="1"/>
  <c r="N216" i="1"/>
  <c r="N202" i="1"/>
  <c r="N213" i="1"/>
  <c r="N154" i="1"/>
  <c r="N142" i="1"/>
  <c r="N78" i="1"/>
  <c r="N166" i="1"/>
  <c r="I132" i="1"/>
  <c r="N132" i="1"/>
  <c r="N149" i="1"/>
  <c r="N105" i="1"/>
  <c r="N121" i="1"/>
  <c r="N85" i="1"/>
  <c r="N112" i="1"/>
  <c r="N103" i="1"/>
  <c r="N84" i="1"/>
  <c r="N95" i="1"/>
  <c r="N102" i="1"/>
  <c r="N117" i="1"/>
  <c r="N107" i="1"/>
  <c r="N80" i="1"/>
  <c r="N133" i="1"/>
  <c r="N150" i="1"/>
  <c r="N160" i="1"/>
  <c r="N114" i="1"/>
  <c r="N130" i="1"/>
  <c r="N73" i="1"/>
  <c r="N157" i="1"/>
  <c r="N13" i="1"/>
  <c r="N12" i="1"/>
  <c r="N11" i="1"/>
  <c r="N33" i="1"/>
  <c r="N31" i="1"/>
  <c r="N36" i="1"/>
  <c r="N41" i="1"/>
  <c r="N32" i="1"/>
  <c r="N34" i="1"/>
  <c r="N55" i="1"/>
  <c r="N15" i="1"/>
  <c r="N65" i="1"/>
  <c r="N26" i="1"/>
  <c r="N23" i="1"/>
  <c r="N21" i="1"/>
  <c r="N25" i="1"/>
  <c r="N1713" i="1"/>
  <c r="N1009" i="1"/>
  <c r="N975" i="1"/>
  <c r="N969" i="1"/>
  <c r="N990" i="1"/>
  <c r="N1015" i="1"/>
  <c r="N967" i="1"/>
  <c r="N981" i="1"/>
  <c r="N1018" i="1"/>
  <c r="N1013" i="1"/>
  <c r="N995" i="1"/>
  <c r="N1000" i="1"/>
  <c r="N1005" i="1"/>
  <c r="N908" i="1"/>
  <c r="N906" i="1"/>
  <c r="N961" i="1"/>
  <c r="N904" i="1"/>
  <c r="N902" i="1"/>
  <c r="N950" i="1"/>
  <c r="N917" i="1"/>
  <c r="N952" i="1"/>
  <c r="N945" i="1"/>
  <c r="N915" i="1"/>
  <c r="N899" i="1"/>
  <c r="N927" i="1"/>
  <c r="N897" i="1"/>
  <c r="N914" i="1"/>
  <c r="N896" i="1"/>
  <c r="N890" i="1"/>
  <c r="N860" i="1"/>
  <c r="N856" i="1"/>
  <c r="N852" i="1"/>
  <c r="N848" i="1"/>
  <c r="N868" i="1"/>
  <c r="N881" i="1"/>
  <c r="N876" i="1"/>
  <c r="N872" i="1"/>
  <c r="N871" i="1"/>
  <c r="N811" i="1"/>
  <c r="N795" i="1"/>
  <c r="N817" i="1"/>
  <c r="N783" i="1"/>
  <c r="N786" i="1"/>
  <c r="N823" i="1"/>
  <c r="N822" i="1"/>
  <c r="N835" i="1"/>
  <c r="N790" i="1"/>
  <c r="N801" i="1"/>
  <c r="N789" i="1"/>
  <c r="N830" i="1"/>
  <c r="N831" i="1"/>
  <c r="N776" i="1"/>
  <c r="N815" i="1"/>
  <c r="N792" i="1"/>
  <c r="N741" i="1"/>
  <c r="N739" i="1"/>
  <c r="N746" i="1"/>
  <c r="N769" i="1"/>
  <c r="N762" i="1"/>
  <c r="N754" i="1"/>
  <c r="N752" i="1"/>
  <c r="N756" i="1"/>
  <c r="N745" i="1"/>
  <c r="N705" i="1"/>
  <c r="N722" i="1"/>
  <c r="N721" i="1"/>
  <c r="N698" i="1"/>
  <c r="N696" i="1"/>
  <c r="N712" i="1"/>
  <c r="N730" i="1"/>
  <c r="N725" i="1"/>
  <c r="N695" i="1"/>
  <c r="N692" i="1"/>
  <c r="N680" i="1"/>
  <c r="N659" i="1"/>
  <c r="N684" i="1"/>
  <c r="N686" i="1"/>
  <c r="N676" i="1"/>
  <c r="N667" i="1"/>
  <c r="N675" i="1"/>
  <c r="N655" i="1"/>
  <c r="N687" i="1"/>
  <c r="N602" i="1"/>
  <c r="N628" i="1"/>
  <c r="N601" i="1"/>
  <c r="N615" i="1"/>
  <c r="N598" i="1"/>
  <c r="N651" i="1"/>
  <c r="N648" i="1"/>
  <c r="N595" i="1"/>
  <c r="N592" i="1"/>
  <c r="N623" i="1"/>
  <c r="N610" i="1"/>
  <c r="N616" i="1"/>
  <c r="N638" i="1"/>
  <c r="N604" i="1"/>
  <c r="N640" i="1"/>
  <c r="N607" i="1"/>
  <c r="N613" i="1"/>
  <c r="N578" i="1"/>
  <c r="N553" i="1"/>
  <c r="N568" i="1"/>
  <c r="N577" i="1"/>
  <c r="N565" i="1"/>
  <c r="N556" i="1"/>
  <c r="N581" i="1"/>
  <c r="N579" i="1"/>
  <c r="N510" i="1"/>
  <c r="N527" i="1"/>
  <c r="N533" i="1"/>
  <c r="N505" i="1"/>
  <c r="N512" i="1"/>
  <c r="N545" i="1"/>
  <c r="N538" i="1"/>
  <c r="N521" i="1"/>
  <c r="N523" i="1"/>
  <c r="N537" i="1"/>
  <c r="N500" i="1"/>
  <c r="N520" i="1"/>
  <c r="N457" i="1"/>
  <c r="N484" i="1"/>
  <c r="N496" i="1"/>
  <c r="N492" i="1"/>
  <c r="N473" i="1"/>
  <c r="N441" i="1"/>
  <c r="N490" i="1"/>
  <c r="N437" i="1"/>
  <c r="N474" i="1"/>
  <c r="N460" i="1"/>
  <c r="N466" i="1"/>
  <c r="N468" i="1"/>
  <c r="N428" i="1"/>
  <c r="N453" i="1"/>
  <c r="N463" i="1"/>
  <c r="N491" i="1"/>
  <c r="N479" i="1"/>
  <c r="N389" i="1"/>
  <c r="N383" i="1"/>
  <c r="N396" i="1"/>
  <c r="N403" i="1"/>
  <c r="N382" i="1"/>
  <c r="N408" i="1"/>
  <c r="N387" i="1"/>
  <c r="N412" i="1"/>
  <c r="N391" i="1"/>
  <c r="N409" i="1"/>
  <c r="N373" i="1"/>
  <c r="N411" i="1"/>
  <c r="N419" i="1"/>
  <c r="N361" i="1"/>
  <c r="N350" i="1"/>
  <c r="N346" i="1"/>
  <c r="N363" i="1"/>
  <c r="N357" i="1"/>
  <c r="N370" i="1"/>
  <c r="N341" i="1"/>
  <c r="N320" i="1"/>
  <c r="N338" i="1"/>
  <c r="N340" i="1"/>
  <c r="N314" i="1"/>
  <c r="N331" i="1"/>
  <c r="N324" i="1"/>
  <c r="N336" i="1"/>
  <c r="N266" i="1"/>
  <c r="N254" i="1"/>
  <c r="N267" i="1"/>
  <c r="N256" i="1"/>
  <c r="N281" i="1"/>
  <c r="N306" i="1"/>
  <c r="N310" i="1"/>
  <c r="N285" i="1"/>
  <c r="N274" i="1"/>
  <c r="N243" i="1"/>
  <c r="N271" i="1"/>
  <c r="N252" i="1"/>
  <c r="N282" i="1"/>
  <c r="N302" i="1"/>
  <c r="N301" i="1"/>
  <c r="N258" i="1"/>
  <c r="N184" i="1"/>
  <c r="N230" i="1"/>
  <c r="N225" i="1"/>
  <c r="N186" i="1"/>
  <c r="N179" i="1"/>
  <c r="N177" i="1"/>
  <c r="N210" i="1"/>
  <c r="N220" i="1"/>
  <c r="N224" i="1"/>
  <c r="N239" i="1"/>
  <c r="N199" i="1"/>
  <c r="N209" i="1"/>
  <c r="N229" i="1"/>
  <c r="N233" i="1"/>
  <c r="N219" i="1"/>
  <c r="N192" i="1"/>
  <c r="N203" i="1"/>
  <c r="N196" i="1"/>
  <c r="N140" i="1"/>
  <c r="N165" i="1"/>
  <c r="N144" i="1"/>
  <c r="N162" i="1"/>
  <c r="N127" i="1"/>
  <c r="N91" i="1"/>
  <c r="N146" i="1"/>
  <c r="N97" i="1"/>
  <c r="N104" i="1"/>
  <c r="N119" i="1"/>
  <c r="N123" i="1"/>
  <c r="N93" i="1"/>
  <c r="N118" i="1"/>
  <c r="N111" i="1"/>
  <c r="N92" i="1"/>
  <c r="N88" i="1"/>
  <c r="N126" i="1"/>
  <c r="N79" i="1"/>
  <c r="N75" i="1"/>
  <c r="N155" i="1"/>
  <c r="N136" i="1"/>
  <c r="N108" i="1"/>
  <c r="N138" i="1"/>
  <c r="N72" i="1"/>
  <c r="N167" i="1"/>
  <c r="N59" i="1"/>
  <c r="N58" i="1"/>
  <c r="N70" i="1"/>
  <c r="N48" i="1"/>
  <c r="N53" i="1"/>
  <c r="N66" i="1"/>
  <c r="N19" i="1"/>
  <c r="N71" i="1"/>
  <c r="N7" i="1"/>
  <c r="N5" i="1"/>
  <c r="N22" i="1"/>
  <c r="N60" i="1"/>
  <c r="N4" i="1"/>
  <c r="N49" i="1"/>
  <c r="N44" i="1"/>
  <c r="N43" i="1"/>
  <c r="N62" i="1"/>
  <c r="N988" i="1"/>
  <c r="N2" i="1"/>
  <c r="N54" i="1"/>
  <c r="I2262" i="1"/>
  <c r="I2267" i="1"/>
  <c r="I2258" i="1"/>
  <c r="I2237" i="1"/>
  <c r="I2216" i="1"/>
  <c r="I2219" i="1"/>
  <c r="I2195" i="1"/>
  <c r="I2190" i="1"/>
  <c r="I2134" i="1"/>
  <c r="I2151" i="1"/>
  <c r="I2168" i="1"/>
  <c r="I2162" i="1"/>
  <c r="I2049" i="1"/>
  <c r="I2101" i="1"/>
  <c r="I2038" i="1"/>
  <c r="I2054" i="1"/>
  <c r="I2064" i="1"/>
  <c r="I2058" i="1"/>
  <c r="I2097" i="1"/>
  <c r="I2098" i="1"/>
  <c r="I1962" i="1"/>
  <c r="I1971" i="1"/>
  <c r="I1991" i="1"/>
  <c r="I1995" i="1"/>
  <c r="I1941" i="1"/>
  <c r="I2015" i="1"/>
  <c r="I1903" i="1"/>
  <c r="I1910" i="1"/>
  <c r="I1918" i="1"/>
  <c r="I1834" i="1"/>
  <c r="I1807" i="1"/>
  <c r="I1893" i="1"/>
  <c r="I1819" i="1"/>
  <c r="I1827" i="1"/>
  <c r="I1841" i="1"/>
  <c r="I1883" i="1"/>
  <c r="I1815" i="1"/>
  <c r="I1864" i="1"/>
  <c r="I1776" i="1"/>
  <c r="I1773" i="1"/>
  <c r="I1747" i="1"/>
  <c r="I1745" i="1"/>
  <c r="I1718" i="1"/>
  <c r="I1737" i="1"/>
  <c r="I1736" i="1"/>
  <c r="I1738" i="1"/>
  <c r="I1727" i="1"/>
  <c r="I1672" i="1"/>
  <c r="I1633" i="1"/>
  <c r="I1683" i="1"/>
  <c r="I1650" i="1"/>
  <c r="I1663" i="1"/>
  <c r="I1554" i="1"/>
  <c r="I1553" i="1"/>
  <c r="I1619" i="1"/>
  <c r="I1541" i="1"/>
  <c r="I1576" i="1"/>
  <c r="I1617" i="1"/>
  <c r="I1546" i="1"/>
  <c r="I1500" i="1"/>
  <c r="I1587" i="1"/>
  <c r="I1613" i="1"/>
  <c r="I1605" i="1"/>
  <c r="I1477" i="1"/>
  <c r="I1415" i="1"/>
  <c r="I1451" i="1"/>
  <c r="I1465" i="1"/>
  <c r="I1435" i="1"/>
  <c r="I1429" i="1"/>
  <c r="I1438" i="1"/>
  <c r="I1443" i="1"/>
  <c r="I1382" i="1"/>
  <c r="I1377" i="1"/>
  <c r="I1344" i="1"/>
  <c r="I1353" i="1"/>
  <c r="I1321" i="1"/>
  <c r="I1338" i="1"/>
  <c r="I1350" i="1"/>
  <c r="I1273" i="1"/>
  <c r="I1286" i="1"/>
  <c r="I1258" i="1"/>
  <c r="I1239" i="1"/>
  <c r="I1261" i="1"/>
  <c r="I1292" i="1"/>
  <c r="I1253" i="1"/>
  <c r="I1164" i="1"/>
  <c r="I1142" i="1"/>
  <c r="I1155" i="1"/>
  <c r="I1130" i="1"/>
  <c r="I1210" i="1"/>
  <c r="I1214" i="1"/>
  <c r="I1177" i="1"/>
  <c r="I1185" i="1"/>
  <c r="I1154" i="1"/>
  <c r="I1086" i="1"/>
  <c r="I1080" i="1"/>
  <c r="I1070" i="1"/>
  <c r="I1101" i="1"/>
  <c r="I1093" i="1"/>
  <c r="I1038" i="1"/>
  <c r="I1076" i="1"/>
  <c r="I998" i="1"/>
  <c r="I976" i="1"/>
  <c r="I1027" i="1"/>
  <c r="I1020" i="1"/>
  <c r="I1023" i="1"/>
  <c r="I997" i="1"/>
  <c r="I954" i="1"/>
  <c r="I903" i="1"/>
  <c r="I938" i="1"/>
  <c r="I941" i="1"/>
  <c r="I937" i="1"/>
  <c r="I956" i="1"/>
  <c r="I861" i="1"/>
  <c r="I849" i="1"/>
  <c r="I883" i="1"/>
  <c r="I869" i="1"/>
  <c r="I802" i="1"/>
  <c r="I780" i="1"/>
  <c r="I833" i="1"/>
  <c r="I821" i="1"/>
  <c r="I803" i="1"/>
  <c r="I828" i="1"/>
  <c r="I743" i="1"/>
  <c r="I2244" i="1"/>
  <c r="I2252" i="1"/>
  <c r="I2264" i="1"/>
  <c r="I2266" i="1"/>
  <c r="I2228" i="1"/>
  <c r="I2217" i="1"/>
  <c r="I2225" i="1"/>
  <c r="I2177" i="1"/>
  <c r="I2193" i="1"/>
  <c r="I2131" i="1"/>
  <c r="I2142" i="1"/>
  <c r="I2159" i="1"/>
  <c r="I2105" i="1"/>
  <c r="I2096" i="1"/>
  <c r="I2079" i="1"/>
  <c r="I2060" i="1"/>
  <c r="I2082" i="1"/>
  <c r="I2061" i="1"/>
  <c r="I2028" i="1"/>
  <c r="I2112" i="1"/>
  <c r="I1959" i="1"/>
  <c r="I1987" i="1"/>
  <c r="I2005" i="1"/>
  <c r="I1998" i="1"/>
  <c r="I2002" i="1"/>
  <c r="I1965" i="1"/>
  <c r="I2016" i="1"/>
  <c r="I1932" i="1"/>
  <c r="I1909" i="1"/>
  <c r="I1917" i="1"/>
  <c r="I1866" i="1"/>
  <c r="I1806" i="1"/>
  <c r="I1887" i="1"/>
  <c r="I1840" i="1"/>
  <c r="I1826" i="1"/>
  <c r="I1824" i="1"/>
  <c r="I1794" i="1"/>
  <c r="I1814" i="1"/>
  <c r="I1791" i="1"/>
  <c r="I1767" i="1"/>
  <c r="I1763" i="1"/>
  <c r="I1744" i="1"/>
  <c r="I1707" i="1"/>
  <c r="I1733" i="1"/>
  <c r="I1691" i="1"/>
  <c r="I1720" i="1"/>
  <c r="I1676" i="1"/>
  <c r="I1632" i="1"/>
  <c r="I1665" i="1"/>
  <c r="I1684" i="1"/>
  <c r="I1656" i="1"/>
  <c r="I1565" i="1"/>
  <c r="I1538" i="1"/>
  <c r="I1615" i="1"/>
  <c r="I1558" i="1"/>
  <c r="I1540" i="1"/>
  <c r="I1616" i="1"/>
  <c r="I1486" i="1"/>
  <c r="I1499" i="1"/>
  <c r="I1542" i="1"/>
  <c r="I1569" i="1"/>
  <c r="I1566" i="1"/>
  <c r="I1507" i="1"/>
  <c r="I1414" i="1"/>
  <c r="I1452" i="1"/>
  <c r="I1460" i="1"/>
  <c r="I1406" i="1"/>
  <c r="I1403" i="1"/>
  <c r="I2247" i="1"/>
  <c r="I2226" i="1"/>
  <c r="I2153" i="1"/>
  <c r="I1957" i="1"/>
  <c r="I1902" i="1"/>
  <c r="I1868" i="1"/>
  <c r="I1823" i="1"/>
  <c r="I1756" i="1"/>
  <c r="I1706" i="1"/>
  <c r="I1647" i="1"/>
  <c r="I1622" i="1"/>
  <c r="I1584" i="1"/>
  <c r="I1574" i="1"/>
  <c r="I1527" i="1"/>
  <c r="I1419" i="1"/>
  <c r="I1396" i="1"/>
  <c r="I1355" i="1"/>
  <c r="I1313" i="1"/>
  <c r="I1339" i="1"/>
  <c r="I1238" i="1"/>
  <c r="I1162" i="1"/>
  <c r="I1215" i="1"/>
  <c r="I1182" i="1"/>
  <c r="I1216" i="1"/>
  <c r="I1116" i="1"/>
  <c r="I1055" i="1"/>
  <c r="I1081" i="1"/>
  <c r="I1090" i="1"/>
  <c r="I1111" i="1"/>
  <c r="I1113" i="1"/>
  <c r="I1082" i="1"/>
  <c r="I1036" i="1"/>
  <c r="I1016" i="1"/>
  <c r="I1014" i="1"/>
  <c r="I968" i="1"/>
  <c r="I966" i="1"/>
  <c r="I1019" i="1"/>
  <c r="I999" i="1"/>
  <c r="I905" i="1"/>
  <c r="I901" i="1"/>
  <c r="I939" i="1"/>
  <c r="I912" i="1"/>
  <c r="I925" i="1"/>
  <c r="I894" i="1"/>
  <c r="I859" i="1"/>
  <c r="I847" i="1"/>
  <c r="I867" i="1"/>
  <c r="I874" i="1"/>
  <c r="I793" i="1"/>
  <c r="I818" i="1"/>
  <c r="I779" i="1"/>
  <c r="I797" i="1"/>
  <c r="I827" i="1"/>
  <c r="I805" i="1"/>
  <c r="I753" i="1"/>
  <c r="I759" i="1"/>
  <c r="I703" i="1"/>
  <c r="I658" i="1"/>
  <c r="I649" i="1"/>
  <c r="I591" i="1"/>
  <c r="I629" i="1"/>
  <c r="I647" i="1"/>
  <c r="I567" i="1"/>
  <c r="I560" i="1"/>
  <c r="I566" i="1"/>
  <c r="I582" i="1"/>
  <c r="I541" i="1"/>
  <c r="I534" i="1"/>
  <c r="I516" i="1"/>
  <c r="I499" i="1"/>
  <c r="I448" i="1"/>
  <c r="I472" i="1"/>
  <c r="I440" i="1"/>
  <c r="I436" i="1"/>
  <c r="I427" i="1"/>
  <c r="I423" i="1"/>
  <c r="I380" i="1"/>
  <c r="I395" i="1"/>
  <c r="I415" i="1"/>
  <c r="I392" i="1"/>
  <c r="I353" i="1"/>
  <c r="I356" i="1"/>
  <c r="I344" i="1"/>
  <c r="I339" i="1"/>
  <c r="I333" i="1"/>
  <c r="I277" i="1"/>
  <c r="I290" i="1"/>
  <c r="I248" i="1"/>
  <c r="I245" i="1"/>
  <c r="I307" i="1"/>
  <c r="I305" i="1"/>
  <c r="I228" i="1"/>
  <c r="I204" i="1"/>
  <c r="I240" i="1"/>
  <c r="I171" i="1"/>
  <c r="I232" i="1"/>
  <c r="I198" i="1"/>
  <c r="I156" i="1"/>
  <c r="I134" i="1"/>
  <c r="I113" i="1"/>
  <c r="I115" i="1"/>
  <c r="I122" i="1"/>
  <c r="I98" i="1"/>
  <c r="I143" i="1"/>
  <c r="I158" i="1"/>
  <c r="I29" i="1"/>
  <c r="I45" i="1"/>
  <c r="I67" i="1"/>
  <c r="I40" i="1"/>
  <c r="I37" i="1"/>
  <c r="I3" i="1"/>
  <c r="I2256" i="1"/>
  <c r="I2274" i="1"/>
  <c r="I2269" i="1"/>
  <c r="I2254" i="1"/>
  <c r="I2214" i="1"/>
  <c r="I2199" i="1"/>
  <c r="I2232" i="1"/>
  <c r="I2185" i="1"/>
  <c r="I2189" i="1"/>
  <c r="I2135" i="1"/>
  <c r="I2139" i="1"/>
  <c r="I2161" i="1"/>
  <c r="I2167" i="1"/>
  <c r="I2111" i="1"/>
  <c r="I2042" i="1"/>
  <c r="I2085" i="1"/>
  <c r="I2089" i="1"/>
  <c r="I2059" i="1"/>
  <c r="I2083" i="1"/>
  <c r="I2026" i="1"/>
  <c r="I1955" i="1"/>
  <c r="I1988" i="1"/>
  <c r="I1951" i="1"/>
  <c r="I1946" i="1"/>
  <c r="I1944" i="1"/>
  <c r="I1940" i="1"/>
  <c r="I2021" i="1"/>
  <c r="I1921" i="1"/>
  <c r="I1907" i="1"/>
  <c r="I1899" i="1"/>
  <c r="I1874" i="1"/>
  <c r="I1876" i="1"/>
  <c r="I1890" i="1"/>
  <c r="I1843" i="1"/>
  <c r="I1844" i="1"/>
  <c r="I1860" i="1"/>
  <c r="I1882" i="1"/>
  <c r="I1812" i="1"/>
  <c r="I1790" i="1"/>
  <c r="I1775" i="1"/>
  <c r="I1783" i="1"/>
  <c r="I1785" i="1"/>
  <c r="I1766" i="1"/>
  <c r="I1715" i="1"/>
  <c r="I1729" i="1"/>
  <c r="I1690" i="1"/>
  <c r="I1739" i="1"/>
  <c r="I1717" i="1"/>
  <c r="I1667" i="1"/>
  <c r="I1630" i="1"/>
  <c r="I1625" i="1"/>
  <c r="I1657" i="1"/>
  <c r="I1655" i="1"/>
  <c r="I1496" i="1"/>
  <c r="I1515" i="1"/>
  <c r="I1493" i="1"/>
  <c r="I1505" i="1"/>
  <c r="I1606" i="1"/>
  <c r="I1603" i="1"/>
  <c r="I1544" i="1"/>
  <c r="I1497" i="1"/>
  <c r="I1532" i="1"/>
  <c r="I1526" i="1"/>
  <c r="I1478" i="1"/>
  <c r="I1512" i="1"/>
  <c r="I1425" i="1"/>
  <c r="I1426" i="1"/>
  <c r="I1461" i="1"/>
  <c r="I1405" i="1"/>
  <c r="I1450" i="1"/>
  <c r="I1457" i="1"/>
  <c r="I1395" i="1"/>
  <c r="I1399" i="1"/>
  <c r="I1374" i="1"/>
  <c r="I1336" i="1"/>
  <c r="I1370" i="1"/>
  <c r="I1342" i="1"/>
  <c r="I1312" i="1"/>
  <c r="I1351" i="1"/>
  <c r="I1244" i="1"/>
  <c r="I1241" i="1"/>
  <c r="I1281" i="1"/>
  <c r="I1248" i="1"/>
  <c r="I1284" i="1"/>
  <c r="I1279" i="1"/>
  <c r="I1303" i="1"/>
  <c r="I1159" i="1"/>
  <c r="I1173" i="1"/>
  <c r="I1200" i="1"/>
  <c r="I1206" i="1"/>
  <c r="I1223" i="1"/>
  <c r="I1152" i="1"/>
  <c r="I1163" i="1"/>
  <c r="I1153" i="1"/>
  <c r="I1203" i="1"/>
  <c r="I1061" i="1"/>
  <c r="I1098" i="1"/>
  <c r="I1105" i="1"/>
  <c r="I1057" i="1"/>
  <c r="I681" i="1"/>
  <c r="I2268" i="1"/>
  <c r="I2251" i="1"/>
  <c r="I2246" i="1"/>
  <c r="I2278" i="1"/>
  <c r="I2222" i="1"/>
  <c r="I2209" i="1"/>
  <c r="I2205" i="1"/>
  <c r="I2187" i="1"/>
  <c r="I2196" i="1"/>
  <c r="I2127" i="1"/>
  <c r="I2133" i="1"/>
  <c r="I2123" i="1"/>
  <c r="I2130" i="1"/>
  <c r="I2160" i="1"/>
  <c r="I2041" i="1"/>
  <c r="I2081" i="1"/>
  <c r="I2090" i="1"/>
  <c r="I2031" i="1"/>
  <c r="I2094" i="1"/>
  <c r="I2108" i="1"/>
  <c r="I1954" i="1"/>
  <c r="I1953" i="1"/>
  <c r="I1950" i="1"/>
  <c r="I2011" i="1"/>
  <c r="I1945" i="1"/>
  <c r="I1970" i="1"/>
  <c r="I2009" i="1"/>
  <c r="I1904" i="1"/>
  <c r="I1914" i="1"/>
  <c r="I1906" i="1"/>
  <c r="I1915" i="1"/>
  <c r="I1811" i="1"/>
  <c r="I1805" i="1"/>
  <c r="I1800" i="1"/>
  <c r="I1845" i="1"/>
  <c r="I1798" i="1"/>
  <c r="I1885" i="1"/>
  <c r="I1884" i="1"/>
  <c r="I1832" i="1"/>
  <c r="I1859" i="1"/>
  <c r="I1752" i="1"/>
  <c r="I1782" i="1"/>
  <c r="I1754" i="1"/>
  <c r="I1696" i="1"/>
  <c r="I1689" i="1"/>
  <c r="I1685" i="1"/>
  <c r="I1719" i="1"/>
  <c r="I1641" i="1"/>
  <c r="I1629" i="1"/>
  <c r="I1669" i="1"/>
  <c r="I1654" i="1"/>
  <c r="I1651" i="1"/>
  <c r="I1594" i="1"/>
  <c r="I1573" i="1"/>
  <c r="I1589" i="1"/>
  <c r="I1612" i="1"/>
  <c r="I1604" i="1"/>
  <c r="I1610" i="1"/>
  <c r="I1485" i="1"/>
  <c r="I1484" i="1"/>
  <c r="I1563" i="1"/>
  <c r="I1521" i="1"/>
  <c r="I1524" i="1"/>
  <c r="I1539" i="1"/>
  <c r="I1447" i="1"/>
  <c r="I1445" i="1"/>
  <c r="I1456" i="1"/>
  <c r="I1404" i="1"/>
  <c r="I1469" i="1"/>
  <c r="I1471" i="1"/>
  <c r="I1390" i="1"/>
  <c r="I1387" i="1"/>
  <c r="I1373" i="1"/>
  <c r="I1332" i="1"/>
  <c r="I1367" i="1"/>
  <c r="I1343" i="1"/>
  <c r="I1311" i="1"/>
  <c r="I1365" i="1"/>
  <c r="I1299" i="1"/>
  <c r="I1254" i="1"/>
  <c r="I1288" i="1"/>
  <c r="I1237" i="1"/>
  <c r="I1232" i="1"/>
  <c r="I1293" i="1"/>
  <c r="I1296" i="1"/>
  <c r="I1168" i="1"/>
  <c r="I1171" i="1"/>
  <c r="I1147" i="1"/>
  <c r="I1128" i="1"/>
  <c r="I1172" i="1"/>
  <c r="I1120" i="1"/>
  <c r="I1205" i="1"/>
  <c r="I1190" i="1"/>
  <c r="I1211" i="1"/>
  <c r="I1059" i="1"/>
  <c r="I1049" i="1"/>
  <c r="I1044" i="1"/>
  <c r="I1077" i="1"/>
  <c r="I1041" i="1"/>
  <c r="I1050" i="1"/>
  <c r="I1075" i="1"/>
  <c r="I1017" i="1"/>
  <c r="I973" i="1"/>
  <c r="I1025" i="1"/>
  <c r="I992" i="1"/>
  <c r="I1022" i="1"/>
  <c r="I1007" i="1"/>
  <c r="I957" i="1"/>
  <c r="I951" i="1"/>
  <c r="I933" i="1"/>
  <c r="I928" i="1"/>
  <c r="I943" i="1"/>
  <c r="I891" i="1"/>
  <c r="I857" i="1"/>
  <c r="I884" i="1"/>
  <c r="I882" i="1"/>
  <c r="I864" i="1"/>
  <c r="I794" i="1"/>
  <c r="I787" i="1"/>
  <c r="I777" i="1"/>
  <c r="I807" i="1"/>
  <c r="I808" i="1"/>
  <c r="I764" i="1"/>
  <c r="I760" i="1"/>
  <c r="I771" i="1"/>
  <c r="I758" i="1"/>
  <c r="I728" i="1"/>
  <c r="I2282" i="1"/>
  <c r="I773" i="1"/>
  <c r="I18" i="1"/>
  <c r="I2257" i="1"/>
  <c r="I2240" i="1"/>
  <c r="I2279" i="1"/>
  <c r="I2211" i="1"/>
  <c r="I2207" i="1"/>
  <c r="I2231" i="1"/>
  <c r="I2183" i="1"/>
  <c r="I2175" i="1"/>
  <c r="I2138" i="1"/>
  <c r="I2148" i="1"/>
  <c r="I2173" i="1"/>
  <c r="I2126" i="1"/>
  <c r="I2122" i="1"/>
  <c r="I2052" i="1"/>
  <c r="I2084" i="1"/>
  <c r="I2095" i="1"/>
  <c r="I2030" i="1"/>
  <c r="I2057" i="1"/>
  <c r="I2087" i="1"/>
  <c r="I1994" i="1"/>
  <c r="I1952" i="1"/>
  <c r="I1975" i="1"/>
  <c r="I1973" i="1"/>
  <c r="I1967" i="1"/>
  <c r="I1943" i="1"/>
  <c r="I1911" i="1"/>
  <c r="I1922" i="1"/>
  <c r="I1898" i="1"/>
  <c r="I1809" i="1"/>
  <c r="I1804" i="1"/>
  <c r="I1878" i="1"/>
  <c r="I1818" i="1"/>
  <c r="I1797" i="1"/>
  <c r="I1835" i="1"/>
  <c r="I1851" i="1"/>
  <c r="I1850" i="1"/>
  <c r="I1789" i="1"/>
  <c r="I1759" i="1"/>
  <c r="I1751" i="1"/>
  <c r="I1768" i="1"/>
  <c r="I1743" i="1"/>
  <c r="I1709" i="1"/>
  <c r="I1695" i="1"/>
  <c r="I1735" i="1"/>
  <c r="I1705" i="1"/>
  <c r="I1638" i="1"/>
  <c r="I1642" i="1"/>
  <c r="I1628" i="1"/>
  <c r="I1643" i="1"/>
  <c r="I1664" i="1"/>
  <c r="I1645" i="1"/>
  <c r="I1578" i="1"/>
  <c r="I1567" i="1"/>
  <c r="I1607" i="1"/>
  <c r="I1600" i="1"/>
  <c r="I1598" i="1"/>
  <c r="I1529" i="1"/>
  <c r="I1510" i="1"/>
  <c r="I1513" i="1"/>
  <c r="I1501" i="1"/>
  <c r="I1506" i="1"/>
  <c r="I1518" i="1"/>
  <c r="I1588" i="1"/>
  <c r="I1449" i="1"/>
  <c r="I1409" i="1"/>
  <c r="I1455" i="1"/>
  <c r="I1473" i="1"/>
  <c r="I1434" i="1"/>
  <c r="I1394" i="1"/>
  <c r="I1392" i="1"/>
  <c r="I1363" i="1"/>
  <c r="I1331" i="1"/>
  <c r="I1327" i="1"/>
  <c r="I1318" i="1"/>
  <c r="I1364" i="1"/>
  <c r="I1359" i="1"/>
  <c r="I1243" i="1"/>
  <c r="I1290" i="1"/>
  <c r="I1306" i="1"/>
  <c r="I1250" i="1"/>
  <c r="I1260" i="1"/>
  <c r="I1255" i="1"/>
  <c r="I1228" i="1"/>
  <c r="I1141" i="1"/>
  <c r="I1217" i="1"/>
  <c r="I1127" i="1"/>
  <c r="I1218" i="1"/>
  <c r="I1208" i="1"/>
  <c r="I1119" i="1"/>
  <c r="I1191" i="1"/>
  <c r="I1115" i="1"/>
  <c r="I1072" i="1"/>
  <c r="I1047" i="1"/>
  <c r="I1043" i="1"/>
  <c r="I1083" i="1"/>
  <c r="I1107" i="1"/>
  <c r="I1048" i="1"/>
  <c r="I1035" i="1"/>
  <c r="I972" i="1"/>
  <c r="I1028" i="1"/>
  <c r="I981" i="1"/>
  <c r="I1013" i="1"/>
  <c r="I1005" i="1"/>
  <c r="I961" i="1"/>
  <c r="I950" i="1"/>
  <c r="I945" i="1"/>
  <c r="I927" i="1"/>
  <c r="I940" i="1"/>
  <c r="I890" i="1"/>
  <c r="I856" i="1"/>
  <c r="I868" i="1"/>
  <c r="I881" i="1"/>
  <c r="I871" i="1"/>
  <c r="I817" i="1"/>
  <c r="I786" i="1"/>
  <c r="I835" i="1"/>
  <c r="I789" i="1"/>
  <c r="I776" i="1"/>
  <c r="I741" i="1"/>
  <c r="I769" i="1"/>
  <c r="I752" i="1"/>
  <c r="I765" i="1"/>
  <c r="I722" i="1"/>
  <c r="I696" i="1"/>
  <c r="I725" i="1"/>
  <c r="I680" i="1"/>
  <c r="I686" i="1"/>
  <c r="I675" i="1"/>
  <c r="I602" i="1"/>
  <c r="I615" i="1"/>
  <c r="I648" i="1"/>
  <c r="I623" i="1"/>
  <c r="I638" i="1"/>
  <c r="I607" i="1"/>
  <c r="I553" i="1"/>
  <c r="I577" i="1"/>
  <c r="I557" i="1"/>
  <c r="I510" i="1"/>
  <c r="I505" i="1"/>
  <c r="I538" i="1"/>
  <c r="I537" i="1"/>
  <c r="I457" i="1"/>
  <c r="I445" i="1"/>
  <c r="I473" i="1"/>
  <c r="I437" i="1"/>
  <c r="I466" i="1"/>
  <c r="I453" i="1"/>
  <c r="I479" i="1"/>
  <c r="I396" i="1"/>
  <c r="I2265" i="1"/>
  <c r="I600" i="1"/>
  <c r="I2281" i="1"/>
  <c r="I2255" i="1"/>
  <c r="I2261" i="1"/>
  <c r="I2206" i="1"/>
  <c r="I2220" i="1"/>
  <c r="I2208" i="1"/>
  <c r="I2203" i="1"/>
  <c r="I2186" i="1"/>
  <c r="I2172" i="1"/>
  <c r="I2141" i="1"/>
  <c r="I2166" i="1"/>
  <c r="I2147" i="1"/>
  <c r="I2115" i="1"/>
  <c r="I2073" i="1"/>
  <c r="I2037" i="1"/>
  <c r="I2065" i="1"/>
  <c r="I2067" i="1"/>
  <c r="I2029" i="1"/>
  <c r="I2103" i="1"/>
  <c r="I1989" i="1"/>
  <c r="I1964" i="1"/>
  <c r="I1999" i="1"/>
  <c r="I2003" i="1"/>
  <c r="I2014" i="1"/>
  <c r="I1958" i="1"/>
  <c r="I2006" i="1"/>
  <c r="I1916" i="1"/>
  <c r="I1926" i="1"/>
  <c r="I1897" i="1"/>
  <c r="I1808" i="1"/>
  <c r="I1879" i="1"/>
  <c r="I1822" i="1"/>
  <c r="I1846" i="1"/>
  <c r="I1853" i="1"/>
  <c r="I1861" i="1"/>
  <c r="I1855" i="1"/>
  <c r="I1758" i="1"/>
  <c r="I1772" i="1"/>
  <c r="I1777" i="1"/>
  <c r="I1786" i="1"/>
  <c r="I1714" i="1"/>
  <c r="I1694" i="1"/>
  <c r="I1688" i="1"/>
  <c r="I1728" i="1"/>
  <c r="I1637" i="1"/>
  <c r="I1648" i="1"/>
  <c r="I1660" i="1"/>
  <c r="I1666" i="1"/>
  <c r="I1674" i="1"/>
  <c r="I1639" i="1"/>
  <c r="I1525" i="1"/>
  <c r="I1585" i="1"/>
  <c r="I1577" i="1"/>
  <c r="I1489" i="1"/>
  <c r="I1614" i="1"/>
  <c r="I1545" i="1"/>
  <c r="I1590" i="1"/>
  <c r="I1509" i="1"/>
  <c r="I1498" i="1"/>
  <c r="I1522" i="1"/>
  <c r="I1579" i="1"/>
  <c r="I1591" i="1"/>
  <c r="I1418" i="1"/>
  <c r="I1446" i="1"/>
  <c r="I1466" i="1"/>
  <c r="I1464" i="1"/>
  <c r="I1470" i="1"/>
  <c r="I1423" i="1"/>
  <c r="I1393" i="1"/>
  <c r="I1381" i="1"/>
  <c r="I1366" i="1"/>
  <c r="I1348" i="1"/>
  <c r="I1326" i="1"/>
  <c r="I1317" i="1"/>
  <c r="I1372" i="1"/>
  <c r="I1335" i="1"/>
  <c r="I1282" i="1"/>
  <c r="I1283" i="1"/>
  <c r="I1305" i="1"/>
  <c r="I1256" i="1"/>
  <c r="I1231" i="1"/>
  <c r="I1269" i="1"/>
  <c r="I1227" i="1"/>
  <c r="I1135" i="1"/>
  <c r="I1150" i="1"/>
  <c r="I1146" i="1"/>
  <c r="I1126" i="1"/>
  <c r="I1121" i="1"/>
  <c r="I1194" i="1"/>
  <c r="I1118" i="1"/>
  <c r="I1179" i="1"/>
  <c r="I1114" i="1"/>
  <c r="I1092" i="1"/>
  <c r="I1046" i="1"/>
  <c r="I1042" i="1"/>
  <c r="I1060" i="1"/>
  <c r="I1040" i="1"/>
  <c r="I1104" i="1"/>
  <c r="I1034" i="1"/>
  <c r="I983" i="1"/>
  <c r="I971" i="1"/>
  <c r="I982" i="1"/>
  <c r="I984" i="1"/>
  <c r="I986" i="1"/>
  <c r="I991" i="1"/>
  <c r="I962" i="1"/>
  <c r="I958" i="1"/>
  <c r="I921" i="1"/>
  <c r="I935" i="1"/>
  <c r="I949" i="1"/>
  <c r="I889" i="1"/>
  <c r="I855" i="1"/>
  <c r="I887" i="1"/>
  <c r="I880" i="1"/>
  <c r="I878" i="1"/>
  <c r="I810" i="1"/>
  <c r="I812" i="1"/>
  <c r="I838" i="1"/>
  <c r="I791" i="1"/>
  <c r="I775" i="1"/>
  <c r="I740" i="1"/>
  <c r="I2273" i="1"/>
  <c r="I2184" i="1"/>
  <c r="I2137" i="1"/>
  <c r="I2093" i="1"/>
  <c r="I2077" i="1"/>
  <c r="I2076" i="1"/>
  <c r="I2023" i="1"/>
  <c r="I1983" i="1"/>
  <c r="I2022" i="1"/>
  <c r="I1872" i="1"/>
  <c r="I1880" i="1"/>
  <c r="I1856" i="1"/>
  <c r="I1771" i="1"/>
  <c r="I1730" i="1"/>
  <c r="I1723" i="1"/>
  <c r="I1652" i="1"/>
  <c r="I1494" i="1"/>
  <c r="I1602" i="1"/>
  <c r="I1482" i="1"/>
  <c r="I1428" i="1"/>
  <c r="I1472" i="1"/>
  <c r="I1397" i="1"/>
  <c r="I1328" i="1"/>
  <c r="I1271" i="1"/>
  <c r="I1233" i="1"/>
  <c r="I1174" i="1"/>
  <c r="I1196" i="1"/>
  <c r="I731" i="1"/>
  <c r="I2263" i="1"/>
  <c r="I2245" i="1"/>
  <c r="I2271" i="1"/>
  <c r="I2243" i="1"/>
  <c r="I2227" i="1"/>
  <c r="I2230" i="1"/>
  <c r="I2221" i="1"/>
  <c r="I2223" i="1"/>
  <c r="I2182" i="1"/>
  <c r="I2121" i="1"/>
  <c r="I2144" i="1"/>
  <c r="I2129" i="1"/>
  <c r="I2171" i="1"/>
  <c r="I2125" i="1"/>
  <c r="I2100" i="1"/>
  <c r="I2048" i="1"/>
  <c r="I2074" i="1"/>
  <c r="I2036" i="1"/>
  <c r="I2069" i="1"/>
  <c r="I2075" i="1"/>
  <c r="I1977" i="1"/>
  <c r="I1976" i="1"/>
  <c r="I1997" i="1"/>
  <c r="I1974" i="1"/>
  <c r="I2018" i="1"/>
  <c r="I1963" i="1"/>
  <c r="I1993" i="1"/>
  <c r="I1925" i="1"/>
  <c r="I1937" i="1"/>
  <c r="I1833" i="1"/>
  <c r="I1852" i="1"/>
  <c r="I1858" i="1"/>
  <c r="I1836" i="1"/>
  <c r="I1869" i="1"/>
  <c r="I1881" i="1"/>
  <c r="I1849" i="1"/>
  <c r="I1788" i="1"/>
  <c r="I1757" i="1"/>
  <c r="I1781" i="1"/>
  <c r="I1769" i="1"/>
  <c r="I1702" i="1"/>
  <c r="I1710" i="1"/>
  <c r="I1693" i="1"/>
  <c r="I1721" i="1"/>
  <c r="I1636" i="1"/>
  <c r="I1644" i="1"/>
  <c r="I1679" i="1"/>
  <c r="I1653" i="1"/>
  <c r="I1659" i="1"/>
  <c r="I1662" i="1"/>
  <c r="I1528" i="1"/>
  <c r="I1530" i="1"/>
  <c r="I1492" i="1"/>
  <c r="I1561" i="1"/>
  <c r="I1609" i="1"/>
  <c r="I1555" i="1"/>
  <c r="I1571" i="1"/>
  <c r="I1575" i="1"/>
  <c r="I1534" i="1"/>
  <c r="I1592" i="1"/>
  <c r="I1601" i="1"/>
  <c r="I1536" i="1"/>
  <c r="I1437" i="1"/>
  <c r="I1420" i="1"/>
  <c r="I1459" i="1"/>
  <c r="I1442" i="1"/>
  <c r="I1439" i="1"/>
  <c r="I1433" i="1"/>
  <c r="I1385" i="1"/>
  <c r="I1380" i="1"/>
  <c r="I1361" i="1"/>
  <c r="I1358" i="1"/>
  <c r="I1325" i="1"/>
  <c r="I1371" i="1"/>
  <c r="I1310" i="1"/>
  <c r="I1368" i="1"/>
  <c r="I1274" i="1"/>
  <c r="I1240" i="1"/>
  <c r="I1304" i="1"/>
  <c r="I1236" i="1"/>
  <c r="I1230" i="1"/>
  <c r="I1276" i="1"/>
  <c r="I1226" i="1"/>
  <c r="I1165" i="1"/>
  <c r="I1178" i="1"/>
  <c r="I1170" i="1"/>
  <c r="I1125" i="1"/>
  <c r="I1219" i="1"/>
  <c r="I1195" i="1"/>
  <c r="I1117" i="1"/>
  <c r="I1181" i="1"/>
  <c r="I1149" i="1"/>
  <c r="I1096" i="1"/>
  <c r="I1065" i="1"/>
  <c r="I1102" i="1"/>
  <c r="I1054" i="1"/>
  <c r="I1078" i="1"/>
  <c r="I1091" i="1"/>
  <c r="I1068" i="1"/>
  <c r="I1011" i="1"/>
  <c r="I1033" i="1"/>
  <c r="I1010" i="1"/>
  <c r="I1008" i="1"/>
  <c r="I1031" i="1"/>
  <c r="I946" i="1"/>
  <c r="I947" i="1"/>
  <c r="I930" i="1"/>
  <c r="I924" i="1"/>
  <c r="I910" i="1"/>
  <c r="I944" i="1"/>
  <c r="I888" i="1"/>
  <c r="I854" i="1"/>
  <c r="I863" i="1"/>
  <c r="I866" i="1"/>
  <c r="I842" i="1"/>
  <c r="I785" i="1"/>
  <c r="I819" i="1"/>
  <c r="I836" i="1"/>
  <c r="I800" i="1"/>
  <c r="I839" i="1"/>
  <c r="I770" i="1"/>
  <c r="I763" i="1"/>
  <c r="I744" i="1"/>
  <c r="I733" i="1"/>
  <c r="I704" i="1"/>
  <c r="I717" i="1"/>
  <c r="I723" i="1"/>
  <c r="I663" i="1"/>
  <c r="I668" i="1"/>
  <c r="I677" i="1"/>
  <c r="I630" i="1"/>
  <c r="I641" i="1"/>
  <c r="I626" i="1"/>
  <c r="I614" i="1"/>
  <c r="I605" i="1"/>
  <c r="I642" i="1"/>
  <c r="I551" i="1"/>
  <c r="I585" i="1"/>
  <c r="I564" i="1"/>
  <c r="I508" i="1"/>
  <c r="I503" i="1"/>
  <c r="I522" i="1"/>
  <c r="I543" i="1"/>
  <c r="I488" i="1"/>
  <c r="I2215" i="1"/>
  <c r="I709" i="1"/>
  <c r="I2283" i="1"/>
  <c r="I2239" i="1"/>
  <c r="I2201" i="1"/>
  <c r="I2234" i="1"/>
  <c r="I2181" i="1"/>
  <c r="I2194" i="1"/>
  <c r="I2174" i="1"/>
  <c r="I2146" i="1"/>
  <c r="I2156" i="1"/>
  <c r="I2118" i="1"/>
  <c r="I2158" i="1"/>
  <c r="I2050" i="1"/>
  <c r="I2047" i="1"/>
  <c r="I2071" i="1"/>
  <c r="I2035" i="1"/>
  <c r="I2110" i="1"/>
  <c r="I2107" i="1"/>
  <c r="I2070" i="1"/>
  <c r="I2086" i="1"/>
  <c r="I1990" i="1"/>
  <c r="I1969" i="1"/>
  <c r="I2013" i="1"/>
  <c r="I1968" i="1"/>
  <c r="I2017" i="1"/>
  <c r="I1978" i="1"/>
  <c r="I1939" i="1"/>
  <c r="I1929" i="1"/>
  <c r="I1923" i="1"/>
  <c r="I1935" i="1"/>
  <c r="I1920" i="1"/>
  <c r="I1865" i="1"/>
  <c r="I1803" i="1"/>
  <c r="I1825" i="1"/>
  <c r="I1842" i="1"/>
  <c r="I1854" i="1"/>
  <c r="I1829" i="1"/>
  <c r="I1877" i="1"/>
  <c r="I1830" i="1"/>
  <c r="I1863" i="1"/>
  <c r="I1778" i="1"/>
  <c r="I1779" i="1"/>
  <c r="I1755" i="1"/>
  <c r="I1701" i="1"/>
  <c r="I1732" i="1"/>
  <c r="I1722" i="1"/>
  <c r="I1686" i="1"/>
  <c r="I1726" i="1"/>
  <c r="I1635" i="1"/>
  <c r="I1661" i="1"/>
  <c r="I1627" i="1"/>
  <c r="I1624" i="1"/>
  <c r="I1675" i="1"/>
  <c r="I1670" i="1"/>
  <c r="I1517" i="1"/>
  <c r="I1581" i="1"/>
  <c r="I1491" i="1"/>
  <c r="I1520" i="1"/>
  <c r="I1599" i="1"/>
  <c r="I1572" i="1"/>
  <c r="I1511" i="1"/>
  <c r="I1543" i="1"/>
  <c r="I1483" i="1"/>
  <c r="I1595" i="1"/>
  <c r="I1570" i="1"/>
  <c r="I1582" i="1"/>
  <c r="I1413" i="1"/>
  <c r="I1448" i="1"/>
  <c r="I1408" i="1"/>
  <c r="I1440" i="1"/>
  <c r="I1462" i="1"/>
  <c r="I1402" i="1"/>
  <c r="I1384" i="1"/>
  <c r="I1379" i="1"/>
  <c r="I1337" i="1"/>
  <c r="I1347" i="1"/>
  <c r="I1324" i="1"/>
  <c r="I1316" i="1"/>
  <c r="I1309" i="1"/>
  <c r="I1360" i="1"/>
  <c r="I1275" i="1"/>
  <c r="I1259" i="1"/>
  <c r="I1308" i="1"/>
  <c r="I1266" i="1"/>
  <c r="I1229" i="1"/>
  <c r="I1252" i="1"/>
  <c r="I1225" i="1"/>
  <c r="I1134" i="1"/>
  <c r="I1193" i="1"/>
  <c r="I1148" i="1"/>
  <c r="I1213" i="1"/>
  <c r="I1186" i="1"/>
  <c r="I1187" i="1"/>
  <c r="I1158" i="1"/>
  <c r="I1180" i="1"/>
  <c r="I1202" i="1"/>
  <c r="I1095" i="1"/>
  <c r="I1053" i="1"/>
  <c r="I1058" i="1"/>
  <c r="I1088" i="1"/>
  <c r="I1087" i="1"/>
  <c r="I1037" i="1"/>
  <c r="I1001" i="1"/>
  <c r="I1012" i="1"/>
  <c r="I970" i="1"/>
  <c r="I1026" i="1"/>
  <c r="I985" i="1"/>
  <c r="I1006" i="1"/>
  <c r="I2169" i="1"/>
  <c r="I2043" i="1"/>
  <c r="I2072" i="1"/>
  <c r="I2027" i="1"/>
  <c r="I1986" i="1"/>
  <c r="I2010" i="1"/>
  <c r="I1908" i="1"/>
  <c r="I1821" i="1"/>
  <c r="I1813" i="1"/>
  <c r="I1753" i="1"/>
  <c r="I1734" i="1"/>
  <c r="I1631" i="1"/>
  <c r="I1551" i="1"/>
  <c r="I1488" i="1"/>
  <c r="I1537" i="1"/>
  <c r="I1479" i="1"/>
  <c r="I1410" i="1"/>
  <c r="I1467" i="1"/>
  <c r="I1375" i="1"/>
  <c r="I1319" i="1"/>
  <c r="I1298" i="1"/>
  <c r="I1297" i="1"/>
  <c r="I1220" i="1"/>
  <c r="I679" i="1"/>
  <c r="I2249" i="1"/>
  <c r="I2250" i="1"/>
  <c r="I2270" i="1"/>
  <c r="I2238" i="1"/>
  <c r="I2235" i="1"/>
  <c r="I2210" i="1"/>
  <c r="I2229" i="1"/>
  <c r="I2180" i="1"/>
  <c r="I2191" i="1"/>
  <c r="I2165" i="1"/>
  <c r="I2132" i="1"/>
  <c r="I2145" i="1"/>
  <c r="I2163" i="1"/>
  <c r="I2155" i="1"/>
  <c r="I2088" i="1"/>
  <c r="I2046" i="1"/>
  <c r="I2051" i="1"/>
  <c r="I2034" i="1"/>
  <c r="I2066" i="1"/>
  <c r="I2109" i="1"/>
  <c r="I2025" i="1"/>
  <c r="I1985" i="1"/>
  <c r="I1992" i="1"/>
  <c r="I1949" i="1"/>
  <c r="I1947" i="1"/>
  <c r="I2000" i="1"/>
  <c r="I1979" i="1"/>
  <c r="I1930" i="1"/>
  <c r="I1931" i="1"/>
  <c r="I1934" i="1"/>
  <c r="I1896" i="1"/>
  <c r="I1871" i="1"/>
  <c r="I1802" i="1"/>
  <c r="I1838" i="1"/>
  <c r="I1870" i="1"/>
  <c r="I1857" i="1"/>
  <c r="I1889" i="1"/>
  <c r="I1793" i="1"/>
  <c r="I1848" i="1"/>
  <c r="I1787" i="1"/>
  <c r="I1764" i="1"/>
  <c r="I1750" i="1"/>
  <c r="I1765" i="1"/>
  <c r="I1700" i="1"/>
  <c r="I1711" i="1"/>
  <c r="I1712" i="1"/>
  <c r="I1708" i="1"/>
  <c r="I1716" i="1"/>
  <c r="I1681" i="1"/>
  <c r="I1649" i="1"/>
  <c r="I1658" i="1"/>
  <c r="I1673" i="1"/>
  <c r="I1621" i="1"/>
  <c r="I1620" i="1"/>
  <c r="I1552" i="1"/>
  <c r="I1504" i="1"/>
  <c r="I1490" i="1"/>
  <c r="I1547" i="1"/>
  <c r="I1608" i="1"/>
  <c r="I1564" i="1"/>
  <c r="I1583" i="1"/>
  <c r="I1562" i="1"/>
  <c r="I1514" i="1"/>
  <c r="I1559" i="1"/>
  <c r="I1474" i="1"/>
  <c r="I1432" i="1"/>
  <c r="I1412" i="1"/>
  <c r="I1453" i="1"/>
  <c r="I1468" i="1"/>
  <c r="I1431" i="1"/>
  <c r="I1401" i="1"/>
  <c r="I1389" i="1"/>
  <c r="I1378" i="1"/>
  <c r="I1333" i="1"/>
  <c r="I1345" i="1"/>
  <c r="I1323" i="1"/>
  <c r="I1315" i="1"/>
  <c r="I1346" i="1"/>
  <c r="I1302" i="1"/>
  <c r="I1300" i="1"/>
  <c r="I1277" i="1"/>
  <c r="I1307" i="1"/>
  <c r="I1235" i="1"/>
  <c r="I1246" i="1"/>
  <c r="I1268" i="1"/>
  <c r="I1224" i="1"/>
  <c r="I1222" i="1"/>
  <c r="I1199" i="1"/>
  <c r="I1144" i="1"/>
  <c r="I1124" i="1"/>
  <c r="I1209" i="1"/>
  <c r="I1151" i="1"/>
  <c r="I1143" i="1"/>
  <c r="I1212" i="1"/>
  <c r="I1160" i="1"/>
  <c r="I1094" i="1"/>
  <c r="I1067" i="1"/>
  <c r="I1066" i="1"/>
  <c r="I1103" i="1"/>
  <c r="I1085" i="1"/>
  <c r="I1089" i="1"/>
  <c r="I1003" i="1"/>
  <c r="I1009" i="1"/>
  <c r="I969" i="1"/>
  <c r="I1015" i="1"/>
  <c r="I964" i="1"/>
  <c r="I995" i="1"/>
  <c r="I908" i="1"/>
  <c r="I904" i="1"/>
  <c r="I917" i="1"/>
  <c r="I915" i="1"/>
  <c r="I897" i="1"/>
  <c r="I909" i="1"/>
  <c r="I893" i="1"/>
  <c r="I852" i="1"/>
  <c r="I845" i="1"/>
  <c r="I876" i="1"/>
  <c r="I811" i="1"/>
  <c r="I783" i="1"/>
  <c r="I823" i="1"/>
  <c r="I790" i="1"/>
  <c r="I830" i="1"/>
  <c r="I815" i="1"/>
  <c r="I739" i="1"/>
  <c r="I762" i="1"/>
  <c r="I2202" i="1"/>
  <c r="I2192" i="1"/>
  <c r="I2136" i="1"/>
  <c r="I2078" i="1"/>
  <c r="I1928" i="1"/>
  <c r="I1867" i="1"/>
  <c r="I1894" i="1"/>
  <c r="I1784" i="1"/>
  <c r="I1741" i="1"/>
  <c r="I1626" i="1"/>
  <c r="I1557" i="1"/>
  <c r="I1487" i="1"/>
  <c r="I1458" i="1"/>
  <c r="I1301" i="1"/>
  <c r="I1188" i="1"/>
  <c r="I691" i="1"/>
  <c r="I2241" i="1"/>
  <c r="I2253" i="1"/>
  <c r="I2280" i="1"/>
  <c r="I2277" i="1"/>
  <c r="I2218" i="1"/>
  <c r="I2204" i="1"/>
  <c r="I2179" i="1"/>
  <c r="I2197" i="1"/>
  <c r="I2120" i="1"/>
  <c r="I2150" i="1"/>
  <c r="I2143" i="1"/>
  <c r="I2157" i="1"/>
  <c r="I2170" i="1"/>
  <c r="I2091" i="1"/>
  <c r="I2045" i="1"/>
  <c r="I2040" i="1"/>
  <c r="I2033" i="1"/>
  <c r="I2055" i="1"/>
  <c r="I2102" i="1"/>
  <c r="I2106" i="1"/>
  <c r="I2024" i="1"/>
  <c r="I2001" i="1"/>
  <c r="I2012" i="1"/>
  <c r="I1966" i="1"/>
  <c r="I1982" i="1"/>
  <c r="I2007" i="1"/>
  <c r="I2019" i="1"/>
  <c r="I1933" i="1"/>
  <c r="I1905" i="1"/>
  <c r="I1913" i="1"/>
  <c r="I1891" i="1"/>
  <c r="I1873" i="1"/>
  <c r="I1801" i="1"/>
  <c r="I1817" i="1"/>
  <c r="I1799" i="1"/>
  <c r="I1839" i="1"/>
  <c r="I1795" i="1"/>
  <c r="I1892" i="1"/>
  <c r="I1837" i="1"/>
  <c r="I1886" i="1"/>
  <c r="I1770" i="1"/>
  <c r="I1749" i="1"/>
  <c r="I1762" i="1"/>
  <c r="I1699" i="1"/>
  <c r="I1698" i="1"/>
  <c r="I1692" i="1"/>
  <c r="I1703" i="1"/>
  <c r="I1724" i="1"/>
  <c r="I1682" i="1"/>
  <c r="I1668" i="1"/>
  <c r="I1680" i="1"/>
  <c r="I1623" i="1"/>
  <c r="I1646" i="1"/>
  <c r="I1516" i="1"/>
  <c r="I1533" i="1"/>
  <c r="I1495" i="1"/>
  <c r="I1597" i="1"/>
  <c r="I1549" i="1"/>
  <c r="I1580" i="1"/>
  <c r="I1560" i="1"/>
  <c r="I1503" i="1"/>
  <c r="I1535" i="1"/>
  <c r="I1586" i="1"/>
  <c r="I1481" i="1"/>
  <c r="I1593" i="1"/>
  <c r="I1417" i="1"/>
  <c r="I1422" i="1"/>
  <c r="I1427" i="1"/>
  <c r="I1407" i="1"/>
  <c r="I1441" i="1"/>
  <c r="I1421" i="1"/>
  <c r="I1400" i="1"/>
  <c r="I1383" i="1"/>
  <c r="I1386" i="1"/>
  <c r="I1349" i="1"/>
  <c r="I1330" i="1"/>
  <c r="I1322" i="1"/>
  <c r="I1369" i="1"/>
  <c r="I1356" i="1"/>
  <c r="I1287" i="1"/>
  <c r="I1242" i="1"/>
  <c r="I1270" i="1"/>
  <c r="I1251" i="1"/>
  <c r="I1247" i="1"/>
  <c r="I1264" i="1"/>
  <c r="I1245" i="1"/>
  <c r="I1139" i="1"/>
  <c r="I1133" i="1"/>
  <c r="I1204" i="1"/>
  <c r="I1176" i="1"/>
  <c r="I1198" i="1"/>
  <c r="I1189" i="1"/>
  <c r="I1192" i="1"/>
  <c r="I1145" i="1"/>
  <c r="I1175" i="1"/>
  <c r="I1161" i="1"/>
  <c r="I1045" i="1"/>
  <c r="I1073" i="1"/>
  <c r="I1051" i="1"/>
  <c r="I1106" i="1"/>
  <c r="I1109" i="1"/>
  <c r="I1084" i="1"/>
  <c r="I1032" i="1"/>
  <c r="I978" i="1"/>
  <c r="I1024" i="1"/>
  <c r="I996" i="1"/>
  <c r="I963" i="1"/>
  <c r="I1004" i="1"/>
  <c r="I955" i="1"/>
  <c r="I931" i="1"/>
  <c r="I911" i="1"/>
  <c r="I922" i="1"/>
  <c r="I920" i="1"/>
  <c r="I919" i="1"/>
  <c r="I865" i="1"/>
  <c r="I851" i="1"/>
  <c r="I886" i="1"/>
  <c r="I875" i="1"/>
  <c r="I796" i="1"/>
  <c r="I782" i="1"/>
  <c r="I834" i="1"/>
  <c r="I814" i="1"/>
  <c r="I841" i="1"/>
  <c r="I788" i="1"/>
  <c r="I738" i="1"/>
  <c r="I766" i="1"/>
  <c r="I2275" i="1"/>
  <c r="I2276" i="1"/>
  <c r="I2242" i="1"/>
  <c r="I2259" i="1"/>
  <c r="I2213" i="1"/>
  <c r="I2233" i="1"/>
  <c r="I2198" i="1"/>
  <c r="I2178" i="1"/>
  <c r="I2154" i="1"/>
  <c r="I2149" i="1"/>
  <c r="I2119" i="1"/>
  <c r="I2117" i="1"/>
  <c r="I2124" i="1"/>
  <c r="I2099" i="1"/>
  <c r="I2039" i="1"/>
  <c r="I2113" i="1"/>
  <c r="I2062" i="1"/>
  <c r="I2053" i="1"/>
  <c r="I2063" i="1"/>
  <c r="I2114" i="1"/>
  <c r="I1956" i="1"/>
  <c r="I1961" i="1"/>
  <c r="I2004" i="1"/>
  <c r="I1980" i="1"/>
  <c r="I1981" i="1"/>
  <c r="I1942" i="1"/>
  <c r="I1938" i="1"/>
  <c r="I1919" i="1"/>
  <c r="I1901" i="1"/>
  <c r="I1927" i="1"/>
  <c r="I1828" i="1"/>
  <c r="I1810" i="1"/>
  <c r="I1820" i="1"/>
  <c r="I1895" i="1"/>
  <c r="I1792" i="1"/>
  <c r="I1761" i="1"/>
  <c r="I1774" i="1"/>
  <c r="I1748" i="1"/>
  <c r="I1746" i="1"/>
  <c r="I1725" i="1"/>
  <c r="I1697" i="1"/>
  <c r="I1731" i="1"/>
  <c r="I1742" i="1"/>
  <c r="I1704" i="1"/>
  <c r="I1677" i="1"/>
  <c r="I1634" i="1"/>
  <c r="I1671" i="1"/>
  <c r="I1678" i="1"/>
  <c r="I1640" i="1"/>
  <c r="I1519" i="1"/>
  <c r="I1556" i="1"/>
  <c r="I1548" i="1"/>
  <c r="I1531" i="1"/>
  <c r="I1596" i="1"/>
  <c r="I1618" i="1"/>
  <c r="I1550" i="1"/>
  <c r="I1502" i="1"/>
  <c r="I1508" i="1"/>
  <c r="I1611" i="1"/>
  <c r="I1480" i="1"/>
  <c r="I1523" i="1"/>
  <c r="I1416" i="1"/>
  <c r="I1444" i="1"/>
  <c r="I1411" i="1"/>
  <c r="I1475" i="1"/>
  <c r="I1454" i="1"/>
  <c r="I1436" i="1"/>
  <c r="I1463" i="1"/>
  <c r="I1388" i="1"/>
  <c r="I1391" i="1"/>
  <c r="I1341" i="1"/>
  <c r="I1329" i="1"/>
  <c r="I1334" i="1"/>
  <c r="I1362" i="1"/>
  <c r="I1354" i="1"/>
  <c r="I1272" i="1"/>
  <c r="I1291" i="1"/>
  <c r="I1249" i="1"/>
  <c r="I1257" i="1"/>
  <c r="I1234" i="1"/>
  <c r="I1108" i="1"/>
  <c r="I1062" i="1"/>
  <c r="I1056" i="1"/>
  <c r="I989" i="1"/>
  <c r="I974" i="1"/>
  <c r="I965" i="1"/>
  <c r="I980" i="1"/>
  <c r="I987" i="1"/>
  <c r="I913" i="1"/>
  <c r="I900" i="1"/>
  <c r="I932" i="1"/>
  <c r="I918" i="1"/>
  <c r="I923" i="1"/>
  <c r="I892" i="1"/>
  <c r="I858" i="1"/>
  <c r="I870" i="1"/>
  <c r="I885" i="1"/>
  <c r="I873" i="1"/>
  <c r="I798" i="1"/>
  <c r="I826" i="1"/>
  <c r="I778" i="1"/>
  <c r="I806" i="1"/>
  <c r="I824" i="1"/>
  <c r="I757" i="1"/>
  <c r="I742" i="1"/>
  <c r="I772" i="1"/>
  <c r="I755" i="1"/>
  <c r="I710" i="1"/>
  <c r="I697" i="1"/>
  <c r="I718" i="1"/>
  <c r="I690" i="1"/>
  <c r="I657" i="1"/>
  <c r="I669" i="1"/>
  <c r="I654" i="1"/>
  <c r="I599" i="1"/>
  <c r="I650" i="1"/>
  <c r="I611" i="1"/>
  <c r="I590" i="1"/>
  <c r="I644" i="1"/>
  <c r="I554" i="1"/>
  <c r="I569" i="1"/>
  <c r="I561" i="1"/>
  <c r="I570" i="1"/>
  <c r="I514" i="1"/>
  <c r="I501" i="1"/>
  <c r="I530" i="1"/>
  <c r="I459" i="1"/>
  <c r="I447" i="1"/>
  <c r="I489" i="1"/>
  <c r="I439" i="1"/>
  <c r="I435" i="1"/>
  <c r="I456" i="1"/>
  <c r="I422" i="1"/>
  <c r="I388" i="1"/>
  <c r="I393" i="1"/>
  <c r="I417" i="1"/>
  <c r="I406" i="1"/>
  <c r="I352" i="1"/>
  <c r="I355" i="1"/>
  <c r="I343" i="1"/>
  <c r="I315" i="1"/>
  <c r="I332" i="1"/>
  <c r="I275" i="1"/>
  <c r="I300" i="1"/>
  <c r="I253" i="1"/>
  <c r="I244" i="1"/>
  <c r="I294" i="1"/>
  <c r="I278" i="1"/>
  <c r="I227" i="1"/>
  <c r="I178" i="1"/>
  <c r="I241" i="1"/>
  <c r="I237" i="1"/>
  <c r="I170" i="1"/>
  <c r="I211" i="1"/>
  <c r="I152" i="1"/>
  <c r="I77" i="1"/>
  <c r="I124" i="1"/>
  <c r="I87" i="1"/>
  <c r="I86" i="1"/>
  <c r="I116" i="1"/>
  <c r="I74" i="1"/>
  <c r="I161" i="1"/>
  <c r="I47" i="1"/>
  <c r="I51" i="1"/>
  <c r="I24" i="1"/>
  <c r="I39" i="1"/>
  <c r="I38" i="1"/>
  <c r="I2" i="1"/>
  <c r="I714" i="1"/>
  <c r="I689" i="1"/>
  <c r="I662" i="1"/>
  <c r="I683" i="1"/>
  <c r="I603" i="1"/>
  <c r="I618" i="1"/>
  <c r="I645" i="1"/>
  <c r="I608" i="1"/>
  <c r="I589" i="1"/>
  <c r="I639" i="1"/>
  <c r="I574" i="1"/>
  <c r="I575" i="1"/>
  <c r="I558" i="1"/>
  <c r="I511" i="1"/>
  <c r="I506" i="1"/>
  <c r="I536" i="1"/>
  <c r="I526" i="1"/>
  <c r="I454" i="1"/>
  <c r="I446" i="1"/>
  <c r="I455" i="1"/>
  <c r="I438" i="1"/>
  <c r="I434" i="1"/>
  <c r="I470" i="1"/>
  <c r="I421" i="1"/>
  <c r="I400" i="1"/>
  <c r="I407" i="1"/>
  <c r="I379" i="1"/>
  <c r="I378" i="1"/>
  <c r="I351" i="1"/>
  <c r="I354" i="1"/>
  <c r="I342" i="1"/>
  <c r="I330" i="1"/>
  <c r="I335" i="1"/>
  <c r="I262" i="1"/>
  <c r="I312" i="1"/>
  <c r="I261" i="1"/>
  <c r="I296" i="1"/>
  <c r="I293" i="1"/>
  <c r="I280" i="1"/>
  <c r="I226" i="1"/>
  <c r="I185" i="1"/>
  <c r="I235" i="1"/>
  <c r="I188" i="1"/>
  <c r="I169" i="1"/>
  <c r="I202" i="1"/>
  <c r="I142" i="1"/>
  <c r="I121" i="1"/>
  <c r="I103" i="1"/>
  <c r="I102" i="1"/>
  <c r="I80" i="1"/>
  <c r="I160" i="1"/>
  <c r="I73" i="1"/>
  <c r="I12" i="1"/>
  <c r="I31" i="1"/>
  <c r="I32" i="1"/>
  <c r="I15" i="1"/>
  <c r="I23" i="1"/>
  <c r="I54" i="1"/>
  <c r="I408" i="1"/>
  <c r="I391" i="1"/>
  <c r="I411" i="1"/>
  <c r="I350" i="1"/>
  <c r="I357" i="1"/>
  <c r="I320" i="1"/>
  <c r="I314" i="1"/>
  <c r="I336" i="1"/>
  <c r="I267" i="1"/>
  <c r="I306" i="1"/>
  <c r="I274" i="1"/>
  <c r="I243" i="1"/>
  <c r="I282" i="1"/>
  <c r="I258" i="1"/>
  <c r="I225" i="1"/>
  <c r="I177" i="1"/>
  <c r="I224" i="1"/>
  <c r="I209" i="1"/>
  <c r="I219" i="1"/>
  <c r="I196" i="1"/>
  <c r="I144" i="1"/>
  <c r="I91" i="1"/>
  <c r="I104" i="1"/>
  <c r="I93" i="1"/>
  <c r="I92" i="1"/>
  <c r="I79" i="1"/>
  <c r="I136" i="1"/>
  <c r="I72" i="1"/>
  <c r="I58" i="1"/>
  <c r="I53" i="1"/>
  <c r="I71" i="1"/>
  <c r="I22" i="1"/>
  <c r="I49" i="1"/>
  <c r="I62" i="1"/>
  <c r="I767" i="1"/>
  <c r="I750" i="1"/>
  <c r="I735" i="1"/>
  <c r="I727" i="1"/>
  <c r="I729" i="1"/>
  <c r="I711" i="1"/>
  <c r="I673" i="1"/>
  <c r="I661" i="1"/>
  <c r="I656" i="1"/>
  <c r="I643" i="1"/>
  <c r="I625" i="1"/>
  <c r="I596" i="1"/>
  <c r="I612" i="1"/>
  <c r="I606" i="1"/>
  <c r="I609" i="1"/>
  <c r="I552" i="1"/>
  <c r="I580" i="1"/>
  <c r="I572" i="1"/>
  <c r="I509" i="1"/>
  <c r="I504" i="1"/>
  <c r="I518" i="1"/>
  <c r="I532" i="1"/>
  <c r="I480" i="1"/>
  <c r="I444" i="1"/>
  <c r="I485" i="1"/>
  <c r="I498" i="1"/>
  <c r="I433" i="1"/>
  <c r="I451" i="1"/>
  <c r="I481" i="1"/>
  <c r="I381" i="1"/>
  <c r="I374" i="1"/>
  <c r="I394" i="1"/>
  <c r="I410" i="1"/>
  <c r="I349" i="1"/>
  <c r="I364" i="1"/>
  <c r="I321" i="1"/>
  <c r="I319" i="1"/>
  <c r="I334" i="1"/>
  <c r="I288" i="1"/>
  <c r="I313" i="1"/>
  <c r="I279" i="1"/>
  <c r="I283" i="1"/>
  <c r="I263" i="1"/>
  <c r="I264" i="1"/>
  <c r="I190" i="1"/>
  <c r="I176" i="1"/>
  <c r="I207" i="1"/>
  <c r="I200" i="1"/>
  <c r="I214" i="1"/>
  <c r="I206" i="1"/>
  <c r="I128" i="1"/>
  <c r="I120" i="1"/>
  <c r="I94" i="1"/>
  <c r="I137" i="1"/>
  <c r="I99" i="1"/>
  <c r="I109" i="1"/>
  <c r="I129" i="1"/>
  <c r="I168" i="1"/>
  <c r="I28" i="1"/>
  <c r="I10" i="1"/>
  <c r="I8" i="1"/>
  <c r="I16" i="1"/>
  <c r="I50" i="1"/>
  <c r="I64" i="1"/>
  <c r="I443" i="1"/>
  <c r="I486" i="1"/>
  <c r="I497" i="1"/>
  <c r="I432" i="1"/>
  <c r="I452" i="1"/>
  <c r="I461" i="1"/>
  <c r="I385" i="1"/>
  <c r="I372" i="1"/>
  <c r="I376" i="1"/>
  <c r="I405" i="1"/>
  <c r="I348" i="1"/>
  <c r="I360" i="1"/>
  <c r="I323" i="1"/>
  <c r="I322" i="1"/>
  <c r="I329" i="1"/>
  <c r="I311" i="1"/>
  <c r="I291" i="1"/>
  <c r="I284" i="1"/>
  <c r="I309" i="1"/>
  <c r="I270" i="1"/>
  <c r="I194" i="1"/>
  <c r="I175" i="1"/>
  <c r="I173" i="1"/>
  <c r="I231" i="1"/>
  <c r="I218" i="1"/>
  <c r="I212" i="1"/>
  <c r="I135" i="1"/>
  <c r="I131" i="1"/>
  <c r="I101" i="1"/>
  <c r="I100" i="1"/>
  <c r="I83" i="1"/>
  <c r="I148" i="1"/>
  <c r="I145" i="1"/>
  <c r="I164" i="1"/>
  <c r="I46" i="1"/>
  <c r="I9" i="1"/>
  <c r="I52" i="1"/>
  <c r="I17" i="1"/>
  <c r="I42" i="1"/>
  <c r="I948" i="1"/>
  <c r="I916" i="1"/>
  <c r="I929" i="1"/>
  <c r="I898" i="1"/>
  <c r="I934" i="1"/>
  <c r="I895" i="1"/>
  <c r="I853" i="1"/>
  <c r="I846" i="1"/>
  <c r="I879" i="1"/>
  <c r="I813" i="1"/>
  <c r="I784" i="1"/>
  <c r="I799" i="1"/>
  <c r="I825" i="1"/>
  <c r="I820" i="1"/>
  <c r="I774" i="1"/>
  <c r="I749" i="1"/>
  <c r="I768" i="1"/>
  <c r="I732" i="1"/>
  <c r="I699" i="1"/>
  <c r="I702" i="1"/>
  <c r="I719" i="1"/>
  <c r="I664" i="1"/>
  <c r="I672" i="1"/>
  <c r="I670" i="1"/>
  <c r="I627" i="1"/>
  <c r="I635" i="1"/>
  <c r="I617" i="1"/>
  <c r="I624" i="1"/>
  <c r="I621" i="1"/>
  <c r="I634" i="1"/>
  <c r="I584" i="1"/>
  <c r="I550" i="1"/>
  <c r="I583" i="1"/>
  <c r="I507" i="1"/>
  <c r="I519" i="1"/>
  <c r="I513" i="1"/>
  <c r="I539" i="1"/>
  <c r="I450" i="1"/>
  <c r="I442" i="1"/>
  <c r="I469" i="1"/>
  <c r="I464" i="1"/>
  <c r="I431" i="1"/>
  <c r="I426" i="1"/>
  <c r="I482" i="1"/>
  <c r="I398" i="1"/>
  <c r="I402" i="1"/>
  <c r="I384" i="1"/>
  <c r="I347" i="1"/>
  <c r="I345" i="1"/>
  <c r="I326" i="1"/>
  <c r="I328" i="1"/>
  <c r="I255" i="1"/>
  <c r="I251" i="1"/>
  <c r="I250" i="1"/>
  <c r="I299" i="1"/>
  <c r="I269" i="1"/>
  <c r="I292" i="1"/>
  <c r="I238" i="1"/>
  <c r="I205" i="1"/>
  <c r="I174" i="1"/>
  <c r="I234" i="1"/>
  <c r="I222" i="1"/>
  <c r="I195" i="1"/>
  <c r="I213" i="1"/>
  <c r="I78" i="1"/>
  <c r="I149" i="1"/>
  <c r="I85" i="1"/>
  <c r="I84" i="1"/>
  <c r="I117" i="1"/>
  <c r="I133" i="1"/>
  <c r="I114" i="1"/>
  <c r="I157" i="1"/>
  <c r="I11" i="1"/>
  <c r="I36" i="1"/>
  <c r="I34" i="1"/>
  <c r="I65" i="1"/>
  <c r="I21" i="1"/>
  <c r="I756" i="1"/>
  <c r="I701" i="1"/>
  <c r="I721" i="1"/>
  <c r="I712" i="1"/>
  <c r="I695" i="1"/>
  <c r="I659" i="1"/>
  <c r="I676" i="1"/>
  <c r="I655" i="1"/>
  <c r="I628" i="1"/>
  <c r="I598" i="1"/>
  <c r="I595" i="1"/>
  <c r="I610" i="1"/>
  <c r="I604" i="1"/>
  <c r="I613" i="1"/>
  <c r="I568" i="1"/>
  <c r="I565" i="1"/>
  <c r="I581" i="1"/>
  <c r="I527" i="1"/>
  <c r="I512" i="1"/>
  <c r="I521" i="1"/>
  <c r="I500" i="1"/>
  <c r="I484" i="1"/>
  <c r="I493" i="1"/>
  <c r="I441" i="1"/>
  <c r="I474" i="1"/>
  <c r="I468" i="1"/>
  <c r="I463" i="1"/>
  <c r="I389" i="1"/>
  <c r="I403" i="1"/>
  <c r="I387" i="1"/>
  <c r="I409" i="1"/>
  <c r="I419" i="1"/>
  <c r="I346" i="1"/>
  <c r="I370" i="1"/>
  <c r="I338" i="1"/>
  <c r="I331" i="1"/>
  <c r="I266" i="1"/>
  <c r="I256" i="1"/>
  <c r="I310" i="1"/>
  <c r="I247" i="1"/>
  <c r="I271" i="1"/>
  <c r="I302" i="1"/>
  <c r="I184" i="1"/>
  <c r="I186" i="1"/>
  <c r="I210" i="1"/>
  <c r="I239" i="1"/>
  <c r="I229" i="1"/>
  <c r="I192" i="1"/>
  <c r="I140" i="1"/>
  <c r="I162" i="1"/>
  <c r="I146" i="1"/>
  <c r="I119" i="1"/>
  <c r="I118" i="1"/>
  <c r="I88" i="1"/>
  <c r="I75" i="1"/>
  <c r="I108" i="1"/>
  <c r="I167" i="1"/>
  <c r="I70" i="1"/>
  <c r="I66" i="1"/>
  <c r="I7" i="1"/>
  <c r="I60" i="1"/>
  <c r="I44" i="1"/>
  <c r="I748" i="1"/>
  <c r="I700" i="1"/>
  <c r="I720" i="1"/>
  <c r="I724" i="1"/>
  <c r="I694" i="1"/>
  <c r="I688" i="1"/>
  <c r="I660" i="1"/>
  <c r="I685" i="1"/>
  <c r="I633" i="1"/>
  <c r="I652" i="1"/>
  <c r="I594" i="1"/>
  <c r="I636" i="1"/>
  <c r="I588" i="1"/>
  <c r="I646" i="1"/>
  <c r="I571" i="1"/>
  <c r="I549" i="1"/>
  <c r="I562" i="1"/>
  <c r="I544" i="1"/>
  <c r="I535" i="1"/>
  <c r="I517" i="1"/>
  <c r="I542" i="1"/>
  <c r="I483" i="1"/>
  <c r="I495" i="1"/>
  <c r="I462" i="1"/>
  <c r="I471" i="1"/>
  <c r="I430" i="1"/>
  <c r="I425" i="1"/>
  <c r="I404" i="1"/>
  <c r="I377" i="1"/>
  <c r="I399" i="1"/>
  <c r="I413" i="1"/>
  <c r="I366" i="1"/>
  <c r="I367" i="1"/>
  <c r="I368" i="1"/>
  <c r="I318" i="1"/>
  <c r="I337" i="1"/>
  <c r="I260" i="1"/>
  <c r="I257" i="1"/>
  <c r="I249" i="1"/>
  <c r="I246" i="1"/>
  <c r="I242" i="1"/>
  <c r="I297" i="1"/>
  <c r="I183" i="1"/>
  <c r="I189" i="1"/>
  <c r="I236" i="1"/>
  <c r="I172" i="1"/>
  <c r="I193" i="1"/>
  <c r="I191" i="1"/>
  <c r="I153" i="1"/>
  <c r="I141" i="1"/>
  <c r="I76" i="1"/>
  <c r="I90" i="1"/>
  <c r="I89" i="1"/>
  <c r="I81" i="1"/>
  <c r="I151" i="1"/>
  <c r="I125" i="1"/>
  <c r="I14" i="1"/>
  <c r="I69" i="1"/>
  <c r="I61" i="1"/>
  <c r="I6" i="1"/>
  <c r="I57" i="1"/>
  <c r="I30" i="1"/>
  <c r="O2" i="1"/>
  <c r="P2" i="1" s="1"/>
  <c r="O3" i="1" s="1"/>
  <c r="P3" i="1" s="1"/>
  <c r="O4" i="1" s="1"/>
  <c r="P4" i="1" s="1"/>
  <c r="O5" i="1" s="1"/>
  <c r="P5" i="1" s="1"/>
  <c r="O6" i="1" s="1"/>
  <c r="P6" i="1" s="1"/>
  <c r="O7" i="1" s="1"/>
  <c r="P7" i="1" s="1"/>
  <c r="O8" i="1" s="1"/>
  <c r="P8" i="1" s="1"/>
  <c r="O9" i="1" s="1"/>
  <c r="P9" i="1" s="1"/>
  <c r="O10" i="1" s="1"/>
  <c r="P10" i="1" s="1"/>
  <c r="O11" i="1" s="1"/>
  <c r="P11" i="1" s="1"/>
  <c r="O12" i="1" s="1"/>
  <c r="P12" i="1" s="1"/>
  <c r="O13" i="1" s="1"/>
  <c r="P13" i="1" s="1"/>
  <c r="O14" i="1" s="1"/>
  <c r="P14" i="1" s="1"/>
  <c r="O15" i="1" s="1"/>
  <c r="P15" i="1" s="1"/>
  <c r="O16" i="1" s="1"/>
  <c r="P16" i="1" s="1"/>
  <c r="O17" i="1" s="1"/>
  <c r="P17" i="1" s="1"/>
  <c r="O18" i="1" s="1"/>
  <c r="P18" i="1" s="1"/>
  <c r="O19" i="1" s="1"/>
  <c r="P19" i="1" s="1"/>
  <c r="O20" i="1" s="1"/>
  <c r="P20" i="1" s="1"/>
  <c r="O21" i="1" s="1"/>
  <c r="P21" i="1" s="1"/>
  <c r="O22" i="1" s="1"/>
  <c r="P22" i="1" s="1"/>
  <c r="O23" i="1" s="1"/>
  <c r="P23" i="1" s="1"/>
  <c r="O24" i="1" s="1"/>
  <c r="P24" i="1" s="1"/>
  <c r="O25" i="1" s="1"/>
  <c r="P25" i="1" s="1"/>
  <c r="O26" i="1" s="1"/>
  <c r="P26" i="1" s="1"/>
  <c r="O27" i="1" s="1"/>
  <c r="P27" i="1" s="1"/>
  <c r="O28" i="1" s="1"/>
  <c r="P28" i="1" s="1"/>
  <c r="O29" i="1" s="1"/>
  <c r="P29" i="1" s="1"/>
  <c r="O30" i="1" s="1"/>
  <c r="P30" i="1" s="1"/>
  <c r="O31" i="1" s="1"/>
  <c r="P31" i="1" s="1"/>
  <c r="O32" i="1" s="1"/>
  <c r="P32" i="1" s="1"/>
  <c r="O33" i="1" s="1"/>
  <c r="P33" i="1" s="1"/>
  <c r="O34" i="1" s="1"/>
  <c r="P34" i="1" s="1"/>
  <c r="O35" i="1" s="1"/>
  <c r="P35" i="1" s="1"/>
  <c r="O36" i="1" s="1"/>
  <c r="P36" i="1" s="1"/>
  <c r="O37" i="1" s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O49" i="1" s="1"/>
  <c r="P49" i="1" s="1"/>
  <c r="O50" i="1" s="1"/>
  <c r="P50" i="1" s="1"/>
  <c r="O51" i="1" s="1"/>
  <c r="P51" i="1" s="1"/>
  <c r="O52" i="1" s="1"/>
  <c r="P52" i="1" s="1"/>
  <c r="O53" i="1" s="1"/>
  <c r="P53" i="1" s="1"/>
  <c r="O54" i="1" s="1"/>
  <c r="P54" i="1" s="1"/>
  <c r="O55" i="1" s="1"/>
  <c r="P55" i="1" s="1"/>
  <c r="O56" i="1" s="1"/>
  <c r="P56" i="1" s="1"/>
  <c r="O57" i="1" s="1"/>
  <c r="P57" i="1" s="1"/>
  <c r="O58" i="1" s="1"/>
  <c r="P58" i="1" s="1"/>
  <c r="O59" i="1" s="1"/>
  <c r="P59" i="1" s="1"/>
  <c r="O60" i="1" s="1"/>
  <c r="P60" i="1" s="1"/>
  <c r="O61" i="1" s="1"/>
  <c r="P61" i="1" s="1"/>
  <c r="O62" i="1" s="1"/>
  <c r="P62" i="1" s="1"/>
  <c r="O63" i="1" s="1"/>
  <c r="P63" i="1" s="1"/>
  <c r="O64" i="1" s="1"/>
  <c r="P64" i="1" s="1"/>
  <c r="O65" i="1" s="1"/>
  <c r="P65" i="1" s="1"/>
  <c r="O66" i="1" s="1"/>
  <c r="P66" i="1" s="1"/>
  <c r="O67" i="1" s="1"/>
  <c r="P67" i="1" s="1"/>
  <c r="O68" i="1" s="1"/>
  <c r="P68" i="1" s="1"/>
  <c r="O69" i="1" s="1"/>
  <c r="P69" i="1" s="1"/>
  <c r="O70" i="1" s="1"/>
  <c r="P70" i="1" s="1"/>
  <c r="O71" i="1" s="1"/>
  <c r="P71" i="1" s="1"/>
  <c r="O72" i="1" s="1"/>
  <c r="P72" i="1" s="1"/>
  <c r="O73" i="1" s="1"/>
  <c r="P73" i="1" s="1"/>
  <c r="O74" i="1" s="1"/>
  <c r="P74" i="1" s="1"/>
  <c r="O75" i="1" s="1"/>
  <c r="P75" i="1" s="1"/>
  <c r="O76" i="1" s="1"/>
  <c r="P76" i="1" s="1"/>
  <c r="O77" i="1" s="1"/>
  <c r="P77" i="1" s="1"/>
  <c r="O78" i="1" s="1"/>
  <c r="P78" i="1" s="1"/>
  <c r="O79" i="1" s="1"/>
  <c r="P79" i="1" s="1"/>
  <c r="O80" i="1" s="1"/>
  <c r="P80" i="1" s="1"/>
  <c r="O81" i="1" s="1"/>
  <c r="P81" i="1" s="1"/>
  <c r="O82" i="1" s="1"/>
  <c r="P82" i="1" s="1"/>
  <c r="O83" i="1" s="1"/>
  <c r="P83" i="1" s="1"/>
  <c r="O84" i="1" s="1"/>
  <c r="P84" i="1" s="1"/>
  <c r="O85" i="1" s="1"/>
  <c r="P85" i="1" s="1"/>
  <c r="O86" i="1" s="1"/>
  <c r="P86" i="1" s="1"/>
  <c r="O87" i="1" s="1"/>
  <c r="P87" i="1" s="1"/>
  <c r="O88" i="1" s="1"/>
  <c r="P88" i="1" s="1"/>
  <c r="O89" i="1" s="1"/>
  <c r="P89" i="1" s="1"/>
  <c r="O90" i="1" s="1"/>
  <c r="P90" i="1" s="1"/>
  <c r="O91" i="1" s="1"/>
  <c r="P91" i="1" s="1"/>
  <c r="O92" i="1" s="1"/>
  <c r="P92" i="1" s="1"/>
  <c r="O93" i="1" s="1"/>
  <c r="P93" i="1" s="1"/>
  <c r="O94" i="1" s="1"/>
  <c r="P94" i="1" s="1"/>
  <c r="O95" i="1" s="1"/>
  <c r="P95" i="1" s="1"/>
  <c r="O96" i="1" s="1"/>
  <c r="P96" i="1" s="1"/>
  <c r="O97" i="1" s="1"/>
  <c r="P97" i="1" s="1"/>
  <c r="O98" i="1" s="1"/>
  <c r="P98" i="1" s="1"/>
  <c r="O99" i="1" s="1"/>
  <c r="P99" i="1" s="1"/>
  <c r="O100" i="1" s="1"/>
  <c r="P100" i="1" s="1"/>
  <c r="O101" i="1" s="1"/>
  <c r="P101" i="1" s="1"/>
  <c r="O102" i="1" s="1"/>
  <c r="P102" i="1" s="1"/>
  <c r="O103" i="1" s="1"/>
  <c r="P103" i="1" s="1"/>
  <c r="O104" i="1" s="1"/>
  <c r="P104" i="1" s="1"/>
  <c r="O105" i="1" s="1"/>
  <c r="P105" i="1" s="1"/>
  <c r="O106" i="1" s="1"/>
  <c r="P106" i="1" s="1"/>
  <c r="O107" i="1" s="1"/>
  <c r="P107" i="1" s="1"/>
  <c r="O108" i="1" s="1"/>
  <c r="P108" i="1" s="1"/>
  <c r="O109" i="1" s="1"/>
  <c r="P109" i="1" s="1"/>
  <c r="O110" i="1" s="1"/>
  <c r="P110" i="1" s="1"/>
  <c r="O111" i="1" s="1"/>
  <c r="P111" i="1" s="1"/>
  <c r="O112" i="1" s="1"/>
  <c r="P112" i="1" s="1"/>
  <c r="O113" i="1" s="1"/>
  <c r="P113" i="1" s="1"/>
  <c r="O114" i="1" s="1"/>
  <c r="P114" i="1" s="1"/>
  <c r="O115" i="1" s="1"/>
  <c r="P115" i="1" s="1"/>
  <c r="O116" i="1" s="1"/>
  <c r="P116" i="1" s="1"/>
  <c r="O117" i="1" s="1"/>
  <c r="P117" i="1" s="1"/>
  <c r="O118" i="1" s="1"/>
  <c r="P118" i="1" s="1"/>
  <c r="O119" i="1" s="1"/>
  <c r="P119" i="1" s="1"/>
  <c r="O120" i="1" s="1"/>
  <c r="P120" i="1" s="1"/>
  <c r="O121" i="1" s="1"/>
  <c r="P121" i="1" s="1"/>
  <c r="O122" i="1" s="1"/>
  <c r="P122" i="1" s="1"/>
  <c r="O123" i="1" s="1"/>
  <c r="P123" i="1" s="1"/>
  <c r="O124" i="1" s="1"/>
  <c r="P124" i="1" s="1"/>
  <c r="O125" i="1" s="1"/>
  <c r="P125" i="1" s="1"/>
  <c r="O126" i="1" s="1"/>
  <c r="P126" i="1" s="1"/>
  <c r="O127" i="1" s="1"/>
  <c r="P127" i="1" s="1"/>
  <c r="O128" i="1" s="1"/>
  <c r="P128" i="1" s="1"/>
  <c r="O129" i="1" s="1"/>
  <c r="P129" i="1" s="1"/>
  <c r="O130" i="1" s="1"/>
  <c r="P130" i="1" s="1"/>
  <c r="O131" i="1" s="1"/>
  <c r="P131" i="1" s="1"/>
  <c r="O132" i="1" s="1"/>
  <c r="P132" i="1" s="1"/>
  <c r="O133" i="1" s="1"/>
  <c r="P133" i="1" s="1"/>
  <c r="O134" i="1" s="1"/>
  <c r="P134" i="1" s="1"/>
  <c r="O135" i="1" s="1"/>
  <c r="P135" i="1" s="1"/>
  <c r="O136" i="1" s="1"/>
  <c r="P136" i="1" s="1"/>
  <c r="O137" i="1" s="1"/>
  <c r="P137" i="1" s="1"/>
  <c r="O138" i="1" s="1"/>
  <c r="P138" i="1" s="1"/>
  <c r="O139" i="1" s="1"/>
  <c r="P139" i="1" s="1"/>
  <c r="O140" i="1" s="1"/>
  <c r="P140" i="1" s="1"/>
  <c r="O141" i="1" s="1"/>
  <c r="P141" i="1" s="1"/>
  <c r="O142" i="1" s="1"/>
  <c r="P142" i="1" s="1"/>
  <c r="O143" i="1" s="1"/>
  <c r="P143" i="1" s="1"/>
  <c r="O144" i="1" s="1"/>
  <c r="P144" i="1" s="1"/>
  <c r="O145" i="1" s="1"/>
  <c r="P145" i="1" s="1"/>
  <c r="O146" i="1" s="1"/>
  <c r="P146" i="1" s="1"/>
  <c r="O147" i="1" s="1"/>
  <c r="P147" i="1" s="1"/>
  <c r="O148" i="1" s="1"/>
  <c r="P148" i="1" s="1"/>
  <c r="O149" i="1" s="1"/>
  <c r="P149" i="1" s="1"/>
  <c r="O150" i="1" s="1"/>
  <c r="P150" i="1" s="1"/>
  <c r="O151" i="1" s="1"/>
  <c r="P151" i="1" s="1"/>
  <c r="O152" i="1" s="1"/>
  <c r="P152" i="1" s="1"/>
  <c r="O153" i="1" s="1"/>
  <c r="P153" i="1" s="1"/>
  <c r="O154" i="1" s="1"/>
  <c r="P154" i="1" s="1"/>
  <c r="O155" i="1" s="1"/>
  <c r="P155" i="1" s="1"/>
  <c r="O156" i="1" s="1"/>
  <c r="P156" i="1" s="1"/>
  <c r="O157" i="1" s="1"/>
  <c r="P157" i="1" s="1"/>
  <c r="O158" i="1" s="1"/>
  <c r="P158" i="1" s="1"/>
  <c r="O159" i="1" s="1"/>
  <c r="P159" i="1" s="1"/>
  <c r="O160" i="1" s="1"/>
  <c r="P160" i="1" s="1"/>
  <c r="O161" i="1" s="1"/>
  <c r="P161" i="1" s="1"/>
  <c r="O162" i="1" s="1"/>
  <c r="P162" i="1" s="1"/>
  <c r="O163" i="1" s="1"/>
  <c r="P163" i="1" s="1"/>
  <c r="O164" i="1" s="1"/>
  <c r="P164" i="1" s="1"/>
  <c r="O165" i="1" s="1"/>
  <c r="P165" i="1" s="1"/>
  <c r="O166" i="1" s="1"/>
  <c r="P166" i="1" s="1"/>
  <c r="O167" i="1" s="1"/>
  <c r="P167" i="1" s="1"/>
  <c r="O168" i="1" s="1"/>
  <c r="P168" i="1" s="1"/>
  <c r="O169" i="1" s="1"/>
  <c r="P169" i="1" s="1"/>
  <c r="O170" i="1" s="1"/>
  <c r="P170" i="1" s="1"/>
  <c r="O171" i="1" s="1"/>
  <c r="P171" i="1" s="1"/>
  <c r="O172" i="1" s="1"/>
  <c r="P172" i="1" s="1"/>
  <c r="O173" i="1" s="1"/>
  <c r="P173" i="1" s="1"/>
  <c r="O174" i="1" s="1"/>
  <c r="P174" i="1" s="1"/>
  <c r="O175" i="1" s="1"/>
  <c r="P175" i="1" s="1"/>
  <c r="O176" i="1" s="1"/>
  <c r="P176" i="1" s="1"/>
  <c r="O177" i="1" s="1"/>
  <c r="P177" i="1" s="1"/>
  <c r="O178" i="1" s="1"/>
  <c r="P178" i="1" s="1"/>
  <c r="O179" i="1" s="1"/>
  <c r="P179" i="1" s="1"/>
  <c r="O180" i="1" s="1"/>
  <c r="P180" i="1" s="1"/>
  <c r="O181" i="1" s="1"/>
  <c r="P181" i="1" s="1"/>
  <c r="O182" i="1" s="1"/>
  <c r="P182" i="1" s="1"/>
  <c r="O183" i="1" s="1"/>
  <c r="P183" i="1" s="1"/>
  <c r="O184" i="1" s="1"/>
  <c r="P184" i="1" s="1"/>
  <c r="O185" i="1" s="1"/>
  <c r="P185" i="1" s="1"/>
  <c r="O186" i="1" s="1"/>
  <c r="P186" i="1" s="1"/>
  <c r="O187" i="1" s="1"/>
  <c r="P187" i="1" s="1"/>
  <c r="O188" i="1" s="1"/>
  <c r="P188" i="1" s="1"/>
  <c r="O189" i="1" s="1"/>
  <c r="P189" i="1" s="1"/>
  <c r="O190" i="1" s="1"/>
  <c r="P190" i="1" s="1"/>
  <c r="O191" i="1" s="1"/>
  <c r="P191" i="1" s="1"/>
  <c r="O192" i="1" s="1"/>
  <c r="P192" i="1" s="1"/>
  <c r="O193" i="1" s="1"/>
  <c r="P193" i="1" s="1"/>
  <c r="O194" i="1" s="1"/>
  <c r="P194" i="1" s="1"/>
  <c r="O195" i="1" s="1"/>
  <c r="P195" i="1" s="1"/>
  <c r="O196" i="1" s="1"/>
  <c r="P196" i="1" s="1"/>
  <c r="O197" i="1" s="1"/>
  <c r="P197" i="1" s="1"/>
  <c r="O198" i="1" s="1"/>
  <c r="P198" i="1" s="1"/>
  <c r="O199" i="1" s="1"/>
  <c r="P199" i="1" s="1"/>
  <c r="O200" i="1" s="1"/>
  <c r="P200" i="1" s="1"/>
  <c r="O201" i="1" s="1"/>
  <c r="P201" i="1" s="1"/>
  <c r="O202" i="1" s="1"/>
  <c r="P202" i="1" s="1"/>
  <c r="O203" i="1" s="1"/>
  <c r="P203" i="1" s="1"/>
  <c r="O204" i="1" s="1"/>
  <c r="P204" i="1" s="1"/>
  <c r="O205" i="1" s="1"/>
  <c r="P205" i="1" s="1"/>
  <c r="O206" i="1" s="1"/>
  <c r="P206" i="1" s="1"/>
  <c r="O207" i="1" s="1"/>
  <c r="P207" i="1" s="1"/>
  <c r="O208" i="1" s="1"/>
  <c r="P208" i="1" s="1"/>
  <c r="O209" i="1" s="1"/>
  <c r="P209" i="1" s="1"/>
  <c r="O210" i="1" s="1"/>
  <c r="P210" i="1" s="1"/>
  <c r="O211" i="1" s="1"/>
  <c r="P211" i="1" s="1"/>
  <c r="O212" i="1" s="1"/>
  <c r="P212" i="1" s="1"/>
  <c r="O213" i="1" s="1"/>
  <c r="P213" i="1" s="1"/>
  <c r="O214" i="1" s="1"/>
  <c r="P214" i="1" s="1"/>
  <c r="O215" i="1" s="1"/>
  <c r="P215" i="1" s="1"/>
  <c r="O216" i="1" s="1"/>
  <c r="P216" i="1" s="1"/>
  <c r="O217" i="1" s="1"/>
  <c r="P217" i="1" s="1"/>
  <c r="O218" i="1" s="1"/>
  <c r="P218" i="1" s="1"/>
  <c r="O219" i="1" s="1"/>
  <c r="P219" i="1" s="1"/>
  <c r="O220" i="1" s="1"/>
  <c r="P220" i="1" s="1"/>
  <c r="O221" i="1" s="1"/>
  <c r="P221" i="1" s="1"/>
  <c r="O222" i="1" s="1"/>
  <c r="P222" i="1" s="1"/>
  <c r="O223" i="1" s="1"/>
  <c r="P223" i="1" s="1"/>
  <c r="O224" i="1" s="1"/>
  <c r="P224" i="1" s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O230" i="1" s="1"/>
  <c r="P230" i="1" s="1"/>
  <c r="O231" i="1" s="1"/>
  <c r="P231" i="1" s="1"/>
  <c r="O232" i="1" s="1"/>
  <c r="P232" i="1" s="1"/>
  <c r="O233" i="1" s="1"/>
  <c r="P233" i="1" s="1"/>
  <c r="O234" i="1" s="1"/>
  <c r="P234" i="1" s="1"/>
  <c r="O235" i="1" s="1"/>
  <c r="P235" i="1" s="1"/>
  <c r="O236" i="1" s="1"/>
  <c r="P236" i="1" s="1"/>
  <c r="O237" i="1" s="1"/>
  <c r="P237" i="1" s="1"/>
  <c r="O238" i="1" s="1"/>
  <c r="P238" i="1" s="1"/>
  <c r="O239" i="1" s="1"/>
  <c r="P239" i="1" s="1"/>
  <c r="O240" i="1" s="1"/>
  <c r="P240" i="1" s="1"/>
  <c r="O241" i="1" s="1"/>
  <c r="P241" i="1" s="1"/>
  <c r="O242" i="1" s="1"/>
  <c r="P242" i="1" s="1"/>
  <c r="O243" i="1" s="1"/>
  <c r="P243" i="1" s="1"/>
  <c r="O244" i="1" s="1"/>
  <c r="P244" i="1" s="1"/>
  <c r="O245" i="1" s="1"/>
  <c r="P245" i="1" s="1"/>
  <c r="O246" i="1" s="1"/>
  <c r="P246" i="1" s="1"/>
  <c r="O247" i="1" s="1"/>
  <c r="P247" i="1" s="1"/>
  <c r="O248" i="1" s="1"/>
  <c r="P248" i="1" s="1"/>
  <c r="O249" i="1" s="1"/>
  <c r="P249" i="1" s="1"/>
  <c r="O250" i="1" s="1"/>
  <c r="P250" i="1" s="1"/>
  <c r="O251" i="1" s="1"/>
  <c r="P251" i="1" s="1"/>
  <c r="O252" i="1" s="1"/>
  <c r="P252" i="1" s="1"/>
  <c r="O253" i="1" s="1"/>
  <c r="P253" i="1" s="1"/>
  <c r="O254" i="1" s="1"/>
  <c r="P254" i="1" s="1"/>
  <c r="O255" i="1" s="1"/>
  <c r="P255" i="1" s="1"/>
  <c r="O256" i="1" s="1"/>
  <c r="P256" i="1" s="1"/>
  <c r="O257" i="1" s="1"/>
  <c r="P257" i="1" s="1"/>
  <c r="O258" i="1" s="1"/>
  <c r="P258" i="1" s="1"/>
  <c r="O259" i="1" s="1"/>
  <c r="P259" i="1" s="1"/>
  <c r="O260" i="1" s="1"/>
  <c r="P260" i="1" s="1"/>
  <c r="O261" i="1" s="1"/>
  <c r="P261" i="1" s="1"/>
  <c r="O262" i="1" s="1"/>
  <c r="P262" i="1" s="1"/>
  <c r="O263" i="1" s="1"/>
  <c r="P263" i="1" s="1"/>
  <c r="O264" i="1" s="1"/>
  <c r="P264" i="1" s="1"/>
  <c r="O265" i="1" s="1"/>
  <c r="P265" i="1" s="1"/>
  <c r="O266" i="1" s="1"/>
  <c r="P266" i="1" s="1"/>
  <c r="O267" i="1" s="1"/>
  <c r="P267" i="1" s="1"/>
  <c r="O268" i="1" s="1"/>
  <c r="P268" i="1" s="1"/>
  <c r="O269" i="1" s="1"/>
  <c r="P269" i="1" s="1"/>
  <c r="O270" i="1" s="1"/>
  <c r="P270" i="1" s="1"/>
  <c r="O271" i="1" s="1"/>
  <c r="P271" i="1" s="1"/>
  <c r="O272" i="1" s="1"/>
  <c r="P272" i="1" s="1"/>
  <c r="O273" i="1" s="1"/>
  <c r="P273" i="1" s="1"/>
  <c r="O274" i="1" s="1"/>
  <c r="P274" i="1" s="1"/>
  <c r="O275" i="1" s="1"/>
  <c r="P275" i="1" s="1"/>
  <c r="O276" i="1" s="1"/>
  <c r="P276" i="1" s="1"/>
  <c r="O277" i="1" s="1"/>
  <c r="P277" i="1" s="1"/>
  <c r="O278" i="1" s="1"/>
  <c r="P278" i="1" s="1"/>
  <c r="O279" i="1" s="1"/>
  <c r="P279" i="1" s="1"/>
  <c r="O280" i="1" s="1"/>
  <c r="P280" i="1" s="1"/>
  <c r="O281" i="1" s="1"/>
  <c r="P281" i="1" s="1"/>
  <c r="O282" i="1" s="1"/>
  <c r="P282" i="1" s="1"/>
  <c r="O283" i="1" s="1"/>
  <c r="P283" i="1" s="1"/>
  <c r="O284" i="1" s="1"/>
  <c r="P284" i="1" s="1"/>
  <c r="O285" i="1" s="1"/>
  <c r="P285" i="1" s="1"/>
  <c r="O286" i="1" s="1"/>
  <c r="P286" i="1" s="1"/>
  <c r="O287" i="1" s="1"/>
  <c r="P287" i="1" s="1"/>
  <c r="O288" i="1" s="1"/>
  <c r="P288" i="1" s="1"/>
  <c r="O289" i="1" s="1"/>
  <c r="P289" i="1" s="1"/>
  <c r="O290" i="1" s="1"/>
  <c r="P290" i="1" s="1"/>
  <c r="O291" i="1" s="1"/>
  <c r="P291" i="1" s="1"/>
  <c r="O292" i="1" s="1"/>
  <c r="P292" i="1" s="1"/>
  <c r="O293" i="1" s="1"/>
  <c r="P293" i="1" s="1"/>
  <c r="O294" i="1" s="1"/>
  <c r="P294" i="1" s="1"/>
  <c r="O295" i="1" s="1"/>
  <c r="P295" i="1" s="1"/>
  <c r="O296" i="1" s="1"/>
  <c r="P296" i="1" s="1"/>
  <c r="O297" i="1" s="1"/>
  <c r="P297" i="1" s="1"/>
  <c r="O298" i="1" s="1"/>
  <c r="P298" i="1" s="1"/>
  <c r="O299" i="1" s="1"/>
  <c r="P299" i="1" s="1"/>
  <c r="O300" i="1" s="1"/>
  <c r="P300" i="1" s="1"/>
  <c r="O301" i="1" s="1"/>
  <c r="P301" i="1" s="1"/>
  <c r="O302" i="1" s="1"/>
  <c r="P302" i="1" s="1"/>
  <c r="O303" i="1" s="1"/>
  <c r="P303" i="1" s="1"/>
  <c r="O304" i="1" s="1"/>
  <c r="P304" i="1" s="1"/>
  <c r="O305" i="1" s="1"/>
  <c r="P305" i="1" s="1"/>
  <c r="O306" i="1" s="1"/>
  <c r="P306" i="1" s="1"/>
  <c r="O307" i="1" s="1"/>
  <c r="P307" i="1" s="1"/>
  <c r="O308" i="1" s="1"/>
  <c r="P308" i="1" s="1"/>
  <c r="O309" i="1" s="1"/>
  <c r="P309" i="1" s="1"/>
  <c r="O310" i="1" s="1"/>
  <c r="P310" i="1" s="1"/>
  <c r="O311" i="1" s="1"/>
  <c r="P311" i="1" s="1"/>
  <c r="O312" i="1" s="1"/>
  <c r="P312" i="1" s="1"/>
  <c r="O313" i="1" s="1"/>
  <c r="P313" i="1" s="1"/>
  <c r="O314" i="1" s="1"/>
  <c r="P314" i="1" s="1"/>
  <c r="O315" i="1" s="1"/>
  <c r="P315" i="1" s="1"/>
  <c r="O316" i="1" s="1"/>
  <c r="P316" i="1" s="1"/>
  <c r="O317" i="1" s="1"/>
  <c r="P317" i="1" s="1"/>
  <c r="O318" i="1" s="1"/>
  <c r="P318" i="1" s="1"/>
  <c r="O319" i="1" s="1"/>
  <c r="P319" i="1" s="1"/>
  <c r="O320" i="1" s="1"/>
  <c r="P320" i="1" s="1"/>
  <c r="O321" i="1" s="1"/>
  <c r="P321" i="1" s="1"/>
  <c r="O322" i="1" s="1"/>
  <c r="P322" i="1" s="1"/>
  <c r="O323" i="1" s="1"/>
  <c r="P323" i="1" s="1"/>
  <c r="O324" i="1" s="1"/>
  <c r="P324" i="1" s="1"/>
  <c r="O325" i="1" s="1"/>
  <c r="P325" i="1" s="1"/>
  <c r="O326" i="1" s="1"/>
  <c r="P326" i="1" s="1"/>
  <c r="O327" i="1" s="1"/>
  <c r="P327" i="1" s="1"/>
  <c r="O328" i="1" s="1"/>
  <c r="P328" i="1" s="1"/>
  <c r="O329" i="1" s="1"/>
  <c r="P329" i="1" s="1"/>
  <c r="O330" i="1" s="1"/>
  <c r="P330" i="1" s="1"/>
  <c r="O331" i="1" s="1"/>
  <c r="P331" i="1" s="1"/>
  <c r="O332" i="1" s="1"/>
  <c r="P332" i="1" s="1"/>
  <c r="O333" i="1" s="1"/>
  <c r="P333" i="1" s="1"/>
  <c r="O334" i="1" s="1"/>
  <c r="P334" i="1" s="1"/>
  <c r="O335" i="1" s="1"/>
  <c r="P335" i="1" s="1"/>
  <c r="O336" i="1" s="1"/>
  <c r="P336" i="1" s="1"/>
  <c r="O337" i="1" s="1"/>
  <c r="P337" i="1" s="1"/>
  <c r="O338" i="1" s="1"/>
  <c r="P338" i="1" s="1"/>
  <c r="O339" i="1" s="1"/>
  <c r="P339" i="1" s="1"/>
  <c r="O340" i="1" s="1"/>
  <c r="P340" i="1" s="1"/>
  <c r="O341" i="1" s="1"/>
  <c r="P341" i="1" s="1"/>
  <c r="O342" i="1" s="1"/>
  <c r="P342" i="1" s="1"/>
  <c r="O343" i="1" s="1"/>
  <c r="P343" i="1" s="1"/>
  <c r="O344" i="1" s="1"/>
  <c r="P344" i="1" s="1"/>
  <c r="O345" i="1" s="1"/>
  <c r="P345" i="1" s="1"/>
  <c r="O346" i="1" s="1"/>
  <c r="P346" i="1" s="1"/>
  <c r="O347" i="1" s="1"/>
  <c r="P347" i="1" s="1"/>
  <c r="O348" i="1" s="1"/>
  <c r="P348" i="1" s="1"/>
  <c r="O349" i="1" s="1"/>
  <c r="P349" i="1" s="1"/>
  <c r="O350" i="1" s="1"/>
  <c r="P350" i="1" s="1"/>
  <c r="O351" i="1" s="1"/>
  <c r="P351" i="1" s="1"/>
  <c r="O352" i="1" s="1"/>
  <c r="P352" i="1" s="1"/>
  <c r="O353" i="1" s="1"/>
  <c r="P353" i="1" s="1"/>
  <c r="O354" i="1" s="1"/>
  <c r="P354" i="1" s="1"/>
  <c r="O355" i="1" s="1"/>
  <c r="P355" i="1" s="1"/>
  <c r="O356" i="1" s="1"/>
  <c r="P356" i="1" s="1"/>
  <c r="O357" i="1" s="1"/>
  <c r="P357" i="1" s="1"/>
  <c r="O358" i="1" s="1"/>
  <c r="P358" i="1" s="1"/>
  <c r="O359" i="1" s="1"/>
  <c r="P359" i="1" s="1"/>
  <c r="O360" i="1" s="1"/>
  <c r="P360" i="1" s="1"/>
  <c r="O361" i="1" s="1"/>
  <c r="P361" i="1" s="1"/>
  <c r="O362" i="1" s="1"/>
  <c r="P362" i="1" s="1"/>
  <c r="O363" i="1" s="1"/>
  <c r="P363" i="1" s="1"/>
  <c r="O364" i="1" s="1"/>
  <c r="P364" i="1" s="1"/>
  <c r="O365" i="1" s="1"/>
  <c r="P365" i="1" s="1"/>
  <c r="O366" i="1" s="1"/>
  <c r="P366" i="1" s="1"/>
  <c r="O367" i="1" s="1"/>
  <c r="P367" i="1" s="1"/>
  <c r="O368" i="1" s="1"/>
  <c r="P368" i="1" s="1"/>
  <c r="O369" i="1" s="1"/>
  <c r="P369" i="1" s="1"/>
  <c r="O370" i="1" s="1"/>
  <c r="P370" i="1" s="1"/>
  <c r="O371" i="1" s="1"/>
  <c r="P371" i="1" s="1"/>
  <c r="O372" i="1" s="1"/>
  <c r="P372" i="1" s="1"/>
  <c r="O373" i="1" s="1"/>
  <c r="P373" i="1" s="1"/>
  <c r="O374" i="1" s="1"/>
  <c r="P374" i="1" s="1"/>
  <c r="O375" i="1" s="1"/>
  <c r="P375" i="1" s="1"/>
  <c r="O376" i="1" s="1"/>
  <c r="P376" i="1" s="1"/>
  <c r="O377" i="1" s="1"/>
  <c r="P377" i="1" s="1"/>
  <c r="O378" i="1" s="1"/>
  <c r="P378" i="1" s="1"/>
  <c r="O379" i="1" s="1"/>
  <c r="P379" i="1" s="1"/>
  <c r="O380" i="1" s="1"/>
  <c r="P380" i="1" s="1"/>
  <c r="O381" i="1" s="1"/>
  <c r="P381" i="1" s="1"/>
  <c r="O382" i="1" s="1"/>
  <c r="P382" i="1" s="1"/>
  <c r="O383" i="1" s="1"/>
  <c r="P383" i="1" s="1"/>
  <c r="O384" i="1" s="1"/>
  <c r="P384" i="1" s="1"/>
  <c r="O385" i="1" s="1"/>
  <c r="P385" i="1" s="1"/>
  <c r="O386" i="1" s="1"/>
  <c r="P386" i="1" s="1"/>
  <c r="O387" i="1" s="1"/>
  <c r="P387" i="1" s="1"/>
  <c r="O388" i="1" s="1"/>
  <c r="P388" i="1" s="1"/>
  <c r="O389" i="1" s="1"/>
  <c r="P389" i="1" s="1"/>
  <c r="O390" i="1" s="1"/>
  <c r="P390" i="1" s="1"/>
  <c r="O391" i="1" s="1"/>
  <c r="P391" i="1" s="1"/>
  <c r="O392" i="1" s="1"/>
  <c r="P392" i="1" s="1"/>
  <c r="O393" i="1" s="1"/>
  <c r="P393" i="1" s="1"/>
  <c r="O394" i="1" s="1"/>
  <c r="P394" i="1" s="1"/>
  <c r="O395" i="1" s="1"/>
  <c r="P395" i="1" s="1"/>
  <c r="O396" i="1" s="1"/>
  <c r="P396" i="1" s="1"/>
  <c r="O397" i="1" s="1"/>
  <c r="P397" i="1" s="1"/>
  <c r="O398" i="1" s="1"/>
  <c r="P398" i="1" s="1"/>
  <c r="O399" i="1" s="1"/>
  <c r="P399" i="1" s="1"/>
  <c r="O400" i="1" s="1"/>
  <c r="P400" i="1" s="1"/>
  <c r="O401" i="1" s="1"/>
  <c r="P401" i="1" s="1"/>
  <c r="O402" i="1" s="1"/>
  <c r="P402" i="1" s="1"/>
  <c r="O403" i="1" s="1"/>
  <c r="P403" i="1" s="1"/>
  <c r="O404" i="1" s="1"/>
  <c r="P404" i="1" s="1"/>
  <c r="O405" i="1" s="1"/>
  <c r="P405" i="1" s="1"/>
  <c r="O406" i="1" s="1"/>
  <c r="P406" i="1" s="1"/>
  <c r="O407" i="1" s="1"/>
  <c r="P407" i="1" s="1"/>
  <c r="O408" i="1" s="1"/>
  <c r="P408" i="1" s="1"/>
  <c r="O409" i="1" s="1"/>
  <c r="P409" i="1" s="1"/>
  <c r="O410" i="1" s="1"/>
  <c r="P410" i="1" s="1"/>
  <c r="O411" i="1" s="1"/>
  <c r="P411" i="1" s="1"/>
  <c r="O412" i="1" s="1"/>
  <c r="P412" i="1" s="1"/>
  <c r="O413" i="1" s="1"/>
  <c r="P413" i="1" s="1"/>
  <c r="O414" i="1" s="1"/>
  <c r="P414" i="1" s="1"/>
  <c r="O415" i="1" s="1"/>
  <c r="P415" i="1" s="1"/>
  <c r="O416" i="1" s="1"/>
  <c r="P416" i="1" s="1"/>
  <c r="O417" i="1" s="1"/>
  <c r="P417" i="1" s="1"/>
  <c r="O418" i="1" s="1"/>
  <c r="P418" i="1" s="1"/>
  <c r="O419" i="1" s="1"/>
  <c r="P419" i="1" s="1"/>
  <c r="O420" i="1" s="1"/>
  <c r="P420" i="1" s="1"/>
  <c r="O421" i="1" s="1"/>
  <c r="P421" i="1" s="1"/>
  <c r="O422" i="1" s="1"/>
  <c r="P422" i="1" s="1"/>
  <c r="O423" i="1" s="1"/>
  <c r="P423" i="1" s="1"/>
  <c r="O424" i="1" s="1"/>
  <c r="P424" i="1" s="1"/>
  <c r="O425" i="1" s="1"/>
  <c r="P425" i="1" s="1"/>
  <c r="O426" i="1" s="1"/>
  <c r="P426" i="1" s="1"/>
  <c r="O427" i="1" s="1"/>
  <c r="P427" i="1" s="1"/>
  <c r="O428" i="1" s="1"/>
  <c r="P428" i="1" s="1"/>
  <c r="O429" i="1" s="1"/>
  <c r="P429" i="1" s="1"/>
  <c r="O430" i="1" s="1"/>
  <c r="P430" i="1" s="1"/>
  <c r="O431" i="1" s="1"/>
  <c r="P431" i="1" s="1"/>
  <c r="O432" i="1" s="1"/>
  <c r="P432" i="1" s="1"/>
  <c r="O433" i="1" s="1"/>
  <c r="P433" i="1" s="1"/>
  <c r="O434" i="1" s="1"/>
  <c r="P434" i="1" s="1"/>
  <c r="O435" i="1" s="1"/>
  <c r="P435" i="1" s="1"/>
  <c r="O436" i="1" s="1"/>
  <c r="P436" i="1" s="1"/>
  <c r="O437" i="1" s="1"/>
  <c r="P437" i="1" s="1"/>
  <c r="O438" i="1" s="1"/>
  <c r="P438" i="1" s="1"/>
  <c r="O439" i="1" s="1"/>
  <c r="P439" i="1" s="1"/>
  <c r="O440" i="1" s="1"/>
  <c r="P440" i="1" s="1"/>
  <c r="O441" i="1" s="1"/>
  <c r="P441" i="1" s="1"/>
  <c r="O442" i="1" s="1"/>
  <c r="P442" i="1" s="1"/>
  <c r="O443" i="1" s="1"/>
  <c r="P443" i="1" s="1"/>
  <c r="O444" i="1" s="1"/>
  <c r="P444" i="1" s="1"/>
  <c r="O445" i="1" s="1"/>
  <c r="P445" i="1" s="1"/>
  <c r="O446" i="1" s="1"/>
  <c r="P446" i="1" s="1"/>
  <c r="O447" i="1" s="1"/>
  <c r="P447" i="1" s="1"/>
  <c r="O448" i="1" s="1"/>
  <c r="P448" i="1" s="1"/>
  <c r="O449" i="1" s="1"/>
  <c r="P449" i="1" s="1"/>
  <c r="O450" i="1" s="1"/>
  <c r="P450" i="1" s="1"/>
  <c r="O451" i="1" s="1"/>
  <c r="P451" i="1" s="1"/>
  <c r="O452" i="1" s="1"/>
  <c r="P452" i="1" s="1"/>
  <c r="O453" i="1" s="1"/>
  <c r="P453" i="1" s="1"/>
  <c r="O454" i="1" s="1"/>
  <c r="P454" i="1" s="1"/>
  <c r="O455" i="1" s="1"/>
  <c r="P455" i="1" s="1"/>
  <c r="O456" i="1" s="1"/>
  <c r="P456" i="1" s="1"/>
  <c r="O457" i="1" s="1"/>
  <c r="P457" i="1" s="1"/>
  <c r="O458" i="1" s="1"/>
  <c r="P458" i="1" s="1"/>
  <c r="O459" i="1" s="1"/>
  <c r="P459" i="1" s="1"/>
  <c r="O460" i="1" s="1"/>
  <c r="P460" i="1" s="1"/>
  <c r="O461" i="1" s="1"/>
  <c r="P461" i="1" s="1"/>
  <c r="O462" i="1" s="1"/>
  <c r="P462" i="1" s="1"/>
  <c r="O463" i="1" s="1"/>
  <c r="P463" i="1" s="1"/>
  <c r="O464" i="1" s="1"/>
  <c r="P464" i="1" s="1"/>
  <c r="O465" i="1" s="1"/>
  <c r="P465" i="1" s="1"/>
  <c r="O466" i="1" s="1"/>
  <c r="P466" i="1" s="1"/>
  <c r="O467" i="1" s="1"/>
  <c r="P467" i="1" s="1"/>
  <c r="O468" i="1" s="1"/>
  <c r="P468" i="1" s="1"/>
  <c r="O469" i="1" s="1"/>
  <c r="P469" i="1" s="1"/>
  <c r="O470" i="1" s="1"/>
  <c r="P470" i="1" s="1"/>
  <c r="O471" i="1" s="1"/>
  <c r="P471" i="1" s="1"/>
  <c r="O472" i="1" s="1"/>
  <c r="P472" i="1" s="1"/>
  <c r="O473" i="1" s="1"/>
  <c r="P473" i="1" s="1"/>
  <c r="O474" i="1" s="1"/>
  <c r="P474" i="1" s="1"/>
  <c r="O475" i="1" s="1"/>
  <c r="P475" i="1" s="1"/>
  <c r="O476" i="1" s="1"/>
  <c r="P476" i="1" s="1"/>
  <c r="O477" i="1" s="1"/>
  <c r="P477" i="1" s="1"/>
  <c r="O478" i="1" s="1"/>
  <c r="P478" i="1" s="1"/>
  <c r="O479" i="1" s="1"/>
  <c r="P479" i="1" s="1"/>
  <c r="O480" i="1" s="1"/>
  <c r="P480" i="1" s="1"/>
  <c r="O481" i="1" s="1"/>
  <c r="P481" i="1" s="1"/>
  <c r="O482" i="1" s="1"/>
  <c r="P482" i="1" s="1"/>
  <c r="O483" i="1" s="1"/>
  <c r="P483" i="1" s="1"/>
  <c r="O484" i="1" s="1"/>
  <c r="P484" i="1" s="1"/>
  <c r="O485" i="1" s="1"/>
  <c r="P485" i="1" s="1"/>
  <c r="O486" i="1" s="1"/>
  <c r="P486" i="1" s="1"/>
  <c r="O487" i="1" s="1"/>
  <c r="P487" i="1" s="1"/>
  <c r="O488" i="1" s="1"/>
  <c r="P488" i="1" s="1"/>
  <c r="O489" i="1" s="1"/>
  <c r="P489" i="1" s="1"/>
  <c r="O490" i="1" s="1"/>
  <c r="P490" i="1" s="1"/>
  <c r="O491" i="1" s="1"/>
  <c r="P491" i="1" s="1"/>
  <c r="O492" i="1" s="1"/>
  <c r="P492" i="1" s="1"/>
  <c r="O493" i="1" s="1"/>
  <c r="P493" i="1" s="1"/>
  <c r="O494" i="1" s="1"/>
  <c r="P494" i="1" s="1"/>
  <c r="O495" i="1" s="1"/>
  <c r="P495" i="1" s="1"/>
  <c r="O496" i="1" s="1"/>
  <c r="P496" i="1" s="1"/>
  <c r="O497" i="1" s="1"/>
  <c r="P497" i="1" s="1"/>
  <c r="O498" i="1" s="1"/>
  <c r="P498" i="1" s="1"/>
  <c r="O499" i="1" s="1"/>
  <c r="P499" i="1" s="1"/>
  <c r="O500" i="1" s="1"/>
  <c r="P500" i="1" s="1"/>
  <c r="O501" i="1" s="1"/>
  <c r="P501" i="1" s="1"/>
  <c r="O502" i="1" s="1"/>
  <c r="P502" i="1" s="1"/>
  <c r="O503" i="1" s="1"/>
  <c r="P503" i="1" s="1"/>
  <c r="O504" i="1" s="1"/>
  <c r="P504" i="1" s="1"/>
  <c r="O505" i="1" s="1"/>
  <c r="P505" i="1" s="1"/>
  <c r="O506" i="1" s="1"/>
  <c r="P506" i="1" s="1"/>
  <c r="O507" i="1" s="1"/>
  <c r="P507" i="1" s="1"/>
  <c r="O508" i="1" s="1"/>
  <c r="P508" i="1" s="1"/>
  <c r="O509" i="1" s="1"/>
  <c r="P509" i="1" s="1"/>
  <c r="O510" i="1" s="1"/>
  <c r="P510" i="1" s="1"/>
  <c r="O511" i="1" s="1"/>
  <c r="P511" i="1" s="1"/>
  <c r="O512" i="1" s="1"/>
  <c r="P512" i="1" s="1"/>
  <c r="O513" i="1" s="1"/>
  <c r="P513" i="1" s="1"/>
  <c r="O514" i="1" s="1"/>
  <c r="P514" i="1" s="1"/>
  <c r="O515" i="1" s="1"/>
  <c r="P515" i="1" s="1"/>
  <c r="O516" i="1" s="1"/>
  <c r="P516" i="1" s="1"/>
  <c r="O517" i="1" s="1"/>
  <c r="P517" i="1" s="1"/>
  <c r="O518" i="1" s="1"/>
  <c r="P518" i="1" s="1"/>
  <c r="O519" i="1" s="1"/>
  <c r="P519" i="1" s="1"/>
  <c r="O520" i="1" s="1"/>
  <c r="P520" i="1" s="1"/>
  <c r="O521" i="1" s="1"/>
  <c r="P521" i="1" s="1"/>
  <c r="O522" i="1" s="1"/>
  <c r="P522" i="1" s="1"/>
  <c r="O523" i="1" s="1"/>
  <c r="P523" i="1" s="1"/>
  <c r="O524" i="1" s="1"/>
  <c r="P524" i="1" s="1"/>
  <c r="O525" i="1" s="1"/>
  <c r="P525" i="1" s="1"/>
  <c r="O526" i="1" s="1"/>
  <c r="P526" i="1" s="1"/>
  <c r="O527" i="1" s="1"/>
  <c r="P527" i="1" s="1"/>
  <c r="O528" i="1" s="1"/>
  <c r="P528" i="1" s="1"/>
  <c r="O529" i="1" s="1"/>
  <c r="P529" i="1" s="1"/>
  <c r="O530" i="1" s="1"/>
  <c r="P530" i="1" s="1"/>
  <c r="O531" i="1" s="1"/>
  <c r="P531" i="1" s="1"/>
  <c r="O532" i="1" s="1"/>
  <c r="P532" i="1" s="1"/>
  <c r="O533" i="1" s="1"/>
  <c r="P533" i="1" s="1"/>
  <c r="O534" i="1" s="1"/>
  <c r="P534" i="1" s="1"/>
  <c r="O535" i="1" s="1"/>
  <c r="P535" i="1" s="1"/>
  <c r="O536" i="1" s="1"/>
  <c r="P536" i="1" s="1"/>
  <c r="O537" i="1" s="1"/>
  <c r="P537" i="1" s="1"/>
  <c r="O538" i="1" s="1"/>
  <c r="P538" i="1" s="1"/>
  <c r="O539" i="1" s="1"/>
  <c r="P539" i="1" s="1"/>
  <c r="O540" i="1" s="1"/>
  <c r="P540" i="1" s="1"/>
  <c r="O541" i="1" s="1"/>
  <c r="P541" i="1" s="1"/>
  <c r="O542" i="1" s="1"/>
  <c r="P542" i="1" s="1"/>
  <c r="O543" i="1" s="1"/>
  <c r="P543" i="1" s="1"/>
  <c r="O544" i="1" s="1"/>
  <c r="P544" i="1" s="1"/>
  <c r="O545" i="1" s="1"/>
  <c r="P545" i="1" s="1"/>
  <c r="O546" i="1" s="1"/>
  <c r="P546" i="1" s="1"/>
  <c r="O547" i="1" s="1"/>
  <c r="P547" i="1" s="1"/>
  <c r="O548" i="1" s="1"/>
  <c r="P548" i="1" s="1"/>
  <c r="O549" i="1" s="1"/>
  <c r="P549" i="1" s="1"/>
  <c r="O550" i="1" s="1"/>
  <c r="P550" i="1" s="1"/>
  <c r="O551" i="1" s="1"/>
  <c r="P551" i="1" s="1"/>
  <c r="O552" i="1" s="1"/>
  <c r="P552" i="1" s="1"/>
  <c r="O553" i="1" s="1"/>
  <c r="P553" i="1" s="1"/>
  <c r="O554" i="1" s="1"/>
  <c r="P554" i="1" s="1"/>
  <c r="O555" i="1" s="1"/>
  <c r="P555" i="1" s="1"/>
  <c r="O556" i="1" s="1"/>
  <c r="P556" i="1" s="1"/>
  <c r="O557" i="1" s="1"/>
  <c r="P557" i="1" s="1"/>
  <c r="O558" i="1" s="1"/>
  <c r="P558" i="1" s="1"/>
  <c r="O559" i="1" s="1"/>
  <c r="P559" i="1" s="1"/>
  <c r="O560" i="1" s="1"/>
  <c r="P560" i="1" s="1"/>
  <c r="O561" i="1" s="1"/>
  <c r="P561" i="1" s="1"/>
  <c r="O562" i="1" s="1"/>
  <c r="P562" i="1" s="1"/>
  <c r="O563" i="1" s="1"/>
  <c r="P563" i="1" s="1"/>
  <c r="O564" i="1" s="1"/>
  <c r="P564" i="1" s="1"/>
  <c r="O565" i="1" s="1"/>
  <c r="P565" i="1" s="1"/>
  <c r="O566" i="1" s="1"/>
  <c r="P566" i="1" s="1"/>
  <c r="O567" i="1" s="1"/>
  <c r="P567" i="1" s="1"/>
  <c r="O568" i="1" s="1"/>
  <c r="P568" i="1" s="1"/>
  <c r="O569" i="1" s="1"/>
  <c r="P569" i="1" s="1"/>
  <c r="O570" i="1" s="1"/>
  <c r="P570" i="1" s="1"/>
  <c r="O571" i="1" s="1"/>
  <c r="P571" i="1" s="1"/>
  <c r="O572" i="1" s="1"/>
  <c r="P572" i="1" s="1"/>
  <c r="O573" i="1" s="1"/>
  <c r="P573" i="1" s="1"/>
  <c r="O574" i="1" s="1"/>
  <c r="P574" i="1" s="1"/>
  <c r="O575" i="1" s="1"/>
  <c r="P575" i="1" s="1"/>
  <c r="O576" i="1" s="1"/>
  <c r="P576" i="1" s="1"/>
  <c r="O577" i="1" s="1"/>
  <c r="P577" i="1" s="1"/>
  <c r="O578" i="1" s="1"/>
  <c r="P578" i="1" s="1"/>
  <c r="O579" i="1" s="1"/>
  <c r="P579" i="1" s="1"/>
  <c r="O580" i="1" s="1"/>
  <c r="P580" i="1" s="1"/>
  <c r="O581" i="1" s="1"/>
  <c r="P581" i="1" s="1"/>
  <c r="O582" i="1" s="1"/>
  <c r="P582" i="1" s="1"/>
  <c r="O583" i="1" s="1"/>
  <c r="P583" i="1" s="1"/>
  <c r="O584" i="1" s="1"/>
  <c r="P584" i="1" s="1"/>
  <c r="O585" i="1" s="1"/>
  <c r="P585" i="1" s="1"/>
  <c r="O586" i="1" s="1"/>
  <c r="P586" i="1" s="1"/>
  <c r="O587" i="1" s="1"/>
  <c r="P587" i="1" s="1"/>
  <c r="O588" i="1" s="1"/>
  <c r="P588" i="1" s="1"/>
  <c r="O589" i="1" s="1"/>
  <c r="P589" i="1" s="1"/>
  <c r="O590" i="1" s="1"/>
  <c r="P590" i="1" s="1"/>
  <c r="O591" i="1" s="1"/>
  <c r="P591" i="1" s="1"/>
  <c r="O592" i="1" s="1"/>
  <c r="P592" i="1" s="1"/>
  <c r="O593" i="1" s="1"/>
  <c r="P593" i="1" s="1"/>
  <c r="O594" i="1" s="1"/>
  <c r="P594" i="1" s="1"/>
  <c r="O595" i="1" s="1"/>
  <c r="P595" i="1" s="1"/>
  <c r="O596" i="1" s="1"/>
  <c r="P596" i="1" s="1"/>
  <c r="O597" i="1" s="1"/>
  <c r="P597" i="1" s="1"/>
  <c r="O598" i="1" s="1"/>
  <c r="P598" i="1" s="1"/>
  <c r="O599" i="1" s="1"/>
  <c r="P599" i="1" s="1"/>
  <c r="O600" i="1" s="1"/>
  <c r="P600" i="1" s="1"/>
  <c r="O601" i="1" s="1"/>
  <c r="P601" i="1" s="1"/>
  <c r="O602" i="1" s="1"/>
  <c r="P602" i="1" s="1"/>
  <c r="O603" i="1" s="1"/>
  <c r="P603" i="1" s="1"/>
  <c r="O604" i="1" s="1"/>
  <c r="P604" i="1" s="1"/>
  <c r="O605" i="1" s="1"/>
  <c r="P605" i="1" s="1"/>
  <c r="O606" i="1" s="1"/>
  <c r="P606" i="1" s="1"/>
  <c r="O607" i="1" s="1"/>
  <c r="P607" i="1" s="1"/>
  <c r="O608" i="1" s="1"/>
  <c r="P608" i="1" s="1"/>
  <c r="O609" i="1" s="1"/>
  <c r="P609" i="1" s="1"/>
  <c r="O610" i="1" s="1"/>
  <c r="P610" i="1" s="1"/>
  <c r="O611" i="1" s="1"/>
  <c r="P611" i="1" s="1"/>
  <c r="O612" i="1" s="1"/>
  <c r="P612" i="1" s="1"/>
  <c r="O613" i="1" s="1"/>
  <c r="P613" i="1" s="1"/>
  <c r="O614" i="1" s="1"/>
  <c r="P614" i="1" s="1"/>
  <c r="O615" i="1" s="1"/>
  <c r="P615" i="1" s="1"/>
  <c r="O616" i="1" s="1"/>
  <c r="P616" i="1" s="1"/>
  <c r="O617" i="1" s="1"/>
  <c r="P617" i="1" s="1"/>
  <c r="O618" i="1" s="1"/>
  <c r="P618" i="1" s="1"/>
  <c r="O619" i="1" s="1"/>
  <c r="P619" i="1" s="1"/>
  <c r="O620" i="1" s="1"/>
  <c r="P620" i="1" s="1"/>
  <c r="O621" i="1" s="1"/>
  <c r="P621" i="1" s="1"/>
  <c r="O622" i="1" s="1"/>
  <c r="P622" i="1" s="1"/>
  <c r="O623" i="1" s="1"/>
  <c r="P623" i="1" s="1"/>
  <c r="O624" i="1" s="1"/>
  <c r="P624" i="1" s="1"/>
  <c r="O625" i="1" s="1"/>
  <c r="P625" i="1" s="1"/>
  <c r="O626" i="1" s="1"/>
  <c r="P626" i="1" s="1"/>
  <c r="O627" i="1" s="1"/>
  <c r="P627" i="1" s="1"/>
  <c r="O628" i="1" s="1"/>
  <c r="P628" i="1" s="1"/>
  <c r="O629" i="1" s="1"/>
  <c r="P629" i="1" s="1"/>
  <c r="O630" i="1" s="1"/>
  <c r="P630" i="1" s="1"/>
  <c r="O631" i="1" s="1"/>
  <c r="P631" i="1" s="1"/>
  <c r="O632" i="1" s="1"/>
  <c r="P632" i="1" s="1"/>
  <c r="O633" i="1" s="1"/>
  <c r="P633" i="1" s="1"/>
  <c r="O634" i="1" s="1"/>
  <c r="P634" i="1" s="1"/>
  <c r="O635" i="1" s="1"/>
  <c r="P635" i="1" s="1"/>
  <c r="O636" i="1" s="1"/>
  <c r="P636" i="1" s="1"/>
  <c r="O637" i="1" s="1"/>
  <c r="P637" i="1" s="1"/>
  <c r="O638" i="1" s="1"/>
  <c r="P638" i="1" s="1"/>
  <c r="O639" i="1" s="1"/>
  <c r="P639" i="1" s="1"/>
  <c r="O640" i="1" s="1"/>
  <c r="P640" i="1" s="1"/>
  <c r="O641" i="1" s="1"/>
  <c r="P641" i="1" s="1"/>
  <c r="O642" i="1" s="1"/>
  <c r="P642" i="1" s="1"/>
  <c r="O643" i="1" s="1"/>
  <c r="P643" i="1" s="1"/>
  <c r="O644" i="1" s="1"/>
  <c r="P644" i="1" s="1"/>
  <c r="O645" i="1" s="1"/>
  <c r="P645" i="1" s="1"/>
  <c r="O646" i="1" s="1"/>
  <c r="P646" i="1" s="1"/>
  <c r="O647" i="1" s="1"/>
  <c r="P647" i="1" s="1"/>
  <c r="O648" i="1" s="1"/>
  <c r="P648" i="1" s="1"/>
  <c r="O649" i="1" s="1"/>
  <c r="P649" i="1" s="1"/>
  <c r="O650" i="1" s="1"/>
  <c r="P650" i="1" s="1"/>
  <c r="O651" i="1" s="1"/>
  <c r="P651" i="1" s="1"/>
  <c r="O652" i="1" s="1"/>
  <c r="P652" i="1" s="1"/>
  <c r="O653" i="1" s="1"/>
  <c r="P653" i="1" s="1"/>
  <c r="O654" i="1" s="1"/>
  <c r="P654" i="1" s="1"/>
  <c r="O655" i="1" s="1"/>
  <c r="P655" i="1" s="1"/>
  <c r="O656" i="1" s="1"/>
  <c r="P656" i="1" s="1"/>
  <c r="O657" i="1" s="1"/>
  <c r="P657" i="1" s="1"/>
  <c r="O658" i="1" s="1"/>
  <c r="P658" i="1" s="1"/>
  <c r="O659" i="1" s="1"/>
  <c r="P659" i="1" s="1"/>
  <c r="O660" i="1" s="1"/>
  <c r="P660" i="1" s="1"/>
  <c r="O661" i="1" s="1"/>
  <c r="P661" i="1" s="1"/>
  <c r="O662" i="1" s="1"/>
  <c r="P662" i="1" s="1"/>
  <c r="O663" i="1" s="1"/>
  <c r="P663" i="1" s="1"/>
  <c r="O664" i="1" s="1"/>
  <c r="P664" i="1" s="1"/>
  <c r="O665" i="1" s="1"/>
  <c r="P665" i="1" s="1"/>
  <c r="O666" i="1" s="1"/>
  <c r="P666" i="1" s="1"/>
  <c r="O667" i="1" s="1"/>
  <c r="P667" i="1" s="1"/>
  <c r="O668" i="1" s="1"/>
  <c r="P668" i="1" s="1"/>
  <c r="O669" i="1" s="1"/>
  <c r="P669" i="1" s="1"/>
  <c r="O670" i="1" s="1"/>
  <c r="P670" i="1" s="1"/>
  <c r="O671" i="1" s="1"/>
  <c r="P671" i="1" s="1"/>
  <c r="O672" i="1" s="1"/>
  <c r="P672" i="1" s="1"/>
  <c r="O673" i="1" s="1"/>
  <c r="P673" i="1" s="1"/>
  <c r="O674" i="1" s="1"/>
  <c r="P674" i="1" s="1"/>
  <c r="O675" i="1" s="1"/>
  <c r="P675" i="1" s="1"/>
  <c r="O676" i="1" s="1"/>
  <c r="P676" i="1" s="1"/>
  <c r="O677" i="1" s="1"/>
  <c r="P677" i="1" s="1"/>
  <c r="O678" i="1" s="1"/>
  <c r="P678" i="1" s="1"/>
  <c r="O679" i="1" s="1"/>
  <c r="P679" i="1" s="1"/>
  <c r="O680" i="1" s="1"/>
  <c r="P680" i="1" s="1"/>
  <c r="O681" i="1" s="1"/>
  <c r="P681" i="1" s="1"/>
  <c r="O682" i="1" s="1"/>
  <c r="P682" i="1" s="1"/>
  <c r="O683" i="1" s="1"/>
  <c r="P683" i="1" s="1"/>
  <c r="O684" i="1" s="1"/>
  <c r="P684" i="1" s="1"/>
  <c r="O685" i="1" s="1"/>
  <c r="P685" i="1" s="1"/>
  <c r="O686" i="1" s="1"/>
  <c r="P686" i="1" s="1"/>
  <c r="O687" i="1" s="1"/>
  <c r="P687" i="1" s="1"/>
  <c r="O688" i="1" s="1"/>
  <c r="P688" i="1" s="1"/>
  <c r="O689" i="1" s="1"/>
  <c r="P689" i="1" s="1"/>
  <c r="O690" i="1" s="1"/>
  <c r="P690" i="1" s="1"/>
  <c r="O691" i="1" s="1"/>
  <c r="P691" i="1" s="1"/>
  <c r="O692" i="1" s="1"/>
  <c r="P692" i="1" s="1"/>
  <c r="O693" i="1" s="1"/>
  <c r="P693" i="1" s="1"/>
  <c r="O694" i="1" s="1"/>
  <c r="P694" i="1" s="1"/>
  <c r="O695" i="1" s="1"/>
  <c r="P695" i="1" s="1"/>
  <c r="O696" i="1" s="1"/>
  <c r="P696" i="1" s="1"/>
  <c r="O697" i="1" s="1"/>
  <c r="P697" i="1" s="1"/>
  <c r="O698" i="1" s="1"/>
  <c r="P698" i="1" s="1"/>
  <c r="O699" i="1" s="1"/>
  <c r="P699" i="1" s="1"/>
  <c r="O700" i="1" s="1"/>
  <c r="P700" i="1" s="1"/>
  <c r="O701" i="1" s="1"/>
  <c r="P701" i="1" s="1"/>
  <c r="O702" i="1" s="1"/>
  <c r="P702" i="1" s="1"/>
  <c r="O703" i="1" s="1"/>
  <c r="P703" i="1" s="1"/>
  <c r="O704" i="1" s="1"/>
  <c r="P704" i="1" s="1"/>
  <c r="O705" i="1" s="1"/>
  <c r="P705" i="1" s="1"/>
  <c r="O706" i="1" s="1"/>
  <c r="P706" i="1" s="1"/>
  <c r="O707" i="1" s="1"/>
  <c r="P707" i="1" s="1"/>
  <c r="O708" i="1" s="1"/>
  <c r="P708" i="1" s="1"/>
  <c r="O709" i="1" s="1"/>
  <c r="P709" i="1" s="1"/>
  <c r="O710" i="1" s="1"/>
  <c r="P710" i="1" s="1"/>
  <c r="O711" i="1" s="1"/>
  <c r="P711" i="1" s="1"/>
  <c r="O712" i="1" s="1"/>
  <c r="P712" i="1" s="1"/>
  <c r="O713" i="1" s="1"/>
  <c r="P713" i="1" s="1"/>
  <c r="O714" i="1" s="1"/>
  <c r="P714" i="1" s="1"/>
  <c r="O715" i="1" s="1"/>
  <c r="P715" i="1" s="1"/>
  <c r="O716" i="1" s="1"/>
  <c r="P716" i="1" s="1"/>
  <c r="O717" i="1" s="1"/>
  <c r="P717" i="1" s="1"/>
  <c r="O718" i="1" s="1"/>
  <c r="P718" i="1" s="1"/>
  <c r="O719" i="1" s="1"/>
  <c r="P719" i="1" s="1"/>
  <c r="O720" i="1" s="1"/>
  <c r="P720" i="1" s="1"/>
  <c r="O721" i="1" s="1"/>
  <c r="P721" i="1" s="1"/>
  <c r="O722" i="1" s="1"/>
  <c r="P722" i="1" s="1"/>
  <c r="O723" i="1" s="1"/>
  <c r="P723" i="1" s="1"/>
  <c r="O724" i="1" s="1"/>
  <c r="P724" i="1" s="1"/>
  <c r="O725" i="1" s="1"/>
  <c r="P725" i="1" s="1"/>
  <c r="O726" i="1" s="1"/>
  <c r="P726" i="1" s="1"/>
  <c r="O727" i="1" s="1"/>
  <c r="P727" i="1" s="1"/>
  <c r="O728" i="1" s="1"/>
  <c r="P728" i="1" s="1"/>
  <c r="O729" i="1" s="1"/>
  <c r="P729" i="1" s="1"/>
  <c r="O730" i="1" s="1"/>
  <c r="P730" i="1" s="1"/>
  <c r="O731" i="1" s="1"/>
  <c r="P731" i="1" s="1"/>
  <c r="O732" i="1" s="1"/>
  <c r="P732" i="1" s="1"/>
  <c r="O733" i="1" s="1"/>
  <c r="P733" i="1" s="1"/>
  <c r="O734" i="1" s="1"/>
  <c r="P734" i="1" s="1"/>
  <c r="O735" i="1" s="1"/>
  <c r="P735" i="1" s="1"/>
  <c r="O736" i="1" s="1"/>
  <c r="P736" i="1" s="1"/>
  <c r="O737" i="1" s="1"/>
  <c r="P737" i="1" s="1"/>
  <c r="O738" i="1" s="1"/>
  <c r="P738" i="1" s="1"/>
  <c r="O739" i="1" s="1"/>
  <c r="P739" i="1" s="1"/>
  <c r="O740" i="1" s="1"/>
  <c r="P740" i="1" s="1"/>
  <c r="O741" i="1" s="1"/>
  <c r="P741" i="1" s="1"/>
  <c r="O742" i="1" s="1"/>
  <c r="P742" i="1" s="1"/>
  <c r="O743" i="1" s="1"/>
  <c r="P743" i="1" s="1"/>
  <c r="O744" i="1" s="1"/>
  <c r="P744" i="1" s="1"/>
  <c r="O745" i="1" s="1"/>
  <c r="P745" i="1" s="1"/>
  <c r="O746" i="1" s="1"/>
  <c r="P746" i="1" s="1"/>
  <c r="O747" i="1" s="1"/>
  <c r="P747" i="1" s="1"/>
  <c r="O748" i="1" s="1"/>
  <c r="P748" i="1" s="1"/>
  <c r="O749" i="1" s="1"/>
  <c r="P749" i="1" s="1"/>
  <c r="O750" i="1" s="1"/>
  <c r="P750" i="1" s="1"/>
  <c r="O751" i="1" s="1"/>
  <c r="P751" i="1" s="1"/>
  <c r="O752" i="1" s="1"/>
  <c r="P752" i="1" s="1"/>
  <c r="O753" i="1" s="1"/>
  <c r="P753" i="1" s="1"/>
  <c r="O754" i="1" s="1"/>
  <c r="P754" i="1" s="1"/>
  <c r="O755" i="1" s="1"/>
  <c r="P755" i="1" s="1"/>
  <c r="O756" i="1" s="1"/>
  <c r="P756" i="1" s="1"/>
  <c r="O757" i="1" s="1"/>
  <c r="P757" i="1" s="1"/>
  <c r="O758" i="1" s="1"/>
  <c r="P758" i="1" s="1"/>
  <c r="O759" i="1" s="1"/>
  <c r="P759" i="1" s="1"/>
  <c r="O760" i="1" s="1"/>
  <c r="P760" i="1" s="1"/>
  <c r="O761" i="1" s="1"/>
  <c r="P761" i="1" s="1"/>
  <c r="O762" i="1" s="1"/>
  <c r="P762" i="1" s="1"/>
  <c r="O763" i="1" s="1"/>
  <c r="P763" i="1" s="1"/>
  <c r="O764" i="1" s="1"/>
  <c r="P764" i="1" s="1"/>
  <c r="O765" i="1" s="1"/>
  <c r="P765" i="1" s="1"/>
  <c r="O766" i="1" s="1"/>
  <c r="P766" i="1" s="1"/>
  <c r="O767" i="1" s="1"/>
  <c r="P767" i="1" s="1"/>
  <c r="O768" i="1" s="1"/>
  <c r="P768" i="1" s="1"/>
  <c r="O769" i="1" s="1"/>
  <c r="P769" i="1" s="1"/>
  <c r="O770" i="1" s="1"/>
  <c r="P770" i="1" s="1"/>
  <c r="O771" i="1" s="1"/>
  <c r="P771" i="1" s="1"/>
  <c r="O772" i="1" s="1"/>
  <c r="P772" i="1" s="1"/>
  <c r="O773" i="1" s="1"/>
  <c r="P773" i="1" s="1"/>
  <c r="O774" i="1" s="1"/>
  <c r="P774" i="1" s="1"/>
  <c r="O775" i="1" s="1"/>
  <c r="P775" i="1" s="1"/>
  <c r="O776" i="1" s="1"/>
  <c r="P776" i="1" s="1"/>
  <c r="O777" i="1" s="1"/>
  <c r="P777" i="1" s="1"/>
  <c r="O778" i="1" s="1"/>
  <c r="P778" i="1" s="1"/>
  <c r="O779" i="1" s="1"/>
  <c r="P779" i="1" s="1"/>
  <c r="O780" i="1" s="1"/>
  <c r="P780" i="1" s="1"/>
  <c r="O781" i="1" s="1"/>
  <c r="P781" i="1" s="1"/>
  <c r="O782" i="1" s="1"/>
  <c r="P782" i="1" s="1"/>
  <c r="O783" i="1" s="1"/>
  <c r="P783" i="1" s="1"/>
  <c r="O784" i="1" s="1"/>
  <c r="P784" i="1" s="1"/>
  <c r="O785" i="1" s="1"/>
  <c r="P785" i="1" s="1"/>
  <c r="O786" i="1" s="1"/>
  <c r="P786" i="1" s="1"/>
  <c r="O787" i="1" s="1"/>
  <c r="P787" i="1" s="1"/>
  <c r="O788" i="1" s="1"/>
  <c r="P788" i="1" s="1"/>
  <c r="O789" i="1" s="1"/>
  <c r="P789" i="1" s="1"/>
  <c r="O790" i="1" s="1"/>
  <c r="P790" i="1" s="1"/>
  <c r="O791" i="1" s="1"/>
  <c r="P791" i="1" s="1"/>
  <c r="O792" i="1" s="1"/>
  <c r="P792" i="1" s="1"/>
  <c r="O793" i="1" s="1"/>
  <c r="P793" i="1" s="1"/>
  <c r="O794" i="1" s="1"/>
  <c r="P794" i="1" s="1"/>
  <c r="O795" i="1" s="1"/>
  <c r="P795" i="1" s="1"/>
  <c r="O796" i="1" s="1"/>
  <c r="P796" i="1" s="1"/>
  <c r="O797" i="1" s="1"/>
  <c r="P797" i="1" s="1"/>
  <c r="O798" i="1" s="1"/>
  <c r="P798" i="1" s="1"/>
  <c r="O799" i="1" s="1"/>
  <c r="P799" i="1" s="1"/>
  <c r="O800" i="1" s="1"/>
  <c r="P800" i="1" s="1"/>
  <c r="O801" i="1" s="1"/>
  <c r="P801" i="1" s="1"/>
  <c r="O802" i="1" s="1"/>
  <c r="P802" i="1" s="1"/>
  <c r="O803" i="1" s="1"/>
  <c r="P803" i="1" s="1"/>
  <c r="O804" i="1" s="1"/>
  <c r="P804" i="1" s="1"/>
  <c r="O805" i="1" s="1"/>
  <c r="P805" i="1" s="1"/>
  <c r="O806" i="1" s="1"/>
  <c r="P806" i="1" s="1"/>
  <c r="O807" i="1" s="1"/>
  <c r="P807" i="1" s="1"/>
  <c r="O808" i="1" s="1"/>
  <c r="P808" i="1" s="1"/>
  <c r="O809" i="1" s="1"/>
  <c r="P809" i="1" s="1"/>
  <c r="O810" i="1" s="1"/>
  <c r="P810" i="1" s="1"/>
  <c r="O811" i="1" s="1"/>
  <c r="P811" i="1" s="1"/>
  <c r="O812" i="1" s="1"/>
  <c r="P812" i="1" s="1"/>
  <c r="O813" i="1" s="1"/>
  <c r="P813" i="1" s="1"/>
  <c r="O814" i="1" s="1"/>
  <c r="P814" i="1" s="1"/>
  <c r="O815" i="1" s="1"/>
  <c r="P815" i="1" s="1"/>
  <c r="O816" i="1" s="1"/>
  <c r="P816" i="1" s="1"/>
  <c r="O817" i="1" s="1"/>
  <c r="P817" i="1" s="1"/>
  <c r="O818" i="1" s="1"/>
  <c r="P818" i="1" s="1"/>
  <c r="O819" i="1" s="1"/>
  <c r="P819" i="1" s="1"/>
  <c r="O820" i="1" s="1"/>
  <c r="P820" i="1" s="1"/>
  <c r="O821" i="1" s="1"/>
  <c r="P821" i="1" s="1"/>
  <c r="O822" i="1" s="1"/>
  <c r="P822" i="1" s="1"/>
  <c r="O823" i="1" s="1"/>
  <c r="P823" i="1" s="1"/>
  <c r="O824" i="1" s="1"/>
  <c r="P824" i="1" s="1"/>
  <c r="O825" i="1" s="1"/>
  <c r="P825" i="1" s="1"/>
  <c r="O826" i="1" s="1"/>
  <c r="P826" i="1" s="1"/>
  <c r="O827" i="1" s="1"/>
  <c r="P827" i="1" s="1"/>
  <c r="O828" i="1" s="1"/>
  <c r="P828" i="1" s="1"/>
  <c r="O829" i="1" s="1"/>
  <c r="P829" i="1" s="1"/>
  <c r="O830" i="1" s="1"/>
  <c r="P830" i="1" s="1"/>
  <c r="O831" i="1" s="1"/>
  <c r="P831" i="1" s="1"/>
  <c r="O832" i="1" s="1"/>
  <c r="P832" i="1" s="1"/>
  <c r="O833" i="1" s="1"/>
  <c r="P833" i="1" s="1"/>
  <c r="O834" i="1" s="1"/>
  <c r="P834" i="1" s="1"/>
  <c r="O835" i="1" s="1"/>
  <c r="P835" i="1" s="1"/>
  <c r="O836" i="1" s="1"/>
  <c r="P836" i="1" s="1"/>
  <c r="O837" i="1" s="1"/>
  <c r="P837" i="1" s="1"/>
  <c r="O838" i="1" s="1"/>
  <c r="P838" i="1" s="1"/>
  <c r="O839" i="1" s="1"/>
  <c r="P839" i="1" s="1"/>
  <c r="O840" i="1" s="1"/>
  <c r="P840" i="1" s="1"/>
  <c r="O841" i="1" s="1"/>
  <c r="P841" i="1" s="1"/>
  <c r="O842" i="1" s="1"/>
  <c r="P842" i="1" s="1"/>
  <c r="O843" i="1" s="1"/>
  <c r="P843" i="1" s="1"/>
  <c r="O844" i="1" s="1"/>
  <c r="P844" i="1" s="1"/>
  <c r="O845" i="1" s="1"/>
  <c r="P845" i="1" s="1"/>
  <c r="O846" i="1" s="1"/>
  <c r="P846" i="1" s="1"/>
  <c r="O847" i="1" s="1"/>
  <c r="P847" i="1" s="1"/>
  <c r="O848" i="1" s="1"/>
  <c r="P848" i="1" s="1"/>
  <c r="O849" i="1" s="1"/>
  <c r="P849" i="1" s="1"/>
  <c r="O850" i="1" s="1"/>
  <c r="P850" i="1" s="1"/>
  <c r="O851" i="1" s="1"/>
  <c r="P851" i="1" s="1"/>
  <c r="O852" i="1" s="1"/>
  <c r="P852" i="1" s="1"/>
  <c r="O853" i="1" s="1"/>
  <c r="P853" i="1" s="1"/>
  <c r="O854" i="1" s="1"/>
  <c r="P854" i="1" s="1"/>
  <c r="O855" i="1" s="1"/>
  <c r="P855" i="1" s="1"/>
  <c r="O856" i="1" s="1"/>
  <c r="P856" i="1" s="1"/>
  <c r="O857" i="1" s="1"/>
  <c r="P857" i="1" s="1"/>
  <c r="O858" i="1" s="1"/>
  <c r="P858" i="1" s="1"/>
  <c r="O859" i="1" s="1"/>
  <c r="P859" i="1" s="1"/>
  <c r="O860" i="1" s="1"/>
  <c r="P860" i="1" s="1"/>
  <c r="O861" i="1" s="1"/>
  <c r="P861" i="1" s="1"/>
  <c r="O862" i="1" s="1"/>
  <c r="P862" i="1" s="1"/>
  <c r="O863" i="1" s="1"/>
  <c r="P863" i="1" s="1"/>
  <c r="O864" i="1" s="1"/>
  <c r="P864" i="1" s="1"/>
  <c r="O865" i="1" s="1"/>
  <c r="P865" i="1" s="1"/>
  <c r="O866" i="1" s="1"/>
  <c r="P866" i="1" s="1"/>
  <c r="O867" i="1" s="1"/>
  <c r="P867" i="1" s="1"/>
  <c r="O868" i="1" s="1"/>
  <c r="P868" i="1" s="1"/>
  <c r="O869" i="1" s="1"/>
  <c r="P869" i="1" s="1"/>
  <c r="O870" i="1" s="1"/>
  <c r="P870" i="1" s="1"/>
  <c r="O871" i="1" s="1"/>
  <c r="P871" i="1" s="1"/>
  <c r="O872" i="1" s="1"/>
  <c r="P872" i="1" s="1"/>
  <c r="O873" i="1" s="1"/>
  <c r="P873" i="1" s="1"/>
  <c r="O874" i="1" s="1"/>
  <c r="P874" i="1" s="1"/>
  <c r="O875" i="1" s="1"/>
  <c r="P875" i="1" s="1"/>
  <c r="O876" i="1" s="1"/>
  <c r="P876" i="1" s="1"/>
  <c r="O877" i="1" s="1"/>
  <c r="P877" i="1" s="1"/>
  <c r="O878" i="1" s="1"/>
  <c r="P878" i="1" s="1"/>
  <c r="O879" i="1" s="1"/>
  <c r="P879" i="1" s="1"/>
  <c r="O880" i="1" s="1"/>
  <c r="P880" i="1" s="1"/>
  <c r="O881" i="1" s="1"/>
  <c r="P881" i="1" s="1"/>
  <c r="O882" i="1" s="1"/>
  <c r="P882" i="1" s="1"/>
  <c r="O883" i="1" s="1"/>
  <c r="P883" i="1" s="1"/>
  <c r="O884" i="1" s="1"/>
  <c r="P884" i="1" s="1"/>
  <c r="O885" i="1" s="1"/>
  <c r="P885" i="1" s="1"/>
  <c r="O886" i="1" s="1"/>
  <c r="P886" i="1" s="1"/>
  <c r="O887" i="1" s="1"/>
  <c r="P887" i="1" s="1"/>
  <c r="O888" i="1" s="1"/>
  <c r="P888" i="1" s="1"/>
  <c r="O889" i="1" s="1"/>
  <c r="P889" i="1" s="1"/>
  <c r="O890" i="1" s="1"/>
  <c r="P890" i="1" s="1"/>
  <c r="O891" i="1" s="1"/>
  <c r="P891" i="1" s="1"/>
  <c r="O892" i="1" s="1"/>
  <c r="P892" i="1" s="1"/>
  <c r="O893" i="1" s="1"/>
  <c r="P893" i="1" s="1"/>
  <c r="O894" i="1" s="1"/>
  <c r="P894" i="1" s="1"/>
  <c r="O895" i="1" s="1"/>
  <c r="P895" i="1" s="1"/>
  <c r="O896" i="1" s="1"/>
  <c r="P896" i="1" s="1"/>
  <c r="O897" i="1" s="1"/>
  <c r="P897" i="1" s="1"/>
  <c r="O898" i="1" s="1"/>
  <c r="P898" i="1" s="1"/>
  <c r="O899" i="1" s="1"/>
  <c r="P899" i="1" s="1"/>
  <c r="O900" i="1" s="1"/>
  <c r="P900" i="1" s="1"/>
  <c r="O901" i="1" s="1"/>
  <c r="P901" i="1" s="1"/>
  <c r="O902" i="1" s="1"/>
  <c r="P902" i="1" s="1"/>
  <c r="O903" i="1" s="1"/>
  <c r="P903" i="1" s="1"/>
  <c r="O904" i="1" s="1"/>
  <c r="P904" i="1" s="1"/>
  <c r="O905" i="1" s="1"/>
  <c r="P905" i="1" s="1"/>
  <c r="O906" i="1" s="1"/>
  <c r="P906" i="1" s="1"/>
  <c r="O907" i="1" s="1"/>
  <c r="P907" i="1" s="1"/>
  <c r="O908" i="1" s="1"/>
  <c r="P908" i="1" s="1"/>
  <c r="O909" i="1" s="1"/>
  <c r="P909" i="1" s="1"/>
  <c r="O910" i="1" s="1"/>
  <c r="P910" i="1" s="1"/>
  <c r="O911" i="1" s="1"/>
  <c r="P911" i="1" s="1"/>
  <c r="O912" i="1" s="1"/>
  <c r="P912" i="1" s="1"/>
  <c r="O913" i="1" s="1"/>
  <c r="P913" i="1" s="1"/>
  <c r="O914" i="1" s="1"/>
  <c r="P914" i="1" s="1"/>
  <c r="O915" i="1" s="1"/>
  <c r="P915" i="1" s="1"/>
  <c r="O916" i="1" s="1"/>
  <c r="P916" i="1" s="1"/>
  <c r="O917" i="1" s="1"/>
  <c r="P917" i="1" s="1"/>
  <c r="O918" i="1" s="1"/>
  <c r="P918" i="1" s="1"/>
  <c r="O919" i="1" s="1"/>
  <c r="P919" i="1" s="1"/>
  <c r="O920" i="1" s="1"/>
  <c r="P920" i="1" s="1"/>
  <c r="O921" i="1" s="1"/>
  <c r="P921" i="1" s="1"/>
  <c r="O922" i="1" s="1"/>
  <c r="P922" i="1" s="1"/>
  <c r="O923" i="1" s="1"/>
  <c r="P923" i="1" s="1"/>
  <c r="O924" i="1" s="1"/>
  <c r="P924" i="1" s="1"/>
  <c r="O925" i="1" s="1"/>
  <c r="P925" i="1" s="1"/>
  <c r="O926" i="1" s="1"/>
  <c r="P926" i="1" s="1"/>
  <c r="O927" i="1" s="1"/>
  <c r="P927" i="1" s="1"/>
  <c r="O928" i="1" s="1"/>
  <c r="P928" i="1" s="1"/>
  <c r="O929" i="1" s="1"/>
  <c r="P929" i="1" s="1"/>
  <c r="O930" i="1" s="1"/>
  <c r="P930" i="1" s="1"/>
  <c r="O931" i="1" s="1"/>
  <c r="P931" i="1" s="1"/>
  <c r="O932" i="1" s="1"/>
  <c r="P932" i="1" s="1"/>
  <c r="O933" i="1" s="1"/>
  <c r="P933" i="1" s="1"/>
  <c r="O934" i="1" s="1"/>
  <c r="P934" i="1" s="1"/>
  <c r="O935" i="1" s="1"/>
  <c r="P935" i="1" s="1"/>
  <c r="O936" i="1" s="1"/>
  <c r="P936" i="1" s="1"/>
  <c r="O937" i="1" s="1"/>
  <c r="P937" i="1" s="1"/>
  <c r="O938" i="1" s="1"/>
  <c r="P938" i="1" s="1"/>
  <c r="O939" i="1" s="1"/>
  <c r="P939" i="1" s="1"/>
  <c r="O940" i="1" s="1"/>
  <c r="P940" i="1" s="1"/>
  <c r="O941" i="1" s="1"/>
  <c r="P941" i="1" s="1"/>
  <c r="O942" i="1" s="1"/>
  <c r="P942" i="1" s="1"/>
  <c r="O943" i="1" s="1"/>
  <c r="P943" i="1" s="1"/>
  <c r="O944" i="1" s="1"/>
  <c r="P944" i="1" s="1"/>
  <c r="O945" i="1" s="1"/>
  <c r="P945" i="1" s="1"/>
  <c r="O946" i="1" s="1"/>
  <c r="P946" i="1" s="1"/>
  <c r="O947" i="1" s="1"/>
  <c r="P947" i="1" s="1"/>
  <c r="O948" i="1" s="1"/>
  <c r="P948" i="1" s="1"/>
  <c r="O949" i="1" s="1"/>
  <c r="P949" i="1" s="1"/>
  <c r="O950" i="1" s="1"/>
  <c r="P950" i="1" s="1"/>
  <c r="O951" i="1" s="1"/>
  <c r="P951" i="1" s="1"/>
  <c r="O952" i="1" s="1"/>
  <c r="P952" i="1" s="1"/>
  <c r="O953" i="1" s="1"/>
  <c r="P953" i="1" s="1"/>
  <c r="O954" i="1" s="1"/>
  <c r="P954" i="1" s="1"/>
  <c r="O955" i="1" s="1"/>
  <c r="P955" i="1" s="1"/>
  <c r="O956" i="1" s="1"/>
  <c r="P956" i="1" s="1"/>
  <c r="O957" i="1" s="1"/>
  <c r="P957" i="1" s="1"/>
  <c r="O958" i="1" s="1"/>
  <c r="P958" i="1" s="1"/>
  <c r="O959" i="1" s="1"/>
  <c r="P959" i="1" s="1"/>
  <c r="O960" i="1" s="1"/>
  <c r="P960" i="1" s="1"/>
  <c r="O961" i="1" s="1"/>
  <c r="P961" i="1" s="1"/>
  <c r="O962" i="1" s="1"/>
  <c r="P962" i="1" s="1"/>
  <c r="O963" i="1" s="1"/>
  <c r="P963" i="1" s="1"/>
  <c r="O964" i="1" s="1"/>
  <c r="P964" i="1" s="1"/>
  <c r="O965" i="1" s="1"/>
  <c r="P965" i="1" s="1"/>
  <c r="O966" i="1" s="1"/>
  <c r="P966" i="1" s="1"/>
  <c r="O967" i="1" s="1"/>
  <c r="P967" i="1" s="1"/>
  <c r="O968" i="1" s="1"/>
  <c r="P968" i="1" s="1"/>
  <c r="O969" i="1" s="1"/>
  <c r="P969" i="1" s="1"/>
  <c r="O970" i="1" s="1"/>
  <c r="P970" i="1" s="1"/>
  <c r="O971" i="1" s="1"/>
  <c r="P971" i="1" s="1"/>
  <c r="O972" i="1" s="1"/>
  <c r="P972" i="1" s="1"/>
  <c r="O973" i="1" s="1"/>
  <c r="P973" i="1" s="1"/>
  <c r="O974" i="1" s="1"/>
  <c r="P974" i="1" s="1"/>
  <c r="O975" i="1" s="1"/>
  <c r="P975" i="1" s="1"/>
  <c r="O976" i="1" s="1"/>
  <c r="P976" i="1" s="1"/>
  <c r="O977" i="1" s="1"/>
  <c r="P977" i="1" s="1"/>
  <c r="O978" i="1" s="1"/>
  <c r="P978" i="1" s="1"/>
  <c r="O979" i="1" s="1"/>
  <c r="P979" i="1" s="1"/>
  <c r="O980" i="1" s="1"/>
  <c r="P980" i="1" s="1"/>
  <c r="O981" i="1" s="1"/>
  <c r="P981" i="1" s="1"/>
  <c r="O982" i="1" s="1"/>
  <c r="P982" i="1" s="1"/>
  <c r="O983" i="1" s="1"/>
  <c r="P983" i="1" s="1"/>
  <c r="O984" i="1" s="1"/>
  <c r="P984" i="1" s="1"/>
  <c r="O985" i="1" s="1"/>
  <c r="P985" i="1" s="1"/>
  <c r="O986" i="1" s="1"/>
  <c r="P986" i="1" s="1"/>
  <c r="O987" i="1" s="1"/>
  <c r="P987" i="1" s="1"/>
  <c r="O988" i="1" s="1"/>
  <c r="P988" i="1" s="1"/>
  <c r="O989" i="1" s="1"/>
  <c r="P989" i="1" s="1"/>
  <c r="O990" i="1" s="1"/>
  <c r="P990" i="1" s="1"/>
  <c r="O991" i="1" s="1"/>
  <c r="P991" i="1" s="1"/>
  <c r="O992" i="1" s="1"/>
  <c r="P992" i="1" s="1"/>
  <c r="O993" i="1" s="1"/>
  <c r="P993" i="1" s="1"/>
  <c r="O994" i="1" s="1"/>
  <c r="P994" i="1" s="1"/>
  <c r="O995" i="1" s="1"/>
  <c r="P995" i="1" s="1"/>
  <c r="O996" i="1" s="1"/>
  <c r="P996" i="1" s="1"/>
  <c r="O997" i="1" s="1"/>
  <c r="P997" i="1" s="1"/>
  <c r="O998" i="1" s="1"/>
  <c r="P998" i="1" s="1"/>
  <c r="O999" i="1" s="1"/>
  <c r="P999" i="1" s="1"/>
  <c r="O1000" i="1" s="1"/>
  <c r="P1000" i="1" s="1"/>
  <c r="O1001" i="1" s="1"/>
  <c r="P1001" i="1" s="1"/>
  <c r="O1002" i="1" s="1"/>
  <c r="P1002" i="1" s="1"/>
  <c r="O1003" i="1" s="1"/>
  <c r="P1003" i="1" s="1"/>
  <c r="O1004" i="1" s="1"/>
  <c r="P1004" i="1" s="1"/>
  <c r="O1005" i="1" s="1"/>
  <c r="P1005" i="1" s="1"/>
  <c r="O1006" i="1" s="1"/>
  <c r="P1006" i="1" s="1"/>
  <c r="O1007" i="1" s="1"/>
  <c r="P1007" i="1" s="1"/>
  <c r="O1008" i="1" s="1"/>
  <c r="P1008" i="1" s="1"/>
  <c r="O1009" i="1" s="1"/>
  <c r="P1009" i="1" s="1"/>
  <c r="O1010" i="1" s="1"/>
  <c r="P1010" i="1" s="1"/>
  <c r="O1011" i="1" s="1"/>
  <c r="P1011" i="1" s="1"/>
  <c r="O1012" i="1" s="1"/>
  <c r="P1012" i="1" s="1"/>
  <c r="O1013" i="1" s="1"/>
  <c r="P1013" i="1" s="1"/>
  <c r="O1014" i="1" s="1"/>
  <c r="P1014" i="1" s="1"/>
  <c r="O1015" i="1" s="1"/>
  <c r="P1015" i="1" s="1"/>
  <c r="O1016" i="1" s="1"/>
  <c r="P1016" i="1" s="1"/>
  <c r="O1017" i="1" s="1"/>
  <c r="P1017" i="1" s="1"/>
  <c r="O1018" i="1" s="1"/>
  <c r="P1018" i="1" s="1"/>
  <c r="O1019" i="1" s="1"/>
  <c r="P1019" i="1" s="1"/>
  <c r="O1020" i="1" s="1"/>
  <c r="P1020" i="1" s="1"/>
  <c r="O1021" i="1" s="1"/>
  <c r="P1021" i="1" s="1"/>
  <c r="O1022" i="1" s="1"/>
  <c r="P1022" i="1" s="1"/>
  <c r="O1023" i="1" s="1"/>
  <c r="P1023" i="1" s="1"/>
  <c r="O1024" i="1" s="1"/>
  <c r="P1024" i="1" s="1"/>
  <c r="O1025" i="1" s="1"/>
  <c r="P1025" i="1" s="1"/>
  <c r="O1026" i="1" s="1"/>
  <c r="P1026" i="1" s="1"/>
  <c r="O1027" i="1" s="1"/>
  <c r="P1027" i="1" s="1"/>
  <c r="O1028" i="1" s="1"/>
  <c r="P1028" i="1" s="1"/>
  <c r="O1029" i="1" s="1"/>
  <c r="P1029" i="1" s="1"/>
  <c r="O1030" i="1" s="1"/>
  <c r="P1030" i="1" s="1"/>
  <c r="O1031" i="1" s="1"/>
  <c r="P1031" i="1" s="1"/>
  <c r="O1032" i="1" s="1"/>
  <c r="P1032" i="1" s="1"/>
  <c r="O1033" i="1" s="1"/>
  <c r="P1033" i="1" s="1"/>
  <c r="O1034" i="1" s="1"/>
  <c r="P1034" i="1" s="1"/>
  <c r="O1035" i="1" s="1"/>
  <c r="P1035" i="1" s="1"/>
  <c r="O1036" i="1" s="1"/>
  <c r="P1036" i="1" s="1"/>
  <c r="O1037" i="1" s="1"/>
  <c r="P1037" i="1" s="1"/>
  <c r="O1038" i="1" s="1"/>
  <c r="P1038" i="1" s="1"/>
  <c r="O1039" i="1" s="1"/>
  <c r="P1039" i="1" s="1"/>
  <c r="O1040" i="1" s="1"/>
  <c r="P1040" i="1" s="1"/>
  <c r="O1041" i="1" s="1"/>
  <c r="P1041" i="1" s="1"/>
  <c r="O1042" i="1" s="1"/>
  <c r="P1042" i="1" s="1"/>
  <c r="O1043" i="1" s="1"/>
  <c r="P1043" i="1" s="1"/>
  <c r="O1044" i="1" s="1"/>
  <c r="P1044" i="1" s="1"/>
  <c r="O1045" i="1" s="1"/>
  <c r="P1045" i="1" s="1"/>
  <c r="O1046" i="1" s="1"/>
  <c r="P1046" i="1" s="1"/>
  <c r="O1047" i="1" s="1"/>
  <c r="P1047" i="1" s="1"/>
  <c r="O1048" i="1" s="1"/>
  <c r="P1048" i="1" s="1"/>
  <c r="O1049" i="1" s="1"/>
  <c r="P1049" i="1" s="1"/>
  <c r="O1050" i="1" s="1"/>
  <c r="P1050" i="1" s="1"/>
  <c r="O1051" i="1" s="1"/>
  <c r="P1051" i="1" s="1"/>
  <c r="O1052" i="1" s="1"/>
  <c r="P1052" i="1" s="1"/>
  <c r="O1053" i="1" s="1"/>
  <c r="P1053" i="1" s="1"/>
  <c r="O1054" i="1" s="1"/>
  <c r="P1054" i="1" s="1"/>
  <c r="O1055" i="1" s="1"/>
  <c r="P1055" i="1" s="1"/>
  <c r="O1056" i="1" s="1"/>
  <c r="P1056" i="1" s="1"/>
  <c r="O1057" i="1" s="1"/>
  <c r="P1057" i="1" s="1"/>
  <c r="O1058" i="1" s="1"/>
  <c r="P1058" i="1" s="1"/>
  <c r="O1059" i="1" s="1"/>
  <c r="P1059" i="1" s="1"/>
  <c r="O1060" i="1" s="1"/>
  <c r="P1060" i="1" s="1"/>
  <c r="O1061" i="1" s="1"/>
  <c r="P1061" i="1" s="1"/>
  <c r="O1062" i="1" s="1"/>
  <c r="P1062" i="1" s="1"/>
  <c r="O1063" i="1" s="1"/>
  <c r="P1063" i="1" s="1"/>
  <c r="O1064" i="1" s="1"/>
  <c r="P1064" i="1" s="1"/>
  <c r="O1065" i="1" s="1"/>
  <c r="P1065" i="1" s="1"/>
  <c r="O1066" i="1" s="1"/>
  <c r="P1066" i="1" s="1"/>
  <c r="O1067" i="1" s="1"/>
  <c r="P1067" i="1" s="1"/>
  <c r="O1068" i="1" s="1"/>
  <c r="P1068" i="1" s="1"/>
  <c r="O1069" i="1" s="1"/>
  <c r="P1069" i="1" s="1"/>
  <c r="O1070" i="1" s="1"/>
  <c r="P1070" i="1" s="1"/>
  <c r="O1071" i="1" s="1"/>
  <c r="P1071" i="1" s="1"/>
  <c r="O1072" i="1" s="1"/>
  <c r="P1072" i="1" s="1"/>
  <c r="O1073" i="1" s="1"/>
  <c r="P1073" i="1" s="1"/>
  <c r="O1074" i="1" s="1"/>
  <c r="P1074" i="1" s="1"/>
  <c r="O1075" i="1" s="1"/>
  <c r="P1075" i="1" s="1"/>
  <c r="O1076" i="1" s="1"/>
  <c r="P1076" i="1" s="1"/>
  <c r="O1077" i="1" s="1"/>
  <c r="P1077" i="1" s="1"/>
  <c r="O1078" i="1" s="1"/>
  <c r="P1078" i="1" s="1"/>
  <c r="O1079" i="1" s="1"/>
  <c r="P1079" i="1" s="1"/>
  <c r="O1080" i="1" s="1"/>
  <c r="P1080" i="1" s="1"/>
  <c r="O1081" i="1" s="1"/>
  <c r="P1081" i="1" s="1"/>
  <c r="O1082" i="1" s="1"/>
  <c r="P1082" i="1" s="1"/>
  <c r="O1083" i="1" s="1"/>
  <c r="P1083" i="1" s="1"/>
  <c r="O1084" i="1" s="1"/>
  <c r="P1084" i="1" s="1"/>
  <c r="O1085" i="1" s="1"/>
  <c r="P1085" i="1" s="1"/>
  <c r="O1086" i="1" s="1"/>
  <c r="P1086" i="1" s="1"/>
  <c r="O1087" i="1" s="1"/>
  <c r="P1087" i="1" s="1"/>
  <c r="O1088" i="1" s="1"/>
  <c r="P1088" i="1" s="1"/>
  <c r="O1089" i="1" s="1"/>
  <c r="P1089" i="1" s="1"/>
  <c r="O1090" i="1" s="1"/>
  <c r="P1090" i="1" s="1"/>
  <c r="O1091" i="1" s="1"/>
  <c r="P1091" i="1" s="1"/>
  <c r="O1092" i="1" s="1"/>
  <c r="P1092" i="1" s="1"/>
  <c r="O1093" i="1" s="1"/>
  <c r="P1093" i="1" s="1"/>
  <c r="O1094" i="1" s="1"/>
  <c r="P1094" i="1" s="1"/>
  <c r="O1095" i="1" s="1"/>
  <c r="P1095" i="1" s="1"/>
  <c r="O1096" i="1" s="1"/>
  <c r="P1096" i="1" s="1"/>
  <c r="O1097" i="1" s="1"/>
  <c r="P1097" i="1" s="1"/>
  <c r="O1098" i="1" s="1"/>
  <c r="P1098" i="1" s="1"/>
  <c r="O1099" i="1" s="1"/>
  <c r="P1099" i="1" s="1"/>
  <c r="O1100" i="1" s="1"/>
  <c r="P1100" i="1" s="1"/>
  <c r="O1101" i="1" s="1"/>
  <c r="P1101" i="1" s="1"/>
  <c r="O1102" i="1" s="1"/>
  <c r="P1102" i="1" s="1"/>
  <c r="O1103" i="1" s="1"/>
  <c r="P1103" i="1" s="1"/>
  <c r="O1104" i="1" s="1"/>
  <c r="P1104" i="1" s="1"/>
  <c r="O1105" i="1" s="1"/>
  <c r="P1105" i="1" s="1"/>
  <c r="O1106" i="1" s="1"/>
  <c r="P1106" i="1" s="1"/>
  <c r="O1107" i="1" s="1"/>
  <c r="P1107" i="1" s="1"/>
  <c r="O1108" i="1" s="1"/>
  <c r="P1108" i="1" s="1"/>
  <c r="O1109" i="1" s="1"/>
  <c r="P1109" i="1" s="1"/>
  <c r="O1110" i="1" s="1"/>
  <c r="P1110" i="1" s="1"/>
  <c r="O1111" i="1" s="1"/>
  <c r="P1111" i="1" s="1"/>
  <c r="O1112" i="1" s="1"/>
  <c r="P1112" i="1" s="1"/>
  <c r="O1113" i="1" s="1"/>
  <c r="P1113" i="1" s="1"/>
  <c r="O1114" i="1" s="1"/>
  <c r="P1114" i="1" s="1"/>
  <c r="O1115" i="1" s="1"/>
  <c r="P1115" i="1" s="1"/>
  <c r="O1116" i="1" s="1"/>
  <c r="P1116" i="1" s="1"/>
  <c r="O1117" i="1" s="1"/>
  <c r="P1117" i="1" s="1"/>
  <c r="O1118" i="1" s="1"/>
  <c r="P1118" i="1" s="1"/>
  <c r="O1119" i="1" s="1"/>
  <c r="P1119" i="1" s="1"/>
  <c r="O1120" i="1" s="1"/>
  <c r="P1120" i="1" s="1"/>
  <c r="O1121" i="1" s="1"/>
  <c r="P1121" i="1" s="1"/>
  <c r="O1122" i="1" s="1"/>
  <c r="P1122" i="1" s="1"/>
  <c r="O1123" i="1" s="1"/>
  <c r="P1123" i="1" s="1"/>
  <c r="O1124" i="1" s="1"/>
  <c r="P1124" i="1" s="1"/>
  <c r="O1125" i="1" s="1"/>
  <c r="P1125" i="1" s="1"/>
  <c r="O1126" i="1" s="1"/>
  <c r="P1126" i="1" s="1"/>
  <c r="O1127" i="1" s="1"/>
  <c r="P1127" i="1" s="1"/>
  <c r="O1128" i="1" s="1"/>
  <c r="P1128" i="1" s="1"/>
  <c r="O1129" i="1" s="1"/>
  <c r="P1129" i="1" s="1"/>
  <c r="O1130" i="1" s="1"/>
  <c r="P1130" i="1" s="1"/>
  <c r="O1131" i="1" s="1"/>
  <c r="P1131" i="1" s="1"/>
  <c r="O1132" i="1" s="1"/>
  <c r="P1132" i="1" s="1"/>
  <c r="O1133" i="1" s="1"/>
  <c r="P1133" i="1" s="1"/>
  <c r="O1134" i="1" s="1"/>
  <c r="P1134" i="1" s="1"/>
  <c r="O1135" i="1" s="1"/>
  <c r="P1135" i="1" s="1"/>
  <c r="O1136" i="1" s="1"/>
  <c r="P1136" i="1" s="1"/>
  <c r="O1137" i="1" s="1"/>
  <c r="P1137" i="1" s="1"/>
  <c r="O1138" i="1" s="1"/>
  <c r="P1138" i="1" s="1"/>
  <c r="O1139" i="1" s="1"/>
  <c r="P1139" i="1" s="1"/>
  <c r="O1140" i="1" s="1"/>
  <c r="P1140" i="1" s="1"/>
  <c r="O1141" i="1" s="1"/>
  <c r="P1141" i="1" s="1"/>
  <c r="O1142" i="1" s="1"/>
  <c r="P1142" i="1" s="1"/>
  <c r="O1143" i="1" s="1"/>
  <c r="P1143" i="1" s="1"/>
  <c r="O1144" i="1" s="1"/>
  <c r="P1144" i="1" s="1"/>
  <c r="O1145" i="1" s="1"/>
  <c r="P1145" i="1" s="1"/>
  <c r="O1146" i="1" s="1"/>
  <c r="P1146" i="1" s="1"/>
  <c r="O1147" i="1" s="1"/>
  <c r="P1147" i="1" s="1"/>
  <c r="O1148" i="1" s="1"/>
  <c r="P1148" i="1" s="1"/>
  <c r="O1149" i="1" s="1"/>
  <c r="P1149" i="1" s="1"/>
  <c r="O1150" i="1" s="1"/>
  <c r="P1150" i="1" s="1"/>
  <c r="O1151" i="1" s="1"/>
  <c r="P1151" i="1" s="1"/>
  <c r="O1152" i="1" s="1"/>
  <c r="P1152" i="1" s="1"/>
  <c r="O1153" i="1" s="1"/>
  <c r="P1153" i="1" s="1"/>
  <c r="O1154" i="1" s="1"/>
  <c r="P1154" i="1" s="1"/>
  <c r="O1155" i="1" s="1"/>
  <c r="P1155" i="1" s="1"/>
  <c r="O1156" i="1" s="1"/>
  <c r="P1156" i="1" s="1"/>
  <c r="O1157" i="1" s="1"/>
  <c r="P1157" i="1" s="1"/>
  <c r="O1158" i="1" s="1"/>
  <c r="P1158" i="1" s="1"/>
  <c r="O1159" i="1" s="1"/>
  <c r="P1159" i="1" s="1"/>
  <c r="O1160" i="1" s="1"/>
  <c r="P1160" i="1" s="1"/>
  <c r="O1161" i="1" s="1"/>
  <c r="P1161" i="1" s="1"/>
  <c r="O1162" i="1" s="1"/>
  <c r="P1162" i="1" s="1"/>
  <c r="O1163" i="1" s="1"/>
  <c r="P1163" i="1" s="1"/>
  <c r="O1164" i="1" s="1"/>
  <c r="P1164" i="1" s="1"/>
  <c r="O1165" i="1" s="1"/>
  <c r="P1165" i="1" s="1"/>
  <c r="O1166" i="1" s="1"/>
  <c r="P1166" i="1" s="1"/>
  <c r="O1167" i="1" s="1"/>
  <c r="P1167" i="1" s="1"/>
  <c r="O1168" i="1" s="1"/>
  <c r="P1168" i="1" s="1"/>
  <c r="O1169" i="1" s="1"/>
  <c r="P1169" i="1" s="1"/>
  <c r="O1170" i="1" s="1"/>
  <c r="P1170" i="1" s="1"/>
  <c r="O1171" i="1" s="1"/>
  <c r="P1171" i="1" s="1"/>
  <c r="O1172" i="1" s="1"/>
  <c r="P1172" i="1" s="1"/>
  <c r="O1173" i="1" s="1"/>
  <c r="P1173" i="1" s="1"/>
  <c r="O1174" i="1" s="1"/>
  <c r="P1174" i="1" s="1"/>
  <c r="O1175" i="1" s="1"/>
  <c r="P1175" i="1" s="1"/>
  <c r="O1176" i="1" s="1"/>
  <c r="P1176" i="1" s="1"/>
  <c r="O1177" i="1" s="1"/>
  <c r="P1177" i="1" s="1"/>
  <c r="O1178" i="1" s="1"/>
  <c r="P1178" i="1" s="1"/>
  <c r="O1179" i="1" s="1"/>
  <c r="P1179" i="1" s="1"/>
  <c r="O1180" i="1" s="1"/>
  <c r="P1180" i="1" s="1"/>
  <c r="O1181" i="1" s="1"/>
  <c r="P1181" i="1" s="1"/>
  <c r="O1182" i="1" s="1"/>
  <c r="P1182" i="1" s="1"/>
  <c r="O1183" i="1" s="1"/>
  <c r="P1183" i="1" s="1"/>
  <c r="O1184" i="1" s="1"/>
  <c r="P1184" i="1" s="1"/>
  <c r="O1185" i="1" s="1"/>
  <c r="P1185" i="1" s="1"/>
  <c r="O1186" i="1" s="1"/>
  <c r="P1186" i="1" s="1"/>
  <c r="O1187" i="1" s="1"/>
  <c r="P1187" i="1" s="1"/>
  <c r="O1188" i="1" s="1"/>
  <c r="P1188" i="1" s="1"/>
  <c r="O1189" i="1" s="1"/>
  <c r="P1189" i="1" s="1"/>
  <c r="O1190" i="1" s="1"/>
  <c r="P1190" i="1" s="1"/>
  <c r="O1191" i="1" s="1"/>
  <c r="P1191" i="1" s="1"/>
  <c r="O1192" i="1" s="1"/>
  <c r="P1192" i="1" s="1"/>
  <c r="O1193" i="1" s="1"/>
  <c r="P1193" i="1" s="1"/>
  <c r="O1194" i="1" s="1"/>
  <c r="P1194" i="1" s="1"/>
  <c r="O1195" i="1" s="1"/>
  <c r="P1195" i="1" s="1"/>
  <c r="O1196" i="1" s="1"/>
  <c r="P1196" i="1" s="1"/>
  <c r="O1197" i="1" s="1"/>
  <c r="P1197" i="1" s="1"/>
  <c r="O1198" i="1" s="1"/>
  <c r="P1198" i="1" s="1"/>
  <c r="O1199" i="1" s="1"/>
  <c r="P1199" i="1" s="1"/>
  <c r="O1200" i="1" s="1"/>
  <c r="P1200" i="1" s="1"/>
  <c r="O1201" i="1" s="1"/>
  <c r="P1201" i="1" s="1"/>
  <c r="O1202" i="1" s="1"/>
  <c r="P1202" i="1" s="1"/>
  <c r="O1203" i="1" s="1"/>
  <c r="P1203" i="1" s="1"/>
  <c r="O1204" i="1" s="1"/>
  <c r="P1204" i="1" s="1"/>
  <c r="O1205" i="1" s="1"/>
  <c r="P1205" i="1" s="1"/>
  <c r="O1206" i="1" s="1"/>
  <c r="P1206" i="1" s="1"/>
  <c r="O1207" i="1" s="1"/>
  <c r="P1207" i="1" s="1"/>
  <c r="O1208" i="1" s="1"/>
  <c r="P1208" i="1" s="1"/>
  <c r="O1209" i="1" s="1"/>
  <c r="P1209" i="1" s="1"/>
  <c r="O1210" i="1" s="1"/>
  <c r="P1210" i="1" s="1"/>
  <c r="O1211" i="1" s="1"/>
  <c r="P1211" i="1" s="1"/>
  <c r="O1212" i="1" s="1"/>
  <c r="P1212" i="1" s="1"/>
  <c r="O1213" i="1" s="1"/>
  <c r="P1213" i="1" s="1"/>
  <c r="O1214" i="1" s="1"/>
  <c r="P1214" i="1" s="1"/>
  <c r="O1215" i="1" s="1"/>
  <c r="P1215" i="1" s="1"/>
  <c r="O1216" i="1" s="1"/>
  <c r="P1216" i="1" s="1"/>
  <c r="O1217" i="1" s="1"/>
  <c r="P1217" i="1" s="1"/>
  <c r="O1218" i="1" s="1"/>
  <c r="P1218" i="1" s="1"/>
  <c r="O1219" i="1" s="1"/>
  <c r="P1219" i="1" s="1"/>
  <c r="O1220" i="1" s="1"/>
  <c r="P1220" i="1" s="1"/>
  <c r="O1221" i="1" s="1"/>
  <c r="P1221" i="1" s="1"/>
  <c r="O1222" i="1" s="1"/>
  <c r="P1222" i="1" s="1"/>
  <c r="O1223" i="1" s="1"/>
  <c r="P1223" i="1" s="1"/>
  <c r="O1224" i="1" s="1"/>
  <c r="P1224" i="1" s="1"/>
  <c r="O1225" i="1" s="1"/>
  <c r="P1225" i="1" s="1"/>
  <c r="O1226" i="1" s="1"/>
  <c r="P1226" i="1" s="1"/>
  <c r="O1227" i="1" s="1"/>
  <c r="P1227" i="1" s="1"/>
  <c r="O1228" i="1" s="1"/>
  <c r="P1228" i="1" s="1"/>
  <c r="O1229" i="1" s="1"/>
  <c r="P1229" i="1" s="1"/>
  <c r="O1230" i="1" s="1"/>
  <c r="P1230" i="1" s="1"/>
  <c r="O1231" i="1" s="1"/>
  <c r="P1231" i="1" s="1"/>
  <c r="O1232" i="1" s="1"/>
  <c r="P1232" i="1" s="1"/>
  <c r="O1233" i="1" s="1"/>
  <c r="P1233" i="1" s="1"/>
  <c r="O1234" i="1" s="1"/>
  <c r="P1234" i="1" s="1"/>
  <c r="O1235" i="1" s="1"/>
  <c r="P1235" i="1" s="1"/>
  <c r="O1236" i="1" s="1"/>
  <c r="P1236" i="1" s="1"/>
  <c r="O1237" i="1" s="1"/>
  <c r="P1237" i="1" s="1"/>
  <c r="O1238" i="1" s="1"/>
  <c r="P1238" i="1" s="1"/>
  <c r="O1239" i="1" s="1"/>
  <c r="P1239" i="1" s="1"/>
  <c r="O1240" i="1" s="1"/>
  <c r="P1240" i="1" s="1"/>
  <c r="O1241" i="1" s="1"/>
  <c r="P1241" i="1" s="1"/>
  <c r="O1242" i="1" s="1"/>
  <c r="P1242" i="1" s="1"/>
  <c r="O1243" i="1" s="1"/>
  <c r="P1243" i="1" s="1"/>
  <c r="O1244" i="1" s="1"/>
  <c r="P1244" i="1" s="1"/>
  <c r="O1245" i="1" s="1"/>
  <c r="P1245" i="1" s="1"/>
  <c r="O1246" i="1" s="1"/>
  <c r="P1246" i="1" s="1"/>
  <c r="O1247" i="1" s="1"/>
  <c r="P1247" i="1" s="1"/>
  <c r="O1248" i="1" s="1"/>
  <c r="P1248" i="1" s="1"/>
  <c r="O1249" i="1" s="1"/>
  <c r="P1249" i="1" s="1"/>
  <c r="O1250" i="1" s="1"/>
  <c r="P1250" i="1" s="1"/>
  <c r="O1251" i="1" s="1"/>
  <c r="P1251" i="1" s="1"/>
  <c r="O1252" i="1" s="1"/>
  <c r="P1252" i="1" s="1"/>
  <c r="O1253" i="1" s="1"/>
  <c r="P1253" i="1" s="1"/>
  <c r="O1254" i="1" s="1"/>
  <c r="P1254" i="1" s="1"/>
  <c r="O1255" i="1" s="1"/>
  <c r="P1255" i="1" s="1"/>
  <c r="O1256" i="1" s="1"/>
  <c r="P1256" i="1" s="1"/>
  <c r="O1257" i="1" s="1"/>
  <c r="P1257" i="1" s="1"/>
  <c r="O1258" i="1" s="1"/>
  <c r="P1258" i="1" s="1"/>
  <c r="O1259" i="1" s="1"/>
  <c r="P1259" i="1" s="1"/>
  <c r="O1260" i="1" s="1"/>
  <c r="P1260" i="1" s="1"/>
  <c r="O1261" i="1" s="1"/>
  <c r="P1261" i="1" s="1"/>
  <c r="O1262" i="1" s="1"/>
  <c r="P1262" i="1" s="1"/>
  <c r="O1263" i="1" s="1"/>
  <c r="P1263" i="1" s="1"/>
  <c r="O1264" i="1" s="1"/>
  <c r="P1264" i="1" s="1"/>
  <c r="O1265" i="1" s="1"/>
  <c r="P1265" i="1" s="1"/>
  <c r="O1266" i="1" s="1"/>
  <c r="P1266" i="1" s="1"/>
  <c r="O1267" i="1" s="1"/>
  <c r="P1267" i="1" s="1"/>
  <c r="O1268" i="1" s="1"/>
  <c r="P1268" i="1" s="1"/>
  <c r="O1269" i="1" s="1"/>
  <c r="P1269" i="1" s="1"/>
  <c r="O1270" i="1" s="1"/>
  <c r="P1270" i="1" s="1"/>
  <c r="O1271" i="1" s="1"/>
  <c r="P1271" i="1" s="1"/>
  <c r="O1272" i="1" s="1"/>
  <c r="P1272" i="1" s="1"/>
  <c r="O1273" i="1" s="1"/>
  <c r="P1273" i="1" s="1"/>
  <c r="O1274" i="1" s="1"/>
  <c r="P1274" i="1" s="1"/>
  <c r="O1275" i="1" s="1"/>
  <c r="P1275" i="1" s="1"/>
  <c r="O1276" i="1" s="1"/>
  <c r="P1276" i="1" s="1"/>
  <c r="O1277" i="1" s="1"/>
  <c r="P1277" i="1" s="1"/>
  <c r="O1278" i="1" s="1"/>
  <c r="P1278" i="1" s="1"/>
  <c r="O1279" i="1" s="1"/>
  <c r="P1279" i="1" s="1"/>
  <c r="O1280" i="1" s="1"/>
  <c r="P1280" i="1" s="1"/>
  <c r="O1281" i="1" s="1"/>
  <c r="P1281" i="1" s="1"/>
  <c r="O1282" i="1" s="1"/>
  <c r="P1282" i="1" s="1"/>
  <c r="O1283" i="1" s="1"/>
  <c r="P1283" i="1" s="1"/>
  <c r="O1284" i="1" s="1"/>
  <c r="P1284" i="1" s="1"/>
  <c r="O1285" i="1" s="1"/>
  <c r="P1285" i="1" s="1"/>
  <c r="O1286" i="1" s="1"/>
  <c r="P1286" i="1" s="1"/>
  <c r="O1287" i="1" s="1"/>
  <c r="P1287" i="1" s="1"/>
  <c r="O1288" i="1" s="1"/>
  <c r="P1288" i="1" s="1"/>
  <c r="O1289" i="1" s="1"/>
  <c r="P1289" i="1" s="1"/>
  <c r="O1290" i="1" s="1"/>
  <c r="P1290" i="1" s="1"/>
  <c r="O1291" i="1" s="1"/>
  <c r="P1291" i="1" s="1"/>
  <c r="O1292" i="1" s="1"/>
  <c r="P1292" i="1" s="1"/>
  <c r="O1293" i="1" s="1"/>
  <c r="P1293" i="1" s="1"/>
  <c r="O1294" i="1" s="1"/>
  <c r="P1294" i="1" s="1"/>
  <c r="O1295" i="1" s="1"/>
  <c r="P1295" i="1" s="1"/>
  <c r="O1296" i="1" s="1"/>
  <c r="P1296" i="1" s="1"/>
  <c r="O1297" i="1" s="1"/>
  <c r="P1297" i="1" s="1"/>
  <c r="O1298" i="1" s="1"/>
  <c r="P1298" i="1" s="1"/>
  <c r="O1299" i="1" s="1"/>
  <c r="P1299" i="1" s="1"/>
  <c r="O1300" i="1" s="1"/>
  <c r="P1300" i="1" s="1"/>
  <c r="O1301" i="1" s="1"/>
  <c r="P1301" i="1" s="1"/>
  <c r="O1302" i="1" s="1"/>
  <c r="P1302" i="1" s="1"/>
  <c r="O1303" i="1" s="1"/>
  <c r="P1303" i="1" s="1"/>
  <c r="O1304" i="1" s="1"/>
  <c r="P1304" i="1" s="1"/>
  <c r="O1305" i="1" s="1"/>
  <c r="P1305" i="1" s="1"/>
  <c r="O1306" i="1" s="1"/>
  <c r="P1306" i="1" s="1"/>
  <c r="O1307" i="1" s="1"/>
  <c r="P1307" i="1" s="1"/>
  <c r="O1308" i="1" s="1"/>
  <c r="P1308" i="1" s="1"/>
  <c r="O1309" i="1" s="1"/>
  <c r="P1309" i="1" s="1"/>
  <c r="O1310" i="1" s="1"/>
  <c r="P1310" i="1" s="1"/>
  <c r="O1311" i="1" s="1"/>
  <c r="P1311" i="1" s="1"/>
  <c r="O1312" i="1" s="1"/>
  <c r="P1312" i="1" s="1"/>
  <c r="O1313" i="1" s="1"/>
  <c r="P1313" i="1" s="1"/>
  <c r="O1314" i="1" s="1"/>
  <c r="P1314" i="1" s="1"/>
  <c r="O1315" i="1" s="1"/>
  <c r="P1315" i="1" s="1"/>
  <c r="O1316" i="1" s="1"/>
  <c r="P1316" i="1" s="1"/>
  <c r="O1317" i="1" s="1"/>
  <c r="P1317" i="1" s="1"/>
  <c r="O1318" i="1" s="1"/>
  <c r="P1318" i="1" s="1"/>
  <c r="O1319" i="1" s="1"/>
  <c r="P1319" i="1" s="1"/>
  <c r="O1320" i="1" s="1"/>
  <c r="P1320" i="1" s="1"/>
  <c r="O1321" i="1" s="1"/>
  <c r="P1321" i="1" s="1"/>
  <c r="O1322" i="1" s="1"/>
  <c r="P1322" i="1" s="1"/>
  <c r="O1323" i="1" s="1"/>
  <c r="P1323" i="1" s="1"/>
  <c r="O1324" i="1" s="1"/>
  <c r="P1324" i="1" s="1"/>
  <c r="O1325" i="1" s="1"/>
  <c r="P1325" i="1" s="1"/>
  <c r="O1326" i="1" s="1"/>
  <c r="P1326" i="1" s="1"/>
  <c r="O1327" i="1" s="1"/>
  <c r="P1327" i="1" s="1"/>
  <c r="O1328" i="1" s="1"/>
  <c r="P1328" i="1" s="1"/>
  <c r="O1329" i="1" s="1"/>
  <c r="P1329" i="1" s="1"/>
  <c r="O1330" i="1" s="1"/>
  <c r="P1330" i="1" s="1"/>
  <c r="O1331" i="1" s="1"/>
  <c r="P1331" i="1" s="1"/>
  <c r="O1332" i="1" s="1"/>
  <c r="P1332" i="1" s="1"/>
  <c r="O1333" i="1" s="1"/>
  <c r="P1333" i="1" s="1"/>
  <c r="O1334" i="1" s="1"/>
  <c r="P1334" i="1" s="1"/>
  <c r="O1335" i="1" s="1"/>
  <c r="P1335" i="1" s="1"/>
  <c r="O1336" i="1" s="1"/>
  <c r="P1336" i="1" s="1"/>
  <c r="O1337" i="1" s="1"/>
  <c r="P1337" i="1" s="1"/>
  <c r="O1338" i="1" s="1"/>
  <c r="P1338" i="1" s="1"/>
  <c r="O1339" i="1" s="1"/>
  <c r="P1339" i="1" s="1"/>
  <c r="O1340" i="1" s="1"/>
  <c r="P1340" i="1" s="1"/>
  <c r="O1341" i="1" s="1"/>
  <c r="P1341" i="1" s="1"/>
  <c r="O1342" i="1" s="1"/>
  <c r="P1342" i="1" s="1"/>
  <c r="O1343" i="1" s="1"/>
  <c r="P1343" i="1" s="1"/>
  <c r="O1344" i="1" s="1"/>
  <c r="P1344" i="1" s="1"/>
  <c r="O1345" i="1" s="1"/>
  <c r="P1345" i="1" s="1"/>
  <c r="O1346" i="1" s="1"/>
  <c r="P1346" i="1" s="1"/>
  <c r="O1347" i="1" s="1"/>
  <c r="P1347" i="1" s="1"/>
  <c r="O1348" i="1" s="1"/>
  <c r="P1348" i="1" s="1"/>
  <c r="O1349" i="1" s="1"/>
  <c r="P1349" i="1" s="1"/>
  <c r="O1350" i="1" s="1"/>
  <c r="P1350" i="1" s="1"/>
  <c r="O1351" i="1" s="1"/>
  <c r="P1351" i="1" s="1"/>
  <c r="O1352" i="1" s="1"/>
  <c r="P1352" i="1" s="1"/>
  <c r="O1353" i="1" s="1"/>
  <c r="P1353" i="1" s="1"/>
  <c r="O1354" i="1" s="1"/>
  <c r="P1354" i="1" s="1"/>
  <c r="O1355" i="1" s="1"/>
  <c r="P1355" i="1" s="1"/>
  <c r="O1356" i="1" s="1"/>
  <c r="P1356" i="1" s="1"/>
  <c r="O1357" i="1" s="1"/>
  <c r="P1357" i="1" s="1"/>
  <c r="O1358" i="1" s="1"/>
  <c r="P1358" i="1" s="1"/>
  <c r="O1359" i="1" s="1"/>
  <c r="P1359" i="1" s="1"/>
  <c r="O1360" i="1" s="1"/>
  <c r="P1360" i="1" s="1"/>
  <c r="O1361" i="1" s="1"/>
  <c r="P1361" i="1" s="1"/>
  <c r="O1362" i="1" s="1"/>
  <c r="P1362" i="1" s="1"/>
  <c r="O1363" i="1" s="1"/>
  <c r="P1363" i="1" s="1"/>
  <c r="O1364" i="1" s="1"/>
  <c r="P1364" i="1" s="1"/>
  <c r="O1365" i="1" s="1"/>
  <c r="P1365" i="1" s="1"/>
  <c r="O1366" i="1" s="1"/>
  <c r="P1366" i="1" s="1"/>
  <c r="O1367" i="1" s="1"/>
  <c r="P1367" i="1" s="1"/>
  <c r="O1368" i="1" s="1"/>
  <c r="P1368" i="1" s="1"/>
  <c r="O1369" i="1" s="1"/>
  <c r="P1369" i="1" s="1"/>
  <c r="O1370" i="1" s="1"/>
  <c r="P1370" i="1" s="1"/>
  <c r="O1371" i="1" s="1"/>
  <c r="P1371" i="1" s="1"/>
  <c r="O1372" i="1" s="1"/>
  <c r="P1372" i="1" s="1"/>
  <c r="O1373" i="1" s="1"/>
  <c r="P1373" i="1" s="1"/>
  <c r="O1374" i="1" s="1"/>
  <c r="P1374" i="1" s="1"/>
  <c r="O1375" i="1" s="1"/>
  <c r="P1375" i="1" s="1"/>
  <c r="O1376" i="1" s="1"/>
  <c r="P1376" i="1" s="1"/>
  <c r="O1377" i="1" s="1"/>
  <c r="P1377" i="1" s="1"/>
  <c r="O1378" i="1" s="1"/>
  <c r="P1378" i="1" s="1"/>
  <c r="O1379" i="1" s="1"/>
  <c r="P1379" i="1" s="1"/>
  <c r="O1380" i="1" s="1"/>
  <c r="P1380" i="1" s="1"/>
  <c r="O1381" i="1" s="1"/>
  <c r="P1381" i="1" s="1"/>
  <c r="O1382" i="1" s="1"/>
  <c r="P1382" i="1" s="1"/>
  <c r="O1383" i="1" s="1"/>
  <c r="P1383" i="1" s="1"/>
  <c r="O1384" i="1" s="1"/>
  <c r="P1384" i="1" s="1"/>
  <c r="O1385" i="1" s="1"/>
  <c r="P1385" i="1" s="1"/>
  <c r="O1386" i="1" s="1"/>
  <c r="P1386" i="1" s="1"/>
  <c r="O1387" i="1" s="1"/>
  <c r="P1387" i="1" s="1"/>
  <c r="O1388" i="1" s="1"/>
  <c r="P1388" i="1" s="1"/>
  <c r="O1389" i="1" s="1"/>
  <c r="P1389" i="1" s="1"/>
  <c r="O1390" i="1" s="1"/>
  <c r="P1390" i="1" s="1"/>
  <c r="O1391" i="1" s="1"/>
  <c r="P1391" i="1" s="1"/>
  <c r="O1392" i="1" s="1"/>
  <c r="P1392" i="1" s="1"/>
  <c r="O1393" i="1" s="1"/>
  <c r="P1393" i="1" s="1"/>
  <c r="O1394" i="1" s="1"/>
  <c r="P1394" i="1" s="1"/>
  <c r="O1395" i="1" s="1"/>
  <c r="P1395" i="1" s="1"/>
  <c r="O1396" i="1" s="1"/>
  <c r="P1396" i="1" s="1"/>
  <c r="O1397" i="1" s="1"/>
  <c r="P1397" i="1" s="1"/>
  <c r="O1398" i="1" s="1"/>
  <c r="P1398" i="1" s="1"/>
  <c r="O1399" i="1" s="1"/>
  <c r="P1399" i="1" s="1"/>
  <c r="O1400" i="1" s="1"/>
  <c r="P1400" i="1" s="1"/>
  <c r="O1401" i="1" s="1"/>
  <c r="P1401" i="1" s="1"/>
  <c r="O1402" i="1" s="1"/>
  <c r="P1402" i="1" s="1"/>
  <c r="O1403" i="1" s="1"/>
  <c r="P1403" i="1" s="1"/>
  <c r="O1404" i="1" s="1"/>
  <c r="P1404" i="1" s="1"/>
  <c r="O1405" i="1" s="1"/>
  <c r="P1405" i="1" s="1"/>
  <c r="O1406" i="1" s="1"/>
  <c r="P1406" i="1" s="1"/>
  <c r="O1407" i="1" s="1"/>
  <c r="P1407" i="1" s="1"/>
  <c r="O1408" i="1" s="1"/>
  <c r="P1408" i="1" s="1"/>
  <c r="O1409" i="1" s="1"/>
  <c r="P1409" i="1" s="1"/>
  <c r="O1410" i="1" s="1"/>
  <c r="P1410" i="1" s="1"/>
  <c r="O1411" i="1" s="1"/>
  <c r="P1411" i="1" s="1"/>
  <c r="O1412" i="1" s="1"/>
  <c r="P1412" i="1" s="1"/>
  <c r="O1413" i="1" s="1"/>
  <c r="P1413" i="1" s="1"/>
  <c r="O1414" i="1" s="1"/>
  <c r="P1414" i="1" s="1"/>
  <c r="O1415" i="1" s="1"/>
  <c r="P1415" i="1" s="1"/>
  <c r="O1416" i="1" s="1"/>
  <c r="P1416" i="1" s="1"/>
  <c r="O1417" i="1" s="1"/>
  <c r="P1417" i="1" s="1"/>
  <c r="O1418" i="1" s="1"/>
  <c r="P1418" i="1" s="1"/>
  <c r="O1419" i="1" s="1"/>
  <c r="P1419" i="1" s="1"/>
  <c r="O1420" i="1" s="1"/>
  <c r="P1420" i="1" s="1"/>
  <c r="O1421" i="1" s="1"/>
  <c r="P1421" i="1" s="1"/>
  <c r="O1422" i="1" s="1"/>
  <c r="P1422" i="1" s="1"/>
  <c r="O1423" i="1" s="1"/>
  <c r="P1423" i="1" s="1"/>
  <c r="O1424" i="1" s="1"/>
  <c r="P1424" i="1" s="1"/>
  <c r="O1425" i="1" s="1"/>
  <c r="P1425" i="1" s="1"/>
  <c r="O1426" i="1" s="1"/>
  <c r="P1426" i="1" s="1"/>
  <c r="O1427" i="1" s="1"/>
  <c r="P1427" i="1" s="1"/>
  <c r="O1428" i="1" s="1"/>
  <c r="P1428" i="1" s="1"/>
  <c r="O1429" i="1" s="1"/>
  <c r="P1429" i="1" s="1"/>
  <c r="O1430" i="1" s="1"/>
  <c r="P1430" i="1" s="1"/>
  <c r="O1431" i="1" s="1"/>
  <c r="P1431" i="1" s="1"/>
  <c r="O1432" i="1" s="1"/>
  <c r="P1432" i="1" s="1"/>
  <c r="O1433" i="1" s="1"/>
  <c r="P1433" i="1" s="1"/>
  <c r="O1434" i="1" s="1"/>
  <c r="P1434" i="1" s="1"/>
  <c r="O1435" i="1" s="1"/>
  <c r="P1435" i="1" s="1"/>
  <c r="O1436" i="1" s="1"/>
  <c r="P1436" i="1" s="1"/>
  <c r="O1437" i="1" s="1"/>
  <c r="P1437" i="1" s="1"/>
  <c r="O1438" i="1" s="1"/>
  <c r="P1438" i="1" s="1"/>
  <c r="O1439" i="1" s="1"/>
  <c r="P1439" i="1" s="1"/>
  <c r="O1440" i="1" s="1"/>
  <c r="P1440" i="1" s="1"/>
  <c r="O1441" i="1" s="1"/>
  <c r="P1441" i="1" s="1"/>
  <c r="O1442" i="1" s="1"/>
  <c r="P1442" i="1" s="1"/>
  <c r="O1443" i="1" s="1"/>
  <c r="P1443" i="1" s="1"/>
  <c r="O1444" i="1" s="1"/>
  <c r="P1444" i="1" s="1"/>
  <c r="O1445" i="1" s="1"/>
  <c r="P1445" i="1" s="1"/>
  <c r="O1446" i="1" s="1"/>
  <c r="P1446" i="1" s="1"/>
  <c r="O1447" i="1" s="1"/>
  <c r="P1447" i="1" s="1"/>
  <c r="O1448" i="1" s="1"/>
  <c r="P1448" i="1" s="1"/>
  <c r="O1449" i="1" s="1"/>
  <c r="P1449" i="1" s="1"/>
  <c r="O1450" i="1" s="1"/>
  <c r="P1450" i="1" s="1"/>
  <c r="O1451" i="1" s="1"/>
  <c r="P1451" i="1" s="1"/>
  <c r="O1452" i="1" s="1"/>
  <c r="P1452" i="1" s="1"/>
  <c r="O1453" i="1" s="1"/>
  <c r="P1453" i="1" s="1"/>
  <c r="O1454" i="1" s="1"/>
  <c r="P1454" i="1" s="1"/>
  <c r="O1455" i="1" s="1"/>
  <c r="P1455" i="1" s="1"/>
  <c r="O1456" i="1" s="1"/>
  <c r="P1456" i="1" s="1"/>
  <c r="O1457" i="1" s="1"/>
  <c r="P1457" i="1" s="1"/>
  <c r="O1458" i="1" s="1"/>
  <c r="P1458" i="1" s="1"/>
  <c r="O1459" i="1" s="1"/>
  <c r="P1459" i="1" s="1"/>
  <c r="O1460" i="1" s="1"/>
  <c r="P1460" i="1" s="1"/>
  <c r="O1461" i="1" s="1"/>
  <c r="P1461" i="1" s="1"/>
  <c r="O1462" i="1" s="1"/>
  <c r="P1462" i="1" s="1"/>
  <c r="O1463" i="1" s="1"/>
  <c r="P1463" i="1" s="1"/>
  <c r="O1464" i="1" s="1"/>
  <c r="P1464" i="1" s="1"/>
  <c r="O1465" i="1" s="1"/>
  <c r="P1465" i="1" s="1"/>
  <c r="O1466" i="1" s="1"/>
  <c r="P1466" i="1" s="1"/>
  <c r="O1467" i="1" s="1"/>
  <c r="P1467" i="1" s="1"/>
  <c r="O1468" i="1" s="1"/>
  <c r="P1468" i="1" s="1"/>
  <c r="O1469" i="1" s="1"/>
  <c r="P1469" i="1" s="1"/>
  <c r="O1470" i="1" s="1"/>
  <c r="P1470" i="1" s="1"/>
  <c r="O1471" i="1" s="1"/>
  <c r="P1471" i="1" s="1"/>
  <c r="O1472" i="1" s="1"/>
  <c r="P1472" i="1" s="1"/>
  <c r="O1473" i="1" s="1"/>
  <c r="P1473" i="1" s="1"/>
  <c r="O1474" i="1" s="1"/>
  <c r="P1474" i="1" s="1"/>
  <c r="O1475" i="1" s="1"/>
  <c r="P1475" i="1" s="1"/>
  <c r="O1476" i="1" s="1"/>
  <c r="P1476" i="1" s="1"/>
  <c r="O1477" i="1" s="1"/>
  <c r="P1477" i="1" s="1"/>
  <c r="O1478" i="1" s="1"/>
  <c r="P1478" i="1" s="1"/>
  <c r="O1479" i="1" s="1"/>
  <c r="P1479" i="1" s="1"/>
  <c r="O1480" i="1" s="1"/>
  <c r="P1480" i="1" s="1"/>
  <c r="O1481" i="1" s="1"/>
  <c r="P1481" i="1" s="1"/>
  <c r="O1482" i="1" s="1"/>
  <c r="P1482" i="1" s="1"/>
  <c r="O1483" i="1" s="1"/>
  <c r="P1483" i="1" s="1"/>
  <c r="O1484" i="1" s="1"/>
  <c r="P1484" i="1" s="1"/>
  <c r="O1485" i="1" s="1"/>
  <c r="P1485" i="1" s="1"/>
  <c r="O1486" i="1" s="1"/>
  <c r="P1486" i="1" s="1"/>
  <c r="O1487" i="1" s="1"/>
  <c r="P1487" i="1" s="1"/>
  <c r="O1488" i="1" s="1"/>
  <c r="P1488" i="1" s="1"/>
  <c r="O1489" i="1" s="1"/>
  <c r="P1489" i="1" s="1"/>
  <c r="O1490" i="1" s="1"/>
  <c r="P1490" i="1" s="1"/>
  <c r="O1491" i="1" s="1"/>
  <c r="P1491" i="1" s="1"/>
  <c r="O1492" i="1" s="1"/>
  <c r="P1492" i="1" s="1"/>
  <c r="O1493" i="1" s="1"/>
  <c r="P1493" i="1" s="1"/>
  <c r="O1494" i="1" s="1"/>
  <c r="P1494" i="1" s="1"/>
  <c r="O1495" i="1" s="1"/>
  <c r="P1495" i="1" s="1"/>
  <c r="O1496" i="1" s="1"/>
  <c r="P1496" i="1" s="1"/>
  <c r="O1497" i="1" s="1"/>
  <c r="P1497" i="1" s="1"/>
  <c r="O1498" i="1" s="1"/>
  <c r="P1498" i="1" s="1"/>
  <c r="O1499" i="1" s="1"/>
  <c r="P1499" i="1" s="1"/>
  <c r="O1500" i="1" s="1"/>
  <c r="P1500" i="1" s="1"/>
  <c r="O1501" i="1" s="1"/>
  <c r="P1501" i="1" s="1"/>
  <c r="O1502" i="1" s="1"/>
  <c r="P1502" i="1" s="1"/>
  <c r="O1503" i="1" s="1"/>
  <c r="P1503" i="1" s="1"/>
  <c r="O1504" i="1" s="1"/>
  <c r="P1504" i="1" s="1"/>
  <c r="O1505" i="1" s="1"/>
  <c r="P1505" i="1" s="1"/>
  <c r="O1506" i="1" s="1"/>
  <c r="P1506" i="1" s="1"/>
  <c r="O1507" i="1" s="1"/>
  <c r="P1507" i="1" s="1"/>
  <c r="O1508" i="1" s="1"/>
  <c r="P1508" i="1" s="1"/>
  <c r="O1509" i="1" s="1"/>
  <c r="P1509" i="1" s="1"/>
  <c r="O1510" i="1" s="1"/>
  <c r="P1510" i="1" s="1"/>
  <c r="O1511" i="1" s="1"/>
  <c r="P1511" i="1" s="1"/>
  <c r="O1512" i="1" s="1"/>
  <c r="P1512" i="1" s="1"/>
  <c r="O1513" i="1" s="1"/>
  <c r="P1513" i="1" s="1"/>
  <c r="O1514" i="1" s="1"/>
  <c r="P1514" i="1" s="1"/>
  <c r="O1515" i="1" s="1"/>
  <c r="P1515" i="1" s="1"/>
  <c r="O1516" i="1" s="1"/>
  <c r="P1516" i="1" s="1"/>
  <c r="O1517" i="1" s="1"/>
  <c r="P1517" i="1" s="1"/>
  <c r="O1518" i="1" s="1"/>
  <c r="P1518" i="1" s="1"/>
  <c r="O1519" i="1" s="1"/>
  <c r="P1519" i="1" s="1"/>
  <c r="O1520" i="1" s="1"/>
  <c r="P1520" i="1" s="1"/>
  <c r="O1521" i="1" s="1"/>
  <c r="P1521" i="1" s="1"/>
  <c r="O1522" i="1" s="1"/>
  <c r="P1522" i="1" s="1"/>
  <c r="O1523" i="1" s="1"/>
  <c r="P1523" i="1" s="1"/>
  <c r="O1524" i="1" s="1"/>
  <c r="P1524" i="1" s="1"/>
  <c r="O1525" i="1" s="1"/>
  <c r="P1525" i="1" s="1"/>
  <c r="O1526" i="1" s="1"/>
  <c r="P1526" i="1" s="1"/>
  <c r="O1527" i="1" s="1"/>
  <c r="P1527" i="1" s="1"/>
  <c r="O1528" i="1" s="1"/>
  <c r="P1528" i="1" s="1"/>
  <c r="O1529" i="1" s="1"/>
  <c r="P1529" i="1" s="1"/>
  <c r="O1530" i="1" s="1"/>
  <c r="P1530" i="1" s="1"/>
  <c r="O1531" i="1" s="1"/>
  <c r="P1531" i="1" s="1"/>
  <c r="O1532" i="1" s="1"/>
  <c r="P1532" i="1" s="1"/>
  <c r="O1533" i="1" s="1"/>
  <c r="P1533" i="1" s="1"/>
  <c r="O1534" i="1" s="1"/>
  <c r="P1534" i="1" s="1"/>
  <c r="O1535" i="1" s="1"/>
  <c r="P1535" i="1" s="1"/>
  <c r="O1536" i="1" s="1"/>
  <c r="P1536" i="1" s="1"/>
  <c r="O1537" i="1" s="1"/>
  <c r="P1537" i="1" s="1"/>
  <c r="O1538" i="1" s="1"/>
  <c r="P1538" i="1" s="1"/>
  <c r="O1539" i="1" s="1"/>
  <c r="P1539" i="1" s="1"/>
  <c r="O1540" i="1" s="1"/>
  <c r="P1540" i="1" s="1"/>
  <c r="O1541" i="1" s="1"/>
  <c r="P1541" i="1" s="1"/>
  <c r="O1542" i="1" s="1"/>
  <c r="P1542" i="1" s="1"/>
  <c r="O1543" i="1" s="1"/>
  <c r="P1543" i="1" s="1"/>
  <c r="O1544" i="1" s="1"/>
  <c r="P1544" i="1" s="1"/>
  <c r="O1545" i="1" s="1"/>
  <c r="P1545" i="1" s="1"/>
  <c r="O1546" i="1" s="1"/>
  <c r="P1546" i="1" s="1"/>
  <c r="O1547" i="1" s="1"/>
  <c r="P1547" i="1" s="1"/>
  <c r="O1548" i="1" s="1"/>
  <c r="P1548" i="1" s="1"/>
  <c r="O1549" i="1" s="1"/>
  <c r="P1549" i="1" s="1"/>
  <c r="O1550" i="1" s="1"/>
  <c r="P1550" i="1" s="1"/>
  <c r="O1551" i="1" s="1"/>
  <c r="P1551" i="1" s="1"/>
  <c r="O1552" i="1" s="1"/>
  <c r="P1552" i="1" s="1"/>
  <c r="O1553" i="1" s="1"/>
  <c r="P1553" i="1" s="1"/>
  <c r="O1554" i="1" s="1"/>
  <c r="P1554" i="1" s="1"/>
  <c r="O1555" i="1" s="1"/>
  <c r="P1555" i="1" s="1"/>
  <c r="O1556" i="1" s="1"/>
  <c r="P1556" i="1" s="1"/>
  <c r="O1557" i="1" s="1"/>
  <c r="P1557" i="1" s="1"/>
  <c r="O1558" i="1" s="1"/>
  <c r="P1558" i="1" s="1"/>
  <c r="O1559" i="1" s="1"/>
  <c r="P1559" i="1" s="1"/>
  <c r="O1560" i="1" s="1"/>
  <c r="P1560" i="1" s="1"/>
  <c r="O1561" i="1" s="1"/>
  <c r="P1561" i="1" s="1"/>
  <c r="O1562" i="1" s="1"/>
  <c r="P1562" i="1" s="1"/>
  <c r="O1563" i="1" s="1"/>
  <c r="P1563" i="1" s="1"/>
  <c r="O1564" i="1" s="1"/>
  <c r="P1564" i="1" s="1"/>
  <c r="O1565" i="1" s="1"/>
  <c r="P1565" i="1" s="1"/>
  <c r="O1566" i="1" s="1"/>
  <c r="P1566" i="1" s="1"/>
  <c r="O1567" i="1" s="1"/>
  <c r="P1567" i="1" s="1"/>
  <c r="O1568" i="1" s="1"/>
  <c r="P1568" i="1" s="1"/>
  <c r="O1569" i="1" s="1"/>
  <c r="P1569" i="1" s="1"/>
  <c r="O1570" i="1" s="1"/>
  <c r="P1570" i="1" s="1"/>
  <c r="O1571" i="1" s="1"/>
  <c r="P1571" i="1" s="1"/>
  <c r="O1572" i="1" s="1"/>
  <c r="P1572" i="1" s="1"/>
  <c r="O1573" i="1" s="1"/>
  <c r="P1573" i="1" s="1"/>
  <c r="O1574" i="1" s="1"/>
  <c r="P1574" i="1" s="1"/>
  <c r="O1575" i="1" s="1"/>
  <c r="P1575" i="1" s="1"/>
  <c r="O1576" i="1" s="1"/>
  <c r="P1576" i="1" s="1"/>
  <c r="O1577" i="1" s="1"/>
  <c r="P1577" i="1" s="1"/>
  <c r="O1578" i="1" s="1"/>
  <c r="P1578" i="1" s="1"/>
  <c r="O1579" i="1" s="1"/>
  <c r="P1579" i="1" s="1"/>
  <c r="O1580" i="1" s="1"/>
  <c r="P1580" i="1" s="1"/>
  <c r="O1581" i="1" s="1"/>
  <c r="P1581" i="1" s="1"/>
  <c r="O1582" i="1" s="1"/>
  <c r="P1582" i="1" s="1"/>
  <c r="O1583" i="1" s="1"/>
  <c r="P1583" i="1" s="1"/>
  <c r="O1584" i="1" s="1"/>
  <c r="P1584" i="1" s="1"/>
  <c r="O1585" i="1" s="1"/>
  <c r="P1585" i="1" s="1"/>
  <c r="O1586" i="1" s="1"/>
  <c r="P1586" i="1" s="1"/>
  <c r="O1587" i="1" s="1"/>
  <c r="P1587" i="1" s="1"/>
  <c r="O1588" i="1" s="1"/>
  <c r="P1588" i="1" s="1"/>
  <c r="O1589" i="1" s="1"/>
  <c r="P1589" i="1" s="1"/>
  <c r="O1590" i="1" s="1"/>
  <c r="P1590" i="1" s="1"/>
  <c r="O1591" i="1" s="1"/>
  <c r="P1591" i="1" s="1"/>
  <c r="O1592" i="1" s="1"/>
  <c r="P1592" i="1" s="1"/>
  <c r="O1593" i="1" s="1"/>
  <c r="P1593" i="1" s="1"/>
  <c r="O1594" i="1" s="1"/>
  <c r="P1594" i="1" s="1"/>
  <c r="O1595" i="1" s="1"/>
  <c r="P1595" i="1" s="1"/>
  <c r="O1596" i="1" s="1"/>
  <c r="P1596" i="1" s="1"/>
  <c r="O1597" i="1" s="1"/>
  <c r="P1597" i="1" s="1"/>
  <c r="O1598" i="1" s="1"/>
  <c r="P1598" i="1" s="1"/>
  <c r="O1599" i="1" s="1"/>
  <c r="P1599" i="1" s="1"/>
  <c r="O1600" i="1" s="1"/>
  <c r="P1600" i="1" s="1"/>
  <c r="O1601" i="1" s="1"/>
  <c r="P1601" i="1" s="1"/>
  <c r="O1602" i="1" s="1"/>
  <c r="P1602" i="1" s="1"/>
  <c r="O1603" i="1" s="1"/>
  <c r="P1603" i="1" s="1"/>
  <c r="O1604" i="1" s="1"/>
  <c r="P1604" i="1" s="1"/>
  <c r="O1605" i="1" s="1"/>
  <c r="P1605" i="1" s="1"/>
  <c r="O1606" i="1" s="1"/>
  <c r="P1606" i="1" s="1"/>
  <c r="O1607" i="1" s="1"/>
  <c r="P1607" i="1" s="1"/>
  <c r="O1608" i="1" s="1"/>
  <c r="P1608" i="1" s="1"/>
  <c r="O1609" i="1" s="1"/>
  <c r="P1609" i="1" s="1"/>
  <c r="O1610" i="1" s="1"/>
  <c r="P1610" i="1" s="1"/>
  <c r="O1611" i="1" s="1"/>
  <c r="P1611" i="1" s="1"/>
  <c r="O1612" i="1" s="1"/>
  <c r="P1612" i="1" s="1"/>
  <c r="O1613" i="1" s="1"/>
  <c r="P1613" i="1" s="1"/>
  <c r="O1614" i="1" s="1"/>
  <c r="P1614" i="1" s="1"/>
  <c r="O1615" i="1" s="1"/>
  <c r="P1615" i="1" s="1"/>
  <c r="O1616" i="1" s="1"/>
  <c r="P1616" i="1" s="1"/>
  <c r="O1617" i="1" s="1"/>
  <c r="P1617" i="1" s="1"/>
  <c r="O1618" i="1" s="1"/>
  <c r="P1618" i="1" s="1"/>
  <c r="O1619" i="1" s="1"/>
  <c r="P1619" i="1" s="1"/>
  <c r="O1620" i="1" s="1"/>
  <c r="P1620" i="1" s="1"/>
  <c r="O1621" i="1" s="1"/>
  <c r="P1621" i="1" s="1"/>
  <c r="O1622" i="1" s="1"/>
  <c r="P1622" i="1" s="1"/>
  <c r="O1623" i="1" s="1"/>
  <c r="P1623" i="1" s="1"/>
  <c r="O1624" i="1" s="1"/>
  <c r="P1624" i="1" s="1"/>
  <c r="O1625" i="1" s="1"/>
  <c r="P1625" i="1" s="1"/>
  <c r="O1626" i="1" s="1"/>
  <c r="P1626" i="1" s="1"/>
  <c r="O1627" i="1" s="1"/>
  <c r="P1627" i="1" s="1"/>
  <c r="O1628" i="1" s="1"/>
  <c r="P1628" i="1" s="1"/>
  <c r="O1629" i="1" s="1"/>
  <c r="P1629" i="1" s="1"/>
  <c r="O1630" i="1" s="1"/>
  <c r="P1630" i="1" s="1"/>
  <c r="O1631" i="1" s="1"/>
  <c r="P1631" i="1" s="1"/>
  <c r="O1632" i="1" s="1"/>
  <c r="P1632" i="1" s="1"/>
  <c r="O1633" i="1" s="1"/>
  <c r="P1633" i="1" s="1"/>
  <c r="O1634" i="1" s="1"/>
  <c r="P1634" i="1" s="1"/>
  <c r="O1635" i="1" s="1"/>
  <c r="P1635" i="1" s="1"/>
  <c r="O1636" i="1" s="1"/>
  <c r="P1636" i="1" s="1"/>
  <c r="O1637" i="1" s="1"/>
  <c r="P1637" i="1" s="1"/>
  <c r="O1638" i="1" s="1"/>
  <c r="P1638" i="1" s="1"/>
  <c r="O1639" i="1" s="1"/>
  <c r="P1639" i="1" s="1"/>
  <c r="O1640" i="1" s="1"/>
  <c r="P1640" i="1" s="1"/>
  <c r="O1641" i="1" s="1"/>
  <c r="P1641" i="1" s="1"/>
  <c r="O1642" i="1" s="1"/>
  <c r="P1642" i="1" s="1"/>
  <c r="O1643" i="1" s="1"/>
  <c r="P1643" i="1" s="1"/>
  <c r="O1644" i="1" s="1"/>
  <c r="P1644" i="1" s="1"/>
  <c r="O1645" i="1" s="1"/>
  <c r="P1645" i="1" s="1"/>
  <c r="O1646" i="1" s="1"/>
  <c r="P1646" i="1" s="1"/>
  <c r="O1647" i="1" s="1"/>
  <c r="P1647" i="1" s="1"/>
  <c r="O1648" i="1" s="1"/>
  <c r="P1648" i="1" s="1"/>
  <c r="O1649" i="1" s="1"/>
  <c r="P1649" i="1" s="1"/>
  <c r="O1650" i="1" s="1"/>
  <c r="P1650" i="1" s="1"/>
  <c r="O1651" i="1" s="1"/>
  <c r="P1651" i="1" s="1"/>
  <c r="O1652" i="1" s="1"/>
  <c r="P1652" i="1" s="1"/>
  <c r="O1653" i="1" s="1"/>
  <c r="P1653" i="1" s="1"/>
  <c r="O1654" i="1" s="1"/>
  <c r="P1654" i="1" s="1"/>
  <c r="O1655" i="1" s="1"/>
  <c r="P1655" i="1" s="1"/>
  <c r="O1656" i="1" s="1"/>
  <c r="P1656" i="1" s="1"/>
  <c r="O1657" i="1" s="1"/>
  <c r="P1657" i="1" s="1"/>
  <c r="O1658" i="1" s="1"/>
  <c r="P1658" i="1" s="1"/>
  <c r="O1659" i="1" s="1"/>
  <c r="P1659" i="1" s="1"/>
  <c r="O1660" i="1" s="1"/>
  <c r="P1660" i="1" s="1"/>
  <c r="O1661" i="1" s="1"/>
  <c r="P1661" i="1" s="1"/>
  <c r="O1662" i="1" s="1"/>
  <c r="P1662" i="1" s="1"/>
  <c r="O1663" i="1" s="1"/>
  <c r="P1663" i="1" s="1"/>
  <c r="O1664" i="1" s="1"/>
  <c r="P1664" i="1" s="1"/>
  <c r="O1665" i="1" s="1"/>
  <c r="P1665" i="1" s="1"/>
  <c r="O1666" i="1" s="1"/>
  <c r="P1666" i="1" s="1"/>
  <c r="O1667" i="1" s="1"/>
  <c r="P1667" i="1" s="1"/>
  <c r="O1668" i="1" s="1"/>
  <c r="P1668" i="1" s="1"/>
  <c r="O1669" i="1" s="1"/>
  <c r="P1669" i="1" s="1"/>
  <c r="O1670" i="1" s="1"/>
  <c r="P1670" i="1" s="1"/>
  <c r="O1671" i="1" s="1"/>
  <c r="P1671" i="1" s="1"/>
  <c r="O1672" i="1" s="1"/>
  <c r="P1672" i="1" s="1"/>
  <c r="O1673" i="1" s="1"/>
  <c r="P1673" i="1" s="1"/>
  <c r="O1674" i="1" s="1"/>
  <c r="P1674" i="1" s="1"/>
  <c r="O1675" i="1" s="1"/>
  <c r="P1675" i="1" s="1"/>
  <c r="O1676" i="1" s="1"/>
  <c r="P1676" i="1" s="1"/>
  <c r="O1677" i="1" s="1"/>
  <c r="P1677" i="1" s="1"/>
  <c r="O1678" i="1" s="1"/>
  <c r="P1678" i="1" s="1"/>
  <c r="O1679" i="1" s="1"/>
  <c r="P1679" i="1" s="1"/>
  <c r="O1680" i="1" s="1"/>
  <c r="P1680" i="1" s="1"/>
  <c r="O1681" i="1" s="1"/>
  <c r="P1681" i="1" s="1"/>
  <c r="O1682" i="1" s="1"/>
  <c r="P1682" i="1" s="1"/>
  <c r="O1683" i="1" s="1"/>
  <c r="P1683" i="1" s="1"/>
  <c r="O1684" i="1" s="1"/>
  <c r="P1684" i="1" s="1"/>
  <c r="O1685" i="1" s="1"/>
  <c r="P1685" i="1" s="1"/>
  <c r="O1686" i="1" s="1"/>
  <c r="P1686" i="1" s="1"/>
  <c r="O1687" i="1" s="1"/>
  <c r="P1687" i="1" s="1"/>
  <c r="O1688" i="1" s="1"/>
  <c r="P1688" i="1" s="1"/>
  <c r="O1689" i="1" s="1"/>
  <c r="P1689" i="1" s="1"/>
  <c r="O1690" i="1" s="1"/>
  <c r="P1690" i="1" s="1"/>
  <c r="O1691" i="1" s="1"/>
  <c r="P1691" i="1" s="1"/>
  <c r="O1692" i="1" s="1"/>
  <c r="P1692" i="1" s="1"/>
  <c r="O1693" i="1" s="1"/>
  <c r="P1693" i="1" s="1"/>
  <c r="O1694" i="1" s="1"/>
  <c r="P1694" i="1" s="1"/>
  <c r="O1695" i="1" s="1"/>
  <c r="P1695" i="1" s="1"/>
  <c r="O1696" i="1" s="1"/>
  <c r="P1696" i="1" s="1"/>
  <c r="O1697" i="1" s="1"/>
  <c r="P1697" i="1" s="1"/>
  <c r="O1698" i="1" s="1"/>
  <c r="P1698" i="1" s="1"/>
  <c r="O1699" i="1" s="1"/>
  <c r="P1699" i="1" s="1"/>
  <c r="O1700" i="1" s="1"/>
  <c r="P1700" i="1" s="1"/>
  <c r="O1701" i="1" s="1"/>
  <c r="P1701" i="1" s="1"/>
  <c r="O1702" i="1" s="1"/>
  <c r="P1702" i="1" s="1"/>
  <c r="O1703" i="1" s="1"/>
  <c r="P1703" i="1" s="1"/>
  <c r="O1704" i="1" s="1"/>
  <c r="P1704" i="1" s="1"/>
  <c r="O1705" i="1" s="1"/>
  <c r="P1705" i="1" s="1"/>
  <c r="O1706" i="1" s="1"/>
  <c r="P1706" i="1" s="1"/>
  <c r="O1707" i="1" s="1"/>
  <c r="P1707" i="1" s="1"/>
  <c r="O1708" i="1" s="1"/>
  <c r="P1708" i="1" s="1"/>
  <c r="O1709" i="1" s="1"/>
  <c r="P1709" i="1" s="1"/>
  <c r="O1710" i="1" s="1"/>
  <c r="P1710" i="1" s="1"/>
  <c r="O1711" i="1" s="1"/>
  <c r="P1711" i="1" s="1"/>
  <c r="O1712" i="1" s="1"/>
  <c r="P1712" i="1" s="1"/>
  <c r="O1713" i="1" s="1"/>
  <c r="P1713" i="1" s="1"/>
  <c r="O1714" i="1" s="1"/>
  <c r="P1714" i="1" s="1"/>
  <c r="O1715" i="1" s="1"/>
  <c r="P1715" i="1" s="1"/>
  <c r="O1716" i="1" s="1"/>
  <c r="P1716" i="1" s="1"/>
  <c r="O1717" i="1" s="1"/>
  <c r="P1717" i="1" s="1"/>
  <c r="O1718" i="1" s="1"/>
  <c r="P1718" i="1" s="1"/>
  <c r="O1719" i="1" s="1"/>
  <c r="P1719" i="1" s="1"/>
  <c r="O1720" i="1" s="1"/>
  <c r="P1720" i="1" s="1"/>
  <c r="O1721" i="1" s="1"/>
  <c r="P1721" i="1" s="1"/>
  <c r="O1722" i="1" s="1"/>
  <c r="P1722" i="1" s="1"/>
  <c r="O1723" i="1" s="1"/>
  <c r="P1723" i="1" s="1"/>
  <c r="O1724" i="1" s="1"/>
  <c r="P1724" i="1" s="1"/>
  <c r="O1725" i="1" s="1"/>
  <c r="P1725" i="1" s="1"/>
  <c r="O1726" i="1" s="1"/>
  <c r="P1726" i="1" s="1"/>
  <c r="O1727" i="1" s="1"/>
  <c r="P1727" i="1" s="1"/>
  <c r="O1728" i="1" s="1"/>
  <c r="P1728" i="1" s="1"/>
  <c r="O1729" i="1" s="1"/>
  <c r="P1729" i="1" s="1"/>
  <c r="O1730" i="1" s="1"/>
  <c r="P1730" i="1" s="1"/>
  <c r="O1731" i="1" s="1"/>
  <c r="P1731" i="1" s="1"/>
  <c r="O1732" i="1" s="1"/>
  <c r="P1732" i="1" s="1"/>
  <c r="O1733" i="1" s="1"/>
  <c r="P1733" i="1" s="1"/>
  <c r="O1734" i="1" s="1"/>
  <c r="P1734" i="1" s="1"/>
  <c r="O1735" i="1" s="1"/>
  <c r="P1735" i="1" s="1"/>
  <c r="O1736" i="1" s="1"/>
  <c r="P1736" i="1" s="1"/>
  <c r="O1737" i="1" s="1"/>
  <c r="P1737" i="1" s="1"/>
  <c r="O1738" i="1" s="1"/>
  <c r="P1738" i="1" s="1"/>
  <c r="O1739" i="1" s="1"/>
  <c r="P1739" i="1" s="1"/>
  <c r="O1740" i="1" s="1"/>
  <c r="P1740" i="1" s="1"/>
  <c r="O1741" i="1" s="1"/>
  <c r="P1741" i="1" s="1"/>
  <c r="O1742" i="1" s="1"/>
  <c r="P1742" i="1" s="1"/>
  <c r="O1743" i="1" s="1"/>
  <c r="P1743" i="1" s="1"/>
  <c r="O1744" i="1" s="1"/>
  <c r="P1744" i="1" s="1"/>
  <c r="O1745" i="1" s="1"/>
  <c r="P1745" i="1" s="1"/>
  <c r="O1746" i="1" s="1"/>
  <c r="P1746" i="1" s="1"/>
  <c r="O1747" i="1" s="1"/>
  <c r="P1747" i="1" s="1"/>
  <c r="O1748" i="1" s="1"/>
  <c r="P1748" i="1" s="1"/>
  <c r="O1749" i="1" s="1"/>
  <c r="P1749" i="1" s="1"/>
  <c r="O1750" i="1" s="1"/>
  <c r="P1750" i="1" s="1"/>
  <c r="O1751" i="1" s="1"/>
  <c r="P1751" i="1" s="1"/>
  <c r="O1752" i="1" s="1"/>
  <c r="P1752" i="1" s="1"/>
  <c r="O1753" i="1" s="1"/>
  <c r="P1753" i="1" s="1"/>
  <c r="O1754" i="1" s="1"/>
  <c r="P1754" i="1" s="1"/>
  <c r="O1755" i="1" s="1"/>
  <c r="P1755" i="1" s="1"/>
  <c r="O1756" i="1" s="1"/>
  <c r="P1756" i="1" s="1"/>
  <c r="O1757" i="1" s="1"/>
  <c r="P1757" i="1" s="1"/>
  <c r="O1758" i="1" s="1"/>
  <c r="P1758" i="1" s="1"/>
  <c r="O1759" i="1" s="1"/>
  <c r="P1759" i="1" s="1"/>
  <c r="O1760" i="1" s="1"/>
  <c r="P1760" i="1" s="1"/>
  <c r="O1761" i="1" s="1"/>
  <c r="P1761" i="1" s="1"/>
  <c r="O1762" i="1" s="1"/>
  <c r="P1762" i="1" s="1"/>
  <c r="O1763" i="1" s="1"/>
  <c r="P1763" i="1" s="1"/>
  <c r="O1764" i="1" s="1"/>
  <c r="P1764" i="1" s="1"/>
  <c r="O1765" i="1" s="1"/>
  <c r="P1765" i="1" s="1"/>
  <c r="O1766" i="1" s="1"/>
  <c r="P1766" i="1" s="1"/>
  <c r="O1767" i="1" s="1"/>
  <c r="P1767" i="1" s="1"/>
  <c r="O1768" i="1" s="1"/>
  <c r="P1768" i="1" s="1"/>
  <c r="O1769" i="1" s="1"/>
  <c r="P1769" i="1" s="1"/>
  <c r="O1770" i="1" s="1"/>
  <c r="P1770" i="1" s="1"/>
  <c r="O1771" i="1" s="1"/>
  <c r="P1771" i="1" s="1"/>
  <c r="O1772" i="1" s="1"/>
  <c r="P1772" i="1" s="1"/>
  <c r="O1773" i="1" s="1"/>
  <c r="P1773" i="1" s="1"/>
  <c r="O1774" i="1" s="1"/>
  <c r="P1774" i="1" s="1"/>
  <c r="O1775" i="1" s="1"/>
  <c r="P1775" i="1" s="1"/>
  <c r="O1776" i="1" s="1"/>
  <c r="P1776" i="1" s="1"/>
  <c r="O1777" i="1" s="1"/>
  <c r="P1777" i="1" s="1"/>
  <c r="O1778" i="1" s="1"/>
  <c r="P1778" i="1" s="1"/>
  <c r="O1779" i="1" s="1"/>
  <c r="P1779" i="1" s="1"/>
  <c r="O1780" i="1" s="1"/>
  <c r="P1780" i="1" s="1"/>
  <c r="O1781" i="1" s="1"/>
  <c r="P1781" i="1" s="1"/>
  <c r="O1782" i="1" s="1"/>
  <c r="P1782" i="1" s="1"/>
  <c r="O1783" i="1" s="1"/>
  <c r="P1783" i="1" s="1"/>
  <c r="O1784" i="1" s="1"/>
  <c r="P1784" i="1" s="1"/>
  <c r="O1785" i="1" s="1"/>
  <c r="P1785" i="1" s="1"/>
  <c r="O1786" i="1" s="1"/>
  <c r="P1786" i="1" s="1"/>
  <c r="O1787" i="1" s="1"/>
  <c r="P1787" i="1" s="1"/>
  <c r="O1788" i="1" s="1"/>
  <c r="P1788" i="1" s="1"/>
  <c r="O1789" i="1" s="1"/>
  <c r="P1789" i="1" s="1"/>
  <c r="O1790" i="1" s="1"/>
  <c r="P1790" i="1" s="1"/>
  <c r="O1791" i="1" s="1"/>
  <c r="P1791" i="1" s="1"/>
  <c r="O1792" i="1" s="1"/>
  <c r="P1792" i="1" s="1"/>
  <c r="O1793" i="1" s="1"/>
  <c r="P1793" i="1" s="1"/>
  <c r="O1794" i="1" s="1"/>
  <c r="P1794" i="1" s="1"/>
  <c r="O1795" i="1" s="1"/>
  <c r="P1795" i="1" s="1"/>
  <c r="O1796" i="1" s="1"/>
  <c r="P1796" i="1" s="1"/>
  <c r="O1797" i="1" s="1"/>
  <c r="P1797" i="1" s="1"/>
  <c r="O1798" i="1" s="1"/>
  <c r="P1798" i="1" s="1"/>
  <c r="O1799" i="1" s="1"/>
  <c r="P1799" i="1" s="1"/>
  <c r="O1800" i="1" s="1"/>
  <c r="P1800" i="1" s="1"/>
  <c r="O1801" i="1" s="1"/>
  <c r="P1801" i="1" s="1"/>
  <c r="O1802" i="1" s="1"/>
  <c r="P1802" i="1" s="1"/>
  <c r="O1803" i="1" s="1"/>
  <c r="P1803" i="1" s="1"/>
  <c r="O1804" i="1" s="1"/>
  <c r="P1804" i="1" s="1"/>
  <c r="O1805" i="1" s="1"/>
  <c r="P1805" i="1" s="1"/>
  <c r="O1806" i="1" s="1"/>
  <c r="P1806" i="1" s="1"/>
  <c r="O1807" i="1" s="1"/>
  <c r="P1807" i="1" s="1"/>
  <c r="O1808" i="1" s="1"/>
  <c r="P1808" i="1" s="1"/>
  <c r="O1809" i="1" s="1"/>
  <c r="P1809" i="1" s="1"/>
  <c r="O1810" i="1" s="1"/>
  <c r="P1810" i="1" s="1"/>
  <c r="O1811" i="1" s="1"/>
  <c r="P1811" i="1" s="1"/>
  <c r="O1812" i="1" s="1"/>
  <c r="P1812" i="1" s="1"/>
  <c r="O1813" i="1" s="1"/>
  <c r="P1813" i="1" s="1"/>
  <c r="O1814" i="1" s="1"/>
  <c r="P1814" i="1" s="1"/>
  <c r="O1815" i="1" s="1"/>
  <c r="P1815" i="1" s="1"/>
  <c r="O1816" i="1" s="1"/>
  <c r="P1816" i="1" s="1"/>
  <c r="O1817" i="1" s="1"/>
  <c r="P1817" i="1" s="1"/>
  <c r="O1818" i="1" s="1"/>
  <c r="P1818" i="1" s="1"/>
  <c r="O1819" i="1" s="1"/>
  <c r="P1819" i="1" s="1"/>
  <c r="O1820" i="1" s="1"/>
  <c r="P1820" i="1" s="1"/>
  <c r="O1821" i="1" s="1"/>
  <c r="P1821" i="1" s="1"/>
  <c r="O1822" i="1" s="1"/>
  <c r="P1822" i="1" s="1"/>
  <c r="O1823" i="1" s="1"/>
  <c r="P1823" i="1" s="1"/>
  <c r="O1824" i="1" s="1"/>
  <c r="P1824" i="1" s="1"/>
  <c r="O1825" i="1" s="1"/>
  <c r="P1825" i="1" s="1"/>
  <c r="O1826" i="1" s="1"/>
  <c r="P1826" i="1" s="1"/>
  <c r="O1827" i="1" s="1"/>
  <c r="P1827" i="1" s="1"/>
  <c r="O1828" i="1" s="1"/>
  <c r="P1828" i="1" s="1"/>
  <c r="O1829" i="1" s="1"/>
  <c r="P1829" i="1" s="1"/>
  <c r="O1830" i="1" s="1"/>
  <c r="P1830" i="1" s="1"/>
  <c r="O1831" i="1" s="1"/>
  <c r="P1831" i="1" s="1"/>
  <c r="O1832" i="1" s="1"/>
  <c r="P1832" i="1" s="1"/>
  <c r="O1833" i="1" s="1"/>
  <c r="P1833" i="1" s="1"/>
  <c r="O1834" i="1" s="1"/>
  <c r="P1834" i="1" s="1"/>
  <c r="O1835" i="1" s="1"/>
  <c r="P1835" i="1" s="1"/>
  <c r="O1836" i="1" s="1"/>
  <c r="P1836" i="1" s="1"/>
  <c r="O1837" i="1" s="1"/>
  <c r="P1837" i="1" s="1"/>
  <c r="O1838" i="1" s="1"/>
  <c r="P1838" i="1" s="1"/>
  <c r="O1839" i="1" s="1"/>
  <c r="P1839" i="1" s="1"/>
  <c r="O1840" i="1" s="1"/>
  <c r="P1840" i="1" s="1"/>
  <c r="O1841" i="1" s="1"/>
  <c r="P1841" i="1" s="1"/>
  <c r="O1842" i="1" s="1"/>
  <c r="P1842" i="1" s="1"/>
  <c r="O1843" i="1" s="1"/>
  <c r="P1843" i="1" s="1"/>
  <c r="O1844" i="1" s="1"/>
  <c r="P1844" i="1" s="1"/>
  <c r="O1845" i="1" s="1"/>
  <c r="P1845" i="1" s="1"/>
  <c r="O1846" i="1" s="1"/>
  <c r="P1846" i="1" s="1"/>
  <c r="O1847" i="1" s="1"/>
  <c r="P1847" i="1" s="1"/>
  <c r="O1848" i="1" s="1"/>
  <c r="P1848" i="1" s="1"/>
  <c r="O1849" i="1" s="1"/>
  <c r="P1849" i="1" s="1"/>
  <c r="O1850" i="1" s="1"/>
  <c r="P1850" i="1" s="1"/>
  <c r="O1851" i="1" s="1"/>
  <c r="P1851" i="1" s="1"/>
  <c r="O1852" i="1" s="1"/>
  <c r="P1852" i="1" s="1"/>
  <c r="O1853" i="1" s="1"/>
  <c r="P1853" i="1" s="1"/>
  <c r="O1854" i="1" s="1"/>
  <c r="P1854" i="1" s="1"/>
  <c r="O1855" i="1" s="1"/>
  <c r="P1855" i="1" s="1"/>
  <c r="O1856" i="1" s="1"/>
  <c r="P1856" i="1" s="1"/>
  <c r="O1857" i="1" s="1"/>
  <c r="P1857" i="1" s="1"/>
  <c r="O1858" i="1" s="1"/>
  <c r="P1858" i="1" s="1"/>
  <c r="O1859" i="1" s="1"/>
  <c r="P1859" i="1" s="1"/>
  <c r="O1860" i="1" s="1"/>
  <c r="P1860" i="1" s="1"/>
  <c r="O1861" i="1" s="1"/>
  <c r="P1861" i="1" s="1"/>
  <c r="O1862" i="1" s="1"/>
  <c r="P1862" i="1" s="1"/>
  <c r="O1863" i="1" s="1"/>
  <c r="P1863" i="1" s="1"/>
  <c r="O1864" i="1" s="1"/>
  <c r="P1864" i="1" s="1"/>
  <c r="O1865" i="1" s="1"/>
  <c r="P1865" i="1" s="1"/>
  <c r="O1866" i="1" s="1"/>
  <c r="P1866" i="1" s="1"/>
  <c r="O1867" i="1" s="1"/>
  <c r="P1867" i="1" s="1"/>
  <c r="O1868" i="1" s="1"/>
  <c r="P1868" i="1" s="1"/>
  <c r="O1869" i="1" s="1"/>
  <c r="P1869" i="1" s="1"/>
  <c r="O1870" i="1" s="1"/>
  <c r="P1870" i="1" s="1"/>
  <c r="O1871" i="1" s="1"/>
  <c r="P1871" i="1" s="1"/>
  <c r="O1872" i="1" s="1"/>
  <c r="P1872" i="1" s="1"/>
  <c r="O1873" i="1" s="1"/>
  <c r="P1873" i="1" s="1"/>
  <c r="O1874" i="1" s="1"/>
  <c r="P1874" i="1" s="1"/>
  <c r="O1875" i="1" s="1"/>
  <c r="P1875" i="1" s="1"/>
  <c r="O1876" i="1" s="1"/>
  <c r="P1876" i="1" s="1"/>
  <c r="O1877" i="1" s="1"/>
  <c r="P1877" i="1" s="1"/>
  <c r="O1878" i="1" s="1"/>
  <c r="P1878" i="1" s="1"/>
  <c r="O1879" i="1" s="1"/>
  <c r="P1879" i="1" s="1"/>
  <c r="O1880" i="1" s="1"/>
  <c r="P1880" i="1" s="1"/>
  <c r="O1881" i="1" s="1"/>
  <c r="P1881" i="1" s="1"/>
  <c r="O1882" i="1" s="1"/>
  <c r="P1882" i="1" s="1"/>
  <c r="O1883" i="1" s="1"/>
  <c r="P1883" i="1" s="1"/>
  <c r="O1884" i="1" s="1"/>
  <c r="P1884" i="1" s="1"/>
  <c r="O1885" i="1" s="1"/>
  <c r="P1885" i="1" s="1"/>
  <c r="O1886" i="1" s="1"/>
  <c r="P1886" i="1" s="1"/>
  <c r="O1887" i="1" s="1"/>
  <c r="P1887" i="1" s="1"/>
  <c r="O1888" i="1" s="1"/>
  <c r="P1888" i="1" s="1"/>
  <c r="O1889" i="1" s="1"/>
  <c r="P1889" i="1" s="1"/>
  <c r="O1890" i="1" s="1"/>
  <c r="P1890" i="1" s="1"/>
  <c r="O1891" i="1" s="1"/>
  <c r="P1891" i="1" s="1"/>
  <c r="O1892" i="1" s="1"/>
  <c r="P1892" i="1" s="1"/>
  <c r="O1893" i="1" s="1"/>
  <c r="P1893" i="1" s="1"/>
  <c r="O1894" i="1" s="1"/>
  <c r="P1894" i="1" s="1"/>
  <c r="O1895" i="1" s="1"/>
  <c r="P1895" i="1" s="1"/>
  <c r="O1896" i="1" s="1"/>
  <c r="P1896" i="1" s="1"/>
  <c r="O1897" i="1" s="1"/>
  <c r="P1897" i="1" s="1"/>
  <c r="O1898" i="1" s="1"/>
  <c r="P1898" i="1" s="1"/>
  <c r="O1899" i="1" s="1"/>
  <c r="P1899" i="1" s="1"/>
  <c r="O1900" i="1" s="1"/>
  <c r="P1900" i="1" s="1"/>
  <c r="O1901" i="1" s="1"/>
  <c r="P1901" i="1" s="1"/>
  <c r="O1902" i="1" s="1"/>
  <c r="P1902" i="1" s="1"/>
  <c r="O1903" i="1" s="1"/>
  <c r="P1903" i="1" s="1"/>
  <c r="O1904" i="1" s="1"/>
  <c r="P1904" i="1" s="1"/>
  <c r="O1905" i="1" s="1"/>
  <c r="P1905" i="1" s="1"/>
  <c r="O1906" i="1" s="1"/>
  <c r="P1906" i="1" s="1"/>
  <c r="O1907" i="1" s="1"/>
  <c r="P1907" i="1" s="1"/>
  <c r="O1908" i="1" s="1"/>
  <c r="P1908" i="1" s="1"/>
  <c r="O1909" i="1" s="1"/>
  <c r="P1909" i="1" s="1"/>
  <c r="O1910" i="1" s="1"/>
  <c r="P1910" i="1" s="1"/>
  <c r="O1911" i="1" s="1"/>
  <c r="P1911" i="1" s="1"/>
  <c r="O1912" i="1" s="1"/>
  <c r="P1912" i="1" s="1"/>
  <c r="O1913" i="1" s="1"/>
  <c r="P1913" i="1" s="1"/>
  <c r="O1914" i="1" s="1"/>
  <c r="P1914" i="1" s="1"/>
  <c r="O1915" i="1" s="1"/>
  <c r="P1915" i="1" s="1"/>
  <c r="O1916" i="1" s="1"/>
  <c r="P1916" i="1" s="1"/>
  <c r="O1917" i="1" s="1"/>
  <c r="P1917" i="1" s="1"/>
  <c r="O1918" i="1" s="1"/>
  <c r="P1918" i="1" s="1"/>
  <c r="O1919" i="1" s="1"/>
  <c r="P1919" i="1" s="1"/>
  <c r="O1920" i="1" s="1"/>
  <c r="P1920" i="1" s="1"/>
  <c r="O1921" i="1" s="1"/>
  <c r="P1921" i="1" s="1"/>
  <c r="O1922" i="1" s="1"/>
  <c r="P1922" i="1" s="1"/>
  <c r="O1923" i="1" s="1"/>
  <c r="P1923" i="1" s="1"/>
  <c r="O1924" i="1" s="1"/>
  <c r="P1924" i="1" s="1"/>
  <c r="O1925" i="1" s="1"/>
  <c r="P1925" i="1" s="1"/>
  <c r="O1926" i="1" s="1"/>
  <c r="P1926" i="1" s="1"/>
  <c r="O1927" i="1" s="1"/>
  <c r="P1927" i="1" s="1"/>
  <c r="O1928" i="1" s="1"/>
  <c r="P1928" i="1" s="1"/>
  <c r="O1929" i="1" s="1"/>
  <c r="P1929" i="1" s="1"/>
  <c r="O1930" i="1" s="1"/>
  <c r="P1930" i="1" s="1"/>
  <c r="O1931" i="1" s="1"/>
  <c r="P1931" i="1" s="1"/>
  <c r="O1932" i="1" s="1"/>
  <c r="P1932" i="1" s="1"/>
  <c r="O1933" i="1" s="1"/>
  <c r="P1933" i="1" s="1"/>
  <c r="O1934" i="1" s="1"/>
  <c r="P1934" i="1" s="1"/>
  <c r="O1935" i="1" s="1"/>
  <c r="P1935" i="1" s="1"/>
  <c r="O1936" i="1" s="1"/>
  <c r="P1936" i="1" s="1"/>
  <c r="O1937" i="1" s="1"/>
  <c r="P1937" i="1" s="1"/>
  <c r="O1938" i="1" s="1"/>
  <c r="P1938" i="1" s="1"/>
  <c r="O1939" i="1" s="1"/>
  <c r="P1939" i="1" s="1"/>
  <c r="O1940" i="1" s="1"/>
  <c r="P1940" i="1" s="1"/>
  <c r="O1941" i="1" s="1"/>
  <c r="P1941" i="1" s="1"/>
  <c r="O1942" i="1" s="1"/>
  <c r="P1942" i="1" s="1"/>
  <c r="O1943" i="1" s="1"/>
  <c r="P1943" i="1" s="1"/>
  <c r="O1944" i="1" s="1"/>
  <c r="P1944" i="1" s="1"/>
  <c r="O1945" i="1" s="1"/>
  <c r="P1945" i="1" s="1"/>
  <c r="O1946" i="1" s="1"/>
  <c r="P1946" i="1" s="1"/>
  <c r="O1947" i="1" s="1"/>
  <c r="P1947" i="1" s="1"/>
  <c r="O1948" i="1" s="1"/>
  <c r="P1948" i="1" s="1"/>
  <c r="O1949" i="1" s="1"/>
  <c r="P1949" i="1" s="1"/>
  <c r="O1950" i="1" s="1"/>
  <c r="P1950" i="1" s="1"/>
  <c r="O1951" i="1" s="1"/>
  <c r="P1951" i="1" s="1"/>
  <c r="O1952" i="1" s="1"/>
  <c r="P1952" i="1" s="1"/>
  <c r="O1953" i="1" s="1"/>
  <c r="P1953" i="1" s="1"/>
  <c r="O1954" i="1" s="1"/>
  <c r="P1954" i="1" s="1"/>
  <c r="O1955" i="1" s="1"/>
  <c r="P1955" i="1" s="1"/>
  <c r="O1956" i="1" s="1"/>
  <c r="P1956" i="1" s="1"/>
  <c r="O1957" i="1" s="1"/>
  <c r="P1957" i="1" s="1"/>
  <c r="O1958" i="1" s="1"/>
  <c r="P1958" i="1" s="1"/>
  <c r="O1959" i="1" s="1"/>
  <c r="P1959" i="1" s="1"/>
  <c r="O1960" i="1" s="1"/>
  <c r="P1960" i="1" s="1"/>
  <c r="O1961" i="1" s="1"/>
  <c r="P1961" i="1" s="1"/>
  <c r="O1962" i="1" s="1"/>
  <c r="P1962" i="1" s="1"/>
  <c r="O1963" i="1" s="1"/>
  <c r="P1963" i="1" s="1"/>
  <c r="O1964" i="1" s="1"/>
  <c r="P1964" i="1" s="1"/>
  <c r="O1965" i="1" s="1"/>
  <c r="P1965" i="1" s="1"/>
  <c r="O1966" i="1" s="1"/>
  <c r="P1966" i="1" s="1"/>
  <c r="O1967" i="1" s="1"/>
  <c r="P1967" i="1" s="1"/>
  <c r="O1968" i="1" s="1"/>
  <c r="P1968" i="1" s="1"/>
  <c r="O1969" i="1" s="1"/>
  <c r="P1969" i="1" s="1"/>
  <c r="O1970" i="1" s="1"/>
  <c r="P1970" i="1" s="1"/>
  <c r="O1971" i="1" s="1"/>
  <c r="P1971" i="1" s="1"/>
  <c r="O1972" i="1" s="1"/>
  <c r="P1972" i="1" s="1"/>
  <c r="O1973" i="1" s="1"/>
  <c r="P1973" i="1" s="1"/>
  <c r="O1974" i="1" s="1"/>
  <c r="P1974" i="1" s="1"/>
  <c r="O1975" i="1" s="1"/>
  <c r="P1975" i="1" s="1"/>
  <c r="O1976" i="1" s="1"/>
  <c r="P1976" i="1" s="1"/>
  <c r="O1977" i="1" s="1"/>
  <c r="P1977" i="1" s="1"/>
  <c r="O1978" i="1" s="1"/>
  <c r="P1978" i="1" s="1"/>
  <c r="O1979" i="1" s="1"/>
  <c r="P1979" i="1" s="1"/>
  <c r="O1980" i="1" s="1"/>
  <c r="P1980" i="1" s="1"/>
  <c r="O1981" i="1" s="1"/>
  <c r="P1981" i="1" s="1"/>
  <c r="O1982" i="1" s="1"/>
  <c r="P1982" i="1" s="1"/>
  <c r="O1983" i="1" s="1"/>
  <c r="P1983" i="1" s="1"/>
  <c r="O1984" i="1" s="1"/>
  <c r="P1984" i="1" s="1"/>
  <c r="O1985" i="1" s="1"/>
  <c r="P1985" i="1" s="1"/>
  <c r="O1986" i="1" s="1"/>
  <c r="P1986" i="1" s="1"/>
  <c r="O1987" i="1" s="1"/>
  <c r="P1987" i="1" s="1"/>
  <c r="O1988" i="1" s="1"/>
  <c r="P1988" i="1" s="1"/>
  <c r="O1989" i="1" s="1"/>
  <c r="P1989" i="1" s="1"/>
  <c r="O1990" i="1" s="1"/>
  <c r="P1990" i="1" s="1"/>
  <c r="O1991" i="1" s="1"/>
  <c r="P1991" i="1" s="1"/>
  <c r="O1992" i="1" s="1"/>
  <c r="P1992" i="1" s="1"/>
  <c r="O1993" i="1" s="1"/>
  <c r="P1993" i="1" s="1"/>
  <c r="O1994" i="1" s="1"/>
  <c r="P1994" i="1" s="1"/>
  <c r="O1995" i="1" s="1"/>
  <c r="P1995" i="1" s="1"/>
  <c r="O1996" i="1" s="1"/>
  <c r="P1996" i="1" s="1"/>
  <c r="O1997" i="1" s="1"/>
  <c r="P1997" i="1" s="1"/>
  <c r="O1998" i="1" s="1"/>
  <c r="P1998" i="1" s="1"/>
  <c r="O1999" i="1" s="1"/>
  <c r="P1999" i="1" s="1"/>
  <c r="O2000" i="1" s="1"/>
  <c r="P2000" i="1" s="1"/>
  <c r="O2001" i="1" s="1"/>
  <c r="P2001" i="1" s="1"/>
  <c r="O2002" i="1" s="1"/>
  <c r="P2002" i="1" s="1"/>
  <c r="O2003" i="1" s="1"/>
  <c r="P2003" i="1" s="1"/>
  <c r="O2004" i="1" s="1"/>
  <c r="P2004" i="1" s="1"/>
  <c r="O2005" i="1" s="1"/>
  <c r="P2005" i="1" s="1"/>
  <c r="O2006" i="1" s="1"/>
  <c r="P2006" i="1" s="1"/>
  <c r="O2007" i="1" s="1"/>
  <c r="P2007" i="1" s="1"/>
  <c r="O2008" i="1" s="1"/>
  <c r="P2008" i="1" s="1"/>
  <c r="O2009" i="1" s="1"/>
  <c r="P2009" i="1" s="1"/>
  <c r="O2010" i="1" s="1"/>
  <c r="P2010" i="1" s="1"/>
  <c r="O2011" i="1" s="1"/>
  <c r="P2011" i="1" s="1"/>
  <c r="O2012" i="1" s="1"/>
  <c r="P2012" i="1" s="1"/>
  <c r="O2013" i="1" s="1"/>
  <c r="P2013" i="1" s="1"/>
  <c r="O2014" i="1" s="1"/>
  <c r="P2014" i="1" s="1"/>
  <c r="O2015" i="1" s="1"/>
  <c r="P2015" i="1" s="1"/>
  <c r="O2016" i="1" s="1"/>
  <c r="P2016" i="1" s="1"/>
  <c r="O2017" i="1" s="1"/>
  <c r="P2017" i="1" s="1"/>
  <c r="O2018" i="1" s="1"/>
  <c r="P2018" i="1" s="1"/>
  <c r="O2019" i="1" s="1"/>
  <c r="P2019" i="1" s="1"/>
  <c r="O2020" i="1" s="1"/>
  <c r="P2020" i="1" s="1"/>
  <c r="O2021" i="1" s="1"/>
  <c r="P2021" i="1" s="1"/>
  <c r="O2022" i="1" s="1"/>
  <c r="P2022" i="1" s="1"/>
  <c r="O2023" i="1" s="1"/>
  <c r="P2023" i="1" s="1"/>
  <c r="O2024" i="1" s="1"/>
  <c r="P2024" i="1" s="1"/>
  <c r="O2025" i="1" s="1"/>
  <c r="P2025" i="1" s="1"/>
  <c r="O2026" i="1" s="1"/>
  <c r="P2026" i="1" s="1"/>
  <c r="O2027" i="1" s="1"/>
  <c r="P2027" i="1" s="1"/>
  <c r="O2028" i="1" s="1"/>
  <c r="P2028" i="1" s="1"/>
  <c r="O2029" i="1" s="1"/>
  <c r="P2029" i="1" s="1"/>
  <c r="O2030" i="1" s="1"/>
  <c r="P2030" i="1" s="1"/>
  <c r="O2031" i="1" s="1"/>
  <c r="P2031" i="1" s="1"/>
  <c r="O2032" i="1" s="1"/>
  <c r="P2032" i="1" s="1"/>
  <c r="O2033" i="1" s="1"/>
  <c r="P2033" i="1" s="1"/>
  <c r="O2034" i="1" s="1"/>
  <c r="P2034" i="1" s="1"/>
  <c r="O2035" i="1" s="1"/>
  <c r="P2035" i="1" s="1"/>
  <c r="O2036" i="1" s="1"/>
  <c r="P2036" i="1" s="1"/>
  <c r="O2037" i="1" s="1"/>
  <c r="P2037" i="1" s="1"/>
  <c r="O2038" i="1" s="1"/>
  <c r="P2038" i="1" s="1"/>
  <c r="O2039" i="1" s="1"/>
  <c r="P2039" i="1" s="1"/>
  <c r="O2040" i="1" s="1"/>
  <c r="P2040" i="1" s="1"/>
  <c r="O2041" i="1" s="1"/>
  <c r="P2041" i="1" s="1"/>
  <c r="O2042" i="1" s="1"/>
  <c r="P2042" i="1" s="1"/>
  <c r="O2043" i="1" s="1"/>
  <c r="P2043" i="1" s="1"/>
  <c r="O2044" i="1" s="1"/>
  <c r="P2044" i="1" s="1"/>
  <c r="O2045" i="1" s="1"/>
  <c r="P2045" i="1" s="1"/>
  <c r="O2046" i="1" s="1"/>
  <c r="P2046" i="1" s="1"/>
  <c r="O2047" i="1" s="1"/>
  <c r="P2047" i="1" s="1"/>
  <c r="O2048" i="1" s="1"/>
  <c r="P2048" i="1" s="1"/>
  <c r="O2049" i="1" s="1"/>
  <c r="P2049" i="1" s="1"/>
  <c r="O2050" i="1" s="1"/>
  <c r="P2050" i="1" s="1"/>
  <c r="O2051" i="1" s="1"/>
  <c r="P2051" i="1" s="1"/>
  <c r="O2052" i="1" s="1"/>
  <c r="P2052" i="1" s="1"/>
  <c r="O2053" i="1" s="1"/>
  <c r="P2053" i="1" s="1"/>
  <c r="O2054" i="1" s="1"/>
  <c r="P2054" i="1" s="1"/>
  <c r="O2055" i="1" s="1"/>
  <c r="P2055" i="1" s="1"/>
  <c r="O2056" i="1" s="1"/>
  <c r="P2056" i="1" s="1"/>
  <c r="O2057" i="1" s="1"/>
  <c r="P2057" i="1" s="1"/>
  <c r="O2058" i="1" s="1"/>
  <c r="P2058" i="1" s="1"/>
  <c r="O2059" i="1" s="1"/>
  <c r="P2059" i="1" s="1"/>
  <c r="O2060" i="1" s="1"/>
  <c r="P2060" i="1" s="1"/>
  <c r="O2061" i="1" s="1"/>
  <c r="P2061" i="1" s="1"/>
  <c r="O2062" i="1" s="1"/>
  <c r="P2062" i="1" s="1"/>
  <c r="O2063" i="1" s="1"/>
  <c r="P2063" i="1" s="1"/>
  <c r="O2064" i="1" s="1"/>
  <c r="P2064" i="1" s="1"/>
  <c r="O2065" i="1" s="1"/>
  <c r="P2065" i="1" s="1"/>
  <c r="O2066" i="1" s="1"/>
  <c r="P2066" i="1" s="1"/>
  <c r="O2067" i="1" s="1"/>
  <c r="P2067" i="1" s="1"/>
  <c r="O2068" i="1" s="1"/>
  <c r="P2068" i="1" s="1"/>
  <c r="O2069" i="1" s="1"/>
  <c r="P2069" i="1" s="1"/>
  <c r="O2070" i="1" s="1"/>
  <c r="P2070" i="1" s="1"/>
  <c r="O2071" i="1" s="1"/>
  <c r="P2071" i="1" s="1"/>
  <c r="O2072" i="1" s="1"/>
  <c r="P2072" i="1" s="1"/>
  <c r="O2073" i="1" s="1"/>
  <c r="P2073" i="1" s="1"/>
  <c r="O2074" i="1" s="1"/>
  <c r="P2074" i="1" s="1"/>
  <c r="O2075" i="1" s="1"/>
  <c r="P2075" i="1" s="1"/>
  <c r="O2076" i="1" s="1"/>
  <c r="P2076" i="1" s="1"/>
  <c r="O2077" i="1" s="1"/>
  <c r="P2077" i="1" s="1"/>
  <c r="O2078" i="1" s="1"/>
  <c r="P2078" i="1" s="1"/>
  <c r="O2079" i="1" s="1"/>
  <c r="P2079" i="1" s="1"/>
  <c r="O2080" i="1" s="1"/>
  <c r="P2080" i="1" s="1"/>
  <c r="O2081" i="1" s="1"/>
  <c r="P2081" i="1" s="1"/>
  <c r="O2082" i="1" s="1"/>
  <c r="P2082" i="1" s="1"/>
  <c r="O2083" i="1" s="1"/>
  <c r="P2083" i="1" s="1"/>
  <c r="O2084" i="1" s="1"/>
  <c r="P2084" i="1" s="1"/>
  <c r="O2085" i="1" s="1"/>
  <c r="P2085" i="1" s="1"/>
  <c r="O2086" i="1" s="1"/>
  <c r="P2086" i="1" s="1"/>
  <c r="O2087" i="1" s="1"/>
  <c r="P2087" i="1" s="1"/>
  <c r="O2088" i="1" s="1"/>
  <c r="P2088" i="1" s="1"/>
  <c r="O2089" i="1" s="1"/>
  <c r="P2089" i="1" s="1"/>
  <c r="O2090" i="1" s="1"/>
  <c r="P2090" i="1" s="1"/>
  <c r="O2091" i="1" s="1"/>
  <c r="P2091" i="1" s="1"/>
  <c r="O2092" i="1" s="1"/>
  <c r="P2092" i="1" s="1"/>
  <c r="O2093" i="1" s="1"/>
  <c r="P2093" i="1" s="1"/>
  <c r="O2094" i="1" s="1"/>
  <c r="P2094" i="1" s="1"/>
  <c r="O2095" i="1" s="1"/>
  <c r="P2095" i="1" s="1"/>
  <c r="O2096" i="1" s="1"/>
  <c r="P2096" i="1" s="1"/>
  <c r="O2097" i="1" s="1"/>
  <c r="P2097" i="1" s="1"/>
  <c r="O2098" i="1" s="1"/>
  <c r="P2098" i="1" s="1"/>
  <c r="O2099" i="1" s="1"/>
  <c r="P2099" i="1" s="1"/>
  <c r="O2100" i="1" s="1"/>
  <c r="P2100" i="1" s="1"/>
  <c r="O2101" i="1" s="1"/>
  <c r="P2101" i="1" s="1"/>
  <c r="O2102" i="1" s="1"/>
  <c r="P2102" i="1" s="1"/>
  <c r="O2103" i="1" s="1"/>
  <c r="P2103" i="1" s="1"/>
  <c r="O2104" i="1" s="1"/>
  <c r="P2104" i="1" s="1"/>
  <c r="O2105" i="1" s="1"/>
  <c r="P2105" i="1" s="1"/>
  <c r="O2106" i="1" s="1"/>
  <c r="P2106" i="1" s="1"/>
  <c r="O2107" i="1" s="1"/>
  <c r="P2107" i="1" s="1"/>
  <c r="O2108" i="1" s="1"/>
  <c r="P2108" i="1" s="1"/>
  <c r="O2109" i="1" s="1"/>
  <c r="P2109" i="1" s="1"/>
  <c r="O2110" i="1" s="1"/>
  <c r="P2110" i="1" s="1"/>
  <c r="O2111" i="1" s="1"/>
  <c r="P2111" i="1" s="1"/>
  <c r="O2112" i="1" s="1"/>
  <c r="P2112" i="1" s="1"/>
  <c r="O2113" i="1" s="1"/>
  <c r="P2113" i="1" s="1"/>
  <c r="O2114" i="1" s="1"/>
  <c r="P2114" i="1" s="1"/>
  <c r="O2115" i="1" s="1"/>
  <c r="P2115" i="1" s="1"/>
  <c r="O2116" i="1" s="1"/>
  <c r="P2116" i="1" s="1"/>
  <c r="O2117" i="1" s="1"/>
  <c r="P2117" i="1" s="1"/>
  <c r="O2118" i="1" s="1"/>
  <c r="P2118" i="1" s="1"/>
  <c r="O2119" i="1" s="1"/>
  <c r="P2119" i="1" s="1"/>
  <c r="O2120" i="1" s="1"/>
  <c r="P2120" i="1" s="1"/>
  <c r="O2121" i="1" s="1"/>
  <c r="P2121" i="1" s="1"/>
  <c r="O2122" i="1" s="1"/>
  <c r="P2122" i="1" s="1"/>
  <c r="O2123" i="1" s="1"/>
  <c r="P2123" i="1" s="1"/>
  <c r="O2124" i="1" s="1"/>
  <c r="P2124" i="1" s="1"/>
  <c r="O2125" i="1" s="1"/>
  <c r="P2125" i="1" s="1"/>
  <c r="O2126" i="1" s="1"/>
  <c r="P2126" i="1" s="1"/>
  <c r="O2127" i="1" s="1"/>
  <c r="P2127" i="1" s="1"/>
  <c r="O2128" i="1" s="1"/>
  <c r="P2128" i="1" s="1"/>
  <c r="O2129" i="1" s="1"/>
  <c r="P2129" i="1" s="1"/>
  <c r="O2130" i="1" s="1"/>
  <c r="P2130" i="1" s="1"/>
  <c r="O2131" i="1" s="1"/>
  <c r="P2131" i="1" s="1"/>
  <c r="O2132" i="1" s="1"/>
  <c r="P2132" i="1" s="1"/>
  <c r="O2133" i="1" s="1"/>
  <c r="P2133" i="1" s="1"/>
  <c r="O2134" i="1" s="1"/>
  <c r="P2134" i="1" s="1"/>
  <c r="O2135" i="1" s="1"/>
  <c r="P2135" i="1" s="1"/>
  <c r="O2136" i="1" s="1"/>
  <c r="P2136" i="1" s="1"/>
  <c r="O2137" i="1" s="1"/>
  <c r="P2137" i="1" s="1"/>
  <c r="O2138" i="1" s="1"/>
  <c r="P2138" i="1" s="1"/>
  <c r="O2139" i="1" s="1"/>
  <c r="P2139" i="1" s="1"/>
  <c r="O2140" i="1" s="1"/>
  <c r="P2140" i="1" s="1"/>
  <c r="O2141" i="1" s="1"/>
  <c r="P2141" i="1" s="1"/>
  <c r="O2142" i="1" s="1"/>
  <c r="P2142" i="1" s="1"/>
  <c r="O2143" i="1" s="1"/>
  <c r="P2143" i="1" s="1"/>
  <c r="O2144" i="1" s="1"/>
  <c r="P2144" i="1" s="1"/>
  <c r="O2145" i="1" s="1"/>
  <c r="P2145" i="1" s="1"/>
  <c r="O2146" i="1" s="1"/>
  <c r="P2146" i="1" s="1"/>
  <c r="O2147" i="1" s="1"/>
  <c r="P2147" i="1" s="1"/>
  <c r="O2148" i="1" s="1"/>
  <c r="P2148" i="1" s="1"/>
  <c r="O2149" i="1" s="1"/>
  <c r="P2149" i="1" s="1"/>
  <c r="O2150" i="1" s="1"/>
  <c r="P2150" i="1" s="1"/>
  <c r="O2151" i="1" s="1"/>
  <c r="P2151" i="1" s="1"/>
  <c r="O2152" i="1" s="1"/>
  <c r="P2152" i="1" s="1"/>
  <c r="O2153" i="1" s="1"/>
  <c r="P2153" i="1" s="1"/>
  <c r="O2154" i="1" s="1"/>
  <c r="P2154" i="1" s="1"/>
  <c r="O2155" i="1" s="1"/>
  <c r="P2155" i="1" s="1"/>
  <c r="O2156" i="1" s="1"/>
  <c r="P2156" i="1" s="1"/>
  <c r="O2157" i="1" s="1"/>
  <c r="P2157" i="1" s="1"/>
  <c r="O2158" i="1" s="1"/>
  <c r="P2158" i="1" s="1"/>
  <c r="O2159" i="1" s="1"/>
  <c r="P2159" i="1" s="1"/>
  <c r="O2160" i="1" s="1"/>
  <c r="P2160" i="1" s="1"/>
  <c r="O2161" i="1" s="1"/>
  <c r="P2161" i="1" s="1"/>
  <c r="O2162" i="1" s="1"/>
  <c r="P2162" i="1" s="1"/>
  <c r="O2163" i="1" s="1"/>
  <c r="P2163" i="1" s="1"/>
  <c r="O2164" i="1" s="1"/>
  <c r="P2164" i="1" s="1"/>
  <c r="O2165" i="1" s="1"/>
  <c r="P2165" i="1" s="1"/>
  <c r="O2166" i="1" s="1"/>
  <c r="P2166" i="1" s="1"/>
  <c r="O2167" i="1" s="1"/>
  <c r="P2167" i="1" s="1"/>
  <c r="O2168" i="1" s="1"/>
  <c r="P2168" i="1" s="1"/>
  <c r="O2169" i="1" s="1"/>
  <c r="P2169" i="1" s="1"/>
  <c r="O2170" i="1" s="1"/>
  <c r="P2170" i="1" s="1"/>
  <c r="O2171" i="1" s="1"/>
  <c r="P2171" i="1" s="1"/>
  <c r="O2172" i="1" s="1"/>
  <c r="P2172" i="1" s="1"/>
  <c r="O2173" i="1" s="1"/>
  <c r="P2173" i="1" s="1"/>
  <c r="O2174" i="1" s="1"/>
  <c r="P2174" i="1" s="1"/>
  <c r="O2175" i="1" s="1"/>
  <c r="P2175" i="1" s="1"/>
  <c r="O2176" i="1" s="1"/>
  <c r="P2176" i="1" s="1"/>
  <c r="O2177" i="1" s="1"/>
  <c r="P2177" i="1" s="1"/>
  <c r="O2178" i="1" s="1"/>
  <c r="P2178" i="1" s="1"/>
  <c r="O2179" i="1" s="1"/>
  <c r="P2179" i="1" s="1"/>
  <c r="O2180" i="1" s="1"/>
  <c r="P2180" i="1" s="1"/>
  <c r="O2181" i="1" s="1"/>
  <c r="P2181" i="1" s="1"/>
  <c r="O2182" i="1" s="1"/>
  <c r="P2182" i="1" s="1"/>
  <c r="O2183" i="1" s="1"/>
  <c r="P2183" i="1" s="1"/>
  <c r="O2184" i="1" s="1"/>
  <c r="P2184" i="1" s="1"/>
  <c r="O2185" i="1" s="1"/>
  <c r="P2185" i="1" s="1"/>
  <c r="O2186" i="1" s="1"/>
  <c r="P2186" i="1" s="1"/>
  <c r="O2187" i="1" s="1"/>
  <c r="P2187" i="1" s="1"/>
  <c r="O2188" i="1" s="1"/>
  <c r="P2188" i="1" s="1"/>
  <c r="O2189" i="1" s="1"/>
  <c r="P2189" i="1" s="1"/>
  <c r="O2190" i="1" s="1"/>
  <c r="P2190" i="1" s="1"/>
  <c r="O2191" i="1" s="1"/>
  <c r="P2191" i="1" s="1"/>
  <c r="O2192" i="1" s="1"/>
  <c r="P2192" i="1" s="1"/>
  <c r="O2193" i="1" s="1"/>
  <c r="P2193" i="1" s="1"/>
  <c r="O2194" i="1" s="1"/>
  <c r="P2194" i="1" s="1"/>
  <c r="O2195" i="1" s="1"/>
  <c r="P2195" i="1" s="1"/>
  <c r="O2196" i="1" s="1"/>
  <c r="P2196" i="1" s="1"/>
  <c r="O2197" i="1" s="1"/>
  <c r="P2197" i="1" s="1"/>
  <c r="O2198" i="1" s="1"/>
  <c r="P2198" i="1" s="1"/>
  <c r="O2199" i="1" s="1"/>
  <c r="P2199" i="1" s="1"/>
  <c r="O2200" i="1" s="1"/>
  <c r="P2200" i="1" s="1"/>
  <c r="O2201" i="1" s="1"/>
  <c r="P2201" i="1" s="1"/>
  <c r="O2202" i="1" s="1"/>
  <c r="P2202" i="1" s="1"/>
  <c r="O2203" i="1" s="1"/>
  <c r="P2203" i="1" s="1"/>
  <c r="O2204" i="1" s="1"/>
  <c r="P2204" i="1" s="1"/>
  <c r="O2205" i="1" s="1"/>
  <c r="P2205" i="1" s="1"/>
  <c r="O2206" i="1" s="1"/>
  <c r="P2206" i="1" s="1"/>
  <c r="O2207" i="1" s="1"/>
  <c r="P2207" i="1" s="1"/>
  <c r="O2208" i="1" s="1"/>
  <c r="P2208" i="1" s="1"/>
  <c r="O2209" i="1" s="1"/>
  <c r="P2209" i="1" s="1"/>
  <c r="O2210" i="1" s="1"/>
  <c r="P2210" i="1" s="1"/>
  <c r="O2211" i="1" s="1"/>
  <c r="P2211" i="1" s="1"/>
  <c r="O2212" i="1" s="1"/>
  <c r="P2212" i="1" s="1"/>
  <c r="O2213" i="1" s="1"/>
  <c r="P2213" i="1" s="1"/>
  <c r="O2214" i="1" s="1"/>
  <c r="P2214" i="1" s="1"/>
  <c r="O2215" i="1" s="1"/>
  <c r="P2215" i="1" s="1"/>
  <c r="O2216" i="1" s="1"/>
  <c r="P2216" i="1" s="1"/>
  <c r="O2217" i="1" s="1"/>
  <c r="P2217" i="1" s="1"/>
  <c r="O2218" i="1" s="1"/>
  <c r="P2218" i="1" s="1"/>
  <c r="O2219" i="1" s="1"/>
  <c r="P2219" i="1" s="1"/>
  <c r="O2220" i="1" s="1"/>
  <c r="P2220" i="1" s="1"/>
  <c r="O2221" i="1" s="1"/>
  <c r="P2221" i="1" s="1"/>
  <c r="O2222" i="1" s="1"/>
  <c r="P2222" i="1" s="1"/>
  <c r="O2223" i="1" s="1"/>
  <c r="P2223" i="1" s="1"/>
  <c r="O2224" i="1" s="1"/>
  <c r="P2224" i="1" s="1"/>
  <c r="O2225" i="1" s="1"/>
  <c r="P2225" i="1" s="1"/>
  <c r="O2226" i="1" s="1"/>
  <c r="P2226" i="1" s="1"/>
  <c r="O2227" i="1" s="1"/>
  <c r="P2227" i="1" s="1"/>
  <c r="O2228" i="1" s="1"/>
  <c r="P2228" i="1" s="1"/>
  <c r="O2229" i="1" s="1"/>
  <c r="P2229" i="1" s="1"/>
  <c r="O2230" i="1" s="1"/>
  <c r="P2230" i="1" s="1"/>
  <c r="O2231" i="1" s="1"/>
  <c r="P2231" i="1" s="1"/>
  <c r="O2232" i="1" s="1"/>
  <c r="P2232" i="1" s="1"/>
  <c r="O2233" i="1" s="1"/>
  <c r="P2233" i="1" s="1"/>
  <c r="O2234" i="1" s="1"/>
  <c r="P2234" i="1" s="1"/>
  <c r="O2235" i="1" s="1"/>
  <c r="P2235" i="1" s="1"/>
  <c r="O2236" i="1" s="1"/>
  <c r="P2236" i="1" s="1"/>
  <c r="O2237" i="1" s="1"/>
  <c r="P2237" i="1" s="1"/>
  <c r="O2238" i="1" s="1"/>
  <c r="P2238" i="1" s="1"/>
  <c r="O2239" i="1" s="1"/>
  <c r="P2239" i="1" s="1"/>
  <c r="O2240" i="1" s="1"/>
  <c r="P2240" i="1" s="1"/>
  <c r="O2241" i="1" s="1"/>
  <c r="P2241" i="1" s="1"/>
  <c r="O2242" i="1" s="1"/>
  <c r="P2242" i="1" s="1"/>
  <c r="O2243" i="1" s="1"/>
  <c r="P2243" i="1" s="1"/>
  <c r="O2244" i="1" s="1"/>
  <c r="P2244" i="1" s="1"/>
  <c r="O2245" i="1" s="1"/>
  <c r="P2245" i="1" s="1"/>
  <c r="O2246" i="1" s="1"/>
  <c r="P2246" i="1" s="1"/>
  <c r="O2247" i="1" s="1"/>
  <c r="P2247" i="1" s="1"/>
  <c r="O2248" i="1" s="1"/>
  <c r="P2248" i="1" s="1"/>
  <c r="O2249" i="1" s="1"/>
  <c r="P2249" i="1" s="1"/>
  <c r="O2250" i="1" s="1"/>
  <c r="P2250" i="1" s="1"/>
  <c r="O2251" i="1" s="1"/>
  <c r="P2251" i="1" s="1"/>
  <c r="O2252" i="1" s="1"/>
  <c r="P2252" i="1" s="1"/>
  <c r="O2253" i="1" s="1"/>
  <c r="P2253" i="1" s="1"/>
  <c r="O2254" i="1" s="1"/>
  <c r="P2254" i="1" s="1"/>
  <c r="O2255" i="1" s="1"/>
  <c r="P2255" i="1" s="1"/>
  <c r="O2256" i="1" s="1"/>
  <c r="P2256" i="1" s="1"/>
  <c r="O2257" i="1" s="1"/>
  <c r="P2257" i="1" s="1"/>
  <c r="O2258" i="1" s="1"/>
  <c r="P2258" i="1" s="1"/>
  <c r="O2259" i="1" s="1"/>
  <c r="P2259" i="1" s="1"/>
  <c r="O2260" i="1" s="1"/>
  <c r="P2260" i="1" s="1"/>
  <c r="O2261" i="1" s="1"/>
  <c r="P2261" i="1" s="1"/>
  <c r="O2262" i="1" s="1"/>
  <c r="P2262" i="1" s="1"/>
  <c r="O2263" i="1" s="1"/>
  <c r="P2263" i="1" s="1"/>
  <c r="O2264" i="1" s="1"/>
  <c r="P2264" i="1" s="1"/>
  <c r="O2265" i="1" s="1"/>
  <c r="P2265" i="1" s="1"/>
  <c r="O2266" i="1" s="1"/>
  <c r="P2266" i="1" s="1"/>
  <c r="O2267" i="1" s="1"/>
  <c r="P2267" i="1" s="1"/>
  <c r="O2268" i="1" s="1"/>
  <c r="P2268" i="1" s="1"/>
  <c r="O2269" i="1" s="1"/>
  <c r="P2269" i="1" s="1"/>
  <c r="O2270" i="1" s="1"/>
  <c r="P2270" i="1" s="1"/>
  <c r="O2271" i="1" s="1"/>
  <c r="P2271" i="1" s="1"/>
  <c r="O2272" i="1" s="1"/>
  <c r="P2272" i="1" s="1"/>
  <c r="O2273" i="1" s="1"/>
  <c r="P2273" i="1" s="1"/>
  <c r="O2274" i="1" s="1"/>
  <c r="P2274" i="1" s="1"/>
  <c r="O2275" i="1" s="1"/>
  <c r="P2275" i="1" s="1"/>
  <c r="O2276" i="1" s="1"/>
  <c r="P2276" i="1" s="1"/>
  <c r="O2277" i="1" s="1"/>
  <c r="P2277" i="1" s="1"/>
  <c r="O2278" i="1" s="1"/>
  <c r="P2278" i="1" s="1"/>
  <c r="O2279" i="1" s="1"/>
  <c r="P2279" i="1" s="1"/>
  <c r="O2280" i="1" s="1"/>
  <c r="P2280" i="1" s="1"/>
  <c r="O2281" i="1" s="1"/>
  <c r="P2281" i="1" s="1"/>
  <c r="O2282" i="1" s="1"/>
  <c r="P2282" i="1" s="1"/>
  <c r="O2283" i="1" s="1"/>
  <c r="P2283" i="1" s="1"/>
  <c r="I1289" i="1"/>
  <c r="I1294" i="1"/>
  <c r="I1138" i="1"/>
  <c r="I1140" i="1"/>
  <c r="I1132" i="1"/>
  <c r="I1131" i="1"/>
  <c r="I1123" i="1"/>
  <c r="I1167" i="1"/>
  <c r="I1183" i="1"/>
  <c r="I1169" i="1"/>
  <c r="I1221" i="1"/>
  <c r="I1097" i="1"/>
  <c r="I1069" i="1"/>
  <c r="I1099" i="1"/>
  <c r="I1039" i="1"/>
  <c r="I994" i="1"/>
  <c r="I977" i="1"/>
  <c r="I1029" i="1"/>
  <c r="I1030" i="1"/>
  <c r="I1021" i="1"/>
  <c r="I993" i="1"/>
  <c r="I907" i="1"/>
  <c r="I960" i="1"/>
  <c r="I926" i="1"/>
  <c r="I959" i="1"/>
  <c r="I936" i="1"/>
  <c r="I942" i="1"/>
  <c r="I862" i="1"/>
  <c r="I850" i="1"/>
  <c r="I844" i="1"/>
  <c r="I843" i="1"/>
  <c r="I837" i="1"/>
  <c r="I781" i="1"/>
  <c r="I832" i="1"/>
  <c r="I816" i="1"/>
  <c r="I809" i="1"/>
  <c r="I804" i="1"/>
  <c r="I761" i="1"/>
  <c r="I737" i="1"/>
  <c r="I747" i="1"/>
  <c r="I707" i="1"/>
  <c r="I713" i="1"/>
  <c r="I715" i="1"/>
  <c r="I693" i="1"/>
  <c r="I682" i="1"/>
  <c r="I665" i="1"/>
  <c r="I678" i="1"/>
  <c r="I622" i="1"/>
  <c r="I597" i="1"/>
  <c r="I593" i="1"/>
  <c r="I637" i="1"/>
  <c r="I587" i="1"/>
  <c r="I555" i="1"/>
  <c r="I563" i="1"/>
  <c r="I548" i="1"/>
  <c r="I547" i="1"/>
  <c r="I528" i="1"/>
  <c r="I540" i="1"/>
  <c r="I529" i="1"/>
  <c r="I524" i="1"/>
  <c r="I478" i="1"/>
  <c r="I487" i="1"/>
  <c r="I465" i="1"/>
  <c r="I476" i="1"/>
  <c r="I458" i="1"/>
  <c r="I424" i="1"/>
  <c r="I386" i="1"/>
  <c r="I390" i="1"/>
  <c r="I416" i="1"/>
  <c r="I397" i="1"/>
  <c r="I365" i="1"/>
  <c r="I359" i="1"/>
  <c r="I371" i="1"/>
  <c r="I317" i="1"/>
  <c r="I325" i="1"/>
  <c r="I286" i="1"/>
  <c r="I265" i="1"/>
  <c r="I308" i="1"/>
  <c r="I272" i="1"/>
  <c r="I303" i="1"/>
  <c r="I259" i="1"/>
  <c r="I182" i="1"/>
  <c r="I180" i="1"/>
  <c r="I208" i="1"/>
  <c r="I223" i="1"/>
  <c r="I201" i="1"/>
  <c r="I217" i="1"/>
  <c r="I159" i="1"/>
  <c r="I163" i="1"/>
  <c r="I106" i="1"/>
  <c r="I96" i="1"/>
  <c r="I82" i="1"/>
  <c r="I110" i="1"/>
  <c r="I147" i="1"/>
  <c r="I139" i="1"/>
  <c r="I20" i="1"/>
  <c r="I68" i="1"/>
  <c r="I27" i="1"/>
  <c r="I63" i="1"/>
  <c r="I56" i="1"/>
  <c r="I35" i="1"/>
  <c r="I751" i="1"/>
  <c r="I736" i="1"/>
  <c r="I706" i="1"/>
  <c r="I716" i="1"/>
  <c r="I726" i="1"/>
  <c r="I734" i="1"/>
  <c r="I674" i="1"/>
  <c r="I666" i="1"/>
  <c r="I671" i="1"/>
  <c r="I620" i="1"/>
  <c r="I653" i="1"/>
  <c r="I632" i="1"/>
  <c r="I619" i="1"/>
  <c r="I631" i="1"/>
  <c r="I586" i="1"/>
  <c r="I576" i="1"/>
  <c r="I559" i="1"/>
  <c r="I546" i="1"/>
  <c r="I531" i="1"/>
  <c r="I502" i="1"/>
  <c r="I515" i="1"/>
  <c r="I525" i="1"/>
  <c r="I449" i="1"/>
  <c r="I475" i="1"/>
  <c r="I494" i="1"/>
  <c r="I477" i="1"/>
  <c r="I429" i="1"/>
  <c r="I467" i="1"/>
  <c r="I418" i="1"/>
  <c r="I375" i="1"/>
  <c r="I414" i="1"/>
  <c r="I401" i="1"/>
  <c r="I362" i="1"/>
  <c r="I358" i="1"/>
  <c r="I369" i="1"/>
  <c r="I316" i="1"/>
  <c r="I327" i="1"/>
  <c r="I287" i="1"/>
  <c r="I273" i="1"/>
  <c r="I304" i="1"/>
  <c r="I268" i="1"/>
  <c r="I298" i="1"/>
  <c r="I295" i="1"/>
  <c r="I181" i="1"/>
  <c r="I187" i="1"/>
  <c r="I215" i="1"/>
  <c r="I221" i="1"/>
  <c r="I197" i="1"/>
  <c r="I216" i="1"/>
  <c r="I154" i="1"/>
  <c r="I166" i="1"/>
  <c r="I105" i="1"/>
  <c r="I112" i="1"/>
  <c r="I95" i="1"/>
  <c r="I107" i="1"/>
  <c r="I150" i="1"/>
  <c r="I130" i="1"/>
  <c r="I13" i="1"/>
  <c r="I33" i="1"/>
  <c r="I41" i="1"/>
  <c r="I55" i="1"/>
  <c r="I26" i="1"/>
  <c r="I25" i="1"/>
  <c r="I1430" i="1"/>
  <c r="I1476" i="1"/>
  <c r="I1398" i="1"/>
  <c r="I1357" i="1"/>
  <c r="I1320" i="1"/>
  <c r="I1314" i="1"/>
  <c r="I1265" i="1"/>
  <c r="I1278" i="1"/>
  <c r="I1262" i="1"/>
  <c r="I1267" i="1"/>
  <c r="I1263" i="1"/>
  <c r="I1295" i="1"/>
  <c r="I1285" i="1"/>
  <c r="I1137" i="1"/>
  <c r="I1156" i="1"/>
  <c r="I1201" i="1"/>
  <c r="I1129" i="1"/>
  <c r="I1122" i="1"/>
  <c r="I1207" i="1"/>
  <c r="I1157" i="1"/>
  <c r="I1197" i="1"/>
  <c r="I1166" i="1"/>
  <c r="I1110" i="1"/>
  <c r="I1079" i="1"/>
  <c r="I1071" i="1"/>
  <c r="I1063" i="1"/>
  <c r="I1074" i="1"/>
  <c r="I979" i="1"/>
  <c r="I975" i="1"/>
  <c r="I990" i="1"/>
  <c r="I967" i="1"/>
  <c r="I1018" i="1"/>
  <c r="I1000" i="1"/>
  <c r="I906" i="1"/>
  <c r="I902" i="1"/>
  <c r="I952" i="1"/>
  <c r="I899" i="1"/>
  <c r="I914" i="1"/>
  <c r="I896" i="1"/>
  <c r="I860" i="1"/>
  <c r="I848" i="1"/>
  <c r="I877" i="1"/>
  <c r="I872" i="1"/>
  <c r="I795" i="1"/>
  <c r="I829" i="1"/>
  <c r="I822" i="1"/>
  <c r="I801" i="1"/>
  <c r="I831" i="1"/>
  <c r="I792" i="1"/>
  <c r="I746" i="1"/>
  <c r="I754" i="1"/>
  <c r="I745" i="1"/>
  <c r="I705" i="1"/>
  <c r="I698" i="1"/>
  <c r="I730" i="1"/>
  <c r="I692" i="1"/>
  <c r="I684" i="1"/>
  <c r="I667" i="1"/>
  <c r="I687" i="1"/>
  <c r="I601" i="1"/>
  <c r="I651" i="1"/>
  <c r="I592" i="1"/>
  <c r="I616" i="1"/>
  <c r="I640" i="1"/>
  <c r="I578" i="1"/>
  <c r="I573" i="1"/>
  <c r="I556" i="1"/>
  <c r="I579" i="1"/>
  <c r="I533" i="1"/>
  <c r="I545" i="1"/>
  <c r="I523" i="1"/>
  <c r="I520" i="1"/>
  <c r="I496" i="1"/>
  <c r="I492" i="1"/>
  <c r="I490" i="1"/>
  <c r="I460" i="1"/>
  <c r="I428" i="1"/>
  <c r="I491" i="1"/>
  <c r="I383" i="1"/>
  <c r="I382" i="1"/>
  <c r="I412" i="1"/>
  <c r="I373" i="1"/>
  <c r="I361" i="1"/>
  <c r="I363" i="1"/>
  <c r="I341" i="1"/>
  <c r="I340" i="1"/>
  <c r="I324" i="1"/>
  <c r="I254" i="1"/>
  <c r="I281" i="1"/>
  <c r="I285" i="1"/>
  <c r="I289" i="1"/>
  <c r="I252" i="1"/>
  <c r="I301" i="1"/>
  <c r="I230" i="1"/>
  <c r="I179" i="1"/>
  <c r="I220" i="1"/>
  <c r="I199" i="1"/>
  <c r="I233" i="1"/>
  <c r="I203" i="1"/>
  <c r="I165" i="1"/>
  <c r="I127" i="1"/>
  <c r="I97" i="1"/>
  <c r="I123" i="1"/>
  <c r="I111" i="1"/>
  <c r="I126" i="1"/>
  <c r="I155" i="1"/>
  <c r="I138" i="1"/>
  <c r="I59" i="1"/>
  <c r="I48" i="1"/>
  <c r="I19" i="1"/>
  <c r="I5" i="1"/>
  <c r="I4" i="1"/>
  <c r="I43" i="1"/>
  <c r="L18" i="1" a="1"/>
  <c r="L18" i="1" s="1"/>
  <c r="L400" i="1" a="1"/>
  <c r="L400" i="1" s="1"/>
  <c r="L2166" i="1" a="1"/>
  <c r="L2166" i="1" s="1"/>
  <c r="L2280" i="1" a="1"/>
  <c r="L2280" i="1" s="1"/>
  <c r="L2218" i="1" a="1"/>
  <c r="L2218" i="1" s="1"/>
  <c r="L2197" i="1" a="1"/>
  <c r="L2197" i="1" s="1"/>
  <c r="L2120" i="1" a="1"/>
  <c r="L2120" i="1" s="1"/>
  <c r="L2143" i="1" a="1"/>
  <c r="L2143" i="1" s="1"/>
  <c r="L2157" i="1" a="1"/>
  <c r="L2157" i="1" s="1"/>
  <c r="L2170" i="1" a="1"/>
  <c r="L2170" i="1" s="1"/>
  <c r="L2091" i="1" a="1"/>
  <c r="L2091" i="1" s="1"/>
  <c r="L2045" i="1" a="1"/>
  <c r="L2045" i="1" s="1"/>
  <c r="L2040" i="1" a="1"/>
  <c r="L2040" i="1" s="1"/>
  <c r="L2033" i="1" a="1"/>
  <c r="L2033" i="1" s="1"/>
  <c r="L2055" i="1" a="1"/>
  <c r="L2055" i="1" s="1"/>
  <c r="L2102" i="1" a="1"/>
  <c r="L2102" i="1" s="1"/>
  <c r="L2106" i="1" a="1"/>
  <c r="L2106" i="1" s="1"/>
  <c r="L2024" i="1" a="1"/>
  <c r="L2024" i="1" s="1"/>
  <c r="L2001" i="1" a="1"/>
  <c r="L2001" i="1" s="1"/>
  <c r="L2008" i="1" a="1"/>
  <c r="L2008" i="1" s="1"/>
  <c r="L2012" i="1" a="1"/>
  <c r="L2012" i="1" s="1"/>
  <c r="L1966" i="1" a="1"/>
  <c r="L1966" i="1" s="1"/>
  <c r="L1982" i="1" a="1"/>
  <c r="L1982" i="1" s="1"/>
  <c r="L2007" i="1" a="1"/>
  <c r="L2007" i="1" s="1"/>
  <c r="L2019" i="1" a="1"/>
  <c r="L2019" i="1" s="1"/>
  <c r="L1933" i="1" a="1"/>
  <c r="L1933" i="1" s="1"/>
  <c r="L1905" i="1" a="1"/>
  <c r="L1905" i="1" s="1"/>
  <c r="L1913" i="1" a="1"/>
  <c r="L1913" i="1" s="1"/>
  <c r="L1891" i="1" a="1"/>
  <c r="L1891" i="1" s="1"/>
  <c r="L1873" i="1" a="1"/>
  <c r="L1873" i="1" s="1"/>
  <c r="L1801" i="1" a="1"/>
  <c r="L1801" i="1" s="1"/>
  <c r="L1817" i="1" a="1"/>
  <c r="L1817" i="1" s="1"/>
  <c r="L1799" i="1" a="1"/>
  <c r="L1799" i="1" s="1"/>
  <c r="L1839" i="1" a="1"/>
  <c r="L1839" i="1" s="1"/>
  <c r="L1795" i="1" a="1"/>
  <c r="L1795" i="1" s="1"/>
  <c r="L1892" i="1" a="1"/>
  <c r="L1892" i="1" s="1"/>
  <c r="L1837" i="1" a="1"/>
  <c r="L1837" i="1" s="1"/>
  <c r="L1886" i="1" a="1"/>
  <c r="L1886" i="1" s="1"/>
  <c r="L1770" i="1" a="1"/>
  <c r="L1770" i="1" s="1"/>
  <c r="L1749" i="1" a="1"/>
  <c r="L1749" i="1" s="1"/>
  <c r="L1762" i="1" a="1"/>
  <c r="L1762" i="1" s="1"/>
  <c r="L1699" i="1" a="1"/>
  <c r="L1699" i="1" s="1"/>
  <c r="L1698" i="1" a="1"/>
  <c r="L1698" i="1" s="1"/>
  <c r="L1692" i="1" a="1"/>
  <c r="L1692" i="1" s="1"/>
  <c r="L1703" i="1" a="1"/>
  <c r="L1703" i="1" s="1"/>
  <c r="L1724" i="1" a="1"/>
  <c r="L1724" i="1" s="1"/>
  <c r="L1682" i="1" a="1"/>
  <c r="L1682" i="1" s="1"/>
  <c r="L1668" i="1" a="1"/>
  <c r="L1668" i="1" s="1"/>
  <c r="L1680" i="1" a="1"/>
  <c r="L1680" i="1" s="1"/>
  <c r="L1623" i="1" a="1"/>
  <c r="L1623" i="1" s="1"/>
  <c r="L1646" i="1" a="1"/>
  <c r="L1646" i="1" s="1"/>
  <c r="L1516" i="1" a="1"/>
  <c r="L1516" i="1" s="1"/>
  <c r="L1533" i="1" a="1"/>
  <c r="L1533" i="1" s="1"/>
  <c r="L1495" i="1" a="1"/>
  <c r="L1495" i="1" s="1"/>
  <c r="L1597" i="1" a="1"/>
  <c r="L1597" i="1" s="1"/>
  <c r="L1549" i="1" a="1"/>
  <c r="L1549" i="1" s="1"/>
  <c r="L1580" i="1" a="1"/>
  <c r="L1580" i="1" s="1"/>
  <c r="L1560" i="1" a="1"/>
  <c r="L1560" i="1" s="1"/>
  <c r="L1503" i="1" a="1"/>
  <c r="L1503" i="1" s="1"/>
  <c r="L1535" i="1" a="1"/>
  <c r="L1535" i="1" s="1"/>
  <c r="L1586" i="1" a="1"/>
  <c r="L1586" i="1" s="1"/>
  <c r="L1481" i="1" a="1"/>
  <c r="L1481" i="1" s="1"/>
  <c r="L1593" i="1" a="1"/>
  <c r="L1593" i="1" s="1"/>
  <c r="L1417" i="1" a="1"/>
  <c r="L1417" i="1" s="1"/>
  <c r="L1422" i="1" a="1"/>
  <c r="L1422" i="1" s="1"/>
  <c r="L1427" i="1" a="1"/>
  <c r="L1427" i="1" s="1"/>
  <c r="L1407" i="1" a="1"/>
  <c r="L1407" i="1" s="1"/>
  <c r="L1441" i="1" a="1"/>
  <c r="L1441" i="1" s="1"/>
  <c r="L1421" i="1" a="1"/>
  <c r="L1421" i="1" s="1"/>
  <c r="L1400" i="1" a="1"/>
  <c r="L1400" i="1" s="1"/>
  <c r="L1383" i="1" a="1"/>
  <c r="L1383" i="1" s="1"/>
  <c r="L1386" i="1" a="1"/>
  <c r="L1386" i="1" s="1"/>
  <c r="L1349" i="1" a="1"/>
  <c r="L1349" i="1" s="1"/>
  <c r="L1330" i="1" a="1"/>
  <c r="L1330" i="1" s="1"/>
  <c r="L1322" i="1" a="1"/>
  <c r="L1322" i="1" s="1"/>
  <c r="L1369" i="1" a="1"/>
  <c r="L1369" i="1" s="1"/>
  <c r="L1356" i="1" a="1"/>
  <c r="L1356" i="1" s="1"/>
  <c r="L1287" i="1" a="1"/>
  <c r="L1287" i="1" s="1"/>
  <c r="L1242" i="1" a="1"/>
  <c r="L1242" i="1" s="1"/>
  <c r="L1270" i="1" a="1"/>
  <c r="L1270" i="1" s="1"/>
  <c r="L1251" i="1" a="1"/>
  <c r="L1251" i="1" s="1"/>
  <c r="L1247" i="1" a="1"/>
  <c r="L1247" i="1" s="1"/>
  <c r="L1264" i="1" a="1"/>
  <c r="L1264" i="1" s="1"/>
  <c r="L1245" i="1" a="1"/>
  <c r="L1245" i="1" s="1"/>
  <c r="L1139" i="1" a="1"/>
  <c r="L1139" i="1" s="1"/>
  <c r="L1133" i="1" a="1"/>
  <c r="L1133" i="1" s="1"/>
  <c r="L1204" i="1" a="1"/>
  <c r="L1204" i="1" s="1"/>
  <c r="L1176" i="1" a="1"/>
  <c r="L1176" i="1" s="1"/>
  <c r="L1198" i="1" a="1"/>
  <c r="L1198" i="1" s="1"/>
  <c r="L1189" i="1" a="1"/>
  <c r="L1189" i="1" s="1"/>
  <c r="L1192" i="1" a="1"/>
  <c r="L1192" i="1" s="1"/>
  <c r="L1145" i="1" a="1"/>
  <c r="L1145" i="1" s="1"/>
  <c r="L1175" i="1" a="1"/>
  <c r="L1175" i="1" s="1"/>
  <c r="L2140" i="1" a="1"/>
  <c r="L2140" i="1" s="1"/>
  <c r="L2253" i="1" a="1"/>
  <c r="L2253" i="1" s="1"/>
  <c r="L2204" i="1" a="1"/>
  <c r="L2204" i="1" s="1"/>
  <c r="L2179" i="1" a="1"/>
  <c r="L2179" i="1" s="1"/>
  <c r="L2150" i="1" a="1"/>
  <c r="L2150" i="1" s="1"/>
  <c r="L2275" i="1" a="1"/>
  <c r="L2275" i="1" s="1"/>
  <c r="L2276" i="1" a="1"/>
  <c r="L2276" i="1" s="1"/>
  <c r="L2242" i="1" a="1"/>
  <c r="L2242" i="1" s="1"/>
  <c r="L2259" i="1" a="1"/>
  <c r="L2259" i="1" s="1"/>
  <c r="L2213" i="1" a="1"/>
  <c r="L2213" i="1" s="1"/>
  <c r="L2233" i="1" a="1"/>
  <c r="L2233" i="1" s="1"/>
  <c r="L2198" i="1" a="1"/>
  <c r="L2198" i="1" s="1"/>
  <c r="L2178" i="1" a="1"/>
  <c r="L2178" i="1" s="1"/>
  <c r="L2188" i="1" a="1"/>
  <c r="L2188" i="1" s="1"/>
  <c r="L2154" i="1" a="1"/>
  <c r="L2154" i="1" s="1"/>
  <c r="L2149" i="1" a="1"/>
  <c r="L2149" i="1" s="1"/>
  <c r="L2119" i="1" a="1"/>
  <c r="L2119" i="1" s="1"/>
  <c r="L2117" i="1" a="1"/>
  <c r="L2117" i="1" s="1"/>
  <c r="L2124" i="1" a="1"/>
  <c r="L2124" i="1" s="1"/>
  <c r="L2099" i="1" a="1"/>
  <c r="L2099" i="1" s="1"/>
  <c r="L2044" i="1" a="1"/>
  <c r="L2044" i="1" s="1"/>
  <c r="L2039" i="1" a="1"/>
  <c r="L2039" i="1" s="1"/>
  <c r="L2113" i="1" a="1"/>
  <c r="L2113" i="1" s="1"/>
  <c r="L2062" i="1" a="1"/>
  <c r="L2062" i="1" s="1"/>
  <c r="L2053" i="1" a="1"/>
  <c r="L2053" i="1" s="1"/>
  <c r="L2063" i="1" a="1"/>
  <c r="L2063" i="1" s="1"/>
  <c r="L2114" i="1" a="1"/>
  <c r="L2114" i="1" s="1"/>
  <c r="L1956" i="1" a="1"/>
  <c r="L1956" i="1" s="1"/>
  <c r="L1961" i="1" a="1"/>
  <c r="L1961" i="1" s="1"/>
  <c r="L2004" i="1" a="1"/>
  <c r="L2004" i="1" s="1"/>
  <c r="L1980" i="1" a="1"/>
  <c r="L1980" i="1" s="1"/>
  <c r="L1981" i="1" a="1"/>
  <c r="L1981" i="1" s="1"/>
  <c r="L1942" i="1" a="1"/>
  <c r="L1942" i="1" s="1"/>
  <c r="L1938" i="1" a="1"/>
  <c r="L1938" i="1" s="1"/>
  <c r="L1919" i="1" a="1"/>
  <c r="L1919" i="1" s="1"/>
  <c r="L1901" i="1" a="1"/>
  <c r="L1901" i="1" s="1"/>
  <c r="L1927" i="1" a="1"/>
  <c r="L1927" i="1" s="1"/>
  <c r="L1828" i="1" a="1"/>
  <c r="L1828" i="1" s="1"/>
  <c r="L1810" i="1" a="1"/>
  <c r="L1810" i="1" s="1"/>
  <c r="L1888" i="1" a="1"/>
  <c r="L1888" i="1" s="1"/>
  <c r="L1816" i="1" a="1"/>
  <c r="L1816" i="1" s="1"/>
  <c r="L1820" i="1" a="1"/>
  <c r="L1820" i="1" s="1"/>
  <c r="L1862" i="1" a="1"/>
  <c r="L1862" i="1" s="1"/>
  <c r="L1895" i="1" a="1"/>
  <c r="L1895" i="1" s="1"/>
  <c r="L1792" i="1" a="1"/>
  <c r="L1792" i="1" s="1"/>
  <c r="L1847" i="1" a="1"/>
  <c r="L1847" i="1" s="1"/>
  <c r="L1761" i="1" a="1"/>
  <c r="L1761" i="1" s="1"/>
  <c r="L1774" i="1" a="1"/>
  <c r="L1774" i="1" s="1"/>
  <c r="L1748" i="1" a="1"/>
  <c r="L1748" i="1" s="1"/>
  <c r="L1746" i="1" a="1"/>
  <c r="L1746" i="1" s="1"/>
  <c r="L1725" i="1" a="1"/>
  <c r="L1725" i="1" s="1"/>
  <c r="L1697" i="1" a="1"/>
  <c r="L1697" i="1" s="1"/>
  <c r="L1731" i="1" a="1"/>
  <c r="L1731" i="1" s="1"/>
  <c r="L1742" i="1" a="1"/>
  <c r="L1742" i="1" s="1"/>
  <c r="L1704" i="1" a="1"/>
  <c r="L1704" i="1" s="1"/>
  <c r="L1677" i="1" a="1"/>
  <c r="L1677" i="1" s="1"/>
  <c r="L1634" i="1" a="1"/>
  <c r="L1634" i="1" s="1"/>
  <c r="L1671" i="1" a="1"/>
  <c r="L1671" i="1" s="1"/>
  <c r="L1678" i="1" a="1"/>
  <c r="L1678" i="1" s="1"/>
  <c r="L1640" i="1" a="1"/>
  <c r="L1640" i="1" s="1"/>
  <c r="L1519" i="1" a="1"/>
  <c r="L1519" i="1" s="1"/>
  <c r="L1556" i="1" a="1"/>
  <c r="L1556" i="1" s="1"/>
  <c r="L1548" i="1" a="1"/>
  <c r="L1548" i="1" s="1"/>
  <c r="L1531" i="1" a="1"/>
  <c r="L1531" i="1" s="1"/>
  <c r="L1596" i="1" a="1"/>
  <c r="L1596" i="1" s="1"/>
  <c r="L1618" i="1" a="1"/>
  <c r="L1618" i="1" s="1"/>
  <c r="L1550" i="1" a="1"/>
  <c r="L1550" i="1" s="1"/>
  <c r="L1502" i="1" a="1"/>
  <c r="L1502" i="1" s="1"/>
  <c r="L1508" i="1" a="1"/>
  <c r="L1508" i="1" s="1"/>
  <c r="L1611" i="1" a="1"/>
  <c r="L1611" i="1" s="1"/>
  <c r="L1480" i="1" a="1"/>
  <c r="L1480" i="1" s="1"/>
  <c r="L1523" i="1" a="1"/>
  <c r="L1523" i="1" s="1"/>
  <c r="L1416" i="1" a="1"/>
  <c r="L1416" i="1" s="1"/>
  <c r="L1444" i="1" a="1"/>
  <c r="L1444" i="1" s="1"/>
  <c r="L1411" i="1" a="1"/>
  <c r="L1411" i="1" s="1"/>
  <c r="L1475" i="1" a="1"/>
  <c r="L1475" i="1" s="1"/>
  <c r="L1454" i="1" a="1"/>
  <c r="L1454" i="1" s="1"/>
  <c r="L1436" i="1" a="1"/>
  <c r="L1436" i="1" s="1"/>
  <c r="L1463" i="1" a="1"/>
  <c r="L1463" i="1" s="1"/>
  <c r="L1388" i="1" a="1"/>
  <c r="L1388" i="1" s="1"/>
  <c r="L1391" i="1" a="1"/>
  <c r="L1391" i="1" s="1"/>
  <c r="L1341" i="1" a="1"/>
  <c r="L1341" i="1" s="1"/>
  <c r="L1329" i="1" a="1"/>
  <c r="L1329" i="1" s="1"/>
  <c r="L1334" i="1" a="1"/>
  <c r="L1334" i="1" s="1"/>
  <c r="L1362" i="1" a="1"/>
  <c r="L1362" i="1" s="1"/>
  <c r="L1354" i="1" a="1"/>
  <c r="L1354" i="1" s="1"/>
  <c r="L1272" i="1" a="1"/>
  <c r="L1272" i="1" s="1"/>
  <c r="L1291" i="1" a="1"/>
  <c r="L1291" i="1" s="1"/>
  <c r="L1249" i="1" a="1"/>
  <c r="L1249" i="1" s="1"/>
  <c r="L1257" i="1" a="1"/>
  <c r="L1257" i="1" s="1"/>
  <c r="L1234" i="1" a="1"/>
  <c r="L1234" i="1" s="1"/>
  <c r="L1289" i="1" a="1"/>
  <c r="L1289" i="1" s="1"/>
  <c r="L1294" i="1" a="1"/>
  <c r="L1294" i="1" s="1"/>
  <c r="L1138" i="1" a="1"/>
  <c r="L1138" i="1" s="1"/>
  <c r="L1140" i="1" a="1"/>
  <c r="L1140" i="1" s="1"/>
  <c r="L1132" i="1" a="1"/>
  <c r="L1132" i="1" s="1"/>
  <c r="L1131" i="1" a="1"/>
  <c r="L1131" i="1" s="1"/>
  <c r="L1123" i="1" a="1"/>
  <c r="L1123" i="1" s="1"/>
  <c r="L1184" i="1" a="1"/>
  <c r="L1184" i="1" s="1"/>
  <c r="L1167" i="1" a="1"/>
  <c r="L1167" i="1" s="1"/>
  <c r="L837" i="1" a="1"/>
  <c r="L837" i="1" s="1"/>
  <c r="L2261" i="1" a="1"/>
  <c r="L2261" i="1" s="1"/>
  <c r="L2073" i="1" a="1"/>
  <c r="L2073" i="1" s="1"/>
  <c r="L2200" i="1" a="1"/>
  <c r="L2200" i="1" s="1"/>
  <c r="L2237" i="1" a="1"/>
  <c r="L2237" i="1" s="1"/>
  <c r="L2216" i="1" a="1"/>
  <c r="L2216" i="1" s="1"/>
  <c r="L2212" i="1" a="1"/>
  <c r="L2212" i="1" s="1"/>
  <c r="L2219" i="1" a="1"/>
  <c r="L2219" i="1" s="1"/>
  <c r="L2195" i="1" a="1"/>
  <c r="L2195" i="1" s="1"/>
  <c r="L2190" i="1" a="1"/>
  <c r="L2190" i="1" s="1"/>
  <c r="L2134" i="1" a="1"/>
  <c r="L2134" i="1" s="1"/>
  <c r="L2151" i="1" a="1"/>
  <c r="L2151" i="1" s="1"/>
  <c r="L2168" i="1" a="1"/>
  <c r="L2168" i="1" s="1"/>
  <c r="L2162" i="1" a="1"/>
  <c r="L2162" i="1" s="1"/>
  <c r="L2116" i="1" a="1"/>
  <c r="L2116" i="1" s="1"/>
  <c r="L2049" i="1" a="1"/>
  <c r="L2049" i="1" s="1"/>
  <c r="L2101" i="1" a="1"/>
  <c r="L2101" i="1" s="1"/>
  <c r="L2038" i="1" a="1"/>
  <c r="L2038" i="1" s="1"/>
  <c r="L2054" i="1" a="1"/>
  <c r="L2054" i="1" s="1"/>
  <c r="L2064" i="1" a="1"/>
  <c r="L2064" i="1" s="1"/>
  <c r="L2058" i="1" a="1"/>
  <c r="L2058" i="1" s="1"/>
  <c r="L2097" i="1" a="1"/>
  <c r="L2097" i="1" s="1"/>
  <c r="L2098" i="1" a="1"/>
  <c r="L2098" i="1" s="1"/>
  <c r="L1962" i="1" a="1"/>
  <c r="L1962" i="1" s="1"/>
  <c r="L1971" i="1" a="1"/>
  <c r="L1971" i="1" s="1"/>
  <c r="L1991" i="1" a="1"/>
  <c r="L1991" i="1" s="1"/>
  <c r="L1995" i="1" a="1"/>
  <c r="L1995" i="1" s="1"/>
  <c r="L1996" i="1" a="1"/>
  <c r="L1996" i="1" s="1"/>
  <c r="L1941" i="1" a="1"/>
  <c r="L1941" i="1" s="1"/>
  <c r="L2015" i="1" a="1"/>
  <c r="L2015" i="1" s="1"/>
  <c r="L1903" i="1" a="1"/>
  <c r="L1903" i="1" s="1"/>
  <c r="L1910" i="1" a="1"/>
  <c r="L1910" i="1" s="1"/>
  <c r="L1918" i="1" a="1"/>
  <c r="L1918" i="1" s="1"/>
  <c r="L1834" i="1" a="1"/>
  <c r="L1834" i="1" s="1"/>
  <c r="L1807" i="1" a="1"/>
  <c r="L1807" i="1" s="1"/>
  <c r="L1893" i="1" a="1"/>
  <c r="L1893" i="1" s="1"/>
  <c r="L1819" i="1" a="1"/>
  <c r="L1819" i="1" s="1"/>
  <c r="L1827" i="1" a="1"/>
  <c r="L1827" i="1" s="1"/>
  <c r="L1841" i="1" a="1"/>
  <c r="L1841" i="1" s="1"/>
  <c r="L1883" i="1" a="1"/>
  <c r="L1883" i="1" s="1"/>
  <c r="L1815" i="1" a="1"/>
  <c r="L1815" i="1" s="1"/>
  <c r="L1864" i="1" a="1"/>
  <c r="L1864" i="1" s="1"/>
  <c r="L1776" i="1" a="1"/>
  <c r="L1776" i="1" s="1"/>
  <c r="L1773" i="1" a="1"/>
  <c r="L1773" i="1" s="1"/>
  <c r="L1747" i="1" a="1"/>
  <c r="L1747" i="1" s="1"/>
  <c r="L1745" i="1" a="1"/>
  <c r="L1745" i="1" s="1"/>
  <c r="L1718" i="1" a="1"/>
  <c r="L1718" i="1" s="1"/>
  <c r="L1737" i="1" a="1"/>
  <c r="L1737" i="1" s="1"/>
  <c r="L1736" i="1" a="1"/>
  <c r="L1736" i="1" s="1"/>
  <c r="L1738" i="1" a="1"/>
  <c r="L1738" i="1" s="1"/>
  <c r="L1727" i="1" a="1"/>
  <c r="L1727" i="1" s="1"/>
  <c r="L1672" i="1" a="1"/>
  <c r="L1672" i="1" s="1"/>
  <c r="L1633" i="1" a="1"/>
  <c r="L1633" i="1" s="1"/>
  <c r="L1683" i="1" a="1"/>
  <c r="L1683" i="1" s="1"/>
  <c r="L1650" i="1" a="1"/>
  <c r="L1650" i="1" s="1"/>
  <c r="L1663" i="1" a="1"/>
  <c r="L1663" i="1" s="1"/>
  <c r="L1554" i="1" a="1"/>
  <c r="L1554" i="1" s="1"/>
  <c r="L1553" i="1" a="1"/>
  <c r="L1553" i="1" s="1"/>
  <c r="L1619" i="1" a="1"/>
  <c r="L1619" i="1" s="1"/>
  <c r="L1541" i="1" a="1"/>
  <c r="L1541" i="1" s="1"/>
  <c r="L1576" i="1" a="1"/>
  <c r="L1576" i="1" s="1"/>
  <c r="L1617" i="1" a="1"/>
  <c r="L1617" i="1" s="1"/>
  <c r="L1546" i="1" a="1"/>
  <c r="L1546" i="1" s="1"/>
  <c r="L1500" i="1" a="1"/>
  <c r="L1500" i="1" s="1"/>
  <c r="L1587" i="1" a="1"/>
  <c r="L1587" i="1" s="1"/>
  <c r="L1613" i="1" a="1"/>
  <c r="L1613" i="1" s="1"/>
  <c r="L1605" i="1" a="1"/>
  <c r="L1605" i="1" s="1"/>
  <c r="L1477" i="1" a="1"/>
  <c r="L1477" i="1" s="1"/>
  <c r="L1415" i="1" a="1"/>
  <c r="L1415" i="1" s="1"/>
  <c r="L1451" i="1" a="1"/>
  <c r="L1451" i="1" s="1"/>
  <c r="L1465" i="1" a="1"/>
  <c r="L1465" i="1" s="1"/>
  <c r="L1435" i="1" a="1"/>
  <c r="L1435" i="1" s="1"/>
  <c r="L1429" i="1" a="1"/>
  <c r="L1429" i="1" s="1"/>
  <c r="L1438" i="1" a="1"/>
  <c r="L1438" i="1" s="1"/>
  <c r="L1443" i="1" a="1"/>
  <c r="L1443" i="1" s="1"/>
  <c r="L1382" i="1" a="1"/>
  <c r="L1382" i="1" s="1"/>
  <c r="L1377" i="1" a="1"/>
  <c r="L1377" i="1" s="1"/>
  <c r="L1344" i="1" a="1"/>
  <c r="L1344" i="1" s="1"/>
  <c r="L1353" i="1" a="1"/>
  <c r="L1353" i="1" s="1"/>
  <c r="L1321" i="1" a="1"/>
  <c r="L1321" i="1" s="1"/>
  <c r="L1338" i="1" a="1"/>
  <c r="L1338" i="1" s="1"/>
  <c r="L1350" i="1" a="1"/>
  <c r="L1350" i="1" s="1"/>
  <c r="L1273" i="1" a="1"/>
  <c r="L1273" i="1" s="1"/>
  <c r="L1286" i="1" a="1"/>
  <c r="L1286" i="1" s="1"/>
  <c r="L1258" i="1" a="1"/>
  <c r="L1258" i="1" s="1"/>
  <c r="L1239" i="1" a="1"/>
  <c r="L1239" i="1" s="1"/>
  <c r="L1261" i="1" a="1"/>
  <c r="L1261" i="1" s="1"/>
  <c r="L1292" i="1" a="1"/>
  <c r="L1292" i="1" s="1"/>
  <c r="L1253" i="1" a="1"/>
  <c r="L1253" i="1" s="1"/>
  <c r="L1164" i="1" a="1"/>
  <c r="L1164" i="1" s="1"/>
  <c r="L1142" i="1" a="1"/>
  <c r="L1142" i="1" s="1"/>
  <c r="L1155" i="1" a="1"/>
  <c r="L1155" i="1" s="1"/>
  <c r="L1130" i="1" a="1"/>
  <c r="L1130" i="1" s="1"/>
  <c r="L1210" i="1" a="1"/>
  <c r="L1210" i="1" s="1"/>
  <c r="L1214" i="1" a="1"/>
  <c r="L1214" i="1" s="1"/>
  <c r="L1177" i="1" a="1"/>
  <c r="L1177" i="1" s="1"/>
  <c r="L1185" i="1" a="1"/>
  <c r="L1185" i="1" s="1"/>
  <c r="L1154" i="1" a="1"/>
  <c r="L1154" i="1" s="1"/>
  <c r="L449" i="1" a="1"/>
  <c r="L449" i="1" s="1"/>
  <c r="L2208" i="1" a="1"/>
  <c r="L2208" i="1" s="1"/>
  <c r="L2245" i="1" a="1"/>
  <c r="L2245" i="1" s="1"/>
  <c r="L2258" i="1" a="1"/>
  <c r="L2258" i="1" s="1"/>
  <c r="L2252" i="1" a="1"/>
  <c r="L2252" i="1" s="1"/>
  <c r="L2264" i="1" a="1"/>
  <c r="L2264" i="1" s="1"/>
  <c r="L2266" i="1" a="1"/>
  <c r="L2266" i="1" s="1"/>
  <c r="L2228" i="1" a="1"/>
  <c r="L2228" i="1" s="1"/>
  <c r="L2217" i="1" a="1"/>
  <c r="L2217" i="1" s="1"/>
  <c r="L2225" i="1" a="1"/>
  <c r="L2225" i="1" s="1"/>
  <c r="L2177" i="1" a="1"/>
  <c r="L2177" i="1" s="1"/>
  <c r="L2193" i="1" a="1"/>
  <c r="L2193" i="1" s="1"/>
  <c r="L2131" i="1" a="1"/>
  <c r="L2131" i="1" s="1"/>
  <c r="L2142" i="1" a="1"/>
  <c r="L2142" i="1" s="1"/>
  <c r="L2159" i="1" a="1"/>
  <c r="L2159" i="1" s="1"/>
  <c r="L2164" i="1" a="1"/>
  <c r="L2164" i="1" s="1"/>
  <c r="L2176" i="1" a="1"/>
  <c r="L2176" i="1" s="1"/>
  <c r="L2105" i="1" a="1"/>
  <c r="L2105" i="1" s="1"/>
  <c r="L2096" i="1" a="1"/>
  <c r="L2096" i="1" s="1"/>
  <c r="L2079" i="1" a="1"/>
  <c r="L2079" i="1" s="1"/>
  <c r="L2060" i="1" a="1"/>
  <c r="L2060" i="1" s="1"/>
  <c r="L2082" i="1" a="1"/>
  <c r="L2082" i="1" s="1"/>
  <c r="L2061" i="1" a="1"/>
  <c r="L2061" i="1" s="1"/>
  <c r="L2028" i="1" a="1"/>
  <c r="L2028" i="1" s="1"/>
  <c r="L2112" i="1" a="1"/>
  <c r="L2112" i="1" s="1"/>
  <c r="L1959" i="1" a="1"/>
  <c r="L1959" i="1" s="1"/>
  <c r="L1987" i="1" a="1"/>
  <c r="L1987" i="1" s="1"/>
  <c r="L2005" i="1" a="1"/>
  <c r="L2005" i="1" s="1"/>
  <c r="L1998" i="1" a="1"/>
  <c r="L1998" i="1" s="1"/>
  <c r="L2002" i="1" a="1"/>
  <c r="L2002" i="1" s="1"/>
  <c r="L1965" i="1" a="1"/>
  <c r="L1965" i="1" s="1"/>
  <c r="L2016" i="1" a="1"/>
  <c r="L2016" i="1" s="1"/>
  <c r="L1932" i="1" a="1"/>
  <c r="L1932" i="1" s="1"/>
  <c r="L1909" i="1" a="1"/>
  <c r="L1909" i="1" s="1"/>
  <c r="L1917" i="1" a="1"/>
  <c r="L1917" i="1" s="1"/>
  <c r="L1866" i="1" a="1"/>
  <c r="L1866" i="1" s="1"/>
  <c r="L1806" i="1" a="1"/>
  <c r="L1806" i="1" s="1"/>
  <c r="L1887" i="1" a="1"/>
  <c r="L1887" i="1" s="1"/>
  <c r="L1840" i="1" a="1"/>
  <c r="L1840" i="1" s="1"/>
  <c r="L1826" i="1" a="1"/>
  <c r="L1826" i="1" s="1"/>
  <c r="L1824" i="1" a="1"/>
  <c r="L1824" i="1" s="1"/>
  <c r="L1794" i="1" a="1"/>
  <c r="L1794" i="1" s="1"/>
  <c r="L1814" i="1" a="1"/>
  <c r="L1814" i="1" s="1"/>
  <c r="L1791" i="1" a="1"/>
  <c r="L1791" i="1" s="1"/>
  <c r="L1767" i="1" a="1"/>
  <c r="L1767" i="1" s="1"/>
  <c r="L1780" i="1" a="1"/>
  <c r="L1780" i="1" s="1"/>
  <c r="L1763" i="1" a="1"/>
  <c r="L1763" i="1" s="1"/>
  <c r="L1744" i="1" a="1"/>
  <c r="L1744" i="1" s="1"/>
  <c r="L1707" i="1" a="1"/>
  <c r="L1707" i="1" s="1"/>
  <c r="L1733" i="1" a="1"/>
  <c r="L1733" i="1" s="1"/>
  <c r="L1691" i="1" a="1"/>
  <c r="L1691" i="1" s="1"/>
  <c r="L1740" i="1" a="1"/>
  <c r="L1740" i="1" s="1"/>
  <c r="L1720" i="1" a="1"/>
  <c r="L1720" i="1" s="1"/>
  <c r="L1676" i="1" a="1"/>
  <c r="L1676" i="1" s="1"/>
  <c r="L1632" i="1" a="1"/>
  <c r="L1632" i="1" s="1"/>
  <c r="L1665" i="1" a="1"/>
  <c r="L1665" i="1" s="1"/>
  <c r="L1684" i="1" a="1"/>
  <c r="L1684" i="1" s="1"/>
  <c r="L1656" i="1" a="1"/>
  <c r="L1656" i="1" s="1"/>
  <c r="L1565" i="1" a="1"/>
  <c r="L1565" i="1" s="1"/>
  <c r="L1538" i="1" a="1"/>
  <c r="L1538" i="1" s="1"/>
  <c r="L1615" i="1" a="1"/>
  <c r="L1615" i="1" s="1"/>
  <c r="L1558" i="1" a="1"/>
  <c r="L1558" i="1" s="1"/>
  <c r="L1540" i="1" a="1"/>
  <c r="L1540" i="1" s="1"/>
  <c r="L1616" i="1" a="1"/>
  <c r="L1616" i="1" s="1"/>
  <c r="L1486" i="1" a="1"/>
  <c r="L1486" i="1" s="1"/>
  <c r="L1499" i="1" a="1"/>
  <c r="L1499" i="1" s="1"/>
  <c r="L1542" i="1" a="1"/>
  <c r="L1542" i="1" s="1"/>
  <c r="L1569" i="1" a="1"/>
  <c r="L1569" i="1" s="1"/>
  <c r="L1566" i="1" a="1"/>
  <c r="L1566" i="1" s="1"/>
  <c r="L1507" i="1" a="1"/>
  <c r="L1507" i="1" s="1"/>
  <c r="L1414" i="1" a="1"/>
  <c r="L1414" i="1" s="1"/>
  <c r="L1452" i="1" a="1"/>
  <c r="L1452" i="1" s="1"/>
  <c r="L1460" i="1" a="1"/>
  <c r="L1460" i="1" s="1"/>
  <c r="L1406" i="1" a="1"/>
  <c r="L1406" i="1" s="1"/>
  <c r="L1403" i="1" a="1"/>
  <c r="L1403" i="1" s="1"/>
  <c r="L1430" i="1" a="1"/>
  <c r="L1430" i="1" s="1"/>
  <c r="L1476" i="1" a="1"/>
  <c r="L1476" i="1" s="1"/>
  <c r="L1398" i="1" a="1"/>
  <c r="L1398" i="1" s="1"/>
  <c r="L1376" i="1" a="1"/>
  <c r="L1376" i="1" s="1"/>
  <c r="L1357" i="1" a="1"/>
  <c r="L1357" i="1" s="1"/>
  <c r="L1340" i="1" a="1"/>
  <c r="L1340" i="1" s="1"/>
  <c r="L1320" i="1" a="1"/>
  <c r="L1320" i="1" s="1"/>
  <c r="L1314" i="1" a="1"/>
  <c r="L1314" i="1" s="1"/>
  <c r="L1352" i="1" a="1"/>
  <c r="L1352" i="1" s="1"/>
  <c r="L1265" i="1" a="1"/>
  <c r="L1265" i="1" s="1"/>
  <c r="L1278" i="1" a="1"/>
  <c r="L1278" i="1" s="1"/>
  <c r="L1262" i="1" a="1"/>
  <c r="L1262" i="1" s="1"/>
  <c r="L1267" i="1" a="1"/>
  <c r="L1267" i="1" s="1"/>
  <c r="L1263" i="1" a="1"/>
  <c r="L1263" i="1" s="1"/>
  <c r="L1295" i="1" a="1"/>
  <c r="L1295" i="1" s="1"/>
  <c r="L1285" i="1" a="1"/>
  <c r="L1285" i="1" s="1"/>
  <c r="L1137" i="1" a="1"/>
  <c r="L1137" i="1" s="1"/>
  <c r="L1156" i="1" a="1"/>
  <c r="L1156" i="1" s="1"/>
  <c r="L1201" i="1" a="1"/>
  <c r="L1201" i="1" s="1"/>
  <c r="L1129" i="1" a="1"/>
  <c r="L1129" i="1" s="1"/>
  <c r="L1122" i="1" a="1"/>
  <c r="L1122" i="1" s="1"/>
  <c r="L754" i="1" a="1"/>
  <c r="L754" i="1" s="1"/>
  <c r="L278" i="1" a="1"/>
  <c r="L278" i="1" s="1"/>
  <c r="L116" i="1" a="1"/>
  <c r="L116" i="1" s="1"/>
  <c r="L2248" i="1" a="1"/>
  <c r="L2248" i="1" s="1"/>
  <c r="L2147" i="1" a="1"/>
  <c r="L2147" i="1" s="1"/>
  <c r="L2277" i="1" a="1"/>
  <c r="L2277" i="1" s="1"/>
  <c r="L2265" i="1" a="1"/>
  <c r="L2265" i="1" s="1"/>
  <c r="L2273" i="1" a="1"/>
  <c r="L2273" i="1" s="1"/>
  <c r="L2282" i="1" a="1"/>
  <c r="L2282" i="1" s="1"/>
  <c r="L2215" i="1" a="1"/>
  <c r="L2215" i="1" s="1"/>
  <c r="L2202" i="1" a="1"/>
  <c r="L2202" i="1" s="1"/>
  <c r="L2226" i="1" a="1"/>
  <c r="L2226" i="1" s="1"/>
  <c r="L2184" i="1" a="1"/>
  <c r="L2184" i="1" s="1"/>
  <c r="L2192" i="1" a="1"/>
  <c r="L2192" i="1" s="1"/>
  <c r="L2152" i="1" a="1"/>
  <c r="L2152" i="1" s="1"/>
  <c r="L2137" i="1" a="1"/>
  <c r="L2137" i="1" s="1"/>
  <c r="L2153" i="1" a="1"/>
  <c r="L2153" i="1" s="1"/>
  <c r="L2136" i="1" a="1"/>
  <c r="L2136" i="1" s="1"/>
  <c r="L2169" i="1" a="1"/>
  <c r="L2169" i="1" s="1"/>
  <c r="L2093" i="1" a="1"/>
  <c r="L2093" i="1" s="1"/>
  <c r="L2043" i="1" a="1"/>
  <c r="L2043" i="1" s="1"/>
  <c r="L2078" i="1" a="1"/>
  <c r="L2078" i="1" s="1"/>
  <c r="L2077" i="1" a="1"/>
  <c r="L2077" i="1" s="1"/>
  <c r="L2072" i="1" a="1"/>
  <c r="L2072" i="1" s="1"/>
  <c r="L2076" i="1" a="1"/>
  <c r="L2076" i="1" s="1"/>
  <c r="L2027" i="1" a="1"/>
  <c r="L2027" i="1" s="1"/>
  <c r="L2023" i="1" a="1"/>
  <c r="L2023" i="1" s="1"/>
  <c r="L1984" i="1" a="1"/>
  <c r="L1984" i="1" s="1"/>
  <c r="L1986" i="1" a="1"/>
  <c r="L1986" i="1" s="1"/>
  <c r="L1983" i="1" a="1"/>
  <c r="L1983" i="1" s="1"/>
  <c r="L1957" i="1" a="1"/>
  <c r="L1957" i="1" s="1"/>
  <c r="L2010" i="1" a="1"/>
  <c r="L2010" i="1" s="1"/>
  <c r="L1972" i="1" a="1"/>
  <c r="L1972" i="1" s="1"/>
  <c r="L2022" i="1" a="1"/>
  <c r="L2022" i="1" s="1"/>
  <c r="L1902" i="1" a="1"/>
  <c r="L1902" i="1" s="1"/>
  <c r="L1908" i="1" a="1"/>
  <c r="L1908" i="1" s="1"/>
  <c r="L1928" i="1" a="1"/>
  <c r="L1928" i="1" s="1"/>
  <c r="L1872" i="1" a="1"/>
  <c r="L1872" i="1" s="1"/>
  <c r="L1868" i="1" a="1"/>
  <c r="L1868" i="1" s="1"/>
  <c r="L1867" i="1" a="1"/>
  <c r="L1867" i="1" s="1"/>
  <c r="L1821" i="1" a="1"/>
  <c r="L1821" i="1" s="1"/>
  <c r="L1880" i="1" a="1"/>
  <c r="L1880" i="1" s="1"/>
  <c r="L1823" i="1" a="1"/>
  <c r="L1823" i="1" s="1"/>
  <c r="L1894" i="1" a="1"/>
  <c r="L1894" i="1" s="1"/>
  <c r="L1813" i="1" a="1"/>
  <c r="L1813" i="1" s="1"/>
  <c r="L1856" i="1" a="1"/>
  <c r="L1856" i="1" s="1"/>
  <c r="L1756" i="1" a="1"/>
  <c r="L1756" i="1" s="1"/>
  <c r="L1753" i="1" a="1"/>
  <c r="L1753" i="1" s="1"/>
  <c r="L1784" i="1" a="1"/>
  <c r="L1784" i="1" s="1"/>
  <c r="L1771" i="1" a="1"/>
  <c r="L1771" i="1" s="1"/>
  <c r="L1706" i="1" a="1"/>
  <c r="L1706" i="1" s="1"/>
  <c r="L1730" i="1" a="1"/>
  <c r="L1730" i="1" s="1"/>
  <c r="L1734" i="1" a="1"/>
  <c r="L1734" i="1" s="1"/>
  <c r="L1741" i="1" a="1"/>
  <c r="L1741" i="1" s="1"/>
  <c r="L1723" i="1" a="1"/>
  <c r="L1723" i="1" s="1"/>
  <c r="L1647" i="1" a="1"/>
  <c r="L1647" i="1" s="1"/>
  <c r="L1631" i="1" a="1"/>
  <c r="L1631" i="1" s="1"/>
  <c r="L1626" i="1" a="1"/>
  <c r="L1626" i="1" s="1"/>
  <c r="L1622" i="1" a="1"/>
  <c r="L1622" i="1" s="1"/>
  <c r="L1652" i="1" a="1"/>
  <c r="L1652" i="1" s="1"/>
  <c r="L1551" i="1" a="1"/>
  <c r="L1551" i="1" s="1"/>
  <c r="L1557" i="1" a="1"/>
  <c r="L1557" i="1" s="1"/>
  <c r="L1494" i="1" a="1"/>
  <c r="L1494" i="1" s="1"/>
  <c r="L1584" i="1" a="1"/>
  <c r="L1584" i="1" s="1"/>
  <c r="L1488" i="1" a="1"/>
  <c r="L1488" i="1" s="1"/>
  <c r="L1487" i="1" a="1"/>
  <c r="L1487" i="1" s="1"/>
  <c r="L1602" i="1" a="1"/>
  <c r="L1602" i="1" s="1"/>
  <c r="L1537" i="1" a="1"/>
  <c r="L1537" i="1" s="1"/>
  <c r="L1574" i="1" a="1"/>
  <c r="L1574" i="1" s="1"/>
  <c r="L1482" i="1" a="1"/>
  <c r="L1482" i="1" s="1"/>
  <c r="L1479" i="1" a="1"/>
  <c r="L1479" i="1" s="1"/>
  <c r="L1527" i="1" a="1"/>
  <c r="L1527" i="1" s="1"/>
  <c r="L1428" i="1" a="1"/>
  <c r="L1428" i="1" s="1"/>
  <c r="L1458" i="1" a="1"/>
  <c r="L1458" i="1" s="1"/>
  <c r="L1410" i="1" a="1"/>
  <c r="L1410" i="1" s="1"/>
  <c r="L1419" i="1" a="1"/>
  <c r="L1419" i="1" s="1"/>
  <c r="L1472" i="1" a="1"/>
  <c r="L1472" i="1" s="1"/>
  <c r="L1467" i="1" a="1"/>
  <c r="L1467" i="1" s="1"/>
  <c r="L1396" i="1" a="1"/>
  <c r="L1396" i="1" s="1"/>
  <c r="L1397" i="1" a="1"/>
  <c r="L1397" i="1" s="1"/>
  <c r="L1375" i="1" a="1"/>
  <c r="L1375" i="1" s="1"/>
  <c r="L1355" i="1" a="1"/>
  <c r="L1355" i="1" s="1"/>
  <c r="L1328" i="1" a="1"/>
  <c r="L1328" i="1" s="1"/>
  <c r="L1319" i="1" a="1"/>
  <c r="L1319" i="1" s="1"/>
  <c r="L1313" i="1" a="1"/>
  <c r="L1313" i="1" s="1"/>
  <c r="L1339" i="1" a="1"/>
  <c r="L1339" i="1" s="1"/>
  <c r="L1271" i="1" a="1"/>
  <c r="L1271" i="1" s="1"/>
  <c r="L1298" i="1" a="1"/>
  <c r="L1298" i="1" s="1"/>
  <c r="L1280" i="1" a="1"/>
  <c r="L1280" i="1" s="1"/>
  <c r="L1238" i="1" a="1"/>
  <c r="L1238" i="1" s="1"/>
  <c r="L1233" i="1" a="1"/>
  <c r="L1233" i="1" s="1"/>
  <c r="L1301" i="1" a="1"/>
  <c r="L1301" i="1" s="1"/>
  <c r="L1297" i="1" a="1"/>
  <c r="L1297" i="1" s="1"/>
  <c r="L1162" i="1" a="1"/>
  <c r="L1162" i="1" s="1"/>
  <c r="L1174" i="1" a="1"/>
  <c r="L1174" i="1" s="1"/>
  <c r="L1215" i="1" a="1"/>
  <c r="L1215" i="1" s="1"/>
  <c r="L1182" i="1" a="1"/>
  <c r="L1182" i="1" s="1"/>
  <c r="L1216" i="1" a="1"/>
  <c r="L1216" i="1" s="1"/>
  <c r="L1220" i="1" a="1"/>
  <c r="L1220" i="1" s="1"/>
  <c r="L1188" i="1" a="1"/>
  <c r="L1188" i="1" s="1"/>
  <c r="L567" i="1" a="1"/>
  <c r="L567" i="1" s="1"/>
  <c r="L2220" i="1" a="1"/>
  <c r="L2220" i="1" s="1"/>
  <c r="L2263" i="1" a="1"/>
  <c r="L2263" i="1" s="1"/>
  <c r="L2267" i="1" a="1"/>
  <c r="L2267" i="1" s="1"/>
  <c r="L2256" i="1" a="1"/>
  <c r="L2256" i="1" s="1"/>
  <c r="L2254" i="1" a="1"/>
  <c r="L2254" i="1" s="1"/>
  <c r="L2232" i="1" a="1"/>
  <c r="L2232" i="1" s="1"/>
  <c r="L2189" i="1" a="1"/>
  <c r="L2189" i="1" s="1"/>
  <c r="L2135" i="1" a="1"/>
  <c r="L2135" i="1" s="1"/>
  <c r="L2139" i="1" a="1"/>
  <c r="L2139" i="1" s="1"/>
  <c r="L2161" i="1" a="1"/>
  <c r="L2161" i="1" s="1"/>
  <c r="L2128" i="1" a="1"/>
  <c r="L2128" i="1" s="1"/>
  <c r="L2167" i="1" a="1"/>
  <c r="L2167" i="1" s="1"/>
  <c r="L2111" i="1" a="1"/>
  <c r="L2111" i="1" s="1"/>
  <c r="L2042" i="1" a="1"/>
  <c r="L2042" i="1" s="1"/>
  <c r="L2085" i="1" a="1"/>
  <c r="L2085" i="1" s="1"/>
  <c r="L2089" i="1" a="1"/>
  <c r="L2089" i="1" s="1"/>
  <c r="L2059" i="1" a="1"/>
  <c r="L2059" i="1" s="1"/>
  <c r="L2083" i="1" a="1"/>
  <c r="L2083" i="1" s="1"/>
  <c r="L2026" i="1" a="1"/>
  <c r="L2026" i="1" s="1"/>
  <c r="L1955" i="1" a="1"/>
  <c r="L1955" i="1" s="1"/>
  <c r="L1988" i="1" a="1"/>
  <c r="L1988" i="1" s="1"/>
  <c r="L1951" i="1" a="1"/>
  <c r="L1951" i="1" s="1"/>
  <c r="L1948" i="1" a="1"/>
  <c r="L1948" i="1" s="1"/>
  <c r="L1946" i="1" a="1"/>
  <c r="L1946" i="1" s="1"/>
  <c r="L1944" i="1" a="1"/>
  <c r="L1944" i="1" s="1"/>
  <c r="L1940" i="1" a="1"/>
  <c r="L1940" i="1" s="1"/>
  <c r="L2021" i="1" a="1"/>
  <c r="L2021" i="1" s="1"/>
  <c r="L1921" i="1" a="1"/>
  <c r="L1921" i="1" s="1"/>
  <c r="L1907" i="1" a="1"/>
  <c r="L1907" i="1" s="1"/>
  <c r="L1899" i="1" a="1"/>
  <c r="L1899" i="1" s="1"/>
  <c r="L1874" i="1" a="1"/>
  <c r="L1874" i="1" s="1"/>
  <c r="L1876" i="1" a="1"/>
  <c r="L1876" i="1" s="1"/>
  <c r="L1890" i="1" a="1"/>
  <c r="L1890" i="1" s="1"/>
  <c r="L1843" i="1" a="1"/>
  <c r="L1843" i="1" s="1"/>
  <c r="L1844" i="1" a="1"/>
  <c r="L1844" i="1" s="1"/>
  <c r="L1860" i="1" a="1"/>
  <c r="L1860" i="1" s="1"/>
  <c r="L1882" i="1" a="1"/>
  <c r="L1882" i="1" s="1"/>
  <c r="L1812" i="1" a="1"/>
  <c r="L1812" i="1" s="1"/>
  <c r="L1790" i="1" a="1"/>
  <c r="L1790" i="1" s="1"/>
  <c r="L1775" i="1" a="1"/>
  <c r="L1775" i="1" s="1"/>
  <c r="L1783" i="1" a="1"/>
  <c r="L1783" i="1" s="1"/>
  <c r="L1785" i="1" a="1"/>
  <c r="L1785" i="1" s="1"/>
  <c r="L1766" i="1" a="1"/>
  <c r="L1766" i="1" s="1"/>
  <c r="L1715" i="1" a="1"/>
  <c r="L1715" i="1" s="1"/>
  <c r="L1729" i="1" a="1"/>
  <c r="L1729" i="1" s="1"/>
  <c r="L1690" i="1" a="1"/>
  <c r="L1690" i="1" s="1"/>
  <c r="L1739" i="1" a="1"/>
  <c r="L1739" i="1" s="1"/>
  <c r="L1717" i="1" a="1"/>
  <c r="L1717" i="1" s="1"/>
  <c r="L1667" i="1" a="1"/>
  <c r="L1667" i="1" s="1"/>
  <c r="L1630" i="1" a="1"/>
  <c r="L1630" i="1" s="1"/>
  <c r="L1625" i="1" a="1"/>
  <c r="L1625" i="1" s="1"/>
  <c r="L1657" i="1" a="1"/>
  <c r="L1657" i="1" s="1"/>
  <c r="L1655" i="1" a="1"/>
  <c r="L1655" i="1" s="1"/>
  <c r="L1496" i="1" a="1"/>
  <c r="L1496" i="1" s="1"/>
  <c r="L1515" i="1" a="1"/>
  <c r="L1515" i="1" s="1"/>
  <c r="L1493" i="1" a="1"/>
  <c r="L1493" i="1" s="1"/>
  <c r="L1505" i="1" a="1"/>
  <c r="L1505" i="1" s="1"/>
  <c r="L1606" i="1" a="1"/>
  <c r="L1606" i="1" s="1"/>
  <c r="L1603" i="1" a="1"/>
  <c r="L1603" i="1" s="1"/>
  <c r="L1544" i="1" a="1"/>
  <c r="L1544" i="1" s="1"/>
  <c r="L1497" i="1" a="1"/>
  <c r="L1497" i="1" s="1"/>
  <c r="L1532" i="1" a="1"/>
  <c r="L1532" i="1" s="1"/>
  <c r="L1526" i="1" a="1"/>
  <c r="L1526" i="1" s="1"/>
  <c r="L1478" i="1" a="1"/>
  <c r="L1478" i="1" s="1"/>
  <c r="L1512" i="1" a="1"/>
  <c r="L1512" i="1" s="1"/>
  <c r="L1425" i="1" a="1"/>
  <c r="L1425" i="1" s="1"/>
  <c r="L1426" i="1" a="1"/>
  <c r="L1426" i="1" s="1"/>
  <c r="L1461" i="1" a="1"/>
  <c r="L1461" i="1" s="1"/>
  <c r="L1405" i="1" a="1"/>
  <c r="L1405" i="1" s="1"/>
  <c r="L1450" i="1" a="1"/>
  <c r="L1450" i="1" s="1"/>
  <c r="L1457" i="1" a="1"/>
  <c r="L1457" i="1" s="1"/>
  <c r="L1395" i="1" a="1"/>
  <c r="L1395" i="1" s="1"/>
  <c r="L1399" i="1" a="1"/>
  <c r="L1399" i="1" s="1"/>
  <c r="L1374" i="1" a="1"/>
  <c r="L1374" i="1" s="1"/>
  <c r="L1336" i="1" a="1"/>
  <c r="L1336" i="1" s="1"/>
  <c r="L1370" i="1" a="1"/>
  <c r="L1370" i="1" s="1"/>
  <c r="L1342" i="1" a="1"/>
  <c r="L1342" i="1" s="1"/>
  <c r="L1312" i="1" a="1"/>
  <c r="L1312" i="1" s="1"/>
  <c r="L1351" i="1" a="1"/>
  <c r="L1351" i="1" s="1"/>
  <c r="L1244" i="1" a="1"/>
  <c r="L1244" i="1" s="1"/>
  <c r="L1241" i="1" a="1"/>
  <c r="L1241" i="1" s="1"/>
  <c r="L1281" i="1" a="1"/>
  <c r="L1281" i="1" s="1"/>
  <c r="L1248" i="1" a="1"/>
  <c r="L1248" i="1" s="1"/>
  <c r="L1284" i="1" a="1"/>
  <c r="L1284" i="1" s="1"/>
  <c r="L1279" i="1" a="1"/>
  <c r="L1279" i="1" s="1"/>
  <c r="L1303" i="1" a="1"/>
  <c r="L1303" i="1" s="1"/>
  <c r="L1159" i="1" a="1"/>
  <c r="L1159" i="1" s="1"/>
  <c r="L1173" i="1" a="1"/>
  <c r="L1173" i="1" s="1"/>
  <c r="L1200" i="1" a="1"/>
  <c r="L1200" i="1" s="1"/>
  <c r="L1206" i="1" a="1"/>
  <c r="L1206" i="1" s="1"/>
  <c r="L1223" i="1" a="1"/>
  <c r="L1223" i="1" s="1"/>
  <c r="L1152" i="1" a="1"/>
  <c r="L1152" i="1" s="1"/>
  <c r="L1163" i="1" a="1"/>
  <c r="L1163" i="1" s="1"/>
  <c r="L1153" i="1" a="1"/>
  <c r="L1153" i="1" s="1"/>
  <c r="L1203" i="1" a="1"/>
  <c r="L1203" i="1" s="1"/>
  <c r="L1061" i="1" a="1"/>
  <c r="L1061" i="1" s="1"/>
  <c r="L1098" i="1" a="1"/>
  <c r="L1098" i="1" s="1"/>
  <c r="L1105" i="1" a="1"/>
  <c r="L1105" i="1" s="1"/>
  <c r="L1057" i="1" a="1"/>
  <c r="L1057" i="1" s="1"/>
  <c r="L1108" i="1" a="1"/>
  <c r="L1108" i="1" s="1"/>
  <c r="L1062" i="1" a="1"/>
  <c r="L1062" i="1" s="1"/>
  <c r="L1056" i="1" a="1"/>
  <c r="L1056" i="1" s="1"/>
  <c r="L2206" i="1" a="1"/>
  <c r="L2206" i="1" s="1"/>
  <c r="L2115" i="1" a="1"/>
  <c r="L2115" i="1" s="1"/>
  <c r="L2262" i="1" a="1"/>
  <c r="L2262" i="1" s="1"/>
  <c r="L2247" i="1" a="1"/>
  <c r="L2247" i="1" s="1"/>
  <c r="L2269" i="1" a="1"/>
  <c r="L2269" i="1" s="1"/>
  <c r="L2199" i="1" a="1"/>
  <c r="L2199" i="1" s="1"/>
  <c r="L2268" i="1" a="1"/>
  <c r="L2268" i="1" s="1"/>
  <c r="L2246" i="1" a="1"/>
  <c r="L2246" i="1" s="1"/>
  <c r="L2278" i="1" a="1"/>
  <c r="L2278" i="1" s="1"/>
  <c r="L2222" i="1" a="1"/>
  <c r="L2222" i="1" s="1"/>
  <c r="L2209" i="1" a="1"/>
  <c r="L2209" i="1" s="1"/>
  <c r="L2205" i="1" a="1"/>
  <c r="L2205" i="1" s="1"/>
  <c r="L2187" i="1" a="1"/>
  <c r="L2187" i="1" s="1"/>
  <c r="L2196" i="1" a="1"/>
  <c r="L2196" i="1" s="1"/>
  <c r="L2127" i="1" a="1"/>
  <c r="L2127" i="1" s="1"/>
  <c r="L2133" i="1" a="1"/>
  <c r="L2133" i="1" s="1"/>
  <c r="L2123" i="1" a="1"/>
  <c r="L2123" i="1" s="1"/>
  <c r="L2130" i="1" a="1"/>
  <c r="L2130" i="1" s="1"/>
  <c r="L2160" i="1" a="1"/>
  <c r="L2160" i="1" s="1"/>
  <c r="L2092" i="1" a="1"/>
  <c r="L2092" i="1" s="1"/>
  <c r="L2041" i="1" a="1"/>
  <c r="L2041" i="1" s="1"/>
  <c r="L2081" i="1" a="1"/>
  <c r="L2081" i="1" s="1"/>
  <c r="L2090" i="1" a="1"/>
  <c r="L2090" i="1" s="1"/>
  <c r="L2031" i="1" a="1"/>
  <c r="L2031" i="1" s="1"/>
  <c r="L2094" i="1" a="1"/>
  <c r="L2094" i="1" s="1"/>
  <c r="L2108" i="1" a="1"/>
  <c r="L2108" i="1" s="1"/>
  <c r="L1954" i="1" a="1"/>
  <c r="L1954" i="1" s="1"/>
  <c r="L1953" i="1" a="1"/>
  <c r="L1953" i="1" s="1"/>
  <c r="L1950" i="1" a="1"/>
  <c r="L1950" i="1" s="1"/>
  <c r="L2011" i="1" a="1"/>
  <c r="L2011" i="1" s="1"/>
  <c r="L1945" i="1" a="1"/>
  <c r="L1945" i="1" s="1"/>
  <c r="L1970" i="1" a="1"/>
  <c r="L1970" i="1" s="1"/>
  <c r="L2009" i="1" a="1"/>
  <c r="L2009" i="1" s="1"/>
  <c r="L1904" i="1" a="1"/>
  <c r="L1904" i="1" s="1"/>
  <c r="L1914" i="1" a="1"/>
  <c r="L1914" i="1" s="1"/>
  <c r="L1906" i="1" a="1"/>
  <c r="L1906" i="1" s="1"/>
  <c r="L1915" i="1" a="1"/>
  <c r="L1915" i="1" s="1"/>
  <c r="L1811" i="1" a="1"/>
  <c r="L1811" i="1" s="1"/>
  <c r="L1805" i="1" a="1"/>
  <c r="L1805" i="1" s="1"/>
  <c r="L1800" i="1" a="1"/>
  <c r="L1800" i="1" s="1"/>
  <c r="L1845" i="1" a="1"/>
  <c r="L1845" i="1" s="1"/>
  <c r="L1798" i="1" a="1"/>
  <c r="L1798" i="1" s="1"/>
  <c r="L1885" i="1" a="1"/>
  <c r="L1885" i="1" s="1"/>
  <c r="L1884" i="1" a="1"/>
  <c r="L1884" i="1" s="1"/>
  <c r="L1832" i="1" a="1"/>
  <c r="L1832" i="1" s="1"/>
  <c r="L1859" i="1" a="1"/>
  <c r="L1859" i="1" s="1"/>
  <c r="L1760" i="1" a="1"/>
  <c r="L1760" i="1" s="1"/>
  <c r="L1752" i="1" a="1"/>
  <c r="L1752" i="1" s="1"/>
  <c r="L1782" i="1" a="1"/>
  <c r="L1782" i="1" s="1"/>
  <c r="L1754" i="1" a="1"/>
  <c r="L1754" i="1" s="1"/>
  <c r="L1713" i="1" a="1"/>
  <c r="L1713" i="1" s="1"/>
  <c r="L1696" i="1" a="1"/>
  <c r="L1696" i="1" s="1"/>
  <c r="L1689" i="1" a="1"/>
  <c r="L1689" i="1" s="1"/>
  <c r="L1685" i="1" a="1"/>
  <c r="L1685" i="1" s="1"/>
  <c r="L1719" i="1" a="1"/>
  <c r="L1719" i="1" s="1"/>
  <c r="L1641" i="1" a="1"/>
  <c r="L1641" i="1" s="1"/>
  <c r="L1629" i="1" a="1"/>
  <c r="L1629" i="1" s="1"/>
  <c r="L1669" i="1" a="1"/>
  <c r="L1669" i="1" s="1"/>
  <c r="L1654" i="1" a="1"/>
  <c r="L1654" i="1" s="1"/>
  <c r="L1651" i="1" a="1"/>
  <c r="L1651" i="1" s="1"/>
  <c r="L1594" i="1" a="1"/>
  <c r="L1594" i="1" s="1"/>
  <c r="L1573" i="1" a="1"/>
  <c r="L1573" i="1" s="1"/>
  <c r="L1589" i="1" a="1"/>
  <c r="L1589" i="1" s="1"/>
  <c r="L1612" i="1" a="1"/>
  <c r="L1612" i="1" s="1"/>
  <c r="L1604" i="1" a="1"/>
  <c r="L1604" i="1" s="1"/>
  <c r="L1610" i="1" a="1"/>
  <c r="L1610" i="1" s="1"/>
  <c r="L1485" i="1" a="1"/>
  <c r="L1485" i="1" s="1"/>
  <c r="L1484" i="1" a="1"/>
  <c r="L1484" i="1" s="1"/>
  <c r="L1563" i="1" a="1"/>
  <c r="L1563" i="1" s="1"/>
  <c r="L1521" i="1" a="1"/>
  <c r="L1521" i="1" s="1"/>
  <c r="L1524" i="1" a="1"/>
  <c r="L1524" i="1" s="1"/>
  <c r="L1539" i="1" a="1"/>
  <c r="L1539" i="1" s="1"/>
  <c r="L1447" i="1" a="1"/>
  <c r="L1447" i="1" s="1"/>
  <c r="L1445" i="1" a="1"/>
  <c r="L1445" i="1" s="1"/>
  <c r="L1456" i="1" a="1"/>
  <c r="L1456" i="1" s="1"/>
  <c r="L1404" i="1" a="1"/>
  <c r="L1404" i="1" s="1"/>
  <c r="L1469" i="1" a="1"/>
  <c r="L1469" i="1" s="1"/>
  <c r="J1471" i="1"/>
  <c r="L1471" i="1" a="1"/>
  <c r="L1471" i="1" s="1"/>
  <c r="L1390" i="1" a="1"/>
  <c r="L1390" i="1" s="1"/>
  <c r="L1387" i="1" a="1"/>
  <c r="L1387" i="1" s="1"/>
  <c r="L1373" i="1" a="1"/>
  <c r="L1373" i="1" s="1"/>
  <c r="L1332" i="1" a="1"/>
  <c r="L1332" i="1" s="1"/>
  <c r="L1367" i="1" a="1"/>
  <c r="L1367" i="1" s="1"/>
  <c r="L1343" i="1" a="1"/>
  <c r="L1343" i="1" s="1"/>
  <c r="L1311" i="1" a="1"/>
  <c r="L1311" i="1" s="1"/>
  <c r="L1365" i="1" a="1"/>
  <c r="L1365" i="1" s="1"/>
  <c r="L1299" i="1" a="1"/>
  <c r="L1299" i="1" s="1"/>
  <c r="L1254" i="1" a="1"/>
  <c r="L1254" i="1" s="1"/>
  <c r="L1288" i="1" a="1"/>
  <c r="L1288" i="1" s="1"/>
  <c r="L1237" i="1" a="1"/>
  <c r="L1237" i="1" s="1"/>
  <c r="L1232" i="1" a="1"/>
  <c r="L1232" i="1" s="1"/>
  <c r="L1293" i="1" a="1"/>
  <c r="L1293" i="1" s="1"/>
  <c r="L1296" i="1" a="1"/>
  <c r="L1296" i="1" s="1"/>
  <c r="L1168" i="1" a="1"/>
  <c r="L1168" i="1" s="1"/>
  <c r="L1171" i="1" a="1"/>
  <c r="L1171" i="1" s="1"/>
  <c r="L1147" i="1" a="1"/>
  <c r="L1147" i="1" s="1"/>
  <c r="L1128" i="1" a="1"/>
  <c r="L1128" i="1" s="1"/>
  <c r="L1172" i="1" a="1"/>
  <c r="L1172" i="1" s="1"/>
  <c r="L1120" i="1" a="1"/>
  <c r="L1120" i="1" s="1"/>
  <c r="L1205" i="1" a="1"/>
  <c r="L1205" i="1" s="1"/>
  <c r="L1190" i="1" a="1"/>
  <c r="L1190" i="1" s="1"/>
  <c r="L575" i="1" a="1"/>
  <c r="L575" i="1" s="1"/>
  <c r="L2141" i="1" a="1"/>
  <c r="L2141" i="1" s="1"/>
  <c r="L2241" i="1" a="1"/>
  <c r="L2241" i="1" s="1"/>
  <c r="L2244" i="1" a="1"/>
  <c r="L2244" i="1" s="1"/>
  <c r="L2274" i="1" a="1"/>
  <c r="L2274" i="1" s="1"/>
  <c r="L2214" i="1" a="1"/>
  <c r="L2214" i="1" s="1"/>
  <c r="L2185" i="1" a="1"/>
  <c r="L2185" i="1" s="1"/>
  <c r="L2251" i="1" a="1"/>
  <c r="L2251" i="1" s="1"/>
  <c r="L398" i="1" a="1"/>
  <c r="L398" i="1" s="1"/>
  <c r="L2257" i="1" a="1"/>
  <c r="L2257" i="1" s="1"/>
  <c r="L2240" i="1" a="1"/>
  <c r="L2240" i="1" s="1"/>
  <c r="L2279" i="1" a="1"/>
  <c r="L2279" i="1" s="1"/>
  <c r="L2236" i="1" a="1"/>
  <c r="L2236" i="1" s="1"/>
  <c r="L2211" i="1" a="1"/>
  <c r="L2211" i="1" s="1"/>
  <c r="L2207" i="1" a="1"/>
  <c r="L2207" i="1" s="1"/>
  <c r="L2231" i="1" a="1"/>
  <c r="L2231" i="1" s="1"/>
  <c r="L2183" i="1" a="1"/>
  <c r="L2183" i="1" s="1"/>
  <c r="L2175" i="1" a="1"/>
  <c r="L2175" i="1" s="1"/>
  <c r="L2138" i="1" a="1"/>
  <c r="L2138" i="1" s="1"/>
  <c r="L2148" i="1" a="1"/>
  <c r="L2148" i="1" s="1"/>
  <c r="L2173" i="1" a="1"/>
  <c r="L2173" i="1" s="1"/>
  <c r="L2126" i="1" a="1"/>
  <c r="L2126" i="1" s="1"/>
  <c r="L2122" i="1" a="1"/>
  <c r="L2122" i="1" s="1"/>
  <c r="L2080" i="1" a="1"/>
  <c r="L2080" i="1" s="1"/>
  <c r="L2052" i="1" a="1"/>
  <c r="L2052" i="1" s="1"/>
  <c r="L2084" i="1" a="1"/>
  <c r="L2084" i="1" s="1"/>
  <c r="L2095" i="1" a="1"/>
  <c r="L2095" i="1" s="1"/>
  <c r="L2030" i="1" a="1"/>
  <c r="L2030" i="1" s="1"/>
  <c r="L2057" i="1" a="1"/>
  <c r="L2057" i="1" s="1"/>
  <c r="L2087" i="1" a="1"/>
  <c r="L2087" i="1" s="1"/>
  <c r="L1994" i="1" a="1"/>
  <c r="L1994" i="1" s="1"/>
  <c r="L1952" i="1" a="1"/>
  <c r="L1952" i="1" s="1"/>
  <c r="L1975" i="1" a="1"/>
  <c r="L1975" i="1" s="1"/>
  <c r="L1973" i="1" a="1"/>
  <c r="L1973" i="1" s="1"/>
  <c r="L1967" i="1" a="1"/>
  <c r="L1967" i="1" s="1"/>
  <c r="L1943" i="1" a="1"/>
  <c r="L1943" i="1" s="1"/>
  <c r="L1960" i="1" a="1"/>
  <c r="L1960" i="1" s="1"/>
  <c r="L1911" i="1" a="1"/>
  <c r="L1911" i="1" s="1"/>
  <c r="L1922" i="1" a="1"/>
  <c r="L1922" i="1" s="1"/>
  <c r="L1936" i="1" a="1"/>
  <c r="L1936" i="1" s="1"/>
  <c r="L1898" i="1" a="1"/>
  <c r="L1898" i="1" s="1"/>
  <c r="L1809" i="1" a="1"/>
  <c r="L1809" i="1" s="1"/>
  <c r="L1804" i="1" a="1"/>
  <c r="L1804" i="1" s="1"/>
  <c r="L1878" i="1" a="1"/>
  <c r="L1878" i="1" s="1"/>
  <c r="L1818" i="1" a="1"/>
  <c r="L1818" i="1" s="1"/>
  <c r="L1797" i="1" a="1"/>
  <c r="L1797" i="1" s="1"/>
  <c r="L1835" i="1" a="1"/>
  <c r="L1835" i="1" s="1"/>
  <c r="L1851" i="1" a="1"/>
  <c r="L1851" i="1" s="1"/>
  <c r="L1850" i="1" a="1"/>
  <c r="L1850" i="1" s="1"/>
  <c r="L1789" i="1" a="1"/>
  <c r="L1789" i="1" s="1"/>
  <c r="L1759" i="1" a="1"/>
  <c r="L1759" i="1" s="1"/>
  <c r="L1751" i="1" a="1"/>
  <c r="L1751" i="1" s="1"/>
  <c r="L1768" i="1" a="1"/>
  <c r="L1768" i="1" s="1"/>
  <c r="L1743" i="1" a="1"/>
  <c r="L1743" i="1" s="1"/>
  <c r="L1709" i="1" a="1"/>
  <c r="L1709" i="1" s="1"/>
  <c r="L1695" i="1" a="1"/>
  <c r="L1695" i="1" s="1"/>
  <c r="L1735" i="1" a="1"/>
  <c r="L1735" i="1" s="1"/>
  <c r="L1705" i="1" a="1"/>
  <c r="L1705" i="1" s="1"/>
  <c r="L1638" i="1" a="1"/>
  <c r="L1638" i="1" s="1"/>
  <c r="L1642" i="1" a="1"/>
  <c r="L1642" i="1" s="1"/>
  <c r="L1628" i="1" a="1"/>
  <c r="L1628" i="1" s="1"/>
  <c r="L1643" i="1" a="1"/>
  <c r="L1643" i="1" s="1"/>
  <c r="L1664" i="1" a="1"/>
  <c r="L1664" i="1" s="1"/>
  <c r="L1645" i="1" a="1"/>
  <c r="L1645" i="1" s="1"/>
  <c r="L1578" i="1" a="1"/>
  <c r="L1578" i="1" s="1"/>
  <c r="L1567" i="1" a="1"/>
  <c r="L1567" i="1" s="1"/>
  <c r="L1607" i="1" a="1"/>
  <c r="L1607" i="1" s="1"/>
  <c r="L1600" i="1" a="1"/>
  <c r="L1600" i="1" s="1"/>
  <c r="L1598" i="1" a="1"/>
  <c r="L1598" i="1" s="1"/>
  <c r="L1529" i="1" a="1"/>
  <c r="L1529" i="1" s="1"/>
  <c r="L1510" i="1" a="1"/>
  <c r="L1510" i="1" s="1"/>
  <c r="L1513" i="1" a="1"/>
  <c r="L1513" i="1" s="1"/>
  <c r="L1501" i="1" a="1"/>
  <c r="L1501" i="1" s="1"/>
  <c r="L1506" i="1" a="1"/>
  <c r="L1506" i="1" s="1"/>
  <c r="L1518" i="1" a="1"/>
  <c r="L1518" i="1" s="1"/>
  <c r="L1588" i="1" a="1"/>
  <c r="L1588" i="1" s="1"/>
  <c r="L1424" i="1" a="1"/>
  <c r="L1424" i="1" s="1"/>
  <c r="L1449" i="1" a="1"/>
  <c r="L1449" i="1" s="1"/>
  <c r="L1409" i="1" a="1"/>
  <c r="L1409" i="1" s="1"/>
  <c r="L1455" i="1" a="1"/>
  <c r="L1455" i="1" s="1"/>
  <c r="L1473" i="1" a="1"/>
  <c r="L1473" i="1" s="1"/>
  <c r="L1434" i="1" a="1"/>
  <c r="L1434" i="1" s="1"/>
  <c r="L1394" i="1" a="1"/>
  <c r="L1394" i="1" s="1"/>
  <c r="L1392" i="1" a="1"/>
  <c r="L1392" i="1" s="1"/>
  <c r="L1363" i="1" a="1"/>
  <c r="L1363" i="1" s="1"/>
  <c r="L1331" i="1" a="1"/>
  <c r="L1331" i="1" s="1"/>
  <c r="L1327" i="1" a="1"/>
  <c r="L1327" i="1" s="1"/>
  <c r="L1318" i="1" a="1"/>
  <c r="L1318" i="1" s="1"/>
  <c r="L1364" i="1" a="1"/>
  <c r="L1364" i="1" s="1"/>
  <c r="L1359" i="1" a="1"/>
  <c r="L1359" i="1" s="1"/>
  <c r="L1243" i="1" a="1"/>
  <c r="L1243" i="1" s="1"/>
  <c r="L1290" i="1" a="1"/>
  <c r="L1290" i="1" s="1"/>
  <c r="L1306" i="1" a="1"/>
  <c r="L1306" i="1" s="1"/>
  <c r="L1250" i="1" a="1"/>
  <c r="L1250" i="1" s="1"/>
  <c r="L1260" i="1" a="1"/>
  <c r="L1260" i="1" s="1"/>
  <c r="L1255" i="1" a="1"/>
  <c r="L1255" i="1" s="1"/>
  <c r="L1228" i="1" a="1"/>
  <c r="L1228" i="1" s="1"/>
  <c r="L1136" i="1" a="1"/>
  <c r="L1136" i="1" s="1"/>
  <c r="L1141" i="1" a="1"/>
  <c r="L1141" i="1" s="1"/>
  <c r="L1013" i="1" a="1"/>
  <c r="L1013" i="1" s="1"/>
  <c r="L473" i="1" a="1"/>
  <c r="L473" i="1" s="1"/>
  <c r="L100" i="1" a="1"/>
  <c r="L100" i="1" s="1"/>
  <c r="L2255" i="1" a="1"/>
  <c r="L2255" i="1" s="1"/>
  <c r="L2056" i="1" a="1"/>
  <c r="L2056" i="1" s="1"/>
  <c r="L2065" i="1" a="1"/>
  <c r="L2065" i="1" s="1"/>
  <c r="L2067" i="1" a="1"/>
  <c r="L2067" i="1" s="1"/>
  <c r="L2029" i="1" a="1"/>
  <c r="L2029" i="1" s="1"/>
  <c r="L2103" i="1" a="1"/>
  <c r="L2103" i="1" s="1"/>
  <c r="L1989" i="1" a="1"/>
  <c r="L1989" i="1" s="1"/>
  <c r="L1964" i="1" a="1"/>
  <c r="L1964" i="1" s="1"/>
  <c r="L1999" i="1" a="1"/>
  <c r="L1999" i="1" s="1"/>
  <c r="L2003" i="1" a="1"/>
  <c r="L2003" i="1" s="1"/>
  <c r="L2014" i="1" a="1"/>
  <c r="L2014" i="1" s="1"/>
  <c r="L1958" i="1" a="1"/>
  <c r="L1958" i="1" s="1"/>
  <c r="L2006" i="1" a="1"/>
  <c r="L2006" i="1" s="1"/>
  <c r="L1916" i="1" a="1"/>
  <c r="L1916" i="1" s="1"/>
  <c r="L1926" i="1" a="1"/>
  <c r="L1926" i="1" s="1"/>
  <c r="L1900" i="1" a="1"/>
  <c r="L1900" i="1" s="1"/>
  <c r="L1897" i="1" a="1"/>
  <c r="L1897" i="1" s="1"/>
  <c r="L1808" i="1" a="1"/>
  <c r="L1808" i="1" s="1"/>
  <c r="L1879" i="1" a="1"/>
  <c r="L1879" i="1" s="1"/>
  <c r="L1822" i="1" a="1"/>
  <c r="L1822" i="1" s="1"/>
  <c r="L1846" i="1" a="1"/>
  <c r="L1846" i="1" s="1"/>
  <c r="L1853" i="1" a="1"/>
  <c r="L1853" i="1" s="1"/>
  <c r="L1875" i="1" a="1"/>
  <c r="L1875" i="1" s="1"/>
  <c r="L1861" i="1" a="1"/>
  <c r="L1861" i="1" s="1"/>
  <c r="L1831" i="1" a="1"/>
  <c r="L1831" i="1" s="1"/>
  <c r="L1855" i="1" a="1"/>
  <c r="L1855" i="1" s="1"/>
  <c r="L1758" i="1" a="1"/>
  <c r="L1758" i="1" s="1"/>
  <c r="L1772" i="1" a="1"/>
  <c r="L1772" i="1" s="1"/>
  <c r="L1777" i="1" a="1"/>
  <c r="L1777" i="1" s="1"/>
  <c r="L1786" i="1" a="1"/>
  <c r="L1786" i="1" s="1"/>
  <c r="L1714" i="1" a="1"/>
  <c r="L1714" i="1" s="1"/>
  <c r="L1694" i="1" a="1"/>
  <c r="L1694" i="1" s="1"/>
  <c r="L1688" i="1" a="1"/>
  <c r="L1688" i="1" s="1"/>
  <c r="L1728" i="1" a="1"/>
  <c r="L1728" i="1" s="1"/>
  <c r="L1637" i="1" a="1"/>
  <c r="L1637" i="1" s="1"/>
  <c r="L1648" i="1" a="1"/>
  <c r="L1648" i="1" s="1"/>
  <c r="L1660" i="1" a="1"/>
  <c r="L1660" i="1" s="1"/>
  <c r="L1666" i="1" a="1"/>
  <c r="L1666" i="1" s="1"/>
  <c r="L1674" i="1" a="1"/>
  <c r="L1674" i="1" s="1"/>
  <c r="L1639" i="1" a="1"/>
  <c r="L1639" i="1" s="1"/>
  <c r="L1525" i="1" a="1"/>
  <c r="L1525" i="1" s="1"/>
  <c r="L1585" i="1" a="1"/>
  <c r="L1585" i="1" s="1"/>
  <c r="L1577" i="1" a="1"/>
  <c r="L1577" i="1" s="1"/>
  <c r="L1489" i="1" a="1"/>
  <c r="L1489" i="1" s="1"/>
  <c r="L1614" i="1" a="1"/>
  <c r="L1614" i="1" s="1"/>
  <c r="L1545" i="1" a="1"/>
  <c r="L1545" i="1" s="1"/>
  <c r="L1590" i="1" a="1"/>
  <c r="L1590" i="1" s="1"/>
  <c r="L1509" i="1" a="1"/>
  <c r="L1509" i="1" s="1"/>
  <c r="L1498" i="1" a="1"/>
  <c r="L1498" i="1" s="1"/>
  <c r="L1522" i="1" a="1"/>
  <c r="L1522" i="1" s="1"/>
  <c r="L1579" i="1" a="1"/>
  <c r="L1579" i="1" s="1"/>
  <c r="L1591" i="1" a="1"/>
  <c r="L1591" i="1" s="1"/>
  <c r="L1418" i="1" a="1"/>
  <c r="L1418" i="1" s="1"/>
  <c r="L1446" i="1" a="1"/>
  <c r="L1446" i="1" s="1"/>
  <c r="L1466" i="1" a="1"/>
  <c r="L1466" i="1" s="1"/>
  <c r="L1464" i="1" a="1"/>
  <c r="L1464" i="1" s="1"/>
  <c r="L1470" i="1" a="1"/>
  <c r="L1470" i="1" s="1"/>
  <c r="L1423" i="1" a="1"/>
  <c r="L1423" i="1" s="1"/>
  <c r="L1393" i="1" a="1"/>
  <c r="L1393" i="1" s="1"/>
  <c r="L1381" i="1" a="1"/>
  <c r="L1381" i="1" s="1"/>
  <c r="L1366" i="1" a="1"/>
  <c r="L1366" i="1" s="1"/>
  <c r="L1348" i="1" a="1"/>
  <c r="L1348" i="1" s="1"/>
  <c r="L1326" i="1" a="1"/>
  <c r="L1326" i="1" s="1"/>
  <c r="L1317" i="1" a="1"/>
  <c r="L1317" i="1" s="1"/>
  <c r="L1372" i="1" a="1"/>
  <c r="L1372" i="1" s="1"/>
  <c r="L1335" i="1" a="1"/>
  <c r="L1335" i="1" s="1"/>
  <c r="L1282" i="1" a="1"/>
  <c r="L1282" i="1" s="1"/>
  <c r="L1283" i="1" a="1"/>
  <c r="L1283" i="1" s="1"/>
  <c r="L1305" i="1" a="1"/>
  <c r="L1305" i="1" s="1"/>
  <c r="L1256" i="1" a="1"/>
  <c r="L1256" i="1" s="1"/>
  <c r="L1231" i="1" a="1"/>
  <c r="L1231" i="1" s="1"/>
  <c r="L1269" i="1" a="1"/>
  <c r="L1269" i="1" s="1"/>
  <c r="L1227" i="1" a="1"/>
  <c r="L1227" i="1" s="1"/>
  <c r="L1135" i="1" a="1"/>
  <c r="L1135" i="1" s="1"/>
  <c r="L1150" i="1" a="1"/>
  <c r="L1150" i="1" s="1"/>
  <c r="L1146" i="1" a="1"/>
  <c r="L1146" i="1" s="1"/>
  <c r="L1126" i="1" a="1"/>
  <c r="L1126" i="1" s="1"/>
  <c r="L1121" i="1" a="1"/>
  <c r="L1121" i="1" s="1"/>
  <c r="L1194" i="1" a="1"/>
  <c r="L1194" i="1" s="1"/>
  <c r="L1118" i="1" a="1"/>
  <c r="L1118" i="1" s="1"/>
  <c r="L1179" i="1" a="1"/>
  <c r="L1179" i="1" s="1"/>
  <c r="L1114" i="1" a="1"/>
  <c r="L1114" i="1" s="1"/>
  <c r="L1092" i="1" a="1"/>
  <c r="L1092" i="1" s="1"/>
  <c r="L1046" i="1" a="1"/>
  <c r="L1046" i="1" s="1"/>
  <c r="L1042" i="1" a="1"/>
  <c r="L1042" i="1" s="1"/>
  <c r="L1060" i="1" a="1"/>
  <c r="L1060" i="1" s="1"/>
  <c r="L1040" i="1" a="1"/>
  <c r="L1040" i="1" s="1"/>
  <c r="L1104" i="1" a="1"/>
  <c r="L1104" i="1" s="1"/>
  <c r="L1034" i="1" a="1"/>
  <c r="L1034" i="1" s="1"/>
  <c r="L983" i="1" a="1"/>
  <c r="L983" i="1" s="1"/>
  <c r="L971" i="1" a="1"/>
  <c r="L971" i="1" s="1"/>
  <c r="L982" i="1" a="1"/>
  <c r="L982" i="1" s="1"/>
  <c r="L984" i="1" a="1"/>
  <c r="L984" i="1" s="1"/>
  <c r="L986" i="1" a="1"/>
  <c r="L986" i="1" s="1"/>
  <c r="L991" i="1" a="1"/>
  <c r="L991" i="1" s="1"/>
  <c r="L962" i="1" a="1"/>
  <c r="L962" i="1" s="1"/>
  <c r="L958" i="1" a="1"/>
  <c r="L958" i="1" s="1"/>
  <c r="L921" i="1" a="1"/>
  <c r="L921" i="1" s="1"/>
  <c r="L935" i="1" a="1"/>
  <c r="L935" i="1" s="1"/>
  <c r="L949" i="1" a="1"/>
  <c r="L949" i="1" s="1"/>
  <c r="L889" i="1" a="1"/>
  <c r="L889" i="1" s="1"/>
  <c r="L855" i="1" a="1"/>
  <c r="L855" i="1" s="1"/>
  <c r="L2203" i="1" a="1"/>
  <c r="L2203" i="1" s="1"/>
  <c r="L2037" i="1" a="1"/>
  <c r="L2037" i="1" s="1"/>
  <c r="L2227" i="1" a="1"/>
  <c r="L2227" i="1" s="1"/>
  <c r="L2221" i="1" a="1"/>
  <c r="L2221" i="1" s="1"/>
  <c r="L2223" i="1" a="1"/>
  <c r="L2223" i="1" s="1"/>
  <c r="L2182" i="1" a="1"/>
  <c r="L2182" i="1" s="1"/>
  <c r="L2121" i="1" a="1"/>
  <c r="L2121" i="1" s="1"/>
  <c r="L2144" i="1" a="1"/>
  <c r="L2144" i="1" s="1"/>
  <c r="L2129" i="1" a="1"/>
  <c r="L2129" i="1" s="1"/>
  <c r="L2171" i="1" a="1"/>
  <c r="L2171" i="1" s="1"/>
  <c r="L2125" i="1" a="1"/>
  <c r="L2125" i="1" s="1"/>
  <c r="L2100" i="1" a="1"/>
  <c r="L2100" i="1" s="1"/>
  <c r="L2048" i="1" a="1"/>
  <c r="L2048" i="1" s="1"/>
  <c r="L2074" i="1" a="1"/>
  <c r="L2074" i="1" s="1"/>
  <c r="L2036" i="1" a="1"/>
  <c r="L2036" i="1" s="1"/>
  <c r="L2032" i="1" a="1"/>
  <c r="L2032" i="1" s="1"/>
  <c r="L2069" i="1" a="1"/>
  <c r="L2069" i="1" s="1"/>
  <c r="L2075" i="1" a="1"/>
  <c r="L2075" i="1" s="1"/>
  <c r="L2104" i="1" a="1"/>
  <c r="L2104" i="1" s="1"/>
  <c r="L1977" i="1" a="1"/>
  <c r="L1977" i="1" s="1"/>
  <c r="L1976" i="1" a="1"/>
  <c r="L1976" i="1" s="1"/>
  <c r="L1997" i="1" a="1"/>
  <c r="L1997" i="1" s="1"/>
  <c r="L1974" i="1" a="1"/>
  <c r="L1974" i="1" s="1"/>
  <c r="L2018" i="1" a="1"/>
  <c r="L2018" i="1" s="1"/>
  <c r="L1963" i="1" a="1"/>
  <c r="L1963" i="1" s="1"/>
  <c r="L1993" i="1" a="1"/>
  <c r="L1993" i="1" s="1"/>
  <c r="L1925" i="1" a="1"/>
  <c r="L1925" i="1" s="1"/>
  <c r="L1924" i="1" a="1"/>
  <c r="L1924" i="1" s="1"/>
  <c r="L1937" i="1" a="1"/>
  <c r="L1937" i="1" s="1"/>
  <c r="L1912" i="1" a="1"/>
  <c r="L1912" i="1" s="1"/>
  <c r="L1833" i="1" a="1"/>
  <c r="L1833" i="1" s="1"/>
  <c r="L1852" i="1" a="1"/>
  <c r="L1852" i="1" s="1"/>
  <c r="L1858" i="1" a="1"/>
  <c r="L1858" i="1" s="1"/>
  <c r="L1836" i="1" a="1"/>
  <c r="L1836" i="1" s="1"/>
  <c r="L1869" i="1" a="1"/>
  <c r="L1869" i="1" s="1"/>
  <c r="L1796" i="1" a="1"/>
  <c r="L1796" i="1" s="1"/>
  <c r="L1881" i="1" a="1"/>
  <c r="L1881" i="1" s="1"/>
  <c r="L1849" i="1" a="1"/>
  <c r="L1849" i="1" s="1"/>
  <c r="L1788" i="1" a="1"/>
  <c r="L1788" i="1" s="1"/>
  <c r="L1757" i="1" a="1"/>
  <c r="L1757" i="1" s="1"/>
  <c r="L1781" i="1" a="1"/>
  <c r="L1781" i="1" s="1"/>
  <c r="L1769" i="1" a="1"/>
  <c r="L1769" i="1" s="1"/>
  <c r="L1702" i="1" a="1"/>
  <c r="L1702" i="1" s="1"/>
  <c r="L1710" i="1" a="1"/>
  <c r="L1710" i="1" s="1"/>
  <c r="L1693" i="1" a="1"/>
  <c r="L1693" i="1" s="1"/>
  <c r="L1687" i="1" a="1"/>
  <c r="L1687" i="1" s="1"/>
  <c r="L1721" i="1" a="1"/>
  <c r="L1721" i="1" s="1"/>
  <c r="L1636" i="1" a="1"/>
  <c r="L1636" i="1" s="1"/>
  <c r="L1644" i="1" a="1"/>
  <c r="L1644" i="1" s="1"/>
  <c r="L1679" i="1" a="1"/>
  <c r="L1679" i="1" s="1"/>
  <c r="L1653" i="1" a="1"/>
  <c r="L1653" i="1" s="1"/>
  <c r="L1659" i="1" a="1"/>
  <c r="L1659" i="1" s="1"/>
  <c r="L1662" i="1" a="1"/>
  <c r="L1662" i="1" s="1"/>
  <c r="L1528" i="1" a="1"/>
  <c r="L1528" i="1" s="1"/>
  <c r="L1530" i="1" a="1"/>
  <c r="L1530" i="1" s="1"/>
  <c r="L1492" i="1" a="1"/>
  <c r="L1492" i="1" s="1"/>
  <c r="L1561" i="1" a="1"/>
  <c r="L1561" i="1" s="1"/>
  <c r="L1609" i="1" a="1"/>
  <c r="L1609" i="1" s="1"/>
  <c r="L1555" i="1" a="1"/>
  <c r="L1555" i="1" s="1"/>
  <c r="L1571" i="1" a="1"/>
  <c r="L1571" i="1" s="1"/>
  <c r="L1575" i="1" a="1"/>
  <c r="L1575" i="1" s="1"/>
  <c r="L1534" i="1" a="1"/>
  <c r="L1534" i="1" s="1"/>
  <c r="L1592" i="1" a="1"/>
  <c r="L1592" i="1" s="1"/>
  <c r="L1601" i="1" a="1"/>
  <c r="L1601" i="1" s="1"/>
  <c r="L1536" i="1" a="1"/>
  <c r="L1536" i="1" s="1"/>
  <c r="L1437" i="1" a="1"/>
  <c r="L1437" i="1" s="1"/>
  <c r="L1420" i="1" a="1"/>
  <c r="L1420" i="1" s="1"/>
  <c r="L1459" i="1" a="1"/>
  <c r="L1459" i="1" s="1"/>
  <c r="L1442" i="1" a="1"/>
  <c r="L1442" i="1" s="1"/>
  <c r="L1439" i="1" a="1"/>
  <c r="L1439" i="1" s="1"/>
  <c r="L1433" i="1" a="1"/>
  <c r="L1433" i="1" s="1"/>
  <c r="L1385" i="1" a="1"/>
  <c r="L1385" i="1" s="1"/>
  <c r="L1380" i="1" a="1"/>
  <c r="L1380" i="1" s="1"/>
  <c r="L1361" i="1" a="1"/>
  <c r="L1361" i="1" s="1"/>
  <c r="L1358" i="1" a="1"/>
  <c r="L1358" i="1" s="1"/>
  <c r="L1325" i="1" a="1"/>
  <c r="L1325" i="1" s="1"/>
  <c r="L1371" i="1" a="1"/>
  <c r="L1371" i="1" s="1"/>
  <c r="L1310" i="1" a="1"/>
  <c r="L1310" i="1" s="1"/>
  <c r="L1368" i="1" a="1"/>
  <c r="L1368" i="1" s="1"/>
  <c r="L1274" i="1" a="1"/>
  <c r="L1274" i="1" s="1"/>
  <c r="L1240" i="1" a="1"/>
  <c r="L1240" i="1" s="1"/>
  <c r="L1304" i="1" a="1"/>
  <c r="L1304" i="1" s="1"/>
  <c r="L1236" i="1" a="1"/>
  <c r="L1236" i="1" s="1"/>
  <c r="L1230" i="1" a="1"/>
  <c r="L1230" i="1" s="1"/>
  <c r="L1276" i="1" a="1"/>
  <c r="L1276" i="1" s="1"/>
  <c r="L1226" i="1" a="1"/>
  <c r="L1226" i="1" s="1"/>
  <c r="L1165" i="1" a="1"/>
  <c r="L1165" i="1" s="1"/>
  <c r="L1178" i="1" a="1"/>
  <c r="L1178" i="1" s="1"/>
  <c r="L1170" i="1" a="1"/>
  <c r="L1170" i="1" s="1"/>
  <c r="L1125" i="1" a="1"/>
  <c r="L1125" i="1" s="1"/>
  <c r="L1219" i="1" a="1"/>
  <c r="L1219" i="1" s="1"/>
  <c r="L1195" i="1" a="1"/>
  <c r="L1195" i="1" s="1"/>
  <c r="L1117" i="1" a="1"/>
  <c r="L1117" i="1" s="1"/>
  <c r="L370" i="1" a="1"/>
  <c r="L370" i="1" s="1"/>
  <c r="L2186" i="1" a="1"/>
  <c r="L2186" i="1" s="1"/>
  <c r="L2271" i="1" a="1"/>
  <c r="L2271" i="1" s="1"/>
  <c r="L2230" i="1" a="1"/>
  <c r="L2230" i="1" s="1"/>
  <c r="L2272" i="1" a="1"/>
  <c r="L2272" i="1" s="1"/>
  <c r="L2260" i="1" a="1"/>
  <c r="L2260" i="1" s="1"/>
  <c r="L2239" i="1" a="1"/>
  <c r="L2239" i="1" s="1"/>
  <c r="L2201" i="1" a="1"/>
  <c r="L2201" i="1" s="1"/>
  <c r="L2234" i="1" a="1"/>
  <c r="L2234" i="1" s="1"/>
  <c r="L2224" i="1" a="1"/>
  <c r="L2224" i="1" s="1"/>
  <c r="L2181" i="1" a="1"/>
  <c r="L2181" i="1" s="1"/>
  <c r="L2194" i="1" a="1"/>
  <c r="L2194" i="1" s="1"/>
  <c r="L2174" i="1" a="1"/>
  <c r="L2174" i="1" s="1"/>
  <c r="L2146" i="1" a="1"/>
  <c r="L2146" i="1" s="1"/>
  <c r="L2156" i="1" a="1"/>
  <c r="L2156" i="1" s="1"/>
  <c r="L2118" i="1" a="1"/>
  <c r="L2118" i="1" s="1"/>
  <c r="L2158" i="1" a="1"/>
  <c r="L2158" i="1" s="1"/>
  <c r="L2050" i="1" a="1"/>
  <c r="L2050" i="1" s="1"/>
  <c r="L2047" i="1" a="1"/>
  <c r="L2047" i="1" s="1"/>
  <c r="L2071" i="1" a="1"/>
  <c r="L2071" i="1" s="1"/>
  <c r="L2035" i="1" a="1"/>
  <c r="L2035" i="1" s="1"/>
  <c r="L2110" i="1" a="1"/>
  <c r="L2110" i="1" s="1"/>
  <c r="L2107" i="1" a="1"/>
  <c r="L2107" i="1" s="1"/>
  <c r="L2070" i="1" a="1"/>
  <c r="L2070" i="1" s="1"/>
  <c r="L2086" i="1" a="1"/>
  <c r="L2086" i="1" s="1"/>
  <c r="L1990" i="1" a="1"/>
  <c r="L1990" i="1" s="1"/>
  <c r="L1969" i="1" a="1"/>
  <c r="L1969" i="1" s="1"/>
  <c r="L2013" i="1" a="1"/>
  <c r="L2013" i="1" s="1"/>
  <c r="L1968" i="1" a="1"/>
  <c r="L1968" i="1" s="1"/>
  <c r="L2017" i="1" a="1"/>
  <c r="L2017" i="1" s="1"/>
  <c r="L1978" i="1" a="1"/>
  <c r="L1978" i="1" s="1"/>
  <c r="L1939" i="1" a="1"/>
  <c r="L1939" i="1" s="1"/>
  <c r="L1929" i="1" a="1"/>
  <c r="L1929" i="1" s="1"/>
  <c r="L1923" i="1" a="1"/>
  <c r="L1923" i="1" s="1"/>
  <c r="L1935" i="1" a="1"/>
  <c r="L1935" i="1" s="1"/>
  <c r="L1920" i="1" a="1"/>
  <c r="L1920" i="1" s="1"/>
  <c r="L1865" i="1" a="1"/>
  <c r="L1865" i="1" s="1"/>
  <c r="L1803" i="1" a="1"/>
  <c r="L1803" i="1" s="1"/>
  <c r="L1825" i="1" a="1"/>
  <c r="L1825" i="1" s="1"/>
  <c r="L1842" i="1" a="1"/>
  <c r="L1842" i="1" s="1"/>
  <c r="L1854" i="1" a="1"/>
  <c r="L1854" i="1" s="1"/>
  <c r="L1829" i="1" a="1"/>
  <c r="L1829" i="1" s="1"/>
  <c r="L1877" i="1" a="1"/>
  <c r="L1877" i="1" s="1"/>
  <c r="L1830" i="1" a="1"/>
  <c r="L1830" i="1" s="1"/>
  <c r="L1863" i="1" a="1"/>
  <c r="L1863" i="1" s="1"/>
  <c r="L1778" i="1" a="1"/>
  <c r="L1778" i="1" s="1"/>
  <c r="L1779" i="1" a="1"/>
  <c r="L1779" i="1" s="1"/>
  <c r="L1755" i="1" a="1"/>
  <c r="L1755" i="1" s="1"/>
  <c r="L1701" i="1" a="1"/>
  <c r="L1701" i="1" s="1"/>
  <c r="L1732" i="1" a="1"/>
  <c r="L1732" i="1" s="1"/>
  <c r="L1722" i="1" a="1"/>
  <c r="L1722" i="1" s="1"/>
  <c r="L1686" i="1" a="1"/>
  <c r="L1686" i="1" s="1"/>
  <c r="L1726" i="1" a="1"/>
  <c r="L1726" i="1" s="1"/>
  <c r="L1635" i="1" a="1"/>
  <c r="L1635" i="1" s="1"/>
  <c r="L1661" i="1" a="1"/>
  <c r="L1661" i="1" s="1"/>
  <c r="L1627" i="1" a="1"/>
  <c r="L1627" i="1" s="1"/>
  <c r="L1624" i="1" a="1"/>
  <c r="L1624" i="1" s="1"/>
  <c r="L1675" i="1" a="1"/>
  <c r="L1675" i="1" s="1"/>
  <c r="L1670" i="1" a="1"/>
  <c r="L1670" i="1" s="1"/>
  <c r="L1517" i="1" a="1"/>
  <c r="L1517" i="1" s="1"/>
  <c r="L1581" i="1" a="1"/>
  <c r="L1581" i="1" s="1"/>
  <c r="L1491" i="1" a="1"/>
  <c r="L1491" i="1" s="1"/>
  <c r="L1520" i="1" a="1"/>
  <c r="L1520" i="1" s="1"/>
  <c r="L1599" i="1" a="1"/>
  <c r="L1599" i="1" s="1"/>
  <c r="L1572" i="1" a="1"/>
  <c r="L1572" i="1" s="1"/>
  <c r="L1511" i="1" a="1"/>
  <c r="L1511" i="1" s="1"/>
  <c r="L1543" i="1" a="1"/>
  <c r="L1543" i="1" s="1"/>
  <c r="L1483" i="1" a="1"/>
  <c r="L1483" i="1" s="1"/>
  <c r="L1595" i="1" a="1"/>
  <c r="L1595" i="1" s="1"/>
  <c r="L1570" i="1" a="1"/>
  <c r="L1570" i="1" s="1"/>
  <c r="L1582" i="1" a="1"/>
  <c r="L1582" i="1" s="1"/>
  <c r="L1413" i="1" a="1"/>
  <c r="L1413" i="1" s="1"/>
  <c r="L1448" i="1" a="1"/>
  <c r="L1448" i="1" s="1"/>
  <c r="L1408" i="1" a="1"/>
  <c r="L1408" i="1" s="1"/>
  <c r="L1440" i="1" a="1"/>
  <c r="L1440" i="1" s="1"/>
  <c r="L1462" i="1" a="1"/>
  <c r="L1462" i="1" s="1"/>
  <c r="L1402" i="1" a="1"/>
  <c r="L1402" i="1" s="1"/>
  <c r="L1384" i="1" a="1"/>
  <c r="L1384" i="1" s="1"/>
  <c r="L1379" i="1" a="1"/>
  <c r="L1379" i="1" s="1"/>
  <c r="L1337" i="1" a="1"/>
  <c r="L1337" i="1" s="1"/>
  <c r="L1347" i="1" a="1"/>
  <c r="L1347" i="1" s="1"/>
  <c r="L1324" i="1" a="1"/>
  <c r="L1324" i="1" s="1"/>
  <c r="L1316" i="1" a="1"/>
  <c r="L1316" i="1" s="1"/>
  <c r="L1309" i="1" a="1"/>
  <c r="L1309" i="1" s="1"/>
  <c r="L1360" i="1" a="1"/>
  <c r="L1360" i="1" s="1"/>
  <c r="L1275" i="1" a="1"/>
  <c r="L1275" i="1" s="1"/>
  <c r="L1259" i="1" a="1"/>
  <c r="L1259" i="1" s="1"/>
  <c r="L1308" i="1" a="1"/>
  <c r="L1308" i="1" s="1"/>
  <c r="L1266" i="1" a="1"/>
  <c r="L1266" i="1" s="1"/>
  <c r="L1229" i="1" a="1"/>
  <c r="L1229" i="1" s="1"/>
  <c r="L1252" i="1" a="1"/>
  <c r="L1252" i="1" s="1"/>
  <c r="L1225" i="1" a="1"/>
  <c r="L1225" i="1" s="1"/>
  <c r="L1134" i="1" a="1"/>
  <c r="L1134" i="1" s="1"/>
  <c r="L1193" i="1" a="1"/>
  <c r="L1193" i="1" s="1"/>
  <c r="L1148" i="1" a="1"/>
  <c r="L1148" i="1" s="1"/>
  <c r="L1213" i="1" a="1"/>
  <c r="L1213" i="1" s="1"/>
  <c r="L1186" i="1" a="1"/>
  <c r="L1186" i="1" s="1"/>
  <c r="L1187" i="1" a="1"/>
  <c r="L1187" i="1" s="1"/>
  <c r="L1158" i="1" a="1"/>
  <c r="L1158" i="1" s="1"/>
  <c r="L1180" i="1" a="1"/>
  <c r="L1180" i="1" s="1"/>
  <c r="L2172" i="1" a="1"/>
  <c r="L2172" i="1" s="1"/>
  <c r="L2243" i="1" a="1"/>
  <c r="L2243" i="1" s="1"/>
  <c r="L2283" i="1" a="1"/>
  <c r="L2283" i="1" s="1"/>
  <c r="L2249" i="1" a="1"/>
  <c r="L2249" i="1" s="1"/>
  <c r="L2250" i="1" a="1"/>
  <c r="L2250" i="1" s="1"/>
  <c r="L2270" i="1" a="1"/>
  <c r="L2270" i="1" s="1"/>
  <c r="L2238" i="1" a="1"/>
  <c r="L2238" i="1" s="1"/>
  <c r="L2235" i="1" a="1"/>
  <c r="L2235" i="1" s="1"/>
  <c r="L2210" i="1" a="1"/>
  <c r="L2210" i="1" s="1"/>
  <c r="L2229" i="1" a="1"/>
  <c r="L2229" i="1" s="1"/>
  <c r="L2180" i="1" a="1"/>
  <c r="L2180" i="1" s="1"/>
  <c r="L2191" i="1" a="1"/>
  <c r="L2191" i="1" s="1"/>
  <c r="J2165" i="1"/>
  <c r="L2165" i="1" a="1"/>
  <c r="L2165" i="1" s="1"/>
  <c r="L2132" i="1" a="1"/>
  <c r="L2132" i="1" s="1"/>
  <c r="L2145" i="1" a="1"/>
  <c r="L2145" i="1" s="1"/>
  <c r="L2163" i="1" a="1"/>
  <c r="L2163" i="1" s="1"/>
  <c r="L2155" i="1" a="1"/>
  <c r="L2155" i="1" s="1"/>
  <c r="L2088" i="1" a="1"/>
  <c r="L2088" i="1" s="1"/>
  <c r="L2046" i="1" a="1"/>
  <c r="L2046" i="1" s="1"/>
  <c r="L2051" i="1" a="1"/>
  <c r="L2051" i="1" s="1"/>
  <c r="L2034" i="1" a="1"/>
  <c r="L2034" i="1" s="1"/>
  <c r="L2066" i="1" a="1"/>
  <c r="L2066" i="1" s="1"/>
  <c r="L2109" i="1" a="1"/>
  <c r="L2109" i="1" s="1"/>
  <c r="L2068" i="1" a="1"/>
  <c r="L2068" i="1" s="1"/>
  <c r="L2025" i="1" a="1"/>
  <c r="L2025" i="1" s="1"/>
  <c r="L1985" i="1" a="1"/>
  <c r="L1985" i="1" s="1"/>
  <c r="L1992" i="1" a="1"/>
  <c r="L1992" i="1" s="1"/>
  <c r="L1949" i="1" a="1"/>
  <c r="L1949" i="1" s="1"/>
  <c r="L1947" i="1" a="1"/>
  <c r="L1947" i="1" s="1"/>
  <c r="L2000" i="1" a="1"/>
  <c r="L2000" i="1" s="1"/>
  <c r="L1979" i="1" a="1"/>
  <c r="L1979" i="1" s="1"/>
  <c r="L2020" i="1" a="1"/>
  <c r="L2020" i="1" s="1"/>
  <c r="L1930" i="1" a="1"/>
  <c r="L1930" i="1" s="1"/>
  <c r="L1931" i="1" a="1"/>
  <c r="L1931" i="1" s="1"/>
  <c r="L1934" i="1" a="1"/>
  <c r="L1934" i="1" s="1"/>
  <c r="L1896" i="1" a="1"/>
  <c r="L1896" i="1" s="1"/>
  <c r="L1871" i="1" a="1"/>
  <c r="L1871" i="1" s="1"/>
  <c r="L1802" i="1" a="1"/>
  <c r="L1802" i="1" s="1"/>
  <c r="L1838" i="1" a="1"/>
  <c r="L1838" i="1" s="1"/>
  <c r="L1870" i="1" a="1"/>
  <c r="L1870" i="1" s="1"/>
  <c r="L1857" i="1" a="1"/>
  <c r="L1857" i="1" s="1"/>
  <c r="L1889" i="1" a="1"/>
  <c r="L1889" i="1" s="1"/>
  <c r="L1793" i="1" a="1"/>
  <c r="L1793" i="1" s="1"/>
  <c r="L1848" i="1" a="1"/>
  <c r="L1848" i="1" s="1"/>
  <c r="L1787" i="1" a="1"/>
  <c r="L1787" i="1" s="1"/>
  <c r="L1764" i="1" a="1"/>
  <c r="L1764" i="1" s="1"/>
  <c r="L1750" i="1" a="1"/>
  <c r="L1750" i="1" s="1"/>
  <c r="L1765" i="1" a="1"/>
  <c r="L1765" i="1" s="1"/>
  <c r="L1700" i="1" a="1"/>
  <c r="L1700" i="1" s="1"/>
  <c r="L1711" i="1" a="1"/>
  <c r="L1711" i="1" s="1"/>
  <c r="L1712" i="1" a="1"/>
  <c r="L1712" i="1" s="1"/>
  <c r="L1708" i="1" a="1"/>
  <c r="L1708" i="1" s="1"/>
  <c r="L1716" i="1" a="1"/>
  <c r="L1716" i="1" s="1"/>
  <c r="L1681" i="1" a="1"/>
  <c r="L1681" i="1" s="1"/>
  <c r="L1649" i="1" a="1"/>
  <c r="L1649" i="1" s="1"/>
  <c r="L1658" i="1" a="1"/>
  <c r="L1658" i="1" s="1"/>
  <c r="L1673" i="1" a="1"/>
  <c r="L1673" i="1" s="1"/>
  <c r="L1621" i="1" a="1"/>
  <c r="L1621" i="1" s="1"/>
  <c r="L1620" i="1" a="1"/>
  <c r="L1620" i="1" s="1"/>
  <c r="L1552" i="1" a="1"/>
  <c r="L1552" i="1" s="1"/>
  <c r="L1504" i="1" a="1"/>
  <c r="L1504" i="1" s="1"/>
  <c r="L1490" i="1" a="1"/>
  <c r="L1490" i="1" s="1"/>
  <c r="L1547" i="1" a="1"/>
  <c r="L1547" i="1" s="1"/>
  <c r="L1608" i="1" a="1"/>
  <c r="L1608" i="1" s="1"/>
  <c r="L1564" i="1" a="1"/>
  <c r="L1564" i="1" s="1"/>
  <c r="L1583" i="1" a="1"/>
  <c r="L1583" i="1" s="1"/>
  <c r="L1562" i="1" a="1"/>
  <c r="L1562" i="1" s="1"/>
  <c r="L1568" i="1" a="1"/>
  <c r="L1568" i="1" s="1"/>
  <c r="L1514" i="1" a="1"/>
  <c r="L1514" i="1" s="1"/>
  <c r="L1559" i="1" a="1"/>
  <c r="L1559" i="1" s="1"/>
  <c r="L1474" i="1" a="1"/>
  <c r="L1474" i="1" s="1"/>
  <c r="L1432" i="1" a="1"/>
  <c r="L1432" i="1" s="1"/>
  <c r="L1412" i="1" a="1"/>
  <c r="L1412" i="1" s="1"/>
  <c r="L1453" i="1" a="1"/>
  <c r="L1453" i="1" s="1"/>
  <c r="L1468" i="1" a="1"/>
  <c r="L1468" i="1" s="1"/>
  <c r="L1431" i="1" a="1"/>
  <c r="L1431" i="1" s="1"/>
  <c r="L1401" i="1" a="1"/>
  <c r="L1401" i="1" s="1"/>
  <c r="L1389" i="1" a="1"/>
  <c r="L1389" i="1" s="1"/>
  <c r="L1378" i="1" a="1"/>
  <c r="L1378" i="1" s="1"/>
  <c r="L1333" i="1" a="1"/>
  <c r="L1333" i="1" s="1"/>
  <c r="L1345" i="1" a="1"/>
  <c r="L1345" i="1" s="1"/>
  <c r="L1323" i="1" a="1"/>
  <c r="L1323" i="1" s="1"/>
  <c r="L1315" i="1" a="1"/>
  <c r="L1315" i="1" s="1"/>
  <c r="L1346" i="1" a="1"/>
  <c r="L1346" i="1" s="1"/>
  <c r="L1302" i="1" a="1"/>
  <c r="L1302" i="1" s="1"/>
  <c r="L1300" i="1" a="1"/>
  <c r="L1300" i="1" s="1"/>
  <c r="L1277" i="1" a="1"/>
  <c r="L1277" i="1" s="1"/>
  <c r="L1307" i="1" a="1"/>
  <c r="L1307" i="1" s="1"/>
  <c r="L1235" i="1" a="1"/>
  <c r="L1235" i="1" s="1"/>
  <c r="L1246" i="1" a="1"/>
  <c r="L1246" i="1" s="1"/>
  <c r="L1268" i="1" a="1"/>
  <c r="L1268" i="1" s="1"/>
  <c r="L1224" i="1" a="1"/>
  <c r="L1224" i="1" s="1"/>
  <c r="L1222" i="1" a="1"/>
  <c r="L1222" i="1" s="1"/>
  <c r="L1199" i="1" a="1"/>
  <c r="L1199" i="1" s="1"/>
  <c r="L1144" i="1" a="1"/>
  <c r="L1144" i="1" s="1"/>
  <c r="L1124" i="1" a="1"/>
  <c r="L1124" i="1" s="1"/>
  <c r="L1209" i="1" a="1"/>
  <c r="L1209" i="1" s="1"/>
  <c r="L1151" i="1" a="1"/>
  <c r="L1151" i="1" s="1"/>
  <c r="L1143" i="1" a="1"/>
  <c r="L1143" i="1" s="1"/>
  <c r="L1089" i="1" a="1"/>
  <c r="L1089" i="1" s="1"/>
  <c r="L915" i="1" a="1"/>
  <c r="L915" i="1" s="1"/>
  <c r="L365" i="1" a="1"/>
  <c r="L365" i="1" s="1"/>
  <c r="L180" i="1" a="1"/>
  <c r="L180" i="1" s="1"/>
  <c r="L887" i="1" a="1"/>
  <c r="L887" i="1" s="1"/>
  <c r="L880" i="1" a="1"/>
  <c r="L880" i="1" s="1"/>
  <c r="L878" i="1" a="1"/>
  <c r="L878" i="1" s="1"/>
  <c r="L810" i="1" a="1"/>
  <c r="L810" i="1" s="1"/>
  <c r="L812" i="1" a="1"/>
  <c r="L812" i="1" s="1"/>
  <c r="L838" i="1" a="1"/>
  <c r="L838" i="1" s="1"/>
  <c r="L791" i="1" a="1"/>
  <c r="L791" i="1" s="1"/>
  <c r="L775" i="1" a="1"/>
  <c r="L775" i="1" s="1"/>
  <c r="L740" i="1" a="1"/>
  <c r="L740" i="1" s="1"/>
  <c r="L767" i="1" a="1"/>
  <c r="L767" i="1" s="1"/>
  <c r="L750" i="1" a="1"/>
  <c r="L750" i="1" s="1"/>
  <c r="L735" i="1" a="1"/>
  <c r="L735" i="1" s="1"/>
  <c r="L727" i="1" a="1"/>
  <c r="L727" i="1" s="1"/>
  <c r="L729" i="1" a="1"/>
  <c r="L729" i="1" s="1"/>
  <c r="L711" i="1" a="1"/>
  <c r="L711" i="1" s="1"/>
  <c r="L673" i="1" a="1"/>
  <c r="L673" i="1" s="1"/>
  <c r="L661" i="1" a="1"/>
  <c r="L661" i="1" s="1"/>
  <c r="L656" i="1" a="1"/>
  <c r="L656" i="1" s="1"/>
  <c r="L643" i="1" a="1"/>
  <c r="L643" i="1" s="1"/>
  <c r="L625" i="1" a="1"/>
  <c r="L625" i="1" s="1"/>
  <c r="L596" i="1" a="1"/>
  <c r="L596" i="1" s="1"/>
  <c r="L612" i="1" a="1"/>
  <c r="L612" i="1" s="1"/>
  <c r="L606" i="1" a="1"/>
  <c r="L606" i="1" s="1"/>
  <c r="L609" i="1" a="1"/>
  <c r="L609" i="1" s="1"/>
  <c r="L552" i="1" a="1"/>
  <c r="L552" i="1" s="1"/>
  <c r="L580" i="1" a="1"/>
  <c r="L580" i="1" s="1"/>
  <c r="L572" i="1" a="1"/>
  <c r="L572" i="1" s="1"/>
  <c r="L509" i="1" a="1"/>
  <c r="L509" i="1" s="1"/>
  <c r="L504" i="1" a="1"/>
  <c r="L504" i="1" s="1"/>
  <c r="L518" i="1" a="1"/>
  <c r="L518" i="1" s="1"/>
  <c r="L532" i="1" a="1"/>
  <c r="L532" i="1" s="1"/>
  <c r="L480" i="1" a="1"/>
  <c r="L480" i="1" s="1"/>
  <c r="L444" i="1" a="1"/>
  <c r="L444" i="1" s="1"/>
  <c r="L485" i="1" a="1"/>
  <c r="L485" i="1" s="1"/>
  <c r="L498" i="1" a="1"/>
  <c r="L498" i="1" s="1"/>
  <c r="L433" i="1" a="1"/>
  <c r="L433" i="1" s="1"/>
  <c r="L451" i="1" a="1"/>
  <c r="L451" i="1" s="1"/>
  <c r="L481" i="1" a="1"/>
  <c r="L481" i="1" s="1"/>
  <c r="L385" i="1" a="1"/>
  <c r="L385" i="1" s="1"/>
  <c r="L402" i="1" a="1"/>
  <c r="L402" i="1" s="1"/>
  <c r="L384" i="1" a="1"/>
  <c r="L384" i="1" s="1"/>
  <c r="L420" i="1" a="1"/>
  <c r="L420" i="1" s="1"/>
  <c r="L347" i="1" a="1"/>
  <c r="L347" i="1" s="1"/>
  <c r="L345" i="1" a="1"/>
  <c r="L345" i="1" s="1"/>
  <c r="L326" i="1" a="1"/>
  <c r="L326" i="1" s="1"/>
  <c r="L328" i="1" a="1"/>
  <c r="L328" i="1" s="1"/>
  <c r="L255" i="1" a="1"/>
  <c r="L255" i="1" s="1"/>
  <c r="L251" i="1" a="1"/>
  <c r="L251" i="1" s="1"/>
  <c r="L250" i="1" a="1"/>
  <c r="L250" i="1" s="1"/>
  <c r="L299" i="1" a="1"/>
  <c r="L299" i="1" s="1"/>
  <c r="L269" i="1" a="1"/>
  <c r="L269" i="1" s="1"/>
  <c r="L292" i="1" a="1"/>
  <c r="L292" i="1" s="1"/>
  <c r="L238" i="1" a="1"/>
  <c r="L238" i="1" s="1"/>
  <c r="L205" i="1" a="1"/>
  <c r="L205" i="1" s="1"/>
  <c r="L174" i="1" a="1"/>
  <c r="L174" i="1" s="1"/>
  <c r="L234" i="1" a="1"/>
  <c r="L234" i="1" s="1"/>
  <c r="L222" i="1" a="1"/>
  <c r="L222" i="1" s="1"/>
  <c r="L195" i="1" a="1"/>
  <c r="L195" i="1" s="1"/>
  <c r="L213" i="1" a="1"/>
  <c r="L213" i="1" s="1"/>
  <c r="L78" i="1" a="1"/>
  <c r="L78" i="1" s="1"/>
  <c r="L149" i="1" a="1"/>
  <c r="L149" i="1" s="1"/>
  <c r="L85" i="1" a="1"/>
  <c r="L85" i="1" s="1"/>
  <c r="L84" i="1" a="1"/>
  <c r="L84" i="1" s="1"/>
  <c r="L117" i="1" a="1"/>
  <c r="L117" i="1" s="1"/>
  <c r="L133" i="1" a="1"/>
  <c r="L133" i="1" s="1"/>
  <c r="L114" i="1" a="1"/>
  <c r="L114" i="1" s="1"/>
  <c r="L157" i="1" a="1"/>
  <c r="L157" i="1" s="1"/>
  <c r="L11" i="1" a="1"/>
  <c r="L11" i="1" s="1"/>
  <c r="J36" i="1"/>
  <c r="L36" i="1" a="1"/>
  <c r="L36" i="1" s="1"/>
  <c r="L34" i="1" a="1"/>
  <c r="L34" i="1" s="1"/>
  <c r="J65" i="1"/>
  <c r="L65" i="1" a="1"/>
  <c r="L65" i="1" s="1"/>
  <c r="L21" i="1" a="1"/>
  <c r="L21" i="1" s="1"/>
  <c r="L1181" i="1" a="1"/>
  <c r="L1181" i="1" s="1"/>
  <c r="L1149" i="1" a="1"/>
  <c r="L1149" i="1" s="1"/>
  <c r="L1096" i="1" a="1"/>
  <c r="L1096" i="1" s="1"/>
  <c r="L1065" i="1" a="1"/>
  <c r="L1065" i="1" s="1"/>
  <c r="L1102" i="1" a="1"/>
  <c r="L1102" i="1" s="1"/>
  <c r="L1054" i="1" a="1"/>
  <c r="L1054" i="1" s="1"/>
  <c r="L1078" i="1" a="1"/>
  <c r="L1078" i="1" s="1"/>
  <c r="L1091" i="1" a="1"/>
  <c r="L1091" i="1" s="1"/>
  <c r="L1068" i="1" a="1"/>
  <c r="L1068" i="1" s="1"/>
  <c r="L1011" i="1" a="1"/>
  <c r="L1011" i="1" s="1"/>
  <c r="L1033" i="1" a="1"/>
  <c r="L1033" i="1" s="1"/>
  <c r="L1010" i="1" a="1"/>
  <c r="L1010" i="1" s="1"/>
  <c r="L1008" i="1" a="1"/>
  <c r="L1008" i="1" s="1"/>
  <c r="L1031" i="1" a="1"/>
  <c r="L1031" i="1" s="1"/>
  <c r="L946" i="1" a="1"/>
  <c r="L946" i="1" s="1"/>
  <c r="L947" i="1" a="1"/>
  <c r="L947" i="1" s="1"/>
  <c r="L930" i="1" a="1"/>
  <c r="L930" i="1" s="1"/>
  <c r="L924" i="1" a="1"/>
  <c r="L924" i="1" s="1"/>
  <c r="L910" i="1" a="1"/>
  <c r="L910" i="1" s="1"/>
  <c r="L944" i="1" a="1"/>
  <c r="L944" i="1" s="1"/>
  <c r="L888" i="1" a="1"/>
  <c r="L888" i="1" s="1"/>
  <c r="L854" i="1" a="1"/>
  <c r="L854" i="1" s="1"/>
  <c r="L863" i="1" a="1"/>
  <c r="L863" i="1" s="1"/>
  <c r="L866" i="1" a="1"/>
  <c r="L866" i="1" s="1"/>
  <c r="L842" i="1" a="1"/>
  <c r="L842" i="1" s="1"/>
  <c r="L785" i="1" a="1"/>
  <c r="L785" i="1" s="1"/>
  <c r="L819" i="1" a="1"/>
  <c r="L819" i="1" s="1"/>
  <c r="L836" i="1" a="1"/>
  <c r="L836" i="1" s="1"/>
  <c r="L800" i="1" a="1"/>
  <c r="L800" i="1" s="1"/>
  <c r="L839" i="1" a="1"/>
  <c r="L839" i="1" s="1"/>
  <c r="L770" i="1" a="1"/>
  <c r="L770" i="1" s="1"/>
  <c r="L763" i="1" a="1"/>
  <c r="L763" i="1" s="1"/>
  <c r="L744" i="1" a="1"/>
  <c r="L744" i="1" s="1"/>
  <c r="L733" i="1" a="1"/>
  <c r="L733" i="1" s="1"/>
  <c r="L704" i="1" a="1"/>
  <c r="L704" i="1" s="1"/>
  <c r="L717" i="1" a="1"/>
  <c r="L717" i="1" s="1"/>
  <c r="L723" i="1" a="1"/>
  <c r="L723" i="1" s="1"/>
  <c r="L663" i="1" a="1"/>
  <c r="L663" i="1" s="1"/>
  <c r="L668" i="1" a="1"/>
  <c r="L668" i="1" s="1"/>
  <c r="L677" i="1" a="1"/>
  <c r="L677" i="1" s="1"/>
  <c r="L630" i="1" a="1"/>
  <c r="L630" i="1" s="1"/>
  <c r="L641" i="1" a="1"/>
  <c r="L641" i="1" s="1"/>
  <c r="L626" i="1" a="1"/>
  <c r="L626" i="1" s="1"/>
  <c r="L614" i="1" a="1"/>
  <c r="L614" i="1" s="1"/>
  <c r="L605" i="1" a="1"/>
  <c r="L605" i="1" s="1"/>
  <c r="L642" i="1" a="1"/>
  <c r="L642" i="1" s="1"/>
  <c r="L551" i="1" a="1"/>
  <c r="L551" i="1" s="1"/>
  <c r="L585" i="1" a="1"/>
  <c r="L585" i="1" s="1"/>
  <c r="L564" i="1" a="1"/>
  <c r="L564" i="1" s="1"/>
  <c r="L508" i="1" a="1"/>
  <c r="L508" i="1" s="1"/>
  <c r="L503" i="1" a="1"/>
  <c r="L503" i="1" s="1"/>
  <c r="L522" i="1" a="1"/>
  <c r="L522" i="1" s="1"/>
  <c r="L543" i="1" a="1"/>
  <c r="L543" i="1" s="1"/>
  <c r="L488" i="1" a="1"/>
  <c r="L488" i="1" s="1"/>
  <c r="L443" i="1" a="1"/>
  <c r="L443" i="1" s="1"/>
  <c r="L486" i="1" a="1"/>
  <c r="L486" i="1" s="1"/>
  <c r="L497" i="1" a="1"/>
  <c r="L497" i="1" s="1"/>
  <c r="L432" i="1" a="1"/>
  <c r="L432" i="1" s="1"/>
  <c r="L452" i="1" a="1"/>
  <c r="L452" i="1" s="1"/>
  <c r="L461" i="1" a="1"/>
  <c r="L461" i="1" s="1"/>
  <c r="L403" i="1" a="1"/>
  <c r="L403" i="1" s="1"/>
  <c r="L387" i="1" a="1"/>
  <c r="L387" i="1" s="1"/>
  <c r="L409" i="1" a="1"/>
  <c r="L409" i="1" s="1"/>
  <c r="L419" i="1" a="1"/>
  <c r="L419" i="1" s="1"/>
  <c r="L346" i="1" a="1"/>
  <c r="L346" i="1" s="1"/>
  <c r="L338" i="1" a="1"/>
  <c r="L338" i="1" s="1"/>
  <c r="L331" i="1" a="1"/>
  <c r="L331" i="1" s="1"/>
  <c r="L266" i="1" a="1"/>
  <c r="L266" i="1" s="1"/>
  <c r="L256" i="1" a="1"/>
  <c r="L256" i="1" s="1"/>
  <c r="L310" i="1" a="1"/>
  <c r="L310" i="1" s="1"/>
  <c r="L247" i="1" a="1"/>
  <c r="L247" i="1" s="1"/>
  <c r="L271" i="1" a="1"/>
  <c r="L271" i="1" s="1"/>
  <c r="L302" i="1" a="1"/>
  <c r="L302" i="1" s="1"/>
  <c r="L184" i="1" a="1"/>
  <c r="L184" i="1" s="1"/>
  <c r="L186" i="1" a="1"/>
  <c r="L186" i="1" s="1"/>
  <c r="L210" i="1" a="1"/>
  <c r="L210" i="1" s="1"/>
  <c r="L239" i="1" a="1"/>
  <c r="L239" i="1" s="1"/>
  <c r="L229" i="1" a="1"/>
  <c r="L229" i="1" s="1"/>
  <c r="L192" i="1" a="1"/>
  <c r="L192" i="1" s="1"/>
  <c r="L140" i="1" a="1"/>
  <c r="L140" i="1" s="1"/>
  <c r="L162" i="1" a="1"/>
  <c r="L162" i="1" s="1"/>
  <c r="L146" i="1" a="1"/>
  <c r="L146" i="1" s="1"/>
  <c r="L119" i="1" a="1"/>
  <c r="L119" i="1" s="1"/>
  <c r="L118" i="1" a="1"/>
  <c r="L118" i="1" s="1"/>
  <c r="L88" i="1" a="1"/>
  <c r="L88" i="1" s="1"/>
  <c r="L75" i="1" a="1"/>
  <c r="L75" i="1" s="1"/>
  <c r="L108" i="1" a="1"/>
  <c r="L108" i="1" s="1"/>
  <c r="L167" i="1" a="1"/>
  <c r="L167" i="1" s="1"/>
  <c r="L70" i="1" a="1"/>
  <c r="L70" i="1" s="1"/>
  <c r="L66" i="1" a="1"/>
  <c r="L66" i="1" s="1"/>
  <c r="L7" i="1" a="1"/>
  <c r="L7" i="1" s="1"/>
  <c r="L60" i="1" a="1"/>
  <c r="L60" i="1" s="1"/>
  <c r="L44" i="1" a="1"/>
  <c r="L44" i="1" s="1"/>
  <c r="L2281" i="1" a="1"/>
  <c r="L2281" i="1" s="1"/>
  <c r="L1202" i="1" a="1"/>
  <c r="L1202" i="1" s="1"/>
  <c r="L1095" i="1" a="1"/>
  <c r="L1095" i="1" s="1"/>
  <c r="L1053" i="1" a="1"/>
  <c r="L1053" i="1" s="1"/>
  <c r="L1058" i="1" a="1"/>
  <c r="L1058" i="1" s="1"/>
  <c r="L1088" i="1" a="1"/>
  <c r="L1088" i="1" s="1"/>
  <c r="L1087" i="1" a="1"/>
  <c r="L1087" i="1" s="1"/>
  <c r="L1037" i="1" a="1"/>
  <c r="L1037" i="1" s="1"/>
  <c r="L1001" i="1" a="1"/>
  <c r="L1001" i="1" s="1"/>
  <c r="L1012" i="1" a="1"/>
  <c r="L1012" i="1" s="1"/>
  <c r="L970" i="1" a="1"/>
  <c r="L970" i="1" s="1"/>
  <c r="L1026" i="1" a="1"/>
  <c r="L1026" i="1" s="1"/>
  <c r="L985" i="1" a="1"/>
  <c r="L985" i="1" s="1"/>
  <c r="L1006" i="1" a="1"/>
  <c r="L1006" i="1" s="1"/>
  <c r="L948" i="1" a="1"/>
  <c r="L948" i="1" s="1"/>
  <c r="L953" i="1" a="1"/>
  <c r="L953" i="1" s="1"/>
  <c r="L916" i="1" a="1"/>
  <c r="L916" i="1" s="1"/>
  <c r="L929" i="1" a="1"/>
  <c r="L929" i="1" s="1"/>
  <c r="L898" i="1" a="1"/>
  <c r="L898" i="1" s="1"/>
  <c r="L934" i="1" a="1"/>
  <c r="L934" i="1" s="1"/>
  <c r="L895" i="1" a="1"/>
  <c r="L895" i="1" s="1"/>
  <c r="L853" i="1" a="1"/>
  <c r="L853" i="1" s="1"/>
  <c r="L846" i="1" a="1"/>
  <c r="L846" i="1" s="1"/>
  <c r="L879" i="1" a="1"/>
  <c r="L879" i="1" s="1"/>
  <c r="L813" i="1" a="1"/>
  <c r="L813" i="1" s="1"/>
  <c r="L784" i="1" a="1"/>
  <c r="L784" i="1" s="1"/>
  <c r="L799" i="1" a="1"/>
  <c r="L799" i="1" s="1"/>
  <c r="L840" i="1" a="1"/>
  <c r="L840" i="1" s="1"/>
  <c r="L825" i="1" a="1"/>
  <c r="L825" i="1" s="1"/>
  <c r="J820" i="1"/>
  <c r="L820" i="1" a="1"/>
  <c r="L820" i="1" s="1"/>
  <c r="L774" i="1" a="1"/>
  <c r="L774" i="1" s="1"/>
  <c r="L749" i="1" a="1"/>
  <c r="L749" i="1" s="1"/>
  <c r="J768" i="1"/>
  <c r="L768" i="1" a="1"/>
  <c r="L768" i="1" s="1"/>
  <c r="L732" i="1" a="1"/>
  <c r="L732" i="1" s="1"/>
  <c r="L699" i="1" a="1"/>
  <c r="L699" i="1" s="1"/>
  <c r="L702" i="1" a="1"/>
  <c r="L702" i="1" s="1"/>
  <c r="L719" i="1" a="1"/>
  <c r="L719" i="1" s="1"/>
  <c r="L664" i="1" a="1"/>
  <c r="L664" i="1" s="1"/>
  <c r="L672" i="1" a="1"/>
  <c r="L672" i="1" s="1"/>
  <c r="L670" i="1" a="1"/>
  <c r="L670" i="1" s="1"/>
  <c r="L627" i="1" a="1"/>
  <c r="L627" i="1" s="1"/>
  <c r="L635" i="1" a="1"/>
  <c r="L635" i="1" s="1"/>
  <c r="L617" i="1" a="1"/>
  <c r="L617" i="1" s="1"/>
  <c r="L624" i="1" a="1"/>
  <c r="L624" i="1" s="1"/>
  <c r="L621" i="1" a="1"/>
  <c r="L621" i="1" s="1"/>
  <c r="L634" i="1" a="1"/>
  <c r="L634" i="1" s="1"/>
  <c r="L584" i="1" a="1"/>
  <c r="L584" i="1" s="1"/>
  <c r="L550" i="1" a="1"/>
  <c r="L550" i="1" s="1"/>
  <c r="L583" i="1" a="1"/>
  <c r="L583" i="1" s="1"/>
  <c r="L507" i="1" a="1"/>
  <c r="L507" i="1" s="1"/>
  <c r="L519" i="1" a="1"/>
  <c r="L519" i="1" s="1"/>
  <c r="L513" i="1" a="1"/>
  <c r="L513" i="1" s="1"/>
  <c r="L539" i="1" a="1"/>
  <c r="L539" i="1" s="1"/>
  <c r="L450" i="1" a="1"/>
  <c r="L450" i="1" s="1"/>
  <c r="L442" i="1" a="1"/>
  <c r="L442" i="1" s="1"/>
  <c r="L469" i="1" a="1"/>
  <c r="L469" i="1" s="1"/>
  <c r="L464" i="1" a="1"/>
  <c r="L464" i="1" s="1"/>
  <c r="L431" i="1" a="1"/>
  <c r="L431" i="1" s="1"/>
  <c r="L426" i="1" a="1"/>
  <c r="L426" i="1" s="1"/>
  <c r="L482" i="1" a="1"/>
  <c r="L482" i="1" s="1"/>
  <c r="L377" i="1" a="1"/>
  <c r="L377" i="1" s="1"/>
  <c r="L399" i="1" a="1"/>
  <c r="L399" i="1" s="1"/>
  <c r="L413" i="1" a="1"/>
  <c r="L413" i="1" s="1"/>
  <c r="L366" i="1" a="1"/>
  <c r="L366" i="1" s="1"/>
  <c r="L367" i="1" a="1"/>
  <c r="L367" i="1" s="1"/>
  <c r="L368" i="1" a="1"/>
  <c r="L368" i="1" s="1"/>
  <c r="L318" i="1" a="1"/>
  <c r="L318" i="1" s="1"/>
  <c r="L337" i="1" a="1"/>
  <c r="L337" i="1" s="1"/>
  <c r="L260" i="1" a="1"/>
  <c r="L260" i="1" s="1"/>
  <c r="L257" i="1" a="1"/>
  <c r="L257" i="1" s="1"/>
  <c r="L249" i="1" a="1"/>
  <c r="L249" i="1" s="1"/>
  <c r="L246" i="1" a="1"/>
  <c r="L246" i="1" s="1"/>
  <c r="L242" i="1" a="1"/>
  <c r="L242" i="1" s="1"/>
  <c r="L297" i="1" a="1"/>
  <c r="L297" i="1" s="1"/>
  <c r="L183" i="1" a="1"/>
  <c r="L183" i="1" s="1"/>
  <c r="L189" i="1" a="1"/>
  <c r="L189" i="1" s="1"/>
  <c r="L236" i="1" a="1"/>
  <c r="L236" i="1" s="1"/>
  <c r="L172" i="1" a="1"/>
  <c r="L172" i="1" s="1"/>
  <c r="L193" i="1" a="1"/>
  <c r="L193" i="1" s="1"/>
  <c r="L191" i="1" a="1"/>
  <c r="L191" i="1" s="1"/>
  <c r="L153" i="1" a="1"/>
  <c r="L153" i="1" s="1"/>
  <c r="L141" i="1" a="1"/>
  <c r="L141" i="1" s="1"/>
  <c r="L76" i="1" a="1"/>
  <c r="L76" i="1" s="1"/>
  <c r="L90" i="1" a="1"/>
  <c r="L90" i="1" s="1"/>
  <c r="L89" i="1" a="1"/>
  <c r="L89" i="1" s="1"/>
  <c r="L81" i="1" a="1"/>
  <c r="L81" i="1" s="1"/>
  <c r="L151" i="1" a="1"/>
  <c r="L151" i="1" s="1"/>
  <c r="L125" i="1" a="1"/>
  <c r="L125" i="1" s="1"/>
  <c r="L14" i="1" a="1"/>
  <c r="L14" i="1" s="1"/>
  <c r="L69" i="1" a="1"/>
  <c r="L69" i="1" s="1"/>
  <c r="L61" i="1" a="1"/>
  <c r="L61" i="1" s="1"/>
  <c r="L6" i="1" a="1"/>
  <c r="L6" i="1" s="1"/>
  <c r="L57" i="1" a="1"/>
  <c r="L57" i="1" s="1"/>
  <c r="L30" i="1" a="1"/>
  <c r="L30" i="1" s="1"/>
  <c r="L1212" i="1" a="1"/>
  <c r="L1212" i="1" s="1"/>
  <c r="L1160" i="1" a="1"/>
  <c r="L1160" i="1" s="1"/>
  <c r="L1094" i="1" a="1"/>
  <c r="L1094" i="1" s="1"/>
  <c r="L1067" i="1" a="1"/>
  <c r="L1067" i="1" s="1"/>
  <c r="L1066" i="1" a="1"/>
  <c r="L1066" i="1" s="1"/>
  <c r="L1103" i="1" a="1"/>
  <c r="L1103" i="1" s="1"/>
  <c r="L1085" i="1" a="1"/>
  <c r="L1085" i="1" s="1"/>
  <c r="L1003" i="1" a="1"/>
  <c r="L1003" i="1" s="1"/>
  <c r="L1009" i="1" a="1"/>
  <c r="L1009" i="1" s="1"/>
  <c r="L969" i="1" a="1"/>
  <c r="L969" i="1" s="1"/>
  <c r="L1015" i="1" a="1"/>
  <c r="L1015" i="1" s="1"/>
  <c r="L964" i="1" a="1"/>
  <c r="L964" i="1" s="1"/>
  <c r="L995" i="1" a="1"/>
  <c r="L995" i="1" s="1"/>
  <c r="L908" i="1" a="1"/>
  <c r="L908" i="1" s="1"/>
  <c r="L904" i="1" a="1"/>
  <c r="L904" i="1" s="1"/>
  <c r="L917" i="1" a="1"/>
  <c r="L917" i="1" s="1"/>
  <c r="L897" i="1" a="1"/>
  <c r="L897" i="1" s="1"/>
  <c r="L909" i="1" a="1"/>
  <c r="L909" i="1" s="1"/>
  <c r="L893" i="1" a="1"/>
  <c r="L893" i="1" s="1"/>
  <c r="L852" i="1" a="1"/>
  <c r="L852" i="1" s="1"/>
  <c r="L845" i="1" a="1"/>
  <c r="L845" i="1" s="1"/>
  <c r="L876" i="1" a="1"/>
  <c r="L876" i="1" s="1"/>
  <c r="L811" i="1" a="1"/>
  <c r="L811" i="1" s="1"/>
  <c r="L783" i="1" a="1"/>
  <c r="L783" i="1" s="1"/>
  <c r="L823" i="1" a="1"/>
  <c r="L823" i="1" s="1"/>
  <c r="L790" i="1" a="1"/>
  <c r="L790" i="1" s="1"/>
  <c r="L830" i="1" a="1"/>
  <c r="L830" i="1" s="1"/>
  <c r="L815" i="1" a="1"/>
  <c r="L815" i="1" s="1"/>
  <c r="L739" i="1" a="1"/>
  <c r="L739" i="1" s="1"/>
  <c r="L762" i="1" a="1"/>
  <c r="L762" i="1" s="1"/>
  <c r="L756" i="1" a="1"/>
  <c r="L756" i="1" s="1"/>
  <c r="L701" i="1" a="1"/>
  <c r="L701" i="1" s="1"/>
  <c r="L721" i="1" a="1"/>
  <c r="L721" i="1" s="1"/>
  <c r="L712" i="1" a="1"/>
  <c r="L712" i="1" s="1"/>
  <c r="L695" i="1" a="1"/>
  <c r="L695" i="1" s="1"/>
  <c r="L659" i="1" a="1"/>
  <c r="L659" i="1" s="1"/>
  <c r="L676" i="1" a="1"/>
  <c r="L676" i="1" s="1"/>
  <c r="L655" i="1" a="1"/>
  <c r="L655" i="1" s="1"/>
  <c r="L628" i="1" a="1"/>
  <c r="L628" i="1" s="1"/>
  <c r="L598" i="1" a="1"/>
  <c r="L598" i="1" s="1"/>
  <c r="L595" i="1" a="1"/>
  <c r="L595" i="1" s="1"/>
  <c r="L610" i="1" a="1"/>
  <c r="L610" i="1" s="1"/>
  <c r="L604" i="1" a="1"/>
  <c r="L604" i="1" s="1"/>
  <c r="L613" i="1" a="1"/>
  <c r="L613" i="1" s="1"/>
  <c r="L568" i="1" a="1"/>
  <c r="L568" i="1" s="1"/>
  <c r="L565" i="1" a="1"/>
  <c r="L565" i="1" s="1"/>
  <c r="L581" i="1" a="1"/>
  <c r="L581" i="1" s="1"/>
  <c r="L527" i="1" a="1"/>
  <c r="L527" i="1" s="1"/>
  <c r="L512" i="1" a="1"/>
  <c r="L512" i="1" s="1"/>
  <c r="L521" i="1" a="1"/>
  <c r="L521" i="1" s="1"/>
  <c r="L500" i="1" a="1"/>
  <c r="L500" i="1" s="1"/>
  <c r="L484" i="1" a="1"/>
  <c r="L484" i="1" s="1"/>
  <c r="L493" i="1" a="1"/>
  <c r="L493" i="1" s="1"/>
  <c r="L441" i="1" a="1"/>
  <c r="L441" i="1" s="1"/>
  <c r="L474" i="1" a="1"/>
  <c r="L474" i="1" s="1"/>
  <c r="L468" i="1" a="1"/>
  <c r="L468" i="1" s="1"/>
  <c r="L463" i="1" a="1"/>
  <c r="L463" i="1" s="1"/>
  <c r="L389" i="1" a="1"/>
  <c r="L389" i="1" s="1"/>
  <c r="L390" i="1" a="1"/>
  <c r="L390" i="1" s="1"/>
  <c r="L416" i="1" a="1"/>
  <c r="L416" i="1" s="1"/>
  <c r="L397" i="1" a="1"/>
  <c r="L397" i="1" s="1"/>
  <c r="L359" i="1" a="1"/>
  <c r="L359" i="1" s="1"/>
  <c r="L371" i="1" a="1"/>
  <c r="L371" i="1" s="1"/>
  <c r="L317" i="1" a="1"/>
  <c r="L317" i="1" s="1"/>
  <c r="L325" i="1" a="1"/>
  <c r="L325" i="1" s="1"/>
  <c r="L286" i="1" a="1"/>
  <c r="L286" i="1" s="1"/>
  <c r="L265" i="1" a="1"/>
  <c r="L265" i="1" s="1"/>
  <c r="L308" i="1" a="1"/>
  <c r="L308" i="1" s="1"/>
  <c r="L272" i="1" a="1"/>
  <c r="L272" i="1" s="1"/>
  <c r="L303" i="1" a="1"/>
  <c r="L303" i="1" s="1"/>
  <c r="L259" i="1" a="1"/>
  <c r="L259" i="1" s="1"/>
  <c r="L182" i="1" a="1"/>
  <c r="L182" i="1" s="1"/>
  <c r="L208" i="1" a="1"/>
  <c r="L208" i="1" s="1"/>
  <c r="L223" i="1" a="1"/>
  <c r="L223" i="1" s="1"/>
  <c r="L201" i="1" a="1"/>
  <c r="L201" i="1" s="1"/>
  <c r="L217" i="1" a="1"/>
  <c r="L217" i="1" s="1"/>
  <c r="L159" i="1" a="1"/>
  <c r="L159" i="1" s="1"/>
  <c r="L163" i="1" a="1"/>
  <c r="L163" i="1" s="1"/>
  <c r="L106" i="1" a="1"/>
  <c r="L106" i="1" s="1"/>
  <c r="L96" i="1" a="1"/>
  <c r="L96" i="1" s="1"/>
  <c r="L82" i="1" a="1"/>
  <c r="L82" i="1" s="1"/>
  <c r="L110" i="1" a="1"/>
  <c r="L110" i="1" s="1"/>
  <c r="L147" i="1" a="1"/>
  <c r="L147" i="1" s="1"/>
  <c r="L139" i="1" a="1"/>
  <c r="L139" i="1" s="1"/>
  <c r="L20" i="1" a="1"/>
  <c r="L20" i="1" s="1"/>
  <c r="L68" i="1" a="1"/>
  <c r="L68" i="1" s="1"/>
  <c r="L27" i="1" a="1"/>
  <c r="L27" i="1" s="1"/>
  <c r="L63" i="1" a="1"/>
  <c r="L63" i="1" s="1"/>
  <c r="L56" i="1" a="1"/>
  <c r="L56" i="1" s="1"/>
  <c r="L35" i="1" a="1"/>
  <c r="L35" i="1" s="1"/>
  <c r="L1161" i="1" a="1"/>
  <c r="L1161" i="1" s="1"/>
  <c r="L1045" i="1" a="1"/>
  <c r="L1045" i="1" s="1"/>
  <c r="L1073" i="1" a="1"/>
  <c r="L1073" i="1" s="1"/>
  <c r="L1051" i="1" a="1"/>
  <c r="L1051" i="1" s="1"/>
  <c r="L1106" i="1" a="1"/>
  <c r="L1106" i="1" s="1"/>
  <c r="L1109" i="1" a="1"/>
  <c r="L1109" i="1" s="1"/>
  <c r="L1084" i="1" a="1"/>
  <c r="L1084" i="1" s="1"/>
  <c r="L1032" i="1" a="1"/>
  <c r="L1032" i="1" s="1"/>
  <c r="L978" i="1" a="1"/>
  <c r="L978" i="1" s="1"/>
  <c r="L1024" i="1" a="1"/>
  <c r="L1024" i="1" s="1"/>
  <c r="L996" i="1" a="1"/>
  <c r="L996" i="1" s="1"/>
  <c r="L963" i="1" a="1"/>
  <c r="L963" i="1" s="1"/>
  <c r="L1004" i="1" a="1"/>
  <c r="L1004" i="1" s="1"/>
  <c r="L955" i="1" a="1"/>
  <c r="L955" i="1" s="1"/>
  <c r="L931" i="1" a="1"/>
  <c r="L931" i="1" s="1"/>
  <c r="L911" i="1" a="1"/>
  <c r="L911" i="1" s="1"/>
  <c r="L922" i="1" a="1"/>
  <c r="L922" i="1" s="1"/>
  <c r="L920" i="1" a="1"/>
  <c r="L920" i="1" s="1"/>
  <c r="L919" i="1" a="1"/>
  <c r="L919" i="1" s="1"/>
  <c r="L865" i="1" a="1"/>
  <c r="L865" i="1" s="1"/>
  <c r="L851" i="1" a="1"/>
  <c r="L851" i="1" s="1"/>
  <c r="L886" i="1" a="1"/>
  <c r="L886" i="1" s="1"/>
  <c r="L875" i="1" a="1"/>
  <c r="L875" i="1" s="1"/>
  <c r="L796" i="1" a="1"/>
  <c r="L796" i="1" s="1"/>
  <c r="L782" i="1" a="1"/>
  <c r="L782" i="1" s="1"/>
  <c r="L834" i="1" a="1"/>
  <c r="L834" i="1" s="1"/>
  <c r="L814" i="1" a="1"/>
  <c r="L814" i="1" s="1"/>
  <c r="L841" i="1" a="1"/>
  <c r="L841" i="1" s="1"/>
  <c r="L788" i="1" a="1"/>
  <c r="L788" i="1" s="1"/>
  <c r="L738" i="1" a="1"/>
  <c r="L738" i="1" s="1"/>
  <c r="L766" i="1" a="1"/>
  <c r="L766" i="1" s="1"/>
  <c r="L748" i="1" a="1"/>
  <c r="L748" i="1" s="1"/>
  <c r="L700" i="1" a="1"/>
  <c r="L700" i="1" s="1"/>
  <c r="L720" i="1" a="1"/>
  <c r="L720" i="1" s="1"/>
  <c r="L724" i="1" a="1"/>
  <c r="L724" i="1" s="1"/>
  <c r="L694" i="1" a="1"/>
  <c r="L694" i="1" s="1"/>
  <c r="L688" i="1" a="1"/>
  <c r="L688" i="1" s="1"/>
  <c r="L660" i="1" a="1"/>
  <c r="L660" i="1" s="1"/>
  <c r="L685" i="1" a="1"/>
  <c r="L685" i="1" s="1"/>
  <c r="L633" i="1" a="1"/>
  <c r="L633" i="1" s="1"/>
  <c r="L652" i="1" a="1"/>
  <c r="L652" i="1" s="1"/>
  <c r="L594" i="1" a="1"/>
  <c r="L594" i="1" s="1"/>
  <c r="L636" i="1" a="1"/>
  <c r="L636" i="1" s="1"/>
  <c r="L588" i="1" a="1"/>
  <c r="L588" i="1" s="1"/>
  <c r="L646" i="1" a="1"/>
  <c r="L646" i="1" s="1"/>
  <c r="L571" i="1" a="1"/>
  <c r="L571" i="1" s="1"/>
  <c r="L549" i="1" a="1"/>
  <c r="L549" i="1" s="1"/>
  <c r="L562" i="1" a="1"/>
  <c r="L562" i="1" s="1"/>
  <c r="L544" i="1" a="1"/>
  <c r="L544" i="1" s="1"/>
  <c r="L535" i="1" a="1"/>
  <c r="L535" i="1" s="1"/>
  <c r="L517" i="1" a="1"/>
  <c r="L517" i="1" s="1"/>
  <c r="L542" i="1" a="1"/>
  <c r="L542" i="1" s="1"/>
  <c r="L483" i="1" a="1"/>
  <c r="L483" i="1" s="1"/>
  <c r="L495" i="1" a="1"/>
  <c r="L495" i="1" s="1"/>
  <c r="L462" i="1" a="1"/>
  <c r="L462" i="1" s="1"/>
  <c r="L471" i="1" a="1"/>
  <c r="L471" i="1" s="1"/>
  <c r="L430" i="1" a="1"/>
  <c r="L430" i="1" s="1"/>
  <c r="L425" i="1" a="1"/>
  <c r="L425" i="1" s="1"/>
  <c r="L404" i="1" a="1"/>
  <c r="L404" i="1" s="1"/>
  <c r="L375" i="1" a="1"/>
  <c r="L375" i="1" s="1"/>
  <c r="L414" i="1" a="1"/>
  <c r="L414" i="1" s="1"/>
  <c r="L401" i="1" a="1"/>
  <c r="L401" i="1" s="1"/>
  <c r="L362" i="1" a="1"/>
  <c r="L362" i="1" s="1"/>
  <c r="L358" i="1" a="1"/>
  <c r="L358" i="1" s="1"/>
  <c r="L369" i="1" a="1"/>
  <c r="L369" i="1" s="1"/>
  <c r="L316" i="1" a="1"/>
  <c r="L316" i="1" s="1"/>
  <c r="L327" i="1" a="1"/>
  <c r="L327" i="1" s="1"/>
  <c r="L287" i="1" a="1"/>
  <c r="L287" i="1" s="1"/>
  <c r="L273" i="1" a="1"/>
  <c r="L273" i="1" s="1"/>
  <c r="L304" i="1" a="1"/>
  <c r="L304" i="1" s="1"/>
  <c r="L268" i="1" a="1"/>
  <c r="L268" i="1" s="1"/>
  <c r="L298" i="1" a="1"/>
  <c r="L298" i="1" s="1"/>
  <c r="L295" i="1" a="1"/>
  <c r="L295" i="1" s="1"/>
  <c r="L181" i="1" a="1"/>
  <c r="L181" i="1" s="1"/>
  <c r="L187" i="1" a="1"/>
  <c r="L187" i="1" s="1"/>
  <c r="L215" i="1" a="1"/>
  <c r="L215" i="1" s="1"/>
  <c r="L221" i="1" a="1"/>
  <c r="L221" i="1" s="1"/>
  <c r="L197" i="1" a="1"/>
  <c r="L197" i="1" s="1"/>
  <c r="L216" i="1" a="1"/>
  <c r="L216" i="1" s="1"/>
  <c r="L154" i="1" a="1"/>
  <c r="L154" i="1" s="1"/>
  <c r="L166" i="1" a="1"/>
  <c r="L166" i="1" s="1"/>
  <c r="L105" i="1" a="1"/>
  <c r="L105" i="1" s="1"/>
  <c r="L112" i="1" a="1"/>
  <c r="L112" i="1" s="1"/>
  <c r="L95" i="1" a="1"/>
  <c r="L95" i="1" s="1"/>
  <c r="L107" i="1" a="1"/>
  <c r="L107" i="1" s="1"/>
  <c r="L150" i="1" a="1"/>
  <c r="L150" i="1" s="1"/>
  <c r="L130" i="1" a="1"/>
  <c r="L130" i="1" s="1"/>
  <c r="L13" i="1" a="1"/>
  <c r="L13" i="1" s="1"/>
  <c r="L33" i="1" a="1"/>
  <c r="L33" i="1" s="1"/>
  <c r="L41" i="1" a="1"/>
  <c r="L41" i="1" s="1"/>
  <c r="L55" i="1" a="1"/>
  <c r="L55" i="1" s="1"/>
  <c r="L26" i="1" a="1"/>
  <c r="L26" i="1" s="1"/>
  <c r="L25" i="1" a="1"/>
  <c r="L25" i="1" s="1"/>
  <c r="L1183" i="1" a="1"/>
  <c r="L1183" i="1" s="1"/>
  <c r="L1169" i="1" a="1"/>
  <c r="L1169" i="1" s="1"/>
  <c r="L1221" i="1" a="1"/>
  <c r="L1221" i="1" s="1"/>
  <c r="L1097" i="1" a="1"/>
  <c r="L1097" i="1" s="1"/>
  <c r="L1069" i="1" a="1"/>
  <c r="L1069" i="1" s="1"/>
  <c r="L1064" i="1" a="1"/>
  <c r="L1064" i="1" s="1"/>
  <c r="L1099" i="1" a="1"/>
  <c r="L1099" i="1" s="1"/>
  <c r="L1039" i="1" a="1"/>
  <c r="L1039" i="1" s="1"/>
  <c r="L1052" i="1" a="1"/>
  <c r="L1052" i="1" s="1"/>
  <c r="L994" i="1" a="1"/>
  <c r="L994" i="1" s="1"/>
  <c r="L977" i="1" a="1"/>
  <c r="L977" i="1" s="1"/>
  <c r="L1029" i="1" a="1"/>
  <c r="L1029" i="1" s="1"/>
  <c r="L1030" i="1" a="1"/>
  <c r="L1030" i="1" s="1"/>
  <c r="L1021" i="1" a="1"/>
  <c r="L1021" i="1" s="1"/>
  <c r="L993" i="1" a="1"/>
  <c r="L993" i="1" s="1"/>
  <c r="L907" i="1" a="1"/>
  <c r="L907" i="1" s="1"/>
  <c r="L960" i="1" a="1"/>
  <c r="L960" i="1" s="1"/>
  <c r="L926" i="1" a="1"/>
  <c r="L926" i="1" s="1"/>
  <c r="L959" i="1" a="1"/>
  <c r="L959" i="1" s="1"/>
  <c r="L936" i="1" a="1"/>
  <c r="L936" i="1" s="1"/>
  <c r="L942" i="1" a="1"/>
  <c r="L942" i="1" s="1"/>
  <c r="L862" i="1" a="1"/>
  <c r="L862" i="1" s="1"/>
  <c r="L850" i="1" a="1"/>
  <c r="L850" i="1" s="1"/>
  <c r="L844" i="1" a="1"/>
  <c r="L844" i="1" s="1"/>
  <c r="L843" i="1" a="1"/>
  <c r="L843" i="1" s="1"/>
  <c r="L781" i="1" a="1"/>
  <c r="L781" i="1" s="1"/>
  <c r="L832" i="1" a="1"/>
  <c r="L832" i="1" s="1"/>
  <c r="L816" i="1" a="1"/>
  <c r="L816" i="1" s="1"/>
  <c r="L809" i="1" a="1"/>
  <c r="L809" i="1" s="1"/>
  <c r="L804" i="1" a="1"/>
  <c r="L804" i="1" s="1"/>
  <c r="L761" i="1" a="1"/>
  <c r="L761" i="1" s="1"/>
  <c r="L737" i="1" a="1"/>
  <c r="L737" i="1" s="1"/>
  <c r="L747" i="1" a="1"/>
  <c r="L747" i="1" s="1"/>
  <c r="L707" i="1" a="1"/>
  <c r="L707" i="1" s="1"/>
  <c r="L713" i="1" a="1"/>
  <c r="L713" i="1" s="1"/>
  <c r="L715" i="1" a="1"/>
  <c r="L715" i="1" s="1"/>
  <c r="L693" i="1" a="1"/>
  <c r="L693" i="1" s="1"/>
  <c r="L682" i="1" a="1"/>
  <c r="L682" i="1" s="1"/>
  <c r="L665" i="1" a="1"/>
  <c r="L665" i="1" s="1"/>
  <c r="L678" i="1" a="1"/>
  <c r="L678" i="1" s="1"/>
  <c r="L622" i="1" a="1"/>
  <c r="L622" i="1" s="1"/>
  <c r="L597" i="1" a="1"/>
  <c r="L597" i="1" s="1"/>
  <c r="L593" i="1" a="1"/>
  <c r="L593" i="1" s="1"/>
  <c r="L637" i="1" a="1"/>
  <c r="L637" i="1" s="1"/>
  <c r="L587" i="1" a="1"/>
  <c r="L587" i="1" s="1"/>
  <c r="L555" i="1" a="1"/>
  <c r="L555" i="1" s="1"/>
  <c r="L563" i="1" a="1"/>
  <c r="L563" i="1" s="1"/>
  <c r="L548" i="1" a="1"/>
  <c r="L548" i="1" s="1"/>
  <c r="L547" i="1" a="1"/>
  <c r="L547" i="1" s="1"/>
  <c r="L528" i="1" a="1"/>
  <c r="L528" i="1" s="1"/>
  <c r="L540" i="1" a="1"/>
  <c r="L540" i="1" s="1"/>
  <c r="L529" i="1" a="1"/>
  <c r="L529" i="1" s="1"/>
  <c r="L524" i="1" a="1"/>
  <c r="L524" i="1" s="1"/>
  <c r="L478" i="1" a="1"/>
  <c r="L478" i="1" s="1"/>
  <c r="L487" i="1" a="1"/>
  <c r="L487" i="1" s="1"/>
  <c r="L465" i="1" a="1"/>
  <c r="L465" i="1" s="1"/>
  <c r="L476" i="1" a="1"/>
  <c r="L476" i="1" s="1"/>
  <c r="L458" i="1" a="1"/>
  <c r="L458" i="1" s="1"/>
  <c r="L424" i="1" a="1"/>
  <c r="L424" i="1" s="1"/>
  <c r="L386" i="1" a="1"/>
  <c r="L386" i="1" s="1"/>
  <c r="L382" i="1" a="1"/>
  <c r="L382" i="1" s="1"/>
  <c r="L412" i="1" a="1"/>
  <c r="L412" i="1" s="1"/>
  <c r="L373" i="1" a="1"/>
  <c r="L373" i="1" s="1"/>
  <c r="L361" i="1" a="1"/>
  <c r="L361" i="1" s="1"/>
  <c r="L363" i="1" a="1"/>
  <c r="L363" i="1" s="1"/>
  <c r="L341" i="1" a="1"/>
  <c r="L341" i="1" s="1"/>
  <c r="L340" i="1" a="1"/>
  <c r="L340" i="1" s="1"/>
  <c r="L324" i="1" a="1"/>
  <c r="L324" i="1" s="1"/>
  <c r="L254" i="1" a="1"/>
  <c r="L254" i="1" s="1"/>
  <c r="L281" i="1" a="1"/>
  <c r="L281" i="1" s="1"/>
  <c r="L285" i="1" a="1"/>
  <c r="L285" i="1" s="1"/>
  <c r="L289" i="1" a="1"/>
  <c r="L289" i="1" s="1"/>
  <c r="L252" i="1" a="1"/>
  <c r="L252" i="1" s="1"/>
  <c r="L301" i="1" a="1"/>
  <c r="L301" i="1" s="1"/>
  <c r="L230" i="1" a="1"/>
  <c r="L230" i="1" s="1"/>
  <c r="L179" i="1" a="1"/>
  <c r="L179" i="1" s="1"/>
  <c r="L220" i="1" a="1"/>
  <c r="L220" i="1" s="1"/>
  <c r="L199" i="1" a="1"/>
  <c r="L199" i="1" s="1"/>
  <c r="L233" i="1" a="1"/>
  <c r="L233" i="1" s="1"/>
  <c r="L203" i="1" a="1"/>
  <c r="L203" i="1" s="1"/>
  <c r="L165" i="1" a="1"/>
  <c r="L165" i="1" s="1"/>
  <c r="L127" i="1" a="1"/>
  <c r="L127" i="1" s="1"/>
  <c r="L97" i="1" a="1"/>
  <c r="L97" i="1" s="1"/>
  <c r="L123" i="1" a="1"/>
  <c r="L123" i="1" s="1"/>
  <c r="L111" i="1" a="1"/>
  <c r="L111" i="1" s="1"/>
  <c r="L126" i="1" a="1"/>
  <c r="L126" i="1" s="1"/>
  <c r="L155" i="1" a="1"/>
  <c r="L155" i="1" s="1"/>
  <c r="L138" i="1" a="1"/>
  <c r="L138" i="1" s="1"/>
  <c r="L59" i="1" a="1"/>
  <c r="L59" i="1" s="1"/>
  <c r="L48" i="1" a="1"/>
  <c r="L48" i="1" s="1"/>
  <c r="L19" i="1" a="1"/>
  <c r="L19" i="1" s="1"/>
  <c r="L5" i="1" a="1"/>
  <c r="L5" i="1" s="1"/>
  <c r="L4" i="1" a="1"/>
  <c r="L4" i="1" s="1"/>
  <c r="L43" i="1" a="1"/>
  <c r="L43" i="1" s="1"/>
  <c r="L1086" i="1" a="1"/>
  <c r="L1086" i="1" s="1"/>
  <c r="L1080" i="1" a="1"/>
  <c r="L1080" i="1" s="1"/>
  <c r="L1070" i="1" a="1"/>
  <c r="L1070" i="1" s="1"/>
  <c r="L1101" i="1" a="1"/>
  <c r="L1101" i="1" s="1"/>
  <c r="L1093" i="1" a="1"/>
  <c r="L1093" i="1" s="1"/>
  <c r="L1038" i="1" a="1"/>
  <c r="L1038" i="1" s="1"/>
  <c r="L1076" i="1" a="1"/>
  <c r="L1076" i="1" s="1"/>
  <c r="L998" i="1" a="1"/>
  <c r="L998" i="1" s="1"/>
  <c r="L976" i="1" a="1"/>
  <c r="L976" i="1" s="1"/>
  <c r="L1027" i="1" a="1"/>
  <c r="L1027" i="1" s="1"/>
  <c r="L1020" i="1" a="1"/>
  <c r="L1020" i="1" s="1"/>
  <c r="L1023" i="1" a="1"/>
  <c r="L1023" i="1" s="1"/>
  <c r="L997" i="1" a="1"/>
  <c r="L997" i="1" s="1"/>
  <c r="L954" i="1" a="1"/>
  <c r="L954" i="1" s="1"/>
  <c r="L903" i="1" a="1"/>
  <c r="L903" i="1" s="1"/>
  <c r="L938" i="1" a="1"/>
  <c r="L938" i="1" s="1"/>
  <c r="L941" i="1" a="1"/>
  <c r="L941" i="1" s="1"/>
  <c r="L937" i="1" a="1"/>
  <c r="L937" i="1" s="1"/>
  <c r="L956" i="1" a="1"/>
  <c r="L956" i="1" s="1"/>
  <c r="L861" i="1" a="1"/>
  <c r="L861" i="1" s="1"/>
  <c r="L849" i="1" a="1"/>
  <c r="L849" i="1" s="1"/>
  <c r="L883" i="1" a="1"/>
  <c r="L883" i="1" s="1"/>
  <c r="L869" i="1" a="1"/>
  <c r="L869" i="1" s="1"/>
  <c r="L802" i="1" a="1"/>
  <c r="L802" i="1" s="1"/>
  <c r="L780" i="1" a="1"/>
  <c r="L780" i="1" s="1"/>
  <c r="L833" i="1" a="1"/>
  <c r="L833" i="1" s="1"/>
  <c r="L821" i="1" a="1"/>
  <c r="L821" i="1" s="1"/>
  <c r="L803" i="1" a="1"/>
  <c r="L803" i="1" s="1"/>
  <c r="L828" i="1" a="1"/>
  <c r="L828" i="1" s="1"/>
  <c r="L743" i="1" a="1"/>
  <c r="L743" i="1" s="1"/>
  <c r="L751" i="1" a="1"/>
  <c r="L751" i="1" s="1"/>
  <c r="L736" i="1" a="1"/>
  <c r="L736" i="1" s="1"/>
  <c r="L706" i="1" a="1"/>
  <c r="L706" i="1" s="1"/>
  <c r="L716" i="1" a="1"/>
  <c r="L716" i="1" s="1"/>
  <c r="L726" i="1" a="1"/>
  <c r="L726" i="1" s="1"/>
  <c r="L734" i="1" a="1"/>
  <c r="L734" i="1" s="1"/>
  <c r="L674" i="1" a="1"/>
  <c r="L674" i="1" s="1"/>
  <c r="L666" i="1" a="1"/>
  <c r="L666" i="1" s="1"/>
  <c r="L671" i="1" a="1"/>
  <c r="L671" i="1" s="1"/>
  <c r="L620" i="1" a="1"/>
  <c r="L620" i="1" s="1"/>
  <c r="L653" i="1" a="1"/>
  <c r="L653" i="1" s="1"/>
  <c r="L632" i="1" a="1"/>
  <c r="L632" i="1" s="1"/>
  <c r="L619" i="1" a="1"/>
  <c r="L619" i="1" s="1"/>
  <c r="L631" i="1" a="1"/>
  <c r="L631" i="1" s="1"/>
  <c r="L586" i="1" a="1"/>
  <c r="L586" i="1" s="1"/>
  <c r="L576" i="1" a="1"/>
  <c r="L576" i="1" s="1"/>
  <c r="L559" i="1" a="1"/>
  <c r="L559" i="1" s="1"/>
  <c r="L546" i="1" a="1"/>
  <c r="L546" i="1" s="1"/>
  <c r="L531" i="1" a="1"/>
  <c r="L531" i="1" s="1"/>
  <c r="L502" i="1" a="1"/>
  <c r="L502" i="1" s="1"/>
  <c r="L515" i="1" a="1"/>
  <c r="L515" i="1" s="1"/>
  <c r="L525" i="1" a="1"/>
  <c r="L525" i="1" s="1"/>
  <c r="L475" i="1" a="1"/>
  <c r="L475" i="1" s="1"/>
  <c r="L494" i="1" a="1"/>
  <c r="L494" i="1" s="1"/>
  <c r="L477" i="1" a="1"/>
  <c r="L477" i="1" s="1"/>
  <c r="L429" i="1" a="1"/>
  <c r="L429" i="1" s="1"/>
  <c r="L467" i="1" a="1"/>
  <c r="L467" i="1" s="1"/>
  <c r="L418" i="1" a="1"/>
  <c r="L418" i="1" s="1"/>
  <c r="L395" i="1" a="1"/>
  <c r="L395" i="1" s="1"/>
  <c r="L415" i="1" a="1"/>
  <c r="L415" i="1" s="1"/>
  <c r="L392" i="1" a="1"/>
  <c r="L392" i="1" s="1"/>
  <c r="L353" i="1" a="1"/>
  <c r="L353" i="1" s="1"/>
  <c r="L356" i="1" a="1"/>
  <c r="L356" i="1" s="1"/>
  <c r="L344" i="1" a="1"/>
  <c r="L344" i="1" s="1"/>
  <c r="L339" i="1" a="1"/>
  <c r="L339" i="1" s="1"/>
  <c r="L333" i="1" a="1"/>
  <c r="L333" i="1" s="1"/>
  <c r="L277" i="1" a="1"/>
  <c r="L277" i="1" s="1"/>
  <c r="L290" i="1" a="1"/>
  <c r="L290" i="1" s="1"/>
  <c r="L248" i="1" a="1"/>
  <c r="L248" i="1" s="1"/>
  <c r="L245" i="1" a="1"/>
  <c r="L245" i="1" s="1"/>
  <c r="L307" i="1" a="1"/>
  <c r="L307" i="1" s="1"/>
  <c r="L305" i="1" a="1"/>
  <c r="L305" i="1" s="1"/>
  <c r="L228" i="1" a="1"/>
  <c r="L228" i="1" s="1"/>
  <c r="L204" i="1" a="1"/>
  <c r="L204" i="1" s="1"/>
  <c r="L240" i="1" a="1"/>
  <c r="L240" i="1" s="1"/>
  <c r="L171" i="1" a="1"/>
  <c r="L171" i="1" s="1"/>
  <c r="L232" i="1" a="1"/>
  <c r="L232" i="1" s="1"/>
  <c r="L198" i="1" a="1"/>
  <c r="L198" i="1" s="1"/>
  <c r="L156" i="1" a="1"/>
  <c r="L156" i="1" s="1"/>
  <c r="L134" i="1" a="1"/>
  <c r="L134" i="1" s="1"/>
  <c r="L113" i="1" a="1"/>
  <c r="L113" i="1" s="1"/>
  <c r="L115" i="1" a="1"/>
  <c r="L115" i="1" s="1"/>
  <c r="L122" i="1" a="1"/>
  <c r="L122" i="1" s="1"/>
  <c r="L98" i="1" a="1"/>
  <c r="L98" i="1" s="1"/>
  <c r="L143" i="1" a="1"/>
  <c r="L143" i="1" s="1"/>
  <c r="L158" i="1" a="1"/>
  <c r="L158" i="1" s="1"/>
  <c r="L29" i="1" a="1"/>
  <c r="L29" i="1" s="1"/>
  <c r="L45" i="1" a="1"/>
  <c r="L45" i="1" s="1"/>
  <c r="L67" i="1" a="1"/>
  <c r="L67" i="1" s="1"/>
  <c r="L40" i="1" a="1"/>
  <c r="L40" i="1" s="1"/>
  <c r="L37" i="1" a="1"/>
  <c r="L37" i="1" s="1"/>
  <c r="L3" i="1" a="1"/>
  <c r="L3" i="1" s="1"/>
  <c r="L1207" i="1" a="1"/>
  <c r="L1207" i="1" s="1"/>
  <c r="L1157" i="1" a="1"/>
  <c r="L1157" i="1" s="1"/>
  <c r="L1197" i="1" a="1"/>
  <c r="L1197" i="1" s="1"/>
  <c r="L1166" i="1" a="1"/>
  <c r="L1166" i="1" s="1"/>
  <c r="L1110" i="1" a="1"/>
  <c r="L1110" i="1" s="1"/>
  <c r="L1079" i="1" a="1"/>
  <c r="L1079" i="1" s="1"/>
  <c r="L1071" i="1" a="1"/>
  <c r="L1071" i="1" s="1"/>
  <c r="L1100" i="1" a="1"/>
  <c r="L1100" i="1" s="1"/>
  <c r="L1112" i="1" a="1"/>
  <c r="L1112" i="1" s="1"/>
  <c r="L1063" i="1" a="1"/>
  <c r="L1063" i="1" s="1"/>
  <c r="L1074" i="1" a="1"/>
  <c r="L1074" i="1" s="1"/>
  <c r="L979" i="1" a="1"/>
  <c r="L979" i="1" s="1"/>
  <c r="L975" i="1" a="1"/>
  <c r="L975" i="1" s="1"/>
  <c r="L990" i="1" a="1"/>
  <c r="L990" i="1" s="1"/>
  <c r="L967" i="1" a="1"/>
  <c r="L967" i="1" s="1"/>
  <c r="L1018" i="1" a="1"/>
  <c r="L1018" i="1" s="1"/>
  <c r="L1000" i="1" a="1"/>
  <c r="L1000" i="1" s="1"/>
  <c r="L906" i="1" a="1"/>
  <c r="L906" i="1" s="1"/>
  <c r="L902" i="1" a="1"/>
  <c r="L902" i="1" s="1"/>
  <c r="L952" i="1" a="1"/>
  <c r="L952" i="1" s="1"/>
  <c r="L899" i="1" a="1"/>
  <c r="L899" i="1" s="1"/>
  <c r="L914" i="1" a="1"/>
  <c r="L914" i="1" s="1"/>
  <c r="L896" i="1" a="1"/>
  <c r="L896" i="1" s="1"/>
  <c r="L860" i="1" a="1"/>
  <c r="L860" i="1" s="1"/>
  <c r="L848" i="1" a="1"/>
  <c r="L848" i="1" s="1"/>
  <c r="L877" i="1" a="1"/>
  <c r="L877" i="1" s="1"/>
  <c r="L872" i="1" a="1"/>
  <c r="L872" i="1" s="1"/>
  <c r="L795" i="1" a="1"/>
  <c r="L795" i="1" s="1"/>
  <c r="L829" i="1" a="1"/>
  <c r="L829" i="1" s="1"/>
  <c r="L822" i="1" a="1"/>
  <c r="L822" i="1" s="1"/>
  <c r="L801" i="1" a="1"/>
  <c r="L801" i="1" s="1"/>
  <c r="L831" i="1" a="1"/>
  <c r="L831" i="1" s="1"/>
  <c r="L792" i="1" a="1"/>
  <c r="L792" i="1" s="1"/>
  <c r="L746" i="1" a="1"/>
  <c r="L746" i="1" s="1"/>
  <c r="L745" i="1" a="1"/>
  <c r="L745" i="1" s="1"/>
  <c r="L705" i="1" a="1"/>
  <c r="L705" i="1" s="1"/>
  <c r="L698" i="1" a="1"/>
  <c r="L698" i="1" s="1"/>
  <c r="L730" i="1" a="1"/>
  <c r="L730" i="1" s="1"/>
  <c r="L692" i="1" a="1"/>
  <c r="L692" i="1" s="1"/>
  <c r="L684" i="1" a="1"/>
  <c r="L684" i="1" s="1"/>
  <c r="L667" i="1" a="1"/>
  <c r="L667" i="1" s="1"/>
  <c r="L687" i="1" a="1"/>
  <c r="L687" i="1" s="1"/>
  <c r="L601" i="1" a="1"/>
  <c r="L601" i="1" s="1"/>
  <c r="L651" i="1" a="1"/>
  <c r="L651" i="1" s="1"/>
  <c r="L592" i="1" a="1"/>
  <c r="L592" i="1" s="1"/>
  <c r="L616" i="1" a="1"/>
  <c r="L616" i="1" s="1"/>
  <c r="L640" i="1" a="1"/>
  <c r="L640" i="1" s="1"/>
  <c r="L578" i="1" a="1"/>
  <c r="L578" i="1" s="1"/>
  <c r="L573" i="1" a="1"/>
  <c r="L573" i="1" s="1"/>
  <c r="L556" i="1" a="1"/>
  <c r="L556" i="1" s="1"/>
  <c r="L579" i="1" a="1"/>
  <c r="L579" i="1" s="1"/>
  <c r="L533" i="1" a="1"/>
  <c r="L533" i="1" s="1"/>
  <c r="L545" i="1" a="1"/>
  <c r="L545" i="1" s="1"/>
  <c r="L523" i="1" a="1"/>
  <c r="L523" i="1" s="1"/>
  <c r="L520" i="1" a="1"/>
  <c r="L520" i="1" s="1"/>
  <c r="L496" i="1" a="1"/>
  <c r="L496" i="1" s="1"/>
  <c r="L492" i="1" a="1"/>
  <c r="L492" i="1" s="1"/>
  <c r="L490" i="1" a="1"/>
  <c r="L490" i="1" s="1"/>
  <c r="L460" i="1" a="1"/>
  <c r="L460" i="1" s="1"/>
  <c r="L428" i="1" a="1"/>
  <c r="L428" i="1" s="1"/>
  <c r="L491" i="1" a="1"/>
  <c r="L491" i="1" s="1"/>
  <c r="L383" i="1" a="1"/>
  <c r="L383" i="1" s="1"/>
  <c r="L393" i="1" a="1"/>
  <c r="L393" i="1" s="1"/>
  <c r="L417" i="1" a="1"/>
  <c r="L417" i="1" s="1"/>
  <c r="L406" i="1" a="1"/>
  <c r="L406" i="1" s="1"/>
  <c r="L352" i="1" a="1"/>
  <c r="L352" i="1" s="1"/>
  <c r="L355" i="1" a="1"/>
  <c r="L355" i="1" s="1"/>
  <c r="L343" i="1" a="1"/>
  <c r="L343" i="1" s="1"/>
  <c r="L315" i="1" a="1"/>
  <c r="L315" i="1" s="1"/>
  <c r="L332" i="1" a="1"/>
  <c r="L332" i="1" s="1"/>
  <c r="L275" i="1" a="1"/>
  <c r="L275" i="1" s="1"/>
  <c r="L300" i="1" a="1"/>
  <c r="L300" i="1" s="1"/>
  <c r="L253" i="1" a="1"/>
  <c r="L253" i="1" s="1"/>
  <c r="L244" i="1" a="1"/>
  <c r="L244" i="1" s="1"/>
  <c r="L294" i="1" a="1"/>
  <c r="L294" i="1" s="1"/>
  <c r="L227" i="1" a="1"/>
  <c r="L227" i="1" s="1"/>
  <c r="L178" i="1" a="1"/>
  <c r="L178" i="1" s="1"/>
  <c r="L241" i="1" a="1"/>
  <c r="L241" i="1" s="1"/>
  <c r="L237" i="1" a="1"/>
  <c r="L237" i="1" s="1"/>
  <c r="L170" i="1" a="1"/>
  <c r="L170" i="1" s="1"/>
  <c r="L211" i="1" a="1"/>
  <c r="L211" i="1" s="1"/>
  <c r="L152" i="1" a="1"/>
  <c r="L152" i="1" s="1"/>
  <c r="L77" i="1" a="1"/>
  <c r="L77" i="1" s="1"/>
  <c r="L124" i="1" a="1"/>
  <c r="L124" i="1" s="1"/>
  <c r="L87" i="1" a="1"/>
  <c r="L87" i="1" s="1"/>
  <c r="L86" i="1" a="1"/>
  <c r="L86" i="1" s="1"/>
  <c r="L74" i="1" a="1"/>
  <c r="L74" i="1" s="1"/>
  <c r="L161" i="1" a="1"/>
  <c r="L161" i="1" s="1"/>
  <c r="L47" i="1" a="1"/>
  <c r="L47" i="1" s="1"/>
  <c r="L51" i="1" a="1"/>
  <c r="L51" i="1" s="1"/>
  <c r="L24" i="1" a="1"/>
  <c r="L24" i="1" s="1"/>
  <c r="L39" i="1" a="1"/>
  <c r="L39" i="1" s="1"/>
  <c r="L38" i="1" a="1"/>
  <c r="L38" i="1" s="1"/>
  <c r="L2" i="1" a="1"/>
  <c r="L2" i="1" s="1"/>
  <c r="L1116" i="1" a="1"/>
  <c r="L1116" i="1" s="1"/>
  <c r="L1196" i="1" a="1"/>
  <c r="L1196" i="1" s="1"/>
  <c r="L1055" i="1" a="1"/>
  <c r="L1055" i="1" s="1"/>
  <c r="L1081" i="1" a="1"/>
  <c r="L1081" i="1" s="1"/>
  <c r="L1090" i="1" a="1"/>
  <c r="L1090" i="1" s="1"/>
  <c r="L1111" i="1" a="1"/>
  <c r="L1111" i="1" s="1"/>
  <c r="L1113" i="1" a="1"/>
  <c r="L1113" i="1" s="1"/>
  <c r="L1082" i="1" a="1"/>
  <c r="L1082" i="1" s="1"/>
  <c r="L1036" i="1" a="1"/>
  <c r="L1036" i="1" s="1"/>
  <c r="L1016" i="1" a="1"/>
  <c r="L1016" i="1" s="1"/>
  <c r="L1014" i="1" a="1"/>
  <c r="L1014" i="1" s="1"/>
  <c r="L968" i="1" a="1"/>
  <c r="L968" i="1" s="1"/>
  <c r="L966" i="1" a="1"/>
  <c r="L966" i="1" s="1"/>
  <c r="L1019" i="1" a="1"/>
  <c r="L1019" i="1" s="1"/>
  <c r="L999" i="1" a="1"/>
  <c r="L999" i="1" s="1"/>
  <c r="L905" i="1" a="1"/>
  <c r="L905" i="1" s="1"/>
  <c r="L901" i="1" a="1"/>
  <c r="L901" i="1" s="1"/>
  <c r="L939" i="1" a="1"/>
  <c r="L939" i="1" s="1"/>
  <c r="L912" i="1" a="1"/>
  <c r="L912" i="1" s="1"/>
  <c r="L925" i="1" a="1"/>
  <c r="L925" i="1" s="1"/>
  <c r="L894" i="1" a="1"/>
  <c r="L894" i="1" s="1"/>
  <c r="L859" i="1" a="1"/>
  <c r="L859" i="1" s="1"/>
  <c r="L847" i="1" a="1"/>
  <c r="L847" i="1" s="1"/>
  <c r="L867" i="1" a="1"/>
  <c r="L867" i="1" s="1"/>
  <c r="L874" i="1" a="1"/>
  <c r="L874" i="1" s="1"/>
  <c r="L793" i="1" a="1"/>
  <c r="L793" i="1" s="1"/>
  <c r="L818" i="1" a="1"/>
  <c r="L818" i="1" s="1"/>
  <c r="L779" i="1" a="1"/>
  <c r="L779" i="1" s="1"/>
  <c r="L797" i="1" a="1"/>
  <c r="L797" i="1" s="1"/>
  <c r="L827" i="1" a="1"/>
  <c r="L827" i="1" s="1"/>
  <c r="L805" i="1" a="1"/>
  <c r="L805" i="1" s="1"/>
  <c r="L753" i="1" a="1"/>
  <c r="L753" i="1" s="1"/>
  <c r="L773" i="1" a="1"/>
  <c r="L773" i="1" s="1"/>
  <c r="L759" i="1" a="1"/>
  <c r="L759" i="1" s="1"/>
  <c r="L709" i="1" a="1"/>
  <c r="L709" i="1" s="1"/>
  <c r="L703" i="1" a="1"/>
  <c r="L703" i="1" s="1"/>
  <c r="L731" i="1" a="1"/>
  <c r="L731" i="1" s="1"/>
  <c r="L691" i="1" a="1"/>
  <c r="L691" i="1" s="1"/>
  <c r="L658" i="1" a="1"/>
  <c r="L658" i="1" s="1"/>
  <c r="L679" i="1" a="1"/>
  <c r="L679" i="1" s="1"/>
  <c r="L681" i="1" a="1"/>
  <c r="L681" i="1" s="1"/>
  <c r="L600" i="1" a="1"/>
  <c r="L600" i="1" s="1"/>
  <c r="L649" i="1" a="1"/>
  <c r="L649" i="1" s="1"/>
  <c r="L591" i="1" a="1"/>
  <c r="L591" i="1" s="1"/>
  <c r="L629" i="1" a="1"/>
  <c r="L629" i="1" s="1"/>
  <c r="L647" i="1" a="1"/>
  <c r="L647" i="1" s="1"/>
  <c r="L560" i="1" a="1"/>
  <c r="L560" i="1" s="1"/>
  <c r="L566" i="1" a="1"/>
  <c r="L566" i="1" s="1"/>
  <c r="L582" i="1" a="1"/>
  <c r="L582" i="1" s="1"/>
  <c r="L541" i="1" a="1"/>
  <c r="L541" i="1" s="1"/>
  <c r="L534" i="1" a="1"/>
  <c r="L534" i="1" s="1"/>
  <c r="L516" i="1" a="1"/>
  <c r="L516" i="1" s="1"/>
  <c r="L499" i="1" a="1"/>
  <c r="L499" i="1" s="1"/>
  <c r="L448" i="1" a="1"/>
  <c r="L448" i="1" s="1"/>
  <c r="L472" i="1" a="1"/>
  <c r="L472" i="1" s="1"/>
  <c r="L440" i="1" a="1"/>
  <c r="L440" i="1" s="1"/>
  <c r="L436" i="1" a="1"/>
  <c r="L436" i="1" s="1"/>
  <c r="L427" i="1" a="1"/>
  <c r="L427" i="1" s="1"/>
  <c r="L423" i="1" a="1"/>
  <c r="L423" i="1" s="1"/>
  <c r="L380" i="1" a="1"/>
  <c r="L380" i="1" s="1"/>
  <c r="L407" i="1" a="1"/>
  <c r="L407" i="1" s="1"/>
  <c r="L379" i="1" a="1"/>
  <c r="L379" i="1" s="1"/>
  <c r="L378" i="1" a="1"/>
  <c r="L378" i="1" s="1"/>
  <c r="L351" i="1" a="1"/>
  <c r="L351" i="1" s="1"/>
  <c r="L354" i="1" a="1"/>
  <c r="L354" i="1" s="1"/>
  <c r="L342" i="1" a="1"/>
  <c r="L342" i="1" s="1"/>
  <c r="L330" i="1" a="1"/>
  <c r="L330" i="1" s="1"/>
  <c r="L335" i="1" a="1"/>
  <c r="L335" i="1" s="1"/>
  <c r="L262" i="1" a="1"/>
  <c r="L262" i="1" s="1"/>
  <c r="L312" i="1" a="1"/>
  <c r="L312" i="1" s="1"/>
  <c r="L261" i="1" a="1"/>
  <c r="L261" i="1" s="1"/>
  <c r="L296" i="1" a="1"/>
  <c r="L296" i="1" s="1"/>
  <c r="L293" i="1" a="1"/>
  <c r="L293" i="1" s="1"/>
  <c r="L280" i="1" a="1"/>
  <c r="L280" i="1" s="1"/>
  <c r="L226" i="1" a="1"/>
  <c r="L226" i="1" s="1"/>
  <c r="L185" i="1" a="1"/>
  <c r="L185" i="1" s="1"/>
  <c r="L235" i="1" a="1"/>
  <c r="L235" i="1" s="1"/>
  <c r="L188" i="1" a="1"/>
  <c r="L188" i="1" s="1"/>
  <c r="L169" i="1" a="1"/>
  <c r="L169" i="1" s="1"/>
  <c r="L202" i="1" a="1"/>
  <c r="L202" i="1" s="1"/>
  <c r="L142" i="1" a="1"/>
  <c r="L142" i="1" s="1"/>
  <c r="L132" i="1" a="1"/>
  <c r="L132" i="1" s="1"/>
  <c r="L121" i="1" a="1"/>
  <c r="L121" i="1" s="1"/>
  <c r="L103" i="1" a="1"/>
  <c r="L103" i="1" s="1"/>
  <c r="L102" i="1" a="1"/>
  <c r="L102" i="1" s="1"/>
  <c r="L80" i="1" a="1"/>
  <c r="L80" i="1" s="1"/>
  <c r="L160" i="1" a="1"/>
  <c r="L160" i="1" s="1"/>
  <c r="L73" i="1" a="1"/>
  <c r="L73" i="1" s="1"/>
  <c r="L12" i="1" a="1"/>
  <c r="L12" i="1" s="1"/>
  <c r="L31" i="1" a="1"/>
  <c r="L31" i="1" s="1"/>
  <c r="L32" i="1" a="1"/>
  <c r="L32" i="1" s="1"/>
  <c r="L15" i="1" a="1"/>
  <c r="L15" i="1" s="1"/>
  <c r="L23" i="1" a="1"/>
  <c r="L23" i="1" s="1"/>
  <c r="L54" i="1" a="1"/>
  <c r="L54" i="1" s="1"/>
  <c r="L989" i="1" a="1"/>
  <c r="L989" i="1" s="1"/>
  <c r="L974" i="1" a="1"/>
  <c r="L974" i="1" s="1"/>
  <c r="L1002" i="1" a="1"/>
  <c r="L1002" i="1" s="1"/>
  <c r="L965" i="1" a="1"/>
  <c r="L965" i="1" s="1"/>
  <c r="L980" i="1" a="1"/>
  <c r="L980" i="1" s="1"/>
  <c r="L987" i="1" a="1"/>
  <c r="L987" i="1" s="1"/>
  <c r="L913" i="1" a="1"/>
  <c r="L913" i="1" s="1"/>
  <c r="L900" i="1" a="1"/>
  <c r="L900" i="1" s="1"/>
  <c r="L932" i="1" a="1"/>
  <c r="L932" i="1" s="1"/>
  <c r="L918" i="1" a="1"/>
  <c r="L918" i="1" s="1"/>
  <c r="L923" i="1" a="1"/>
  <c r="L923" i="1" s="1"/>
  <c r="L892" i="1" a="1"/>
  <c r="L892" i="1" s="1"/>
  <c r="L858" i="1" a="1"/>
  <c r="L858" i="1" s="1"/>
  <c r="L870" i="1" a="1"/>
  <c r="L870" i="1" s="1"/>
  <c r="L885" i="1" a="1"/>
  <c r="L885" i="1" s="1"/>
  <c r="L873" i="1" a="1"/>
  <c r="L873" i="1" s="1"/>
  <c r="L798" i="1" a="1"/>
  <c r="L798" i="1" s="1"/>
  <c r="L826" i="1" a="1"/>
  <c r="L826" i="1" s="1"/>
  <c r="L778" i="1" a="1"/>
  <c r="L778" i="1" s="1"/>
  <c r="L806" i="1" a="1"/>
  <c r="L806" i="1" s="1"/>
  <c r="L824" i="1" a="1"/>
  <c r="L824" i="1" s="1"/>
  <c r="L757" i="1" a="1"/>
  <c r="L757" i="1" s="1"/>
  <c r="L742" i="1" a="1"/>
  <c r="L742" i="1" s="1"/>
  <c r="L772" i="1" a="1"/>
  <c r="L772" i="1" s="1"/>
  <c r="L755" i="1" a="1"/>
  <c r="L755" i="1" s="1"/>
  <c r="L710" i="1" a="1"/>
  <c r="L710" i="1" s="1"/>
  <c r="L697" i="1" a="1"/>
  <c r="L697" i="1" s="1"/>
  <c r="L718" i="1" a="1"/>
  <c r="L718" i="1" s="1"/>
  <c r="L690" i="1" a="1"/>
  <c r="L690" i="1" s="1"/>
  <c r="L657" i="1" a="1"/>
  <c r="L657" i="1" s="1"/>
  <c r="L669" i="1" a="1"/>
  <c r="L669" i="1" s="1"/>
  <c r="L654" i="1" a="1"/>
  <c r="L654" i="1" s="1"/>
  <c r="L599" i="1" a="1"/>
  <c r="L599" i="1" s="1"/>
  <c r="L650" i="1" a="1"/>
  <c r="L650" i="1" s="1"/>
  <c r="L611" i="1" a="1"/>
  <c r="L611" i="1" s="1"/>
  <c r="L590" i="1" a="1"/>
  <c r="L590" i="1" s="1"/>
  <c r="L644" i="1" a="1"/>
  <c r="L644" i="1" s="1"/>
  <c r="L554" i="1" a="1"/>
  <c r="L554" i="1" s="1"/>
  <c r="L569" i="1" a="1"/>
  <c r="L569" i="1" s="1"/>
  <c r="L561" i="1" a="1"/>
  <c r="L561" i="1" s="1"/>
  <c r="L570" i="1" a="1"/>
  <c r="L570" i="1" s="1"/>
  <c r="L514" i="1" a="1"/>
  <c r="L514" i="1" s="1"/>
  <c r="L501" i="1" a="1"/>
  <c r="L501" i="1" s="1"/>
  <c r="L530" i="1" a="1"/>
  <c r="L530" i="1" s="1"/>
  <c r="L459" i="1" a="1"/>
  <c r="L459" i="1" s="1"/>
  <c r="L447" i="1" a="1"/>
  <c r="L447" i="1" s="1"/>
  <c r="L489" i="1" a="1"/>
  <c r="L489" i="1" s="1"/>
  <c r="L439" i="1" a="1"/>
  <c r="L439" i="1" s="1"/>
  <c r="L435" i="1" a="1"/>
  <c r="L435" i="1" s="1"/>
  <c r="L456" i="1" a="1"/>
  <c r="L456" i="1" s="1"/>
  <c r="L422" i="1" a="1"/>
  <c r="L422" i="1" s="1"/>
  <c r="L388" i="1" a="1"/>
  <c r="L388" i="1" s="1"/>
  <c r="L408" i="1" a="1"/>
  <c r="L408" i="1" s="1"/>
  <c r="L391" i="1" a="1"/>
  <c r="L391" i="1" s="1"/>
  <c r="L411" i="1" a="1"/>
  <c r="L411" i="1" s="1"/>
  <c r="L350" i="1" a="1"/>
  <c r="L350" i="1" s="1"/>
  <c r="L357" i="1" a="1"/>
  <c r="L357" i="1" s="1"/>
  <c r="L320" i="1" a="1"/>
  <c r="L320" i="1" s="1"/>
  <c r="L314" i="1" a="1"/>
  <c r="L314" i="1" s="1"/>
  <c r="L336" i="1" a="1"/>
  <c r="L336" i="1" s="1"/>
  <c r="L267" i="1" a="1"/>
  <c r="L267" i="1" s="1"/>
  <c r="L306" i="1" a="1"/>
  <c r="L306" i="1" s="1"/>
  <c r="L274" i="1" a="1"/>
  <c r="L274" i="1" s="1"/>
  <c r="L243" i="1" a="1"/>
  <c r="L243" i="1" s="1"/>
  <c r="L282" i="1" a="1"/>
  <c r="L282" i="1" s="1"/>
  <c r="L258" i="1" a="1"/>
  <c r="L258" i="1" s="1"/>
  <c r="L225" i="1" a="1"/>
  <c r="L225" i="1" s="1"/>
  <c r="L177" i="1" a="1"/>
  <c r="L177" i="1" s="1"/>
  <c r="L224" i="1" a="1"/>
  <c r="L224" i="1" s="1"/>
  <c r="L209" i="1" a="1"/>
  <c r="L209" i="1" s="1"/>
  <c r="L219" i="1" a="1"/>
  <c r="L219" i="1" s="1"/>
  <c r="L196" i="1" a="1"/>
  <c r="L196" i="1" s="1"/>
  <c r="L144" i="1" a="1"/>
  <c r="L144" i="1" s="1"/>
  <c r="L91" i="1" a="1"/>
  <c r="L91" i="1" s="1"/>
  <c r="L104" i="1" a="1"/>
  <c r="L104" i="1" s="1"/>
  <c r="L93" i="1" a="1"/>
  <c r="L93" i="1" s="1"/>
  <c r="L92" i="1" a="1"/>
  <c r="L92" i="1" s="1"/>
  <c r="L79" i="1" a="1"/>
  <c r="L79" i="1" s="1"/>
  <c r="L136" i="1" a="1"/>
  <c r="L136" i="1" s="1"/>
  <c r="L72" i="1" a="1"/>
  <c r="L72" i="1" s="1"/>
  <c r="L58" i="1" a="1"/>
  <c r="L58" i="1" s="1"/>
  <c r="L53" i="1" a="1"/>
  <c r="L53" i="1" s="1"/>
  <c r="L71" i="1" a="1"/>
  <c r="L71" i="1" s="1"/>
  <c r="L22" i="1" a="1"/>
  <c r="L22" i="1" s="1"/>
  <c r="L49" i="1" a="1"/>
  <c r="L49" i="1" s="1"/>
  <c r="L62" i="1" a="1"/>
  <c r="L62" i="1" s="1"/>
  <c r="L1211" i="1" a="1"/>
  <c r="L1211" i="1" s="1"/>
  <c r="L1059" i="1" a="1"/>
  <c r="L1059" i="1" s="1"/>
  <c r="L1049" i="1" a="1"/>
  <c r="L1049" i="1" s="1"/>
  <c r="L1044" i="1" a="1"/>
  <c r="L1044" i="1" s="1"/>
  <c r="L1077" i="1" a="1"/>
  <c r="L1077" i="1" s="1"/>
  <c r="L1041" i="1" a="1"/>
  <c r="L1041" i="1" s="1"/>
  <c r="L1050" i="1" a="1"/>
  <c r="L1050" i="1" s="1"/>
  <c r="L1075" i="1" a="1"/>
  <c r="L1075" i="1" s="1"/>
  <c r="L1017" i="1" a="1"/>
  <c r="L1017" i="1" s="1"/>
  <c r="L973" i="1" a="1"/>
  <c r="L973" i="1" s="1"/>
  <c r="L1025" i="1" a="1"/>
  <c r="L1025" i="1" s="1"/>
  <c r="L992" i="1" a="1"/>
  <c r="L992" i="1" s="1"/>
  <c r="L1022" i="1" a="1"/>
  <c r="L1022" i="1" s="1"/>
  <c r="L1007" i="1" a="1"/>
  <c r="L1007" i="1" s="1"/>
  <c r="L957" i="1" a="1"/>
  <c r="L957" i="1" s="1"/>
  <c r="L951" i="1" a="1"/>
  <c r="L951" i="1" s="1"/>
  <c r="L933" i="1" a="1"/>
  <c r="L933" i="1" s="1"/>
  <c r="L928" i="1" a="1"/>
  <c r="L928" i="1" s="1"/>
  <c r="L943" i="1" a="1"/>
  <c r="L943" i="1" s="1"/>
  <c r="L891" i="1" a="1"/>
  <c r="L891" i="1" s="1"/>
  <c r="L857" i="1" a="1"/>
  <c r="L857" i="1" s="1"/>
  <c r="L884" i="1" a="1"/>
  <c r="L884" i="1" s="1"/>
  <c r="L882" i="1" a="1"/>
  <c r="L882" i="1" s="1"/>
  <c r="L864" i="1" a="1"/>
  <c r="L864" i="1" s="1"/>
  <c r="L794" i="1" a="1"/>
  <c r="L794" i="1" s="1"/>
  <c r="L787" i="1" a="1"/>
  <c r="L787" i="1" s="1"/>
  <c r="L777" i="1" a="1"/>
  <c r="L777" i="1" s="1"/>
  <c r="L807" i="1" a="1"/>
  <c r="L807" i="1" s="1"/>
  <c r="L808" i="1" a="1"/>
  <c r="L808" i="1" s="1"/>
  <c r="L764" i="1" a="1"/>
  <c r="L764" i="1" s="1"/>
  <c r="L760" i="1" a="1"/>
  <c r="L760" i="1" s="1"/>
  <c r="L771" i="1" a="1"/>
  <c r="L771" i="1" s="1"/>
  <c r="L758" i="1" a="1"/>
  <c r="L758" i="1" s="1"/>
  <c r="L728" i="1" a="1"/>
  <c r="L728" i="1" s="1"/>
  <c r="L708" i="1" a="1"/>
  <c r="L708" i="1" s="1"/>
  <c r="L714" i="1" a="1"/>
  <c r="L714" i="1" s="1"/>
  <c r="L689" i="1" a="1"/>
  <c r="L689" i="1" s="1"/>
  <c r="L662" i="1" a="1"/>
  <c r="L662" i="1" s="1"/>
  <c r="L683" i="1" a="1"/>
  <c r="L683" i="1" s="1"/>
  <c r="L603" i="1" a="1"/>
  <c r="L603" i="1" s="1"/>
  <c r="L618" i="1" a="1"/>
  <c r="L618" i="1" s="1"/>
  <c r="L645" i="1" a="1"/>
  <c r="L645" i="1" s="1"/>
  <c r="L608" i="1" a="1"/>
  <c r="L608" i="1" s="1"/>
  <c r="L589" i="1" a="1"/>
  <c r="L589" i="1" s="1"/>
  <c r="L639" i="1" a="1"/>
  <c r="L639" i="1" s="1"/>
  <c r="L574" i="1" a="1"/>
  <c r="L574" i="1" s="1"/>
  <c r="L558" i="1" a="1"/>
  <c r="L558" i="1" s="1"/>
  <c r="L511" i="1" a="1"/>
  <c r="L511" i="1" s="1"/>
  <c r="L506" i="1" a="1"/>
  <c r="L506" i="1" s="1"/>
  <c r="L536" i="1" a="1"/>
  <c r="L536" i="1" s="1"/>
  <c r="L526" i="1" a="1"/>
  <c r="L526" i="1" s="1"/>
  <c r="L454" i="1" a="1"/>
  <c r="L454" i="1" s="1"/>
  <c r="L446" i="1" a="1"/>
  <c r="L446" i="1" s="1"/>
  <c r="L455" i="1" a="1"/>
  <c r="L455" i="1" s="1"/>
  <c r="L438" i="1" a="1"/>
  <c r="L438" i="1" s="1"/>
  <c r="L434" i="1" a="1"/>
  <c r="L434" i="1" s="1"/>
  <c r="L470" i="1" a="1"/>
  <c r="L470" i="1" s="1"/>
  <c r="L421" i="1" a="1"/>
  <c r="L421" i="1" s="1"/>
  <c r="L396" i="1" a="1"/>
  <c r="L396" i="1" s="1"/>
  <c r="L374" i="1" a="1"/>
  <c r="L374" i="1" s="1"/>
  <c r="L394" i="1" a="1"/>
  <c r="L394" i="1" s="1"/>
  <c r="L410" i="1" a="1"/>
  <c r="L410" i="1" s="1"/>
  <c r="L349" i="1" a="1"/>
  <c r="L349" i="1" s="1"/>
  <c r="L364" i="1" a="1"/>
  <c r="L364" i="1" s="1"/>
  <c r="L321" i="1" a="1"/>
  <c r="L321" i="1" s="1"/>
  <c r="L319" i="1" a="1"/>
  <c r="L319" i="1" s="1"/>
  <c r="L334" i="1" a="1"/>
  <c r="L334" i="1" s="1"/>
  <c r="L288" i="1" a="1"/>
  <c r="L288" i="1" s="1"/>
  <c r="L313" i="1" a="1"/>
  <c r="L313" i="1" s="1"/>
  <c r="L279" i="1" a="1"/>
  <c r="L279" i="1" s="1"/>
  <c r="L283" i="1" a="1"/>
  <c r="L283" i="1" s="1"/>
  <c r="L263" i="1" a="1"/>
  <c r="L263" i="1" s="1"/>
  <c r="L264" i="1" a="1"/>
  <c r="L264" i="1" s="1"/>
  <c r="L190" i="1" a="1"/>
  <c r="L190" i="1" s="1"/>
  <c r="L176" i="1" a="1"/>
  <c r="L176" i="1" s="1"/>
  <c r="L207" i="1" a="1"/>
  <c r="L207" i="1" s="1"/>
  <c r="L200" i="1" a="1"/>
  <c r="L200" i="1" s="1"/>
  <c r="L214" i="1" a="1"/>
  <c r="L214" i="1" s="1"/>
  <c r="L206" i="1" a="1"/>
  <c r="L206" i="1" s="1"/>
  <c r="L128" i="1" a="1"/>
  <c r="L128" i="1" s="1"/>
  <c r="L120" i="1" a="1"/>
  <c r="L120" i="1" s="1"/>
  <c r="L94" i="1" a="1"/>
  <c r="L94" i="1" s="1"/>
  <c r="L137" i="1" a="1"/>
  <c r="L137" i="1" s="1"/>
  <c r="L99" i="1" a="1"/>
  <c r="L99" i="1" s="1"/>
  <c r="L109" i="1" a="1"/>
  <c r="L109" i="1" s="1"/>
  <c r="L129" i="1" a="1"/>
  <c r="L129" i="1" s="1"/>
  <c r="L168" i="1" a="1"/>
  <c r="L168" i="1" s="1"/>
  <c r="L28" i="1" a="1"/>
  <c r="L28" i="1" s="1"/>
  <c r="L10" i="1" a="1"/>
  <c r="L10" i="1" s="1"/>
  <c r="L8" i="1" a="1"/>
  <c r="L8" i="1" s="1"/>
  <c r="L16" i="1" a="1"/>
  <c r="L16" i="1" s="1"/>
  <c r="L50" i="1" a="1"/>
  <c r="L50" i="1" s="1"/>
  <c r="L64" i="1" a="1"/>
  <c r="L64" i="1" s="1"/>
  <c r="L1217" i="1" a="1"/>
  <c r="L1217" i="1" s="1"/>
  <c r="L1127" i="1" a="1"/>
  <c r="L1127" i="1" s="1"/>
  <c r="L1218" i="1" a="1"/>
  <c r="L1218" i="1" s="1"/>
  <c r="L1208" i="1" a="1"/>
  <c r="L1208" i="1" s="1"/>
  <c r="L1119" i="1" a="1"/>
  <c r="L1119" i="1" s="1"/>
  <c r="L1191" i="1" a="1"/>
  <c r="L1191" i="1" s="1"/>
  <c r="L1115" i="1" a="1"/>
  <c r="L1115" i="1" s="1"/>
  <c r="L1072" i="1" a="1"/>
  <c r="L1072" i="1" s="1"/>
  <c r="L1047" i="1" a="1"/>
  <c r="L1047" i="1" s="1"/>
  <c r="L1043" i="1" a="1"/>
  <c r="L1043" i="1" s="1"/>
  <c r="L1083" i="1" a="1"/>
  <c r="L1083" i="1" s="1"/>
  <c r="L1107" i="1" a="1"/>
  <c r="L1107" i="1" s="1"/>
  <c r="L1048" i="1" a="1"/>
  <c r="L1048" i="1" s="1"/>
  <c r="L1035" i="1" a="1"/>
  <c r="L1035" i="1" s="1"/>
  <c r="L988" i="1" a="1"/>
  <c r="L988" i="1" s="1"/>
  <c r="L972" i="1" a="1"/>
  <c r="L972" i="1" s="1"/>
  <c r="L1028" i="1" a="1"/>
  <c r="L1028" i="1" s="1"/>
  <c r="L981" i="1" a="1"/>
  <c r="L981" i="1" s="1"/>
  <c r="L1005" i="1" a="1"/>
  <c r="L1005" i="1" s="1"/>
  <c r="L961" i="1" a="1"/>
  <c r="L961" i="1" s="1"/>
  <c r="L950" i="1" a="1"/>
  <c r="L950" i="1" s="1"/>
  <c r="L945" i="1" a="1"/>
  <c r="L945" i="1" s="1"/>
  <c r="L927" i="1" a="1"/>
  <c r="L927" i="1" s="1"/>
  <c r="L940" i="1" a="1"/>
  <c r="L940" i="1" s="1"/>
  <c r="L890" i="1" a="1"/>
  <c r="L890" i="1" s="1"/>
  <c r="L856" i="1" a="1"/>
  <c r="L856" i="1" s="1"/>
  <c r="L868" i="1" a="1"/>
  <c r="L868" i="1" s="1"/>
  <c r="L881" i="1" a="1"/>
  <c r="L881" i="1" s="1"/>
  <c r="L871" i="1" a="1"/>
  <c r="L871" i="1" s="1"/>
  <c r="L817" i="1" a="1"/>
  <c r="L817" i="1" s="1"/>
  <c r="L786" i="1" a="1"/>
  <c r="L786" i="1" s="1"/>
  <c r="L835" i="1" a="1"/>
  <c r="L835" i="1" s="1"/>
  <c r="L789" i="1" a="1"/>
  <c r="L789" i="1" s="1"/>
  <c r="L776" i="1" a="1"/>
  <c r="L776" i="1" s="1"/>
  <c r="L741" i="1" a="1"/>
  <c r="L741" i="1" s="1"/>
  <c r="L769" i="1" a="1"/>
  <c r="L769" i="1" s="1"/>
  <c r="L752" i="1" a="1"/>
  <c r="L752" i="1" s="1"/>
  <c r="L765" i="1" a="1"/>
  <c r="L765" i="1" s="1"/>
  <c r="L722" i="1" a="1"/>
  <c r="L722" i="1" s="1"/>
  <c r="L696" i="1" a="1"/>
  <c r="L696" i="1" s="1"/>
  <c r="L725" i="1" a="1"/>
  <c r="L725" i="1" s="1"/>
  <c r="L680" i="1" a="1"/>
  <c r="L680" i="1" s="1"/>
  <c r="L686" i="1" a="1"/>
  <c r="L686" i="1" s="1"/>
  <c r="L675" i="1" a="1"/>
  <c r="L675" i="1" s="1"/>
  <c r="L602" i="1" a="1"/>
  <c r="L602" i="1" s="1"/>
  <c r="L615" i="1" a="1"/>
  <c r="L615" i="1" s="1"/>
  <c r="L648" i="1" a="1"/>
  <c r="L648" i="1" s="1"/>
  <c r="L623" i="1" a="1"/>
  <c r="L623" i="1" s="1"/>
  <c r="L638" i="1" a="1"/>
  <c r="L638" i="1" s="1"/>
  <c r="L607" i="1" a="1"/>
  <c r="L607" i="1" s="1"/>
  <c r="L553" i="1" a="1"/>
  <c r="L553" i="1" s="1"/>
  <c r="L577" i="1" a="1"/>
  <c r="L577" i="1" s="1"/>
  <c r="L557" i="1" a="1"/>
  <c r="L557" i="1" s="1"/>
  <c r="L510" i="1" a="1"/>
  <c r="L510" i="1" s="1"/>
  <c r="L505" i="1" a="1"/>
  <c r="L505" i="1" s="1"/>
  <c r="L538" i="1" a="1"/>
  <c r="L538" i="1" s="1"/>
  <c r="L537" i="1" a="1"/>
  <c r="L537" i="1" s="1"/>
  <c r="L457" i="1" a="1"/>
  <c r="L457" i="1" s="1"/>
  <c r="L445" i="1" a="1"/>
  <c r="L445" i="1" s="1"/>
  <c r="L437" i="1" a="1"/>
  <c r="L437" i="1" s="1"/>
  <c r="L466" i="1" a="1"/>
  <c r="L466" i="1" s="1"/>
  <c r="L453" i="1" a="1"/>
  <c r="L453" i="1" s="1"/>
  <c r="L479" i="1" a="1"/>
  <c r="L479" i="1" s="1"/>
  <c r="J381" i="1"/>
  <c r="L381" i="1" a="1"/>
  <c r="L381" i="1" s="1"/>
  <c r="J372" i="1"/>
  <c r="L372" i="1" a="1"/>
  <c r="L372" i="1" s="1"/>
  <c r="L376" i="1" a="1"/>
  <c r="L376" i="1" s="1"/>
  <c r="L405" i="1" a="1"/>
  <c r="L405" i="1" s="1"/>
  <c r="L348" i="1" a="1"/>
  <c r="L348" i="1" s="1"/>
  <c r="L360" i="1" a="1"/>
  <c r="L360" i="1" s="1"/>
  <c r="L323" i="1" a="1"/>
  <c r="L323" i="1" s="1"/>
  <c r="L322" i="1" a="1"/>
  <c r="L322" i="1" s="1"/>
  <c r="L329" i="1" a="1"/>
  <c r="L329" i="1" s="1"/>
  <c r="L276" i="1" a="1"/>
  <c r="L276" i="1" s="1"/>
  <c r="L311" i="1" a="1"/>
  <c r="L311" i="1" s="1"/>
  <c r="L291" i="1" a="1"/>
  <c r="L291" i="1" s="1"/>
  <c r="L284" i="1" a="1"/>
  <c r="L284" i="1" s="1"/>
  <c r="L309" i="1" a="1"/>
  <c r="L309" i="1" s="1"/>
  <c r="L270" i="1" a="1"/>
  <c r="L270" i="1" s="1"/>
  <c r="L194" i="1" a="1"/>
  <c r="L194" i="1" s="1"/>
  <c r="L175" i="1" a="1"/>
  <c r="L175" i="1" s="1"/>
  <c r="L173" i="1" a="1"/>
  <c r="L173" i="1" s="1"/>
  <c r="L231" i="1" a="1"/>
  <c r="L231" i="1" s="1"/>
  <c r="L218" i="1" a="1"/>
  <c r="L218" i="1" s="1"/>
  <c r="L212" i="1" a="1"/>
  <c r="L212" i="1" s="1"/>
  <c r="L135" i="1" a="1"/>
  <c r="L135" i="1" s="1"/>
  <c r="L131" i="1" a="1"/>
  <c r="L131" i="1" s="1"/>
  <c r="L101" i="1" a="1"/>
  <c r="L101" i="1" s="1"/>
  <c r="L83" i="1" a="1"/>
  <c r="L83" i="1" s="1"/>
  <c r="L148" i="1" a="1"/>
  <c r="L148" i="1" s="1"/>
  <c r="L145" i="1" a="1"/>
  <c r="L145" i="1" s="1"/>
  <c r="L164" i="1" a="1"/>
  <c r="L164" i="1" s="1"/>
  <c r="L46" i="1" a="1"/>
  <c r="L46" i="1" s="1"/>
  <c r="L9" i="1" a="1"/>
  <c r="L9" i="1" s="1"/>
  <c r="L52" i="1" a="1"/>
  <c r="L52" i="1" s="1"/>
  <c r="L17" i="1" a="1"/>
  <c r="L17" i="1" s="1"/>
  <c r="L42" i="1" a="1"/>
  <c r="L42" i="1" s="1"/>
  <c r="J2261" i="1"/>
  <c r="J2056" i="1"/>
  <c r="J2003" i="1"/>
  <c r="J1879" i="1"/>
  <c r="J1758" i="1"/>
  <c r="J2245" i="1"/>
  <c r="J2121" i="1"/>
  <c r="J2074" i="1"/>
  <c r="J1997" i="1"/>
  <c r="J1833" i="1"/>
  <c r="J1702" i="1"/>
  <c r="J2253" i="1"/>
  <c r="J2200" i="1"/>
  <c r="J2204" i="1"/>
  <c r="J2197" i="1"/>
  <c r="J2120" i="1"/>
  <c r="J2150" i="1"/>
  <c r="J2143" i="1"/>
  <c r="J2157" i="1"/>
  <c r="J2170" i="1"/>
  <c r="J2091" i="1"/>
  <c r="J2045" i="1"/>
  <c r="J2040" i="1"/>
  <c r="J2033" i="1"/>
  <c r="J2055" i="1"/>
  <c r="J2102" i="1"/>
  <c r="J2106" i="1"/>
  <c r="J2024" i="1"/>
  <c r="J2001" i="1"/>
  <c r="J2008" i="1"/>
  <c r="J2012" i="1"/>
  <c r="J1966" i="1"/>
  <c r="J1982" i="1"/>
  <c r="J2007" i="1"/>
  <c r="J2019" i="1"/>
  <c r="J1933" i="1"/>
  <c r="J1905" i="1"/>
  <c r="J1913" i="1"/>
  <c r="J1891" i="1"/>
  <c r="J1873" i="1"/>
  <c r="J1801" i="1"/>
  <c r="J1817" i="1"/>
  <c r="J1799" i="1"/>
  <c r="J1839" i="1"/>
  <c r="J1795" i="1"/>
  <c r="J1892" i="1"/>
  <c r="J1837" i="1"/>
  <c r="J1886" i="1"/>
  <c r="J1770" i="1"/>
  <c r="J1749" i="1"/>
  <c r="J1762" i="1"/>
  <c r="J1699" i="1"/>
  <c r="J1698" i="1"/>
  <c r="J1692" i="1"/>
  <c r="J1703" i="1"/>
  <c r="J1724" i="1"/>
  <c r="J1682" i="1"/>
  <c r="J1668" i="1"/>
  <c r="J1680" i="1"/>
  <c r="J1623" i="1"/>
  <c r="J1646" i="1"/>
  <c r="J1516" i="1"/>
  <c r="J1533" i="1"/>
  <c r="J1495" i="1"/>
  <c r="J1597" i="1"/>
  <c r="J1549" i="1"/>
  <c r="J1580" i="1"/>
  <c r="J1560" i="1"/>
  <c r="J1503" i="1"/>
  <c r="J1535" i="1"/>
  <c r="J1586" i="1"/>
  <c r="J1481" i="1"/>
  <c r="J1593" i="1"/>
  <c r="J1417" i="1"/>
  <c r="J1422" i="1"/>
  <c r="J1427" i="1"/>
  <c r="J1407" i="1"/>
  <c r="J1441" i="1"/>
  <c r="J1421" i="1"/>
  <c r="J1400" i="1"/>
  <c r="J1383" i="1"/>
  <c r="J1386" i="1"/>
  <c r="J1349" i="1"/>
  <c r="J1330" i="1"/>
  <c r="J1322" i="1"/>
  <c r="J1369" i="1"/>
  <c r="J1356" i="1"/>
  <c r="J1287" i="1"/>
  <c r="J1242" i="1"/>
  <c r="J1270" i="1"/>
  <c r="J1251" i="1"/>
  <c r="J1247" i="1"/>
  <c r="J1264" i="1"/>
  <c r="J1245" i="1"/>
  <c r="J1139" i="1"/>
  <c r="J1133" i="1"/>
  <c r="J1204" i="1"/>
  <c r="J1176" i="1"/>
  <c r="J1198" i="1"/>
  <c r="J1189" i="1"/>
  <c r="J1192" i="1"/>
  <c r="J1145" i="1"/>
  <c r="J1175" i="1"/>
  <c r="J1161" i="1"/>
  <c r="J1045" i="1"/>
  <c r="J1073" i="1"/>
  <c r="J1051" i="1"/>
  <c r="J1106" i="1"/>
  <c r="J1109" i="1"/>
  <c r="J1084" i="1"/>
  <c r="J1032" i="1"/>
  <c r="J978" i="1"/>
  <c r="J1024" i="1"/>
  <c r="J996" i="1"/>
  <c r="J963" i="1"/>
  <c r="J1004" i="1"/>
  <c r="J955" i="1"/>
  <c r="J931" i="1"/>
  <c r="J911" i="1"/>
  <c r="J922" i="1"/>
  <c r="J920" i="1"/>
  <c r="J919" i="1"/>
  <c r="J865" i="1"/>
  <c r="J851" i="1"/>
  <c r="J886" i="1"/>
  <c r="J875" i="1"/>
  <c r="J796" i="1"/>
  <c r="J782" i="1"/>
  <c r="J834" i="1"/>
  <c r="J814" i="1"/>
  <c r="J841" i="1"/>
  <c r="J788" i="1"/>
  <c r="J738" i="1"/>
  <c r="J766" i="1"/>
  <c r="J748" i="1"/>
  <c r="J700" i="1"/>
  <c r="J720" i="1"/>
  <c r="J724" i="1"/>
  <c r="J694" i="1"/>
  <c r="J688" i="1"/>
  <c r="J660" i="1"/>
  <c r="J685" i="1"/>
  <c r="J633" i="1"/>
  <c r="J2220" i="1"/>
  <c r="J2065" i="1"/>
  <c r="J1916" i="1"/>
  <c r="J1861" i="1"/>
  <c r="J1637" i="1"/>
  <c r="J2221" i="1"/>
  <c r="J2100" i="1"/>
  <c r="J2018" i="1"/>
  <c r="J1796" i="1"/>
  <c r="J1636" i="1"/>
  <c r="J2280" i="1"/>
  <c r="J2218" i="1"/>
  <c r="J2275" i="1"/>
  <c r="J2242" i="1"/>
  <c r="J2213" i="1"/>
  <c r="J2198" i="1"/>
  <c r="J2188" i="1"/>
  <c r="J2149" i="1"/>
  <c r="J2117" i="1"/>
  <c r="J2099" i="1"/>
  <c r="J2039" i="1"/>
  <c r="J2113" i="1"/>
  <c r="J2062" i="1"/>
  <c r="J2053" i="1"/>
  <c r="J2063" i="1"/>
  <c r="J2114" i="1"/>
  <c r="J1956" i="1"/>
  <c r="J1961" i="1"/>
  <c r="J2004" i="1"/>
  <c r="J1980" i="1"/>
  <c r="J1981" i="1"/>
  <c r="J1942" i="1"/>
  <c r="J1938" i="1"/>
  <c r="J1919" i="1"/>
  <c r="J1901" i="1"/>
  <c r="J1927" i="1"/>
  <c r="J1828" i="1"/>
  <c r="J1810" i="1"/>
  <c r="J1888" i="1"/>
  <c r="J1816" i="1"/>
  <c r="J1820" i="1"/>
  <c r="J1862" i="1"/>
  <c r="J1895" i="1"/>
  <c r="J1792" i="1"/>
  <c r="J1847" i="1"/>
  <c r="J1761" i="1"/>
  <c r="J1774" i="1"/>
  <c r="J1748" i="1"/>
  <c r="J1746" i="1"/>
  <c r="J1725" i="1"/>
  <c r="J1697" i="1"/>
  <c r="J1731" i="1"/>
  <c r="J1742" i="1"/>
  <c r="J1704" i="1"/>
  <c r="J1677" i="1"/>
  <c r="J1634" i="1"/>
  <c r="J1671" i="1"/>
  <c r="J1678" i="1"/>
  <c r="J1640" i="1"/>
  <c r="J1519" i="1"/>
  <c r="J1556" i="1"/>
  <c r="J1548" i="1"/>
  <c r="J1531" i="1"/>
  <c r="J1596" i="1"/>
  <c r="J1618" i="1"/>
  <c r="J1550" i="1"/>
  <c r="J1502" i="1"/>
  <c r="J1508" i="1"/>
  <c r="J1611" i="1"/>
  <c r="J1480" i="1"/>
  <c r="J1523" i="1"/>
  <c r="J1416" i="1"/>
  <c r="J1444" i="1"/>
  <c r="J1411" i="1"/>
  <c r="J1475" i="1"/>
  <c r="J1454" i="1"/>
  <c r="J1436" i="1"/>
  <c r="J1463" i="1"/>
  <c r="J1388" i="1"/>
  <c r="J1391" i="1"/>
  <c r="J1341" i="1"/>
  <c r="J1329" i="1"/>
  <c r="J1334" i="1"/>
  <c r="J1362" i="1"/>
  <c r="J1354" i="1"/>
  <c r="J1272" i="1"/>
  <c r="J1291" i="1"/>
  <c r="J1249" i="1"/>
  <c r="J1257" i="1"/>
  <c r="J1234" i="1"/>
  <c r="J1289" i="1"/>
  <c r="J1294" i="1"/>
  <c r="J1138" i="1"/>
  <c r="J1140" i="1"/>
  <c r="J1132" i="1"/>
  <c r="J1131" i="1"/>
  <c r="J1123" i="1"/>
  <c r="J1184" i="1"/>
  <c r="J1167" i="1"/>
  <c r="J1183" i="1"/>
  <c r="J1169" i="1"/>
  <c r="J1221" i="1"/>
  <c r="J1097" i="1"/>
  <c r="J1069" i="1"/>
  <c r="J1064" i="1"/>
  <c r="J1099" i="1"/>
  <c r="J1039" i="1"/>
  <c r="J1052" i="1"/>
  <c r="J994" i="1"/>
  <c r="J977" i="1"/>
  <c r="J1029" i="1"/>
  <c r="J1030" i="1"/>
  <c r="J2255" i="1"/>
  <c r="J2115" i="1"/>
  <c r="J1958" i="1"/>
  <c r="J1875" i="1"/>
  <c r="J1786" i="1"/>
  <c r="J2271" i="1"/>
  <c r="J2129" i="1"/>
  <c r="J1977" i="1"/>
  <c r="J1912" i="1"/>
  <c r="J1781" i="1"/>
  <c r="J2241" i="1"/>
  <c r="J2277" i="1"/>
  <c r="J2179" i="1"/>
  <c r="J2276" i="1"/>
  <c r="J2259" i="1"/>
  <c r="J2233" i="1"/>
  <c r="J2178" i="1"/>
  <c r="J2154" i="1"/>
  <c r="J2119" i="1"/>
  <c r="J2124" i="1"/>
  <c r="J2044" i="1"/>
  <c r="J2262" i="1"/>
  <c r="J2267" i="1"/>
  <c r="J2258" i="1"/>
  <c r="J2237" i="1"/>
  <c r="J2216" i="1"/>
  <c r="J2212" i="1"/>
  <c r="J2219" i="1"/>
  <c r="J2195" i="1"/>
  <c r="J2190" i="1"/>
  <c r="J2134" i="1"/>
  <c r="J2151" i="1"/>
  <c r="J2168" i="1"/>
  <c r="J2162" i="1"/>
  <c r="J2116" i="1"/>
  <c r="J2049" i="1"/>
  <c r="J2101" i="1"/>
  <c r="J2038" i="1"/>
  <c r="J2054" i="1"/>
  <c r="J2064" i="1"/>
  <c r="J2058" i="1"/>
  <c r="J2097" i="1"/>
  <c r="J2098" i="1"/>
  <c r="J1962" i="1"/>
  <c r="J1971" i="1"/>
  <c r="J1991" i="1"/>
  <c r="J1995" i="1"/>
  <c r="J1996" i="1"/>
  <c r="J1941" i="1"/>
  <c r="J2015" i="1"/>
  <c r="J1903" i="1"/>
  <c r="J1910" i="1"/>
  <c r="J1918" i="1"/>
  <c r="J1834" i="1"/>
  <c r="J1807" i="1"/>
  <c r="J1893" i="1"/>
  <c r="J1819" i="1"/>
  <c r="J1827" i="1"/>
  <c r="J1841" i="1"/>
  <c r="J1883" i="1"/>
  <c r="J1815" i="1"/>
  <c r="J1864" i="1"/>
  <c r="J1776" i="1"/>
  <c r="J1773" i="1"/>
  <c r="J1747" i="1"/>
  <c r="J1745" i="1"/>
  <c r="J1718" i="1"/>
  <c r="J1737" i="1"/>
  <c r="J1736" i="1"/>
  <c r="J1738" i="1"/>
  <c r="J1727" i="1"/>
  <c r="J1672" i="1"/>
  <c r="J1633" i="1"/>
  <c r="J1683" i="1"/>
  <c r="J1650" i="1"/>
  <c r="J1663" i="1"/>
  <c r="J1554" i="1"/>
  <c r="J1553" i="1"/>
  <c r="J1619" i="1"/>
  <c r="J1541" i="1"/>
  <c r="J1576" i="1"/>
  <c r="J1617" i="1"/>
  <c r="J1546" i="1"/>
  <c r="J1500" i="1"/>
  <c r="J1587" i="1"/>
  <c r="J1613" i="1"/>
  <c r="J1605" i="1"/>
  <c r="J1477" i="1"/>
  <c r="J1415" i="1"/>
  <c r="J1451" i="1"/>
  <c r="J1465" i="1"/>
  <c r="J1435" i="1"/>
  <c r="J1429" i="1"/>
  <c r="J1438" i="1"/>
  <c r="J1443" i="1"/>
  <c r="J1382" i="1"/>
  <c r="J1377" i="1"/>
  <c r="J1344" i="1"/>
  <c r="J1353" i="1"/>
  <c r="J1321" i="1"/>
  <c r="J1338" i="1"/>
  <c r="J1350" i="1"/>
  <c r="J1273" i="1"/>
  <c r="J1286" i="1"/>
  <c r="J1258" i="1"/>
  <c r="J1239" i="1"/>
  <c r="J1261" i="1"/>
  <c r="J1292" i="1"/>
  <c r="J1253" i="1"/>
  <c r="J1164" i="1"/>
  <c r="J1142" i="1"/>
  <c r="J1155" i="1"/>
  <c r="J1130" i="1"/>
  <c r="J1210" i="1"/>
  <c r="J1214" i="1"/>
  <c r="J1177" i="1"/>
  <c r="J1185" i="1"/>
  <c r="J1154" i="1"/>
  <c r="J1086" i="1"/>
  <c r="J1080" i="1"/>
  <c r="J1070" i="1"/>
  <c r="J1101" i="1"/>
  <c r="J1093" i="1"/>
  <c r="J1038" i="1"/>
  <c r="J1076" i="1"/>
  <c r="J998" i="1"/>
  <c r="J976" i="1"/>
  <c r="J1027" i="1"/>
  <c r="J1020" i="1"/>
  <c r="J1023" i="1"/>
  <c r="J997" i="1"/>
  <c r="J954" i="1"/>
  <c r="J903" i="1"/>
  <c r="J938" i="1"/>
  <c r="J941" i="1"/>
  <c r="J937" i="1"/>
  <c r="J956" i="1"/>
  <c r="J861" i="1"/>
  <c r="J1476" i="1"/>
  <c r="J2172" i="1"/>
  <c r="J2073" i="1"/>
  <c r="J1999" i="1"/>
  <c r="J1853" i="1"/>
  <c r="J1777" i="1"/>
  <c r="J2243" i="1"/>
  <c r="J2125" i="1"/>
  <c r="J2075" i="1"/>
  <c r="J1993" i="1"/>
  <c r="J1858" i="1"/>
  <c r="J1710" i="1"/>
  <c r="J2244" i="1"/>
  <c r="J2266" i="1"/>
  <c r="J2225" i="1"/>
  <c r="J2131" i="1"/>
  <c r="J2164" i="1"/>
  <c r="J2096" i="1"/>
  <c r="J2082" i="1"/>
  <c r="J2112" i="1"/>
  <c r="J2005" i="1"/>
  <c r="J1965" i="1"/>
  <c r="J1909" i="1"/>
  <c r="J1806" i="1"/>
  <c r="J1840" i="1"/>
  <c r="J1794" i="1"/>
  <c r="J1767" i="1"/>
  <c r="J1744" i="1"/>
  <c r="J1691" i="1"/>
  <c r="J1676" i="1"/>
  <c r="J1684" i="1"/>
  <c r="J1538" i="1"/>
  <c r="J1540" i="1"/>
  <c r="J1499" i="1"/>
  <c r="J1566" i="1"/>
  <c r="J1414" i="1"/>
  <c r="J1460" i="1"/>
  <c r="J1403" i="1"/>
  <c r="J2273" i="1"/>
  <c r="J2202" i="1"/>
  <c r="J2192" i="1"/>
  <c r="J2153" i="1"/>
  <c r="J2093" i="1"/>
  <c r="J2078" i="1"/>
  <c r="J2076" i="1"/>
  <c r="J1984" i="1"/>
  <c r="J1957" i="1"/>
  <c r="J2022" i="1"/>
  <c r="J1908" i="1"/>
  <c r="J1872" i="1"/>
  <c r="J1867" i="1"/>
  <c r="J1821" i="1"/>
  <c r="J1880" i="1"/>
  <c r="J1823" i="1"/>
  <c r="J1894" i="1"/>
  <c r="J1813" i="1"/>
  <c r="J1856" i="1"/>
  <c r="J1756" i="1"/>
  <c r="J1753" i="1"/>
  <c r="J1784" i="1"/>
  <c r="J1771" i="1"/>
  <c r="J1706" i="1"/>
  <c r="J1730" i="1"/>
  <c r="J1734" i="1"/>
  <c r="J1741" i="1"/>
  <c r="J1723" i="1"/>
  <c r="J1647" i="1"/>
  <c r="J1631" i="1"/>
  <c r="J1626" i="1"/>
  <c r="J1622" i="1"/>
  <c r="J1652" i="1"/>
  <c r="J1551" i="1"/>
  <c r="J1557" i="1"/>
  <c r="J1494" i="1"/>
  <c r="J1584" i="1"/>
  <c r="J1488" i="1"/>
  <c r="J1487" i="1"/>
  <c r="J1602" i="1"/>
  <c r="J1537" i="1"/>
  <c r="J1574" i="1"/>
  <c r="J1482" i="1"/>
  <c r="J1479" i="1"/>
  <c r="J1527" i="1"/>
  <c r="J1428" i="1"/>
  <c r="J1458" i="1"/>
  <c r="J1410" i="1"/>
  <c r="J1419" i="1"/>
  <c r="J1472" i="1"/>
  <c r="J1467" i="1"/>
  <c r="J1396" i="1"/>
  <c r="J1397" i="1"/>
  <c r="J1375" i="1"/>
  <c r="J1355" i="1"/>
  <c r="J1328" i="1"/>
  <c r="J1319" i="1"/>
  <c r="J1313" i="1"/>
  <c r="J1339" i="1"/>
  <c r="J1271" i="1"/>
  <c r="J1298" i="1"/>
  <c r="J1280" i="1"/>
  <c r="J1238" i="1"/>
  <c r="J1233" i="1"/>
  <c r="J1301" i="1"/>
  <c r="J1297" i="1"/>
  <c r="J1162" i="1"/>
  <c r="J1174" i="1"/>
  <c r="J1215" i="1"/>
  <c r="J1182" i="1"/>
  <c r="J1216" i="1"/>
  <c r="J1220" i="1"/>
  <c r="J1188" i="1"/>
  <c r="J1116" i="1"/>
  <c r="J1196" i="1"/>
  <c r="J1055" i="1"/>
  <c r="J1081" i="1"/>
  <c r="J1090" i="1"/>
  <c r="J1111" i="1"/>
  <c r="J1113" i="1"/>
  <c r="J1082" i="1"/>
  <c r="J1036" i="1"/>
  <c r="J1016" i="1"/>
  <c r="J1014" i="1"/>
  <c r="J968" i="1"/>
  <c r="J966" i="1"/>
  <c r="J1019" i="1"/>
  <c r="J999" i="1"/>
  <c r="J905" i="1"/>
  <c r="J901" i="1"/>
  <c r="J939" i="1"/>
  <c r="J912" i="1"/>
  <c r="J925" i="1"/>
  <c r="J894" i="1"/>
  <c r="J859" i="1"/>
  <c r="J847" i="1"/>
  <c r="J867" i="1"/>
  <c r="J874" i="1"/>
  <c r="J793" i="1"/>
  <c r="J818" i="1"/>
  <c r="J779" i="1"/>
  <c r="J797" i="1"/>
  <c r="J827" i="1"/>
  <c r="J805" i="1"/>
  <c r="J2141" i="1"/>
  <c r="J2103" i="1"/>
  <c r="J1900" i="1"/>
  <c r="J1855" i="1"/>
  <c r="J2263" i="1"/>
  <c r="J2182" i="1"/>
  <c r="J2048" i="1"/>
  <c r="J1976" i="1"/>
  <c r="J1937" i="1"/>
  <c r="J1849" i="1"/>
  <c r="J1644" i="1"/>
  <c r="J2264" i="1"/>
  <c r="J2217" i="1"/>
  <c r="J2193" i="1"/>
  <c r="J2159" i="1"/>
  <c r="J2105" i="1"/>
  <c r="J2060" i="1"/>
  <c r="J2028" i="1"/>
  <c r="J1987" i="1"/>
  <c r="J1998" i="1"/>
  <c r="J2016" i="1"/>
  <c r="J1917" i="1"/>
  <c r="J1887" i="1"/>
  <c r="J1824" i="1"/>
  <c r="J1791" i="1"/>
  <c r="J1763" i="1"/>
  <c r="J1733" i="1"/>
  <c r="J1720" i="1"/>
  <c r="J1665" i="1"/>
  <c r="J1565" i="1"/>
  <c r="J1558" i="1"/>
  <c r="J1616" i="1"/>
  <c r="J1542" i="1"/>
  <c r="J1406" i="1"/>
  <c r="J2265" i="1"/>
  <c r="J2282" i="1"/>
  <c r="J2226" i="1"/>
  <c r="J2152" i="1"/>
  <c r="J2136" i="1"/>
  <c r="J2043" i="1"/>
  <c r="J2072" i="1"/>
  <c r="J2023" i="1"/>
  <c r="J1986" i="1"/>
  <c r="J2010" i="1"/>
  <c r="J1902" i="1"/>
  <c r="J1868" i="1"/>
  <c r="J2274" i="1"/>
  <c r="J2254" i="1"/>
  <c r="J2199" i="1"/>
  <c r="J2185" i="1"/>
  <c r="J2135" i="1"/>
  <c r="J2161" i="1"/>
  <c r="J2167" i="1"/>
  <c r="J2042" i="1"/>
  <c r="J2089" i="1"/>
  <c r="J2083" i="1"/>
  <c r="J1955" i="1"/>
  <c r="J1988" i="1"/>
  <c r="J1951" i="1"/>
  <c r="J1948" i="1"/>
  <c r="J1946" i="1"/>
  <c r="J1944" i="1"/>
  <c r="J1940" i="1"/>
  <c r="J2021" i="1"/>
  <c r="J1921" i="1"/>
  <c r="J1907" i="1"/>
  <c r="J1899" i="1"/>
  <c r="J1874" i="1"/>
  <c r="J1876" i="1"/>
  <c r="J1890" i="1"/>
  <c r="J1843" i="1"/>
  <c r="J1844" i="1"/>
  <c r="J1860" i="1"/>
  <c r="J1882" i="1"/>
  <c r="J1812" i="1"/>
  <c r="J1790" i="1"/>
  <c r="J1775" i="1"/>
  <c r="J1783" i="1"/>
  <c r="J1785" i="1"/>
  <c r="J1766" i="1"/>
  <c r="J1715" i="1"/>
  <c r="J1729" i="1"/>
  <c r="J1690" i="1"/>
  <c r="J1739" i="1"/>
  <c r="J1717" i="1"/>
  <c r="J1667" i="1"/>
  <c r="J1630" i="1"/>
  <c r="J1625" i="1"/>
  <c r="J1657" i="1"/>
  <c r="J1655" i="1"/>
  <c r="J1496" i="1"/>
  <c r="J1515" i="1"/>
  <c r="J1493" i="1"/>
  <c r="J1505" i="1"/>
  <c r="J1606" i="1"/>
  <c r="J1603" i="1"/>
  <c r="J1544" i="1"/>
  <c r="J1497" i="1"/>
  <c r="J1532" i="1"/>
  <c r="J1526" i="1"/>
  <c r="J1478" i="1"/>
  <c r="J1512" i="1"/>
  <c r="J1425" i="1"/>
  <c r="J1426" i="1"/>
  <c r="J1461" i="1"/>
  <c r="J1405" i="1"/>
  <c r="J1450" i="1"/>
  <c r="J1457" i="1"/>
  <c r="J1395" i="1"/>
  <c r="J1399" i="1"/>
  <c r="J1374" i="1"/>
  <c r="J1336" i="1"/>
  <c r="J1370" i="1"/>
  <c r="J1342" i="1"/>
  <c r="J1312" i="1"/>
  <c r="J1351" i="1"/>
  <c r="J1244" i="1"/>
  <c r="J1241" i="1"/>
  <c r="J1281" i="1"/>
  <c r="J1248" i="1"/>
  <c r="J1284" i="1"/>
  <c r="J1279" i="1"/>
  <c r="J1303" i="1"/>
  <c r="J1159" i="1"/>
  <c r="J1173" i="1"/>
  <c r="J1200" i="1"/>
  <c r="J1206" i="1"/>
  <c r="J1223" i="1"/>
  <c r="J1152" i="1"/>
  <c r="J1163" i="1"/>
  <c r="J1153" i="1"/>
  <c r="J1203" i="1"/>
  <c r="J2203" i="1"/>
  <c r="J2029" i="1"/>
  <c r="J1897" i="1"/>
  <c r="J1694" i="1"/>
  <c r="J2223" i="1"/>
  <c r="J2036" i="1"/>
  <c r="J1974" i="1"/>
  <c r="J1852" i="1"/>
  <c r="J1693" i="1"/>
  <c r="J2252" i="1"/>
  <c r="J2228" i="1"/>
  <c r="J2177" i="1"/>
  <c r="J2142" i="1"/>
  <c r="J2176" i="1"/>
  <c r="J2079" i="1"/>
  <c r="J2061" i="1"/>
  <c r="J1959" i="1"/>
  <c r="J2002" i="1"/>
  <c r="J1932" i="1"/>
  <c r="J1866" i="1"/>
  <c r="J1826" i="1"/>
  <c r="J1814" i="1"/>
  <c r="J1780" i="1"/>
  <c r="J1707" i="1"/>
  <c r="J1740" i="1"/>
  <c r="J1632" i="1"/>
  <c r="J1656" i="1"/>
  <c r="J1615" i="1"/>
  <c r="J1486" i="1"/>
  <c r="J1569" i="1"/>
  <c r="J1507" i="1"/>
  <c r="J1452" i="1"/>
  <c r="J1430" i="1"/>
  <c r="J2247" i="1"/>
  <c r="J2215" i="1"/>
  <c r="J2184" i="1"/>
  <c r="J2137" i="1"/>
  <c r="J2169" i="1"/>
  <c r="J2077" i="1"/>
  <c r="J2027" i="1"/>
  <c r="J1983" i="1"/>
  <c r="J1972" i="1"/>
  <c r="J1928" i="1"/>
  <c r="J2256" i="1"/>
  <c r="J2269" i="1"/>
  <c r="J2214" i="1"/>
  <c r="J2232" i="1"/>
  <c r="J2189" i="1"/>
  <c r="J2139" i="1"/>
  <c r="J2128" i="1"/>
  <c r="J2111" i="1"/>
  <c r="J2085" i="1"/>
  <c r="J2059" i="1"/>
  <c r="J2026" i="1"/>
  <c r="J2268" i="1"/>
  <c r="J2251" i="1"/>
  <c r="J2246" i="1"/>
  <c r="J2278" i="1"/>
  <c r="J2222" i="1"/>
  <c r="J2209" i="1"/>
  <c r="J2205" i="1"/>
  <c r="J2187" i="1"/>
  <c r="J2196" i="1"/>
  <c r="J2127" i="1"/>
  <c r="J2133" i="1"/>
  <c r="J2123" i="1"/>
  <c r="J2130" i="1"/>
  <c r="J2160" i="1"/>
  <c r="J2092" i="1"/>
  <c r="J2041" i="1"/>
  <c r="J2081" i="1"/>
  <c r="J2090" i="1"/>
  <c r="J2031" i="1"/>
  <c r="J2094" i="1"/>
  <c r="J2108" i="1"/>
  <c r="J1954" i="1"/>
  <c r="J1953" i="1"/>
  <c r="J1950" i="1"/>
  <c r="J2011" i="1"/>
  <c r="J1945" i="1"/>
  <c r="J1970" i="1"/>
  <c r="J2009" i="1"/>
  <c r="J1904" i="1"/>
  <c r="J1914" i="1"/>
  <c r="J1906" i="1"/>
  <c r="J1915" i="1"/>
  <c r="J1811" i="1"/>
  <c r="J1805" i="1"/>
  <c r="J1800" i="1"/>
  <c r="J1845" i="1"/>
  <c r="J1798" i="1"/>
  <c r="J1885" i="1"/>
  <c r="J1884" i="1"/>
  <c r="J1832" i="1"/>
  <c r="J1859" i="1"/>
  <c r="J1760" i="1"/>
  <c r="J1752" i="1"/>
  <c r="J1782" i="1"/>
  <c r="J1754" i="1"/>
  <c r="J1713" i="1"/>
  <c r="J1696" i="1"/>
  <c r="J1689" i="1"/>
  <c r="J1685" i="1"/>
  <c r="J1719" i="1"/>
  <c r="J1641" i="1"/>
  <c r="J1629" i="1"/>
  <c r="J1669" i="1"/>
  <c r="J1654" i="1"/>
  <c r="J1651" i="1"/>
  <c r="J1594" i="1"/>
  <c r="J1573" i="1"/>
  <c r="J1589" i="1"/>
  <c r="J1612" i="1"/>
  <c r="J1604" i="1"/>
  <c r="J1610" i="1"/>
  <c r="J1485" i="1"/>
  <c r="J1484" i="1"/>
  <c r="J1563" i="1"/>
  <c r="J1521" i="1"/>
  <c r="J1524" i="1"/>
  <c r="J1539" i="1"/>
  <c r="J1447" i="1"/>
  <c r="J1445" i="1"/>
  <c r="J1456" i="1"/>
  <c r="J1404" i="1"/>
  <c r="J1469" i="1"/>
  <c r="J2206" i="1"/>
  <c r="J2147" i="1"/>
  <c r="J2006" i="1"/>
  <c r="J398" i="1"/>
  <c r="J2257" i="1"/>
  <c r="J2240" i="1"/>
  <c r="J2279" i="1"/>
  <c r="J2236" i="1"/>
  <c r="J2211" i="1"/>
  <c r="J2207" i="1"/>
  <c r="J2231" i="1"/>
  <c r="J2183" i="1"/>
  <c r="J2175" i="1"/>
  <c r="J2138" i="1"/>
  <c r="J2148" i="1"/>
  <c r="J2173" i="1"/>
  <c r="J2126" i="1"/>
  <c r="J2122" i="1"/>
  <c r="J2080" i="1"/>
  <c r="J2052" i="1"/>
  <c r="J2084" i="1"/>
  <c r="J2095" i="1"/>
  <c r="J2030" i="1"/>
  <c r="J2057" i="1"/>
  <c r="J2087" i="1"/>
  <c r="J1994" i="1"/>
  <c r="J1952" i="1"/>
  <c r="J1975" i="1"/>
  <c r="J1973" i="1"/>
  <c r="J1967" i="1"/>
  <c r="J1943" i="1"/>
  <c r="J1960" i="1"/>
  <c r="J1911" i="1"/>
  <c r="J1922" i="1"/>
  <c r="J1936" i="1"/>
  <c r="J1898" i="1"/>
  <c r="J1809" i="1"/>
  <c r="J1804" i="1"/>
  <c r="J1878" i="1"/>
  <c r="J1818" i="1"/>
  <c r="J1797" i="1"/>
  <c r="J1835" i="1"/>
  <c r="J1851" i="1"/>
  <c r="J1850" i="1"/>
  <c r="J1789" i="1"/>
  <c r="J1759" i="1"/>
  <c r="J1751" i="1"/>
  <c r="J1768" i="1"/>
  <c r="J1743" i="1"/>
  <c r="J1709" i="1"/>
  <c r="J1695" i="1"/>
  <c r="J1735" i="1"/>
  <c r="J1705" i="1"/>
  <c r="J1638" i="1"/>
  <c r="J1642" i="1"/>
  <c r="J1628" i="1"/>
  <c r="J1643" i="1"/>
  <c r="J1664" i="1"/>
  <c r="J1645" i="1"/>
  <c r="J1578" i="1"/>
  <c r="J1567" i="1"/>
  <c r="J1607" i="1"/>
  <c r="J1600" i="1"/>
  <c r="J1598" i="1"/>
  <c r="J1529" i="1"/>
  <c r="J1510" i="1"/>
  <c r="J1513" i="1"/>
  <c r="J1501" i="1"/>
  <c r="J1506" i="1"/>
  <c r="J1518" i="1"/>
  <c r="J1588" i="1"/>
  <c r="J1424" i="1"/>
  <c r="J1449" i="1"/>
  <c r="J1409" i="1"/>
  <c r="J1455" i="1"/>
  <c r="J1473" i="1"/>
  <c r="J1434" i="1"/>
  <c r="J1394" i="1"/>
  <c r="J1392" i="1"/>
  <c r="J1363" i="1"/>
  <c r="J1331" i="1"/>
  <c r="J1327" i="1"/>
  <c r="J1318" i="1"/>
  <c r="J1364" i="1"/>
  <c r="J1359" i="1"/>
  <c r="J1243" i="1"/>
  <c r="J1290" i="1"/>
  <c r="J1306" i="1"/>
  <c r="J1250" i="1"/>
  <c r="J1260" i="1"/>
  <c r="J1255" i="1"/>
  <c r="J1228" i="1"/>
  <c r="J1136" i="1"/>
  <c r="J1141" i="1"/>
  <c r="J1217" i="1"/>
  <c r="J1127" i="1"/>
  <c r="J1218" i="1"/>
  <c r="J1208" i="1"/>
  <c r="J1119" i="1"/>
  <c r="J1191" i="1"/>
  <c r="J1115" i="1"/>
  <c r="J1072" i="1"/>
  <c r="J1047" i="1"/>
  <c r="J1043" i="1"/>
  <c r="J1083" i="1"/>
  <c r="J1107" i="1"/>
  <c r="J1048" i="1"/>
  <c r="J1035" i="1"/>
  <c r="J988" i="1"/>
  <c r="J972" i="1"/>
  <c r="J1028" i="1"/>
  <c r="J981" i="1"/>
  <c r="J1013" i="1"/>
  <c r="J1005" i="1"/>
  <c r="J961" i="1"/>
  <c r="J950" i="1"/>
  <c r="J945" i="1"/>
  <c r="J927" i="1"/>
  <c r="J940" i="1"/>
  <c r="J890" i="1"/>
  <c r="J856" i="1"/>
  <c r="J868" i="1"/>
  <c r="J881" i="1"/>
  <c r="J871" i="1"/>
  <c r="J817" i="1"/>
  <c r="J786" i="1"/>
  <c r="J835" i="1"/>
  <c r="J789" i="1"/>
  <c r="J776" i="1"/>
  <c r="J741" i="1"/>
  <c r="J769" i="1"/>
  <c r="J752" i="1"/>
  <c r="J765" i="1"/>
  <c r="J722" i="1"/>
  <c r="J696" i="1"/>
  <c r="J725" i="1"/>
  <c r="J680" i="1"/>
  <c r="J686" i="1"/>
  <c r="J675" i="1"/>
  <c r="J602" i="1"/>
  <c r="J615" i="1"/>
  <c r="J648" i="1"/>
  <c r="J623" i="1"/>
  <c r="J638" i="1"/>
  <c r="J607" i="1"/>
  <c r="J553" i="1"/>
  <c r="J577" i="1"/>
  <c r="J557" i="1"/>
  <c r="J510" i="1"/>
  <c r="J505" i="1"/>
  <c r="J538" i="1"/>
  <c r="J537" i="1"/>
  <c r="J457" i="1"/>
  <c r="J445" i="1"/>
  <c r="J473" i="1"/>
  <c r="J437" i="1"/>
  <c r="J466" i="1"/>
  <c r="J453" i="1"/>
  <c r="J479" i="1"/>
  <c r="J2208" i="1"/>
  <c r="J2067" i="1"/>
  <c r="J1926" i="1"/>
  <c r="J1831" i="1"/>
  <c r="J1688" i="1"/>
  <c r="J1648" i="1"/>
  <c r="J1660" i="1"/>
  <c r="J1666" i="1"/>
  <c r="J1674" i="1"/>
  <c r="J1639" i="1"/>
  <c r="J1525" i="1"/>
  <c r="J1585" i="1"/>
  <c r="J1577" i="1"/>
  <c r="J1489" i="1"/>
  <c r="J1614" i="1"/>
  <c r="J1545" i="1"/>
  <c r="J1590" i="1"/>
  <c r="J1509" i="1"/>
  <c r="J1498" i="1"/>
  <c r="J1522" i="1"/>
  <c r="J1579" i="1"/>
  <c r="J1591" i="1"/>
  <c r="J1418" i="1"/>
  <c r="J1446" i="1"/>
  <c r="J1466" i="1"/>
  <c r="J1464" i="1"/>
  <c r="J1470" i="1"/>
  <c r="J1423" i="1"/>
  <c r="J1393" i="1"/>
  <c r="J1381" i="1"/>
  <c r="J1366" i="1"/>
  <c r="J1348" i="1"/>
  <c r="J1326" i="1"/>
  <c r="J1317" i="1"/>
  <c r="J1372" i="1"/>
  <c r="J1335" i="1"/>
  <c r="J1282" i="1"/>
  <c r="J1283" i="1"/>
  <c r="J1305" i="1"/>
  <c r="J1256" i="1"/>
  <c r="J1231" i="1"/>
  <c r="J1269" i="1"/>
  <c r="J1227" i="1"/>
  <c r="J1135" i="1"/>
  <c r="J1150" i="1"/>
  <c r="J1146" i="1"/>
  <c r="J1126" i="1"/>
  <c r="J1121" i="1"/>
  <c r="J1194" i="1"/>
  <c r="J1118" i="1"/>
  <c r="J1179" i="1"/>
  <c r="J1114" i="1"/>
  <c r="J1092" i="1"/>
  <c r="J1046" i="1"/>
  <c r="J1042" i="1"/>
  <c r="J1060" i="1"/>
  <c r="J1040" i="1"/>
  <c r="J1104" i="1"/>
  <c r="J1034" i="1"/>
  <c r="J983" i="1"/>
  <c r="J971" i="1"/>
  <c r="J982" i="1"/>
  <c r="J984" i="1"/>
  <c r="J986" i="1"/>
  <c r="J991" i="1"/>
  <c r="J962" i="1"/>
  <c r="J958" i="1"/>
  <c r="J921" i="1"/>
  <c r="J935" i="1"/>
  <c r="J949" i="1"/>
  <c r="J889" i="1"/>
  <c r="J855" i="1"/>
  <c r="J887" i="1"/>
  <c r="J880" i="1"/>
  <c r="J878" i="1"/>
  <c r="J810" i="1"/>
  <c r="J812" i="1"/>
  <c r="J838" i="1"/>
  <c r="J791" i="1"/>
  <c r="J775" i="1"/>
  <c r="J740" i="1"/>
  <c r="J767" i="1"/>
  <c r="J750" i="1"/>
  <c r="J735" i="1"/>
  <c r="J727" i="1"/>
  <c r="J729" i="1"/>
  <c r="J711" i="1"/>
  <c r="J673" i="1"/>
  <c r="J661" i="1"/>
  <c r="J656" i="1"/>
  <c r="J643" i="1"/>
  <c r="J625" i="1"/>
  <c r="J596" i="1"/>
  <c r="J612" i="1"/>
  <c r="J606" i="1"/>
  <c r="J609" i="1"/>
  <c r="J552" i="1"/>
  <c r="J580" i="1"/>
  <c r="J572" i="1"/>
  <c r="J509" i="1"/>
  <c r="J504" i="1"/>
  <c r="J518" i="1"/>
  <c r="J532" i="1"/>
  <c r="J480" i="1"/>
  <c r="J444" i="1"/>
  <c r="J485" i="1"/>
  <c r="J498" i="1"/>
  <c r="J433" i="1"/>
  <c r="J451" i="1"/>
  <c r="J481" i="1"/>
  <c r="J385" i="1"/>
  <c r="J402" i="1"/>
  <c r="J384" i="1"/>
  <c r="J420" i="1"/>
  <c r="J347" i="1"/>
  <c r="J345" i="1"/>
  <c r="J326" i="1"/>
  <c r="J328" i="1"/>
  <c r="J255" i="1"/>
  <c r="J251" i="1"/>
  <c r="J250" i="1"/>
  <c r="J299" i="1"/>
  <c r="J269" i="1"/>
  <c r="J292" i="1"/>
  <c r="J238" i="1"/>
  <c r="J205" i="1"/>
  <c r="J174" i="1"/>
  <c r="J234" i="1"/>
  <c r="J222" i="1"/>
  <c r="J195" i="1"/>
  <c r="J213" i="1"/>
  <c r="J78" i="1"/>
  <c r="J149" i="1"/>
  <c r="J85" i="1"/>
  <c r="J84" i="1"/>
  <c r="J117" i="1"/>
  <c r="J133" i="1"/>
  <c r="J114" i="1"/>
  <c r="J157" i="1"/>
  <c r="J11" i="1"/>
  <c r="J2140" i="1"/>
  <c r="J1989" i="1"/>
  <c r="J1808" i="1"/>
  <c r="J1772" i="1"/>
  <c r="J2230" i="1"/>
  <c r="J2032" i="1"/>
  <c r="J1925" i="1"/>
  <c r="J1881" i="1"/>
  <c r="J1769" i="1"/>
  <c r="J1679" i="1"/>
  <c r="J1662" i="1"/>
  <c r="J1492" i="1"/>
  <c r="J1555" i="1"/>
  <c r="J1534" i="1"/>
  <c r="J1437" i="1"/>
  <c r="J1442" i="1"/>
  <c r="J1385" i="1"/>
  <c r="J1358" i="1"/>
  <c r="J1371" i="1"/>
  <c r="J1274" i="1"/>
  <c r="J1236" i="1"/>
  <c r="J1226" i="1"/>
  <c r="J1170" i="1"/>
  <c r="J1195" i="1"/>
  <c r="J1149" i="1"/>
  <c r="J1054" i="1"/>
  <c r="J1068" i="1"/>
  <c r="J1010" i="1"/>
  <c r="J947" i="1"/>
  <c r="J944" i="1"/>
  <c r="J863" i="1"/>
  <c r="J785" i="1"/>
  <c r="J839" i="1"/>
  <c r="J744" i="1"/>
  <c r="J717" i="1"/>
  <c r="J668" i="1"/>
  <c r="J626" i="1"/>
  <c r="J551" i="1"/>
  <c r="J508" i="1"/>
  <c r="J543" i="1"/>
  <c r="J497" i="1"/>
  <c r="J461" i="1"/>
  <c r="J409" i="1"/>
  <c r="J370" i="1"/>
  <c r="J256" i="1"/>
  <c r="J271" i="1"/>
  <c r="J210" i="1"/>
  <c r="J140" i="1"/>
  <c r="J119" i="1"/>
  <c r="J75" i="1"/>
  <c r="J70" i="1"/>
  <c r="J44" i="1"/>
  <c r="J400" i="1"/>
  <c r="J2186" i="1"/>
  <c r="J2037" i="1"/>
  <c r="J2014" i="1"/>
  <c r="J1846" i="1"/>
  <c r="J1714" i="1"/>
  <c r="J2227" i="1"/>
  <c r="J2171" i="1"/>
  <c r="J2104" i="1"/>
  <c r="J1924" i="1"/>
  <c r="J1869" i="1"/>
  <c r="J1757" i="1"/>
  <c r="J1687" i="1"/>
  <c r="J1653" i="1"/>
  <c r="J1528" i="1"/>
  <c r="J1561" i="1"/>
  <c r="J1571" i="1"/>
  <c r="J1592" i="1"/>
  <c r="J1536" i="1"/>
  <c r="J1420" i="1"/>
  <c r="J1439" i="1"/>
  <c r="J1380" i="1"/>
  <c r="J1325" i="1"/>
  <c r="J1368" i="1"/>
  <c r="J1304" i="1"/>
  <c r="J1276" i="1"/>
  <c r="J1178" i="1"/>
  <c r="J1125" i="1"/>
  <c r="J1117" i="1"/>
  <c r="J1096" i="1"/>
  <c r="J1102" i="1"/>
  <c r="J1091" i="1"/>
  <c r="J1033" i="1"/>
  <c r="J1031" i="1"/>
  <c r="J930" i="1"/>
  <c r="J910" i="1"/>
  <c r="J888" i="1"/>
  <c r="J866" i="1"/>
  <c r="J819" i="1"/>
  <c r="J800" i="1"/>
  <c r="J763" i="1"/>
  <c r="J704" i="1"/>
  <c r="J663" i="1"/>
  <c r="J630" i="1"/>
  <c r="J614" i="1"/>
  <c r="J605" i="1"/>
  <c r="J585" i="1"/>
  <c r="J503" i="1"/>
  <c r="J488" i="1"/>
  <c r="J486" i="1"/>
  <c r="J452" i="1"/>
  <c r="J403" i="1"/>
  <c r="J419" i="1"/>
  <c r="J338" i="1"/>
  <c r="J266" i="1"/>
  <c r="J247" i="1"/>
  <c r="J184" i="1"/>
  <c r="J239" i="1"/>
  <c r="J192" i="1"/>
  <c r="J146" i="1"/>
  <c r="J88" i="1"/>
  <c r="J167" i="1"/>
  <c r="J66" i="1"/>
  <c r="J60" i="1"/>
  <c r="J2260" i="1"/>
  <c r="J2201" i="1"/>
  <c r="J2224" i="1"/>
  <c r="J2194" i="1"/>
  <c r="J2146" i="1"/>
  <c r="J2118" i="1"/>
  <c r="J2050" i="1"/>
  <c r="J2071" i="1"/>
  <c r="J2110" i="1"/>
  <c r="J2070" i="1"/>
  <c r="J1990" i="1"/>
  <c r="J2013" i="1"/>
  <c r="J2017" i="1"/>
  <c r="J1939" i="1"/>
  <c r="J1923" i="1"/>
  <c r="J1920" i="1"/>
  <c r="J1803" i="1"/>
  <c r="J1842" i="1"/>
  <c r="J1877" i="1"/>
  <c r="J1830" i="1"/>
  <c r="J1778" i="1"/>
  <c r="J1701" i="1"/>
  <c r="J1722" i="1"/>
  <c r="J1726" i="1"/>
  <c r="J1661" i="1"/>
  <c r="J1624" i="1"/>
  <c r="J1670" i="1"/>
  <c r="J1581" i="1"/>
  <c r="J1520" i="1"/>
  <c r="J1572" i="1"/>
  <c r="J1543" i="1"/>
  <c r="J1595" i="1"/>
  <c r="J1582" i="1"/>
  <c r="J1448" i="1"/>
  <c r="J1440" i="1"/>
  <c r="J1402" i="1"/>
  <c r="J1379" i="1"/>
  <c r="J1347" i="1"/>
  <c r="J1316" i="1"/>
  <c r="J1360" i="1"/>
  <c r="J1259" i="1"/>
  <c r="J1266" i="1"/>
  <c r="J1252" i="1"/>
  <c r="J1134" i="1"/>
  <c r="J1148" i="1"/>
  <c r="J1186" i="1"/>
  <c r="J1158" i="1"/>
  <c r="J1202" i="1"/>
  <c r="J1053" i="1"/>
  <c r="J1088" i="1"/>
  <c r="J1087" i="1"/>
  <c r="J1037" i="1"/>
  <c r="J1012" i="1"/>
  <c r="J970" i="1"/>
  <c r="J1026" i="1"/>
  <c r="J985" i="1"/>
  <c r="J1006" i="1"/>
  <c r="J948" i="1"/>
  <c r="J953" i="1"/>
  <c r="J916" i="1"/>
  <c r="J929" i="1"/>
  <c r="J898" i="1"/>
  <c r="J934" i="1"/>
  <c r="J895" i="1"/>
  <c r="J853" i="1"/>
  <c r="J846" i="1"/>
  <c r="J879" i="1"/>
  <c r="J813" i="1"/>
  <c r="J784" i="1"/>
  <c r="J799" i="1"/>
  <c r="J840" i="1"/>
  <c r="J825" i="1"/>
  <c r="J2248" i="1"/>
  <c r="J2166" i="1"/>
  <c r="J1964" i="1"/>
  <c r="J1822" i="1"/>
  <c r="J1728" i="1"/>
  <c r="J2144" i="1"/>
  <c r="J2069" i="1"/>
  <c r="J1963" i="1"/>
  <c r="J1836" i="1"/>
  <c r="J1788" i="1"/>
  <c r="J1721" i="1"/>
  <c r="J1659" i="1"/>
  <c r="J1530" i="1"/>
  <c r="J1609" i="1"/>
  <c r="J1575" i="1"/>
  <c r="J1601" i="1"/>
  <c r="J1459" i="1"/>
  <c r="J1433" i="1"/>
  <c r="J1361" i="1"/>
  <c r="J1310" i="1"/>
  <c r="J1240" i="1"/>
  <c r="J1230" i="1"/>
  <c r="J1165" i="1"/>
  <c r="J1219" i="1"/>
  <c r="J1181" i="1"/>
  <c r="J1065" i="1"/>
  <c r="J1078" i="1"/>
  <c r="J1011" i="1"/>
  <c r="J1008" i="1"/>
  <c r="J946" i="1"/>
  <c r="J924" i="1"/>
  <c r="J854" i="1"/>
  <c r="J842" i="1"/>
  <c r="J836" i="1"/>
  <c r="J770" i="1"/>
  <c r="J733" i="1"/>
  <c r="J723" i="1"/>
  <c r="J677" i="1"/>
  <c r="J641" i="1"/>
  <c r="J642" i="1"/>
  <c r="J564" i="1"/>
  <c r="J522" i="1"/>
  <c r="J443" i="1"/>
  <c r="J432" i="1"/>
  <c r="J387" i="1"/>
  <c r="J346" i="1"/>
  <c r="J331" i="1"/>
  <c r="J310" i="1"/>
  <c r="J302" i="1"/>
  <c r="J186" i="1"/>
  <c r="J229" i="1"/>
  <c r="J162" i="1"/>
  <c r="J118" i="1"/>
  <c r="J108" i="1"/>
  <c r="J7" i="1"/>
  <c r="J2283" i="1"/>
  <c r="J2272" i="1"/>
  <c r="J2239" i="1"/>
  <c r="J2234" i="1"/>
  <c r="J2181" i="1"/>
  <c r="J2174" i="1"/>
  <c r="J2156" i="1"/>
  <c r="J2158" i="1"/>
  <c r="J2047" i="1"/>
  <c r="J2035" i="1"/>
  <c r="J2107" i="1"/>
  <c r="J2086" i="1"/>
  <c r="J1969" i="1"/>
  <c r="J1968" i="1"/>
  <c r="J1978" i="1"/>
  <c r="J1929" i="1"/>
  <c r="J1935" i="1"/>
  <c r="J1865" i="1"/>
  <c r="J1825" i="1"/>
  <c r="J1854" i="1"/>
  <c r="J1829" i="1"/>
  <c r="J1863" i="1"/>
  <c r="J1779" i="1"/>
  <c r="J1755" i="1"/>
  <c r="J1732" i="1"/>
  <c r="J1686" i="1"/>
  <c r="J1635" i="1"/>
  <c r="J1627" i="1"/>
  <c r="J1675" i="1"/>
  <c r="J1517" i="1"/>
  <c r="J1491" i="1"/>
  <c r="J1599" i="1"/>
  <c r="J1511" i="1"/>
  <c r="J1483" i="1"/>
  <c r="J1570" i="1"/>
  <c r="J1413" i="1"/>
  <c r="J1408" i="1"/>
  <c r="J1462" i="1"/>
  <c r="J1384" i="1"/>
  <c r="J1337" i="1"/>
  <c r="J1324" i="1"/>
  <c r="J1309" i="1"/>
  <c r="J1275" i="1"/>
  <c r="J1308" i="1"/>
  <c r="J1229" i="1"/>
  <c r="J1225" i="1"/>
  <c r="J1193" i="1"/>
  <c r="J1213" i="1"/>
  <c r="J1187" i="1"/>
  <c r="J1180" i="1"/>
  <c r="J1095" i="1"/>
  <c r="J1058" i="1"/>
  <c r="J1001" i="1"/>
  <c r="J2249" i="1"/>
  <c r="J2250" i="1"/>
  <c r="J2270" i="1"/>
  <c r="J2238" i="1"/>
  <c r="J2235" i="1"/>
  <c r="J2210" i="1"/>
  <c r="J2229" i="1"/>
  <c r="J2180" i="1"/>
  <c r="J2191" i="1"/>
  <c r="J652" i="1"/>
  <c r="J594" i="1"/>
  <c r="J636" i="1"/>
  <c r="J588" i="1"/>
  <c r="J646" i="1"/>
  <c r="J571" i="1"/>
  <c r="J549" i="1"/>
  <c r="J562" i="1"/>
  <c r="J544" i="1"/>
  <c r="J535" i="1"/>
  <c r="J517" i="1"/>
  <c r="J542" i="1"/>
  <c r="J483" i="1"/>
  <c r="J495" i="1"/>
  <c r="J462" i="1"/>
  <c r="J471" i="1"/>
  <c r="J430" i="1"/>
  <c r="J425" i="1"/>
  <c r="J404" i="1"/>
  <c r="J375" i="1"/>
  <c r="J414" i="1"/>
  <c r="J401" i="1"/>
  <c r="J362" i="1"/>
  <c r="J358" i="1"/>
  <c r="J369" i="1"/>
  <c r="J316" i="1"/>
  <c r="J327" i="1"/>
  <c r="J287" i="1"/>
  <c r="J273" i="1"/>
  <c r="J304" i="1"/>
  <c r="J268" i="1"/>
  <c r="J298" i="1"/>
  <c r="J295" i="1"/>
  <c r="J181" i="1"/>
  <c r="J187" i="1"/>
  <c r="J215" i="1"/>
  <c r="J221" i="1"/>
  <c r="J197" i="1"/>
  <c r="J216" i="1"/>
  <c r="J154" i="1"/>
  <c r="J166" i="1"/>
  <c r="J105" i="1"/>
  <c r="J112" i="1"/>
  <c r="J95" i="1"/>
  <c r="J107" i="1"/>
  <c r="J150" i="1"/>
  <c r="J130" i="1"/>
  <c r="J13" i="1"/>
  <c r="J33" i="1"/>
  <c r="J41" i="1"/>
  <c r="J55" i="1"/>
  <c r="J26" i="1"/>
  <c r="J25" i="1"/>
  <c r="J2281" i="1"/>
  <c r="J993" i="1"/>
  <c r="J907" i="1"/>
  <c r="J960" i="1"/>
  <c r="J926" i="1"/>
  <c r="J959" i="1"/>
  <c r="J936" i="1"/>
  <c r="J942" i="1"/>
  <c r="J862" i="1"/>
  <c r="J850" i="1"/>
  <c r="J844" i="1"/>
  <c r="J843" i="1"/>
  <c r="J837" i="1"/>
  <c r="J781" i="1"/>
  <c r="J832" i="1"/>
  <c r="J816" i="1"/>
  <c r="J809" i="1"/>
  <c r="J804" i="1"/>
  <c r="J761" i="1"/>
  <c r="J737" i="1"/>
  <c r="J747" i="1"/>
  <c r="J707" i="1"/>
  <c r="J713" i="1"/>
  <c r="J715" i="1"/>
  <c r="J693" i="1"/>
  <c r="J682" i="1"/>
  <c r="J665" i="1"/>
  <c r="J678" i="1"/>
  <c r="J622" i="1"/>
  <c r="J597" i="1"/>
  <c r="J593" i="1"/>
  <c r="J637" i="1"/>
  <c r="J587" i="1"/>
  <c r="J555" i="1"/>
  <c r="J563" i="1"/>
  <c r="J548" i="1"/>
  <c r="J547" i="1"/>
  <c r="J528" i="1"/>
  <c r="J540" i="1"/>
  <c r="J529" i="1"/>
  <c r="J524" i="1"/>
  <c r="J478" i="1"/>
  <c r="J487" i="1"/>
  <c r="J465" i="1"/>
  <c r="J476" i="1"/>
  <c r="J458" i="1"/>
  <c r="J424" i="1"/>
  <c r="J386" i="1"/>
  <c r="J382" i="1"/>
  <c r="J412" i="1"/>
  <c r="J373" i="1"/>
  <c r="J361" i="1"/>
  <c r="J363" i="1"/>
  <c r="J341" i="1"/>
  <c r="J340" i="1"/>
  <c r="J324" i="1"/>
  <c r="J254" i="1"/>
  <c r="J281" i="1"/>
  <c r="J285" i="1"/>
  <c r="J289" i="1"/>
  <c r="J252" i="1"/>
  <c r="J301" i="1"/>
  <c r="J230" i="1"/>
  <c r="J179" i="1"/>
  <c r="J220" i="1"/>
  <c r="J199" i="1"/>
  <c r="J233" i="1"/>
  <c r="J203" i="1"/>
  <c r="J165" i="1"/>
  <c r="J127" i="1"/>
  <c r="J97" i="1"/>
  <c r="J123" i="1"/>
  <c r="J111" i="1"/>
  <c r="J126" i="1"/>
  <c r="J155" i="1"/>
  <c r="J138" i="1"/>
  <c r="J59" i="1"/>
  <c r="J48" i="1"/>
  <c r="J19" i="1"/>
  <c r="J5" i="1"/>
  <c r="J4" i="1"/>
  <c r="J43" i="1"/>
  <c r="J849" i="1"/>
  <c r="J883" i="1"/>
  <c r="J869" i="1"/>
  <c r="J802" i="1"/>
  <c r="J780" i="1"/>
  <c r="J833" i="1"/>
  <c r="J821" i="1"/>
  <c r="J803" i="1"/>
  <c r="J828" i="1"/>
  <c r="J743" i="1"/>
  <c r="J751" i="1"/>
  <c r="J736" i="1"/>
  <c r="J706" i="1"/>
  <c r="J716" i="1"/>
  <c r="J726" i="1"/>
  <c r="J734" i="1"/>
  <c r="J674" i="1"/>
  <c r="J666" i="1"/>
  <c r="J671" i="1"/>
  <c r="J620" i="1"/>
  <c r="J653" i="1"/>
  <c r="J632" i="1"/>
  <c r="J619" i="1"/>
  <c r="J631" i="1"/>
  <c r="J586" i="1"/>
  <c r="J576" i="1"/>
  <c r="J559" i="1"/>
  <c r="J546" i="1"/>
  <c r="J531" i="1"/>
  <c r="J502" i="1"/>
  <c r="J515" i="1"/>
  <c r="J525" i="1"/>
  <c r="J449" i="1"/>
  <c r="J475" i="1"/>
  <c r="J494" i="1"/>
  <c r="J477" i="1"/>
  <c r="J429" i="1"/>
  <c r="J467" i="1"/>
  <c r="J418" i="1"/>
  <c r="J395" i="1"/>
  <c r="J415" i="1"/>
  <c r="J392" i="1"/>
  <c r="J356" i="1"/>
  <c r="J344" i="1"/>
  <c r="J339" i="1"/>
  <c r="J333" i="1"/>
  <c r="J277" i="1"/>
  <c r="J290" i="1"/>
  <c r="J248" i="1"/>
  <c r="J245" i="1"/>
  <c r="J307" i="1"/>
  <c r="J305" i="1"/>
  <c r="J228" i="1"/>
  <c r="J204" i="1"/>
  <c r="J240" i="1"/>
  <c r="J171" i="1"/>
  <c r="J232" i="1"/>
  <c r="J198" i="1"/>
  <c r="J156" i="1"/>
  <c r="J134" i="1"/>
  <c r="J113" i="1"/>
  <c r="J115" i="1"/>
  <c r="J122" i="1"/>
  <c r="J98" i="1"/>
  <c r="J143" i="1"/>
  <c r="J158" i="1"/>
  <c r="J29" i="1"/>
  <c r="J45" i="1"/>
  <c r="J67" i="1"/>
  <c r="J40" i="1"/>
  <c r="J37" i="1"/>
  <c r="J3" i="1"/>
  <c r="J1376" i="1"/>
  <c r="J1357" i="1"/>
  <c r="J1340" i="1"/>
  <c r="J1320" i="1"/>
  <c r="J1314" i="1"/>
  <c r="J1352" i="1"/>
  <c r="J1265" i="1"/>
  <c r="J1278" i="1"/>
  <c r="J1262" i="1"/>
  <c r="J1267" i="1"/>
  <c r="J1263" i="1"/>
  <c r="J1295" i="1"/>
  <c r="J1285" i="1"/>
  <c r="J1137" i="1"/>
  <c r="J1156" i="1"/>
  <c r="J1201" i="1"/>
  <c r="J1129" i="1"/>
  <c r="J1122" i="1"/>
  <c r="J1207" i="1"/>
  <c r="J1157" i="1"/>
  <c r="J1197" i="1"/>
  <c r="J1166" i="1"/>
  <c r="J1110" i="1"/>
  <c r="J1079" i="1"/>
  <c r="J1071" i="1"/>
  <c r="J1100" i="1"/>
  <c r="J1112" i="1"/>
  <c r="J1063" i="1"/>
  <c r="J1074" i="1"/>
  <c r="J979" i="1"/>
  <c r="J975" i="1"/>
  <c r="J990" i="1"/>
  <c r="J967" i="1"/>
  <c r="J1018" i="1"/>
  <c r="J1000" i="1"/>
  <c r="J906" i="1"/>
  <c r="J902" i="1"/>
  <c r="J952" i="1"/>
  <c r="J899" i="1"/>
  <c r="J914" i="1"/>
  <c r="J896" i="1"/>
  <c r="J860" i="1"/>
  <c r="J848" i="1"/>
  <c r="J877" i="1"/>
  <c r="J872" i="1"/>
  <c r="J795" i="1"/>
  <c r="J829" i="1"/>
  <c r="J822" i="1"/>
  <c r="J801" i="1"/>
  <c r="J831" i="1"/>
  <c r="J792" i="1"/>
  <c r="J746" i="1"/>
  <c r="J754" i="1"/>
  <c r="J745" i="1"/>
  <c r="J705" i="1"/>
  <c r="J698" i="1"/>
  <c r="J730" i="1"/>
  <c r="J692" i="1"/>
  <c r="J684" i="1"/>
  <c r="J667" i="1"/>
  <c r="J687" i="1"/>
  <c r="J601" i="1"/>
  <c r="J651" i="1"/>
  <c r="J592" i="1"/>
  <c r="J616" i="1"/>
  <c r="J640" i="1"/>
  <c r="J578" i="1"/>
  <c r="J573" i="1"/>
  <c r="J556" i="1"/>
  <c r="J579" i="1"/>
  <c r="J533" i="1"/>
  <c r="J545" i="1"/>
  <c r="J523" i="1"/>
  <c r="J520" i="1"/>
  <c r="J496" i="1"/>
  <c r="J492" i="1"/>
  <c r="J490" i="1"/>
  <c r="J460" i="1"/>
  <c r="J428" i="1"/>
  <c r="J491" i="1"/>
  <c r="J383" i="1"/>
  <c r="J393" i="1"/>
  <c r="J417" i="1"/>
  <c r="J406" i="1"/>
  <c r="J352" i="1"/>
  <c r="J355" i="1"/>
  <c r="J343" i="1"/>
  <c r="J315" i="1"/>
  <c r="J332" i="1"/>
  <c r="J275" i="1"/>
  <c r="J300" i="1"/>
  <c r="J253" i="1"/>
  <c r="J244" i="1"/>
  <c r="J294" i="1"/>
  <c r="J278" i="1"/>
  <c r="J227" i="1"/>
  <c r="J178" i="1"/>
  <c r="J241" i="1"/>
  <c r="J237" i="1"/>
  <c r="J170" i="1"/>
  <c r="J211" i="1"/>
  <c r="J152" i="1"/>
  <c r="J77" i="1"/>
  <c r="J124" i="1"/>
  <c r="J87" i="1"/>
  <c r="J86" i="1"/>
  <c r="J116" i="1"/>
  <c r="J74" i="1"/>
  <c r="J161" i="1"/>
  <c r="J47" i="1"/>
  <c r="J51" i="1"/>
  <c r="J24" i="1"/>
  <c r="J39" i="1"/>
  <c r="J38" i="1"/>
  <c r="J2" i="1"/>
  <c r="J773" i="1"/>
  <c r="J759" i="1"/>
  <c r="J709" i="1"/>
  <c r="J703" i="1"/>
  <c r="J731" i="1"/>
  <c r="J691" i="1"/>
  <c r="J658" i="1"/>
  <c r="J679" i="1"/>
  <c r="J681" i="1"/>
  <c r="J600" i="1"/>
  <c r="J649" i="1"/>
  <c r="J591" i="1"/>
  <c r="J629" i="1"/>
  <c r="J647" i="1"/>
  <c r="J567" i="1"/>
  <c r="J560" i="1"/>
  <c r="J566" i="1"/>
  <c r="J582" i="1"/>
  <c r="J541" i="1"/>
  <c r="J534" i="1"/>
  <c r="J516" i="1"/>
  <c r="J499" i="1"/>
  <c r="J448" i="1"/>
  <c r="J472" i="1"/>
  <c r="J440" i="1"/>
  <c r="J436" i="1"/>
  <c r="J427" i="1"/>
  <c r="J423" i="1"/>
  <c r="J380" i="1"/>
  <c r="J407" i="1"/>
  <c r="J379" i="1"/>
  <c r="J378" i="1"/>
  <c r="J351" i="1"/>
  <c r="J354" i="1"/>
  <c r="J342" i="1"/>
  <c r="J330" i="1"/>
  <c r="J335" i="1"/>
  <c r="J262" i="1"/>
  <c r="J312" i="1"/>
  <c r="J261" i="1"/>
  <c r="J296" i="1"/>
  <c r="J293" i="1"/>
  <c r="J280" i="1"/>
  <c r="J226" i="1"/>
  <c r="J185" i="1"/>
  <c r="J235" i="1"/>
  <c r="J188" i="1"/>
  <c r="J169" i="1"/>
  <c r="J202" i="1"/>
  <c r="J142" i="1"/>
  <c r="J132" i="1"/>
  <c r="J121" i="1"/>
  <c r="J103" i="1"/>
  <c r="J102" i="1"/>
  <c r="J80" i="1"/>
  <c r="J160" i="1"/>
  <c r="J73" i="1"/>
  <c r="J12" i="1"/>
  <c r="J31" i="1"/>
  <c r="J32" i="1"/>
  <c r="J15" i="1"/>
  <c r="J23" i="1"/>
  <c r="J54" i="1"/>
  <c r="J353" i="1"/>
  <c r="J1061" i="1"/>
  <c r="J1098" i="1"/>
  <c r="J1105" i="1"/>
  <c r="J1057" i="1"/>
  <c r="J1108" i="1"/>
  <c r="J1062" i="1"/>
  <c r="J1056" i="1"/>
  <c r="J989" i="1"/>
  <c r="J974" i="1"/>
  <c r="J1002" i="1"/>
  <c r="J965" i="1"/>
  <c r="J980" i="1"/>
  <c r="J987" i="1"/>
  <c r="J913" i="1"/>
  <c r="J900" i="1"/>
  <c r="J932" i="1"/>
  <c r="J918" i="1"/>
  <c r="J923" i="1"/>
  <c r="J892" i="1"/>
  <c r="J858" i="1"/>
  <c r="J870" i="1"/>
  <c r="J885" i="1"/>
  <c r="J873" i="1"/>
  <c r="J798" i="1"/>
  <c r="J826" i="1"/>
  <c r="J778" i="1"/>
  <c r="J806" i="1"/>
  <c r="J824" i="1"/>
  <c r="J757" i="1"/>
  <c r="J742" i="1"/>
  <c r="J772" i="1"/>
  <c r="J755" i="1"/>
  <c r="J710" i="1"/>
  <c r="J697" i="1"/>
  <c r="J718" i="1"/>
  <c r="J690" i="1"/>
  <c r="J657" i="1"/>
  <c r="J669" i="1"/>
  <c r="J654" i="1"/>
  <c r="J599" i="1"/>
  <c r="J650" i="1"/>
  <c r="J611" i="1"/>
  <c r="J590" i="1"/>
  <c r="J644" i="1"/>
  <c r="J554" i="1"/>
  <c r="J569" i="1"/>
  <c r="J561" i="1"/>
  <c r="J570" i="1"/>
  <c r="J514" i="1"/>
  <c r="J501" i="1"/>
  <c r="J530" i="1"/>
  <c r="J459" i="1"/>
  <c r="J447" i="1"/>
  <c r="J489" i="1"/>
  <c r="J439" i="1"/>
  <c r="J435" i="1"/>
  <c r="J456" i="1"/>
  <c r="J422" i="1"/>
  <c r="J388" i="1"/>
  <c r="J408" i="1"/>
  <c r="J391" i="1"/>
  <c r="J411" i="1"/>
  <c r="J350" i="1"/>
  <c r="J320" i="1"/>
  <c r="J314" i="1"/>
  <c r="J336" i="1"/>
  <c r="J267" i="1"/>
  <c r="J306" i="1"/>
  <c r="J274" i="1"/>
  <c r="J243" i="1"/>
  <c r="J282" i="1"/>
  <c r="J258" i="1"/>
  <c r="J225" i="1"/>
  <c r="J177" i="1"/>
  <c r="J224" i="1"/>
  <c r="J209" i="1"/>
  <c r="J219" i="1"/>
  <c r="J196" i="1"/>
  <c r="J144" i="1"/>
  <c r="J91" i="1"/>
  <c r="J104" i="1"/>
  <c r="J93" i="1"/>
  <c r="J92" i="1"/>
  <c r="J79" i="1"/>
  <c r="J136" i="1"/>
  <c r="J72" i="1"/>
  <c r="J58" i="1"/>
  <c r="J53" i="1"/>
  <c r="J71" i="1"/>
  <c r="J22" i="1"/>
  <c r="J49" i="1"/>
  <c r="J62" i="1"/>
  <c r="J357" i="1"/>
  <c r="J1390" i="1"/>
  <c r="J1387" i="1"/>
  <c r="J1373" i="1"/>
  <c r="J1332" i="1"/>
  <c r="J1367" i="1"/>
  <c r="J1343" i="1"/>
  <c r="J1311" i="1"/>
  <c r="J1365" i="1"/>
  <c r="J1299" i="1"/>
  <c r="J1254" i="1"/>
  <c r="J1288" i="1"/>
  <c r="J1237" i="1"/>
  <c r="J1232" i="1"/>
  <c r="J1293" i="1"/>
  <c r="J1296" i="1"/>
  <c r="J1168" i="1"/>
  <c r="J1171" i="1"/>
  <c r="J1147" i="1"/>
  <c r="J1128" i="1"/>
  <c r="J1172" i="1"/>
  <c r="J1120" i="1"/>
  <c r="J1205" i="1"/>
  <c r="J1190" i="1"/>
  <c r="J1211" i="1"/>
  <c r="J1059" i="1"/>
  <c r="J1049" i="1"/>
  <c r="J1044" i="1"/>
  <c r="J1077" i="1"/>
  <c r="J1041" i="1"/>
  <c r="J1050" i="1"/>
  <c r="J1075" i="1"/>
  <c r="J1017" i="1"/>
  <c r="J973" i="1"/>
  <c r="J1025" i="1"/>
  <c r="J992" i="1"/>
  <c r="J1022" i="1"/>
  <c r="J1007" i="1"/>
  <c r="J957" i="1"/>
  <c r="J951" i="1"/>
  <c r="J933" i="1"/>
  <c r="J928" i="1"/>
  <c r="J943" i="1"/>
  <c r="J891" i="1"/>
  <c r="J857" i="1"/>
  <c r="J884" i="1"/>
  <c r="J882" i="1"/>
  <c r="J864" i="1"/>
  <c r="J794" i="1"/>
  <c r="J787" i="1"/>
  <c r="J777" i="1"/>
  <c r="J807" i="1"/>
  <c r="J808" i="1"/>
  <c r="J764" i="1"/>
  <c r="J760" i="1"/>
  <c r="J771" i="1"/>
  <c r="J758" i="1"/>
  <c r="J728" i="1"/>
  <c r="J708" i="1"/>
  <c r="J714" i="1"/>
  <c r="J689" i="1"/>
  <c r="J662" i="1"/>
  <c r="J683" i="1"/>
  <c r="J603" i="1"/>
  <c r="J618" i="1"/>
  <c r="J645" i="1"/>
  <c r="J608" i="1"/>
  <c r="J589" i="1"/>
  <c r="J639" i="1"/>
  <c r="J574" i="1"/>
  <c r="J575" i="1"/>
  <c r="J558" i="1"/>
  <c r="J511" i="1"/>
  <c r="J506" i="1"/>
  <c r="J536" i="1"/>
  <c r="J526" i="1"/>
  <c r="J454" i="1"/>
  <c r="J446" i="1"/>
  <c r="J455" i="1"/>
  <c r="J438" i="1"/>
  <c r="J434" i="1"/>
  <c r="J470" i="1"/>
  <c r="J421" i="1"/>
  <c r="J396" i="1"/>
  <c r="J374" i="1"/>
  <c r="J394" i="1"/>
  <c r="J410" i="1"/>
  <c r="J349" i="1"/>
  <c r="J364" i="1"/>
  <c r="J321" i="1"/>
  <c r="J319" i="1"/>
  <c r="J334" i="1"/>
  <c r="J288" i="1"/>
  <c r="J313" i="1"/>
  <c r="J279" i="1"/>
  <c r="J283" i="1"/>
  <c r="J263" i="1"/>
  <c r="J264" i="1"/>
  <c r="J190" i="1"/>
  <c r="J176" i="1"/>
  <c r="J207" i="1"/>
  <c r="J200" i="1"/>
  <c r="J214" i="1"/>
  <c r="J206" i="1"/>
  <c r="J128" i="1"/>
  <c r="J120" i="1"/>
  <c r="J94" i="1"/>
  <c r="J137" i="1"/>
  <c r="J99" i="1"/>
  <c r="J109" i="1"/>
  <c r="J129" i="1"/>
  <c r="J168" i="1"/>
  <c r="J28" i="1"/>
  <c r="J10" i="1"/>
  <c r="J8" i="1"/>
  <c r="J16" i="1"/>
  <c r="J50" i="1"/>
  <c r="J64" i="1"/>
  <c r="J1021" i="1"/>
  <c r="J376" i="1"/>
  <c r="J405" i="1"/>
  <c r="J348" i="1"/>
  <c r="J360" i="1"/>
  <c r="J323" i="1"/>
  <c r="J322" i="1"/>
  <c r="J329" i="1"/>
  <c r="J276" i="1"/>
  <c r="J311" i="1"/>
  <c r="J291" i="1"/>
  <c r="J284" i="1"/>
  <c r="J309" i="1"/>
  <c r="J270" i="1"/>
  <c r="J194" i="1"/>
  <c r="J175" i="1"/>
  <c r="J173" i="1"/>
  <c r="J231" i="1"/>
  <c r="J218" i="1"/>
  <c r="J212" i="1"/>
  <c r="J135" i="1"/>
  <c r="J131" i="1"/>
  <c r="J101" i="1"/>
  <c r="J100" i="1"/>
  <c r="J83" i="1"/>
  <c r="J148" i="1"/>
  <c r="J145" i="1"/>
  <c r="J164" i="1"/>
  <c r="J46" i="1"/>
  <c r="J9" i="1"/>
  <c r="J52" i="1"/>
  <c r="J17" i="1"/>
  <c r="J42" i="1"/>
  <c r="J753" i="1"/>
  <c r="J34" i="1"/>
  <c r="J21" i="1"/>
  <c r="J774" i="1"/>
  <c r="J749" i="1"/>
  <c r="J732" i="1"/>
  <c r="J699" i="1"/>
  <c r="J702" i="1"/>
  <c r="J719" i="1"/>
  <c r="J664" i="1"/>
  <c r="J672" i="1"/>
  <c r="J670" i="1"/>
  <c r="J627" i="1"/>
  <c r="J635" i="1"/>
  <c r="J617" i="1"/>
  <c r="J624" i="1"/>
  <c r="J621" i="1"/>
  <c r="J634" i="1"/>
  <c r="J584" i="1"/>
  <c r="J550" i="1"/>
  <c r="J583" i="1"/>
  <c r="J507" i="1"/>
  <c r="J519" i="1"/>
  <c r="J513" i="1"/>
  <c r="J539" i="1"/>
  <c r="J450" i="1"/>
  <c r="J442" i="1"/>
  <c r="J469" i="1"/>
  <c r="J464" i="1"/>
  <c r="J431" i="1"/>
  <c r="J426" i="1"/>
  <c r="J482" i="1"/>
  <c r="J377" i="1"/>
  <c r="J399" i="1"/>
  <c r="J413" i="1"/>
  <c r="J366" i="1"/>
  <c r="J367" i="1"/>
  <c r="J368" i="1"/>
  <c r="J318" i="1"/>
  <c r="J337" i="1"/>
  <c r="J260" i="1"/>
  <c r="J257" i="1"/>
  <c r="J249" i="1"/>
  <c r="J246" i="1"/>
  <c r="J242" i="1"/>
  <c r="J297" i="1"/>
  <c r="J183" i="1"/>
  <c r="J189" i="1"/>
  <c r="J236" i="1"/>
  <c r="J172" i="1"/>
  <c r="J193" i="1"/>
  <c r="J191" i="1"/>
  <c r="J153" i="1"/>
  <c r="J141" i="1"/>
  <c r="J76" i="1"/>
  <c r="J90" i="1"/>
  <c r="J89" i="1"/>
  <c r="J81" i="1"/>
  <c r="J151" i="1"/>
  <c r="J125" i="1"/>
  <c r="J14" i="1"/>
  <c r="J69" i="1"/>
  <c r="J61" i="1"/>
  <c r="J6" i="1"/>
  <c r="J57" i="1"/>
  <c r="J30" i="1"/>
  <c r="J1398" i="1"/>
  <c r="J2132" i="1"/>
  <c r="J2145" i="1"/>
  <c r="J2163" i="1"/>
  <c r="J2155" i="1"/>
  <c r="J2088" i="1"/>
  <c r="J2046" i="1"/>
  <c r="J2051" i="1"/>
  <c r="J2034" i="1"/>
  <c r="J2066" i="1"/>
  <c r="J2109" i="1"/>
  <c r="J2068" i="1"/>
  <c r="J2025" i="1"/>
  <c r="J1985" i="1"/>
  <c r="J1992" i="1"/>
  <c r="J1949" i="1"/>
  <c r="J1947" i="1"/>
  <c r="J2000" i="1"/>
  <c r="J1979" i="1"/>
  <c r="J2020" i="1"/>
  <c r="J1930" i="1"/>
  <c r="J1931" i="1"/>
  <c r="J1934" i="1"/>
  <c r="J1896" i="1"/>
  <c r="J1871" i="1"/>
  <c r="J1802" i="1"/>
  <c r="J1838" i="1"/>
  <c r="J1870" i="1"/>
  <c r="J1857" i="1"/>
  <c r="J1889" i="1"/>
  <c r="J1793" i="1"/>
  <c r="J1848" i="1"/>
  <c r="J1787" i="1"/>
  <c r="J1764" i="1"/>
  <c r="J1750" i="1"/>
  <c r="J1765" i="1"/>
  <c r="J1700" i="1"/>
  <c r="J1711" i="1"/>
  <c r="J1712" i="1"/>
  <c r="J1708" i="1"/>
  <c r="J1716" i="1"/>
  <c r="J1681" i="1"/>
  <c r="J1649" i="1"/>
  <c r="J1658" i="1"/>
  <c r="J1673" i="1"/>
  <c r="J1621" i="1"/>
  <c r="J1620" i="1"/>
  <c r="J1552" i="1"/>
  <c r="J1504" i="1"/>
  <c r="J1490" i="1"/>
  <c r="J1547" i="1"/>
  <c r="J1608" i="1"/>
  <c r="J1564" i="1"/>
  <c r="J1583" i="1"/>
  <c r="J1562" i="1"/>
  <c r="J1568" i="1"/>
  <c r="J1514" i="1"/>
  <c r="J1559" i="1"/>
  <c r="J1474" i="1"/>
  <c r="J1432" i="1"/>
  <c r="J1412" i="1"/>
  <c r="J1453" i="1"/>
  <c r="J1468" i="1"/>
  <c r="J1431" i="1"/>
  <c r="J1401" i="1"/>
  <c r="J1389" i="1"/>
  <c r="J1378" i="1"/>
  <c r="J1333" i="1"/>
  <c r="J1345" i="1"/>
  <c r="J1323" i="1"/>
  <c r="J1315" i="1"/>
  <c r="J1346" i="1"/>
  <c r="J1302" i="1"/>
  <c r="J1300" i="1"/>
  <c r="J1277" i="1"/>
  <c r="J1307" i="1"/>
  <c r="J1235" i="1"/>
  <c r="J1246" i="1"/>
  <c r="J1268" i="1"/>
  <c r="J1224" i="1"/>
  <c r="J1222" i="1"/>
  <c r="J1199" i="1"/>
  <c r="J1144" i="1"/>
  <c r="J1124" i="1"/>
  <c r="J1209" i="1"/>
  <c r="J1151" i="1"/>
  <c r="J1143" i="1"/>
  <c r="J1212" i="1"/>
  <c r="J1160" i="1"/>
  <c r="J1094" i="1"/>
  <c r="J1067" i="1"/>
  <c r="J1066" i="1"/>
  <c r="J1103" i="1"/>
  <c r="J1085" i="1"/>
  <c r="J1089" i="1"/>
  <c r="J1003" i="1"/>
  <c r="J1009" i="1"/>
  <c r="J969" i="1"/>
  <c r="J1015" i="1"/>
  <c r="J964" i="1"/>
  <c r="J995" i="1"/>
  <c r="J908" i="1"/>
  <c r="J904" i="1"/>
  <c r="J917" i="1"/>
  <c r="J915" i="1"/>
  <c r="J897" i="1"/>
  <c r="J909" i="1"/>
  <c r="J893" i="1"/>
  <c r="J852" i="1"/>
  <c r="J845" i="1"/>
  <c r="J876" i="1"/>
  <c r="J811" i="1"/>
  <c r="J783" i="1"/>
  <c r="J823" i="1"/>
  <c r="J790" i="1"/>
  <c r="J830" i="1"/>
  <c r="J815" i="1"/>
  <c r="J739" i="1"/>
  <c r="J762" i="1"/>
  <c r="J756" i="1"/>
  <c r="J701" i="1"/>
  <c r="J721" i="1"/>
  <c r="J712" i="1"/>
  <c r="J695" i="1"/>
  <c r="J659" i="1"/>
  <c r="J676" i="1"/>
  <c r="J655" i="1"/>
  <c r="J628" i="1"/>
  <c r="J598" i="1"/>
  <c r="J595" i="1"/>
  <c r="J610" i="1"/>
  <c r="J604" i="1"/>
  <c r="J613" i="1"/>
  <c r="J568" i="1"/>
  <c r="J565" i="1"/>
  <c r="J581" i="1"/>
  <c r="J527" i="1"/>
  <c r="J512" i="1"/>
  <c r="J521" i="1"/>
  <c r="J500" i="1"/>
  <c r="J484" i="1"/>
  <c r="J493" i="1"/>
  <c r="J441" i="1"/>
  <c r="J474" i="1"/>
  <c r="J468" i="1"/>
  <c r="J463" i="1"/>
  <c r="J389" i="1"/>
  <c r="J390" i="1"/>
  <c r="J416" i="1"/>
  <c r="J397" i="1"/>
  <c r="J365" i="1"/>
  <c r="J359" i="1"/>
  <c r="J371" i="1"/>
  <c r="J317" i="1"/>
  <c r="J325" i="1"/>
  <c r="J286" i="1"/>
  <c r="J265" i="1"/>
  <c r="J308" i="1"/>
  <c r="J272" i="1"/>
  <c r="J303" i="1"/>
  <c r="J259" i="1"/>
  <c r="J182" i="1"/>
  <c r="J180" i="1"/>
  <c r="J208" i="1"/>
  <c r="J223" i="1"/>
  <c r="J201" i="1"/>
  <c r="J217" i="1"/>
  <c r="J159" i="1"/>
  <c r="J163" i="1"/>
  <c r="J106" i="1"/>
  <c r="J96" i="1"/>
  <c r="J82" i="1"/>
  <c r="J110" i="1"/>
  <c r="J147" i="1"/>
  <c r="J139" i="1"/>
  <c r="J20" i="1"/>
  <c r="J68" i="1"/>
  <c r="J27" i="1"/>
  <c r="J63" i="1"/>
  <c r="J56" i="1"/>
  <c r="J35" i="1"/>
  <c r="J18" i="1"/>
  <c r="K18" i="1" s="1"/>
  <c r="K2244" i="1" l="1"/>
  <c r="K2283" i="1"/>
  <c r="K2" i="1"/>
  <c r="K54" i="1"/>
  <c r="K62" i="1"/>
  <c r="K64" i="1"/>
  <c r="K3" i="1" l="1"/>
  <c r="K43" i="1"/>
  <c r="K25" i="1" l="1"/>
  <c r="K35" i="1" l="1"/>
  <c r="K30" i="1" l="1"/>
  <c r="K44" i="1" l="1"/>
  <c r="K21" i="1" l="1"/>
  <c r="K42" i="1" l="1"/>
  <c r="K50" i="1" l="1"/>
  <c r="K49" i="1" l="1"/>
  <c r="K23" i="1" l="1"/>
  <c r="K38" i="1" l="1"/>
  <c r="K37" i="1" l="1"/>
  <c r="K4" i="1" l="1"/>
  <c r="K26" i="1" l="1"/>
  <c r="K56" i="1" l="1"/>
  <c r="K57" i="1" l="1"/>
  <c r="K60" i="1" l="1"/>
  <c r="K65" i="1" l="1"/>
  <c r="K17" i="1" l="1"/>
  <c r="K16" i="1" l="1"/>
  <c r="K22" i="1" l="1"/>
  <c r="K15" i="1" l="1"/>
  <c r="K39" i="1" l="1"/>
  <c r="K40" i="1" l="1"/>
  <c r="K5" i="1" l="1"/>
  <c r="K55" i="1" l="1"/>
  <c r="K63" i="1" l="1"/>
  <c r="K6" i="1" l="1"/>
  <c r="K7" i="1" l="1"/>
  <c r="K34" i="1" l="1"/>
  <c r="K52" i="1" l="1"/>
  <c r="K8" i="1" l="1"/>
  <c r="K71" i="1" l="1"/>
  <c r="K32" i="1" l="1"/>
  <c r="K24" i="1" l="1"/>
  <c r="K67" i="1" l="1"/>
  <c r="K19" i="1" l="1"/>
  <c r="K41" i="1" l="1"/>
  <c r="K27" i="1" l="1"/>
  <c r="K61" i="1" l="1"/>
  <c r="K66" i="1" l="1"/>
  <c r="K36" i="1" l="1"/>
  <c r="K9" i="1" l="1"/>
  <c r="K10" i="1" l="1"/>
  <c r="K53" i="1" l="1"/>
  <c r="K31" i="1" l="1"/>
  <c r="K51" i="1" l="1"/>
  <c r="K45" i="1" l="1"/>
  <c r="K48" i="1" l="1"/>
  <c r="K33" i="1" l="1"/>
  <c r="K68" i="1" l="1"/>
  <c r="K69" i="1" l="1"/>
  <c r="K70" i="1" l="1"/>
  <c r="K11" i="1" l="1"/>
  <c r="K46" i="1" l="1"/>
  <c r="K28" i="1" l="1"/>
  <c r="K58" i="1" l="1"/>
  <c r="K12" i="1" l="1"/>
  <c r="K47" i="1" l="1"/>
  <c r="K29" i="1" l="1"/>
  <c r="K59" i="1" l="1"/>
  <c r="K13" i="1" l="1"/>
  <c r="K20" i="1" l="1"/>
  <c r="K14" i="1" l="1"/>
  <c r="K167" i="1" l="1"/>
  <c r="K157" i="1" l="1"/>
  <c r="K164" i="1" l="1"/>
  <c r="K168" i="1" l="1"/>
  <c r="K72" i="1" l="1"/>
  <c r="K73" i="1" l="1"/>
  <c r="K161" i="1" l="1"/>
  <c r="K158" i="1" l="1"/>
  <c r="K138" i="1" l="1"/>
  <c r="K130" i="1" l="1"/>
  <c r="K139" i="1" l="1"/>
  <c r="K125" i="1" l="1"/>
  <c r="K108" i="1" l="1"/>
  <c r="K114" i="1" l="1"/>
  <c r="K145" i="1" l="1"/>
  <c r="K129" i="1" l="1"/>
  <c r="K136" i="1" l="1"/>
  <c r="K160" i="1" l="1"/>
  <c r="K74" i="1" l="1"/>
  <c r="K143" i="1" l="1"/>
  <c r="K155" i="1" l="1"/>
  <c r="K150" i="1" l="1"/>
  <c r="K147" i="1" l="1"/>
  <c r="K151" i="1" l="1"/>
  <c r="K75" i="1" l="1"/>
  <c r="K133" i="1" l="1"/>
  <c r="K148" i="1" l="1"/>
  <c r="K109" i="1" l="1"/>
  <c r="K79" i="1" l="1"/>
  <c r="K80" i="1" l="1"/>
  <c r="K116" i="1" l="1"/>
  <c r="K98" i="1" l="1"/>
  <c r="K126" i="1" l="1"/>
  <c r="K107" i="1" l="1"/>
  <c r="K110" i="1" l="1"/>
  <c r="K81" i="1" l="1"/>
  <c r="K117" i="1" l="1"/>
  <c r="K88" i="1"/>
  <c r="K120" i="1"/>
  <c r="K101" i="1"/>
  <c r="K174" i="1"/>
  <c r="K700" i="1"/>
  <c r="K78" i="1"/>
  <c r="K137" i="1"/>
  <c r="K175" i="1"/>
  <c r="K210" i="1"/>
  <c r="K99" i="1"/>
  <c r="K853" i="1"/>
  <c r="K530" i="1"/>
  <c r="K183" i="1"/>
  <c r="K708" i="1"/>
  <c r="K854" i="1"/>
  <c r="K891" i="1"/>
  <c r="K211" i="1"/>
  <c r="K182" i="1"/>
  <c r="K384" i="1"/>
  <c r="K480" i="1"/>
  <c r="K707" i="1"/>
  <c r="K775" i="1"/>
  <c r="K870" i="1"/>
  <c r="K566" i="1"/>
  <c r="K280" i="1"/>
  <c r="K181" i="1"/>
  <c r="K96" i="1"/>
  <c r="K217" i="1"/>
  <c r="K230" i="1"/>
  <c r="K703" i="1"/>
  <c r="K97" i="1"/>
  <c r="K177" i="1"/>
  <c r="K1334" i="1"/>
  <c r="K689" i="1"/>
  <c r="K751" i="1"/>
  <c r="K261" i="1"/>
  <c r="K745" i="1"/>
  <c r="K781" i="1"/>
  <c r="K813" i="1"/>
  <c r="K1427" i="1"/>
  <c r="K105" i="1"/>
  <c r="K204" i="1"/>
  <c r="K452" i="1"/>
  <c r="K102" i="1"/>
  <c r="K103" i="1"/>
  <c r="K556" i="1"/>
  <c r="K132" i="1"/>
  <c r="K234" i="1"/>
  <c r="K179" i="1"/>
  <c r="K185" i="1"/>
  <c r="K113" i="1"/>
  <c r="K266" i="1"/>
  <c r="K858" i="1"/>
  <c r="K392" i="1"/>
  <c r="K115" i="1"/>
  <c r="K1140" i="1"/>
  <c r="K406" i="1"/>
  <c r="K162" i="1"/>
  <c r="K307" i="1"/>
  <c r="K106" i="1"/>
  <c r="K212" i="1"/>
  <c r="K187" i="1"/>
  <c r="K176" i="1"/>
  <c r="K111" i="1"/>
  <c r="K94" i="1"/>
  <c r="K784" i="1"/>
  <c r="K857" i="1"/>
  <c r="K269" i="1"/>
  <c r="K693" i="1"/>
  <c r="K740" i="1"/>
  <c r="K780" i="1"/>
  <c r="K777" i="1"/>
  <c r="K265" i="1"/>
  <c r="K849" i="1"/>
  <c r="K861" i="1"/>
  <c r="K850" i="1"/>
  <c r="K888" i="1"/>
  <c r="K382" i="1"/>
  <c r="K391" i="1"/>
  <c r="K87" i="1"/>
  <c r="K121" i="1"/>
  <c r="K134" i="1"/>
  <c r="K91" i="1"/>
  <c r="K473" i="1"/>
  <c r="K399" i="1"/>
  <c r="K1248" i="1"/>
  <c r="K404" i="1"/>
  <c r="K215" i="1"/>
  <c r="K1373" i="1"/>
  <c r="K482" i="1"/>
  <c r="K807" i="1"/>
  <c r="K191" i="1"/>
  <c r="K1002" i="1"/>
  <c r="K385" i="1"/>
  <c r="K86" i="1"/>
  <c r="K309" i="1"/>
  <c r="K1155" i="1"/>
  <c r="K77" i="1"/>
  <c r="K271" i="1"/>
  <c r="K1250" i="1"/>
  <c r="K1139" i="1"/>
  <c r="K1322" i="1"/>
  <c r="K1320" i="1"/>
  <c r="K804" i="1"/>
  <c r="K128" i="1"/>
  <c r="K142" i="1"/>
  <c r="K783" i="1"/>
  <c r="K189" i="1"/>
  <c r="K913" i="1"/>
  <c r="K209" i="1"/>
  <c r="K201" i="1"/>
  <c r="K264" i="1"/>
  <c r="K395" i="1"/>
  <c r="K274" i="1"/>
  <c r="K233" i="1"/>
  <c r="K1130" i="1"/>
  <c r="K605" i="1"/>
  <c r="K470" i="1"/>
  <c r="K1224" i="1"/>
  <c r="K400" i="1"/>
  <c r="K173" i="1"/>
  <c r="K699" i="1"/>
  <c r="K1331" i="1"/>
  <c r="K262" i="1"/>
  <c r="K805" i="1"/>
  <c r="K1048" i="1"/>
  <c r="K1440" i="1"/>
  <c r="K931" i="1"/>
  <c r="K194" i="1"/>
  <c r="K969" i="1"/>
  <c r="K977" i="1"/>
  <c r="K295" i="1"/>
  <c r="K380" i="1"/>
  <c r="K267" i="1"/>
  <c r="K1129" i="1"/>
  <c r="K289" i="1"/>
  <c r="K1225" i="1"/>
  <c r="K697" i="1"/>
  <c r="K281" i="1"/>
  <c r="K1342" i="1"/>
  <c r="K358" i="1"/>
  <c r="K812" i="1"/>
  <c r="K814" i="1"/>
  <c r="K636" i="1"/>
  <c r="K465" i="1"/>
  <c r="K387" i="1"/>
  <c r="K326" i="1"/>
  <c r="K485" i="1"/>
  <c r="K1263" i="1"/>
  <c r="K292" i="1"/>
  <c r="K180" i="1"/>
  <c r="K90" i="1"/>
  <c r="K192" i="1"/>
  <c r="K1063" i="1"/>
  <c r="K1158" i="1"/>
  <c r="K451" i="1"/>
  <c r="K712" i="1"/>
  <c r="K321" i="1"/>
  <c r="K279" i="1"/>
  <c r="K363" i="1"/>
  <c r="K786" i="1"/>
  <c r="K791" i="1"/>
  <c r="K862" i="1"/>
  <c r="K520" i="1"/>
  <c r="K327" i="1"/>
  <c r="K902" i="1"/>
  <c r="K901" i="1"/>
  <c r="K390" i="1"/>
  <c r="K963" i="1"/>
  <c r="K89" i="1"/>
  <c r="K1038" i="1"/>
  <c r="K206" i="1"/>
  <c r="K364" i="1"/>
  <c r="K521" i="1"/>
  <c r="K1260" i="1"/>
  <c r="K238" i="1"/>
  <c r="K163" i="1"/>
  <c r="K1378" i="1"/>
  <c r="K200" i="1"/>
  <c r="K517" i="1"/>
  <c r="K624" i="1"/>
  <c r="K229" i="1"/>
  <c r="K228" i="1"/>
  <c r="K1432" i="1"/>
  <c r="K1526" i="1"/>
  <c r="K721" i="1"/>
  <c r="K112" i="1"/>
  <c r="K782" i="1"/>
  <c r="K277" i="1"/>
  <c r="K845" i="1"/>
  <c r="K856" i="1"/>
  <c r="K855" i="1"/>
  <c r="K900" i="1"/>
  <c r="K124" i="1"/>
  <c r="K992" i="1"/>
  <c r="K1034" i="1"/>
  <c r="K355" i="1"/>
  <c r="K270" i="1"/>
  <c r="K1138" i="1"/>
  <c r="K1114" i="1"/>
  <c r="K260" i="1"/>
  <c r="K1261" i="1"/>
  <c r="K1282" i="1"/>
  <c r="K1230" i="1"/>
  <c r="K1317" i="1"/>
  <c r="K1315" i="1"/>
  <c r="K569" i="1"/>
  <c r="K846" i="1"/>
  <c r="K1379" i="1"/>
  <c r="K1376" i="1"/>
  <c r="K258" i="1"/>
  <c r="K254" i="1"/>
  <c r="K1142" i="1"/>
  <c r="K123" i="1"/>
  <c r="K965" i="1"/>
  <c r="K973" i="1"/>
  <c r="K1068" i="1"/>
  <c r="K354" i="1"/>
  <c r="K1164" i="1"/>
  <c r="K1125" i="1"/>
  <c r="K1149" i="1"/>
  <c r="K457" i="1"/>
  <c r="K196" i="1"/>
  <c r="K1229" i="1"/>
  <c r="K572" i="1"/>
  <c r="K1326" i="1"/>
  <c r="K623" i="1"/>
  <c r="K1380" i="1"/>
  <c r="K1375" i="1"/>
  <c r="K1416" i="1"/>
  <c r="K1400" i="1"/>
  <c r="K416" i="1"/>
  <c r="K156" i="1"/>
  <c r="K460" i="1"/>
  <c r="K1430" i="1"/>
  <c r="K905" i="1"/>
  <c r="K912" i="1"/>
  <c r="K122" i="1"/>
  <c r="K966" i="1"/>
  <c r="K972" i="1"/>
  <c r="K131" i="1"/>
  <c r="K1056" i="1"/>
  <c r="K286" i="1"/>
  <c r="K535" i="1"/>
  <c r="K1126" i="1"/>
  <c r="K1162" i="1"/>
  <c r="K322" i="1"/>
  <c r="K231" i="1"/>
  <c r="K198" i="1"/>
  <c r="K1247" i="1"/>
  <c r="K1254" i="1"/>
  <c r="K1246" i="1"/>
  <c r="K178" i="1"/>
  <c r="K1346" i="1"/>
  <c r="K1329" i="1"/>
  <c r="K1325" i="1"/>
  <c r="K1313" i="1"/>
  <c r="K454" i="1"/>
  <c r="K394" i="1"/>
  <c r="K1374" i="1"/>
  <c r="K1415" i="1"/>
  <c r="K290" i="1"/>
  <c r="K753" i="1"/>
  <c r="K785" i="1"/>
  <c r="K779" i="1"/>
  <c r="K690" i="1"/>
  <c r="K738" i="1"/>
  <c r="K93" i="1"/>
  <c r="K869" i="1"/>
  <c r="K257" i="1"/>
  <c r="K847" i="1"/>
  <c r="K859" i="1"/>
  <c r="K852" i="1"/>
  <c r="K890" i="1"/>
  <c r="K897" i="1"/>
  <c r="K975" i="1"/>
  <c r="K971" i="1"/>
  <c r="K388" i="1"/>
  <c r="K1043" i="1"/>
  <c r="K357" i="1"/>
  <c r="K398" i="1"/>
  <c r="K621" i="1"/>
  <c r="K1117" i="1"/>
  <c r="K1127" i="1"/>
  <c r="K273" i="1"/>
  <c r="K288" i="1"/>
  <c r="K100" i="1"/>
  <c r="K1235" i="1"/>
  <c r="K1259" i="1"/>
  <c r="K1227" i="1"/>
  <c r="K186" i="1"/>
  <c r="K153" i="1"/>
  <c r="K1309" i="1"/>
  <c r="K1324" i="1"/>
  <c r="K1312" i="1"/>
  <c r="K375" i="1"/>
  <c r="K529" i="1"/>
  <c r="K275" i="1"/>
  <c r="K1414" i="1"/>
  <c r="K323" i="1"/>
  <c r="K522" i="1"/>
  <c r="K1491" i="1"/>
  <c r="K220" i="1"/>
  <c r="K823" i="1"/>
  <c r="K1231" i="1"/>
  <c r="K224" i="1"/>
  <c r="K1284" i="1"/>
  <c r="K665" i="1"/>
  <c r="K691" i="1"/>
  <c r="K1955" i="1"/>
  <c r="K694" i="1"/>
  <c r="K1153" i="1"/>
  <c r="K92" i="1"/>
  <c r="K778" i="1"/>
  <c r="K848" i="1"/>
  <c r="K860" i="1"/>
  <c r="K851" i="1"/>
  <c r="K889" i="1"/>
  <c r="K920" i="1"/>
  <c r="K411" i="1"/>
  <c r="K976" i="1"/>
  <c r="K205" i="1"/>
  <c r="K104" i="1"/>
  <c r="K1042" i="1"/>
  <c r="K409" i="1"/>
  <c r="K135" i="1"/>
  <c r="K149" i="1"/>
  <c r="K1118" i="1"/>
  <c r="K1135" i="1"/>
  <c r="K1165" i="1"/>
  <c r="K197" i="1"/>
  <c r="K609" i="1"/>
  <c r="K1266" i="1"/>
  <c r="K1267" i="1"/>
  <c r="K1226" i="1"/>
  <c r="K557" i="1"/>
  <c r="K268" i="1"/>
  <c r="K1319" i="1"/>
  <c r="K1323" i="1"/>
  <c r="K1311" i="1"/>
  <c r="K523" i="1"/>
  <c r="K1428" i="1"/>
  <c r="K144" i="1"/>
  <c r="K919" i="1"/>
  <c r="K793" i="1"/>
  <c r="K797" i="1"/>
  <c r="K1509" i="1"/>
  <c r="K1012" i="1"/>
  <c r="K1480" i="1"/>
  <c r="K608" i="1"/>
  <c r="K817" i="1"/>
  <c r="K825" i="1"/>
  <c r="K401" i="1"/>
  <c r="K925" i="1"/>
  <c r="K159" i="1"/>
  <c r="K922" i="1"/>
  <c r="K333" i="1"/>
  <c r="K154" i="1"/>
  <c r="K604" i="1"/>
  <c r="K531" i="1"/>
  <c r="K776" i="1"/>
  <c r="K221" i="1"/>
  <c r="K1262" i="1"/>
  <c r="K305" i="1"/>
  <c r="K227" i="1"/>
  <c r="K754" i="1"/>
  <c r="K575" i="1"/>
  <c r="K324" i="1"/>
  <c r="K923" i="1"/>
  <c r="K2180" i="1"/>
  <c r="K1168" i="1"/>
  <c r="K1421" i="1"/>
  <c r="K801" i="1"/>
  <c r="K1159" i="1"/>
  <c r="K461" i="1"/>
  <c r="K405" i="1"/>
  <c r="K1517" i="1"/>
  <c r="K1281" i="1"/>
  <c r="K362" i="1"/>
  <c r="K1345" i="1"/>
  <c r="K1240" i="1"/>
  <c r="K911" i="1"/>
  <c r="K1258" i="1"/>
  <c r="K620" i="1"/>
  <c r="K1061" i="1"/>
  <c r="K1075" i="1"/>
  <c r="K226" i="1"/>
  <c r="K666" i="1"/>
  <c r="K477" i="1"/>
  <c r="K1332" i="1"/>
  <c r="K361" i="1"/>
  <c r="K1050" i="1"/>
  <c r="K1271" i="1"/>
  <c r="K672" i="1"/>
  <c r="K799" i="1"/>
  <c r="K1343" i="1"/>
  <c r="K1070" i="1"/>
  <c r="K1648" i="1"/>
  <c r="K1036" i="1"/>
  <c r="K627" i="1"/>
  <c r="K1244" i="1"/>
  <c r="K1137" i="1"/>
  <c r="K714" i="1"/>
  <c r="K663" i="1"/>
  <c r="K1252" i="1"/>
  <c r="K808" i="1"/>
  <c r="K573" i="1"/>
  <c r="K758" i="1"/>
  <c r="K334" i="1"/>
  <c r="K306" i="1"/>
  <c r="K1173" i="1"/>
  <c r="K1009" i="1"/>
  <c r="K1490" i="1"/>
  <c r="K1478" i="1"/>
  <c r="K984" i="1"/>
  <c r="K1632" i="1"/>
  <c r="K1646" i="1"/>
  <c r="K964" i="1"/>
  <c r="K1065" i="1"/>
  <c r="K216" i="1"/>
  <c r="K195" i="1"/>
  <c r="K302" i="1"/>
  <c r="K983" i="1"/>
  <c r="K710" i="1"/>
  <c r="K259" i="1"/>
  <c r="K1067" i="1"/>
  <c r="K476" i="1"/>
  <c r="K127" i="1"/>
  <c r="K1499" i="1"/>
  <c r="K225" i="1"/>
  <c r="K297" i="1"/>
  <c r="K929" i="1"/>
  <c r="K298" i="1"/>
  <c r="K563" i="1"/>
  <c r="K750" i="1"/>
  <c r="K1403" i="1"/>
  <c r="K560" i="1"/>
  <c r="K1423" i="1"/>
  <c r="K1069" i="1"/>
  <c r="K1506" i="1"/>
  <c r="K337" i="1"/>
  <c r="K1275" i="1"/>
  <c r="K1136" i="1"/>
  <c r="K1270" i="1"/>
  <c r="K1703" i="1"/>
  <c r="K1141" i="1"/>
  <c r="K748" i="1"/>
  <c r="K1524" i="1"/>
  <c r="K213" i="1"/>
  <c r="K276" i="1"/>
  <c r="K1633" i="1"/>
  <c r="K1631" i="1"/>
  <c r="K1516" i="1"/>
  <c r="K1697" i="1"/>
  <c r="K1708" i="1"/>
  <c r="K871" i="1"/>
  <c r="K165" i="1"/>
  <c r="K282" i="1"/>
  <c r="K1064" i="1"/>
  <c r="K736" i="1"/>
  <c r="K386" i="1"/>
  <c r="K981" i="1"/>
  <c r="K515" i="1"/>
  <c r="K1166" i="1"/>
  <c r="K571" i="1"/>
  <c r="K190" i="1"/>
  <c r="K2042" i="1"/>
  <c r="K2030" i="1"/>
  <c r="K1174" i="1"/>
  <c r="K222" i="1"/>
  <c r="K821" i="1"/>
  <c r="K1053" i="1"/>
  <c r="K1481" i="1"/>
  <c r="K1051" i="1"/>
  <c r="K628" i="1"/>
  <c r="K1519" i="1"/>
  <c r="K1406" i="1"/>
  <c r="K1318" i="1"/>
  <c r="K356" i="1"/>
  <c r="K577" i="1"/>
  <c r="K329" i="1"/>
  <c r="K1154" i="1"/>
  <c r="K1005" i="1"/>
  <c r="K613" i="1"/>
  <c r="K865" i="1"/>
  <c r="K670" i="1"/>
  <c r="K864" i="1"/>
  <c r="K1274" i="1"/>
  <c r="K325" i="1"/>
  <c r="K567" i="1"/>
  <c r="K1507" i="1"/>
  <c r="K376" i="1"/>
  <c r="K898" i="1"/>
  <c r="K1011" i="1"/>
  <c r="K1630" i="1"/>
  <c r="K300" i="1"/>
  <c r="K806" i="1"/>
  <c r="K1686" i="1"/>
  <c r="K1705" i="1"/>
  <c r="K1007" i="1"/>
  <c r="K396" i="1"/>
  <c r="K240" i="1"/>
  <c r="K1815" i="1"/>
  <c r="K301" i="1"/>
  <c r="K199" i="1"/>
  <c r="K1268" i="1"/>
  <c r="K1950" i="1"/>
  <c r="K471" i="1"/>
  <c r="K744" i="1"/>
  <c r="K207" i="1"/>
  <c r="K796" i="1"/>
  <c r="K2044" i="1"/>
  <c r="K2041" i="1"/>
  <c r="K723" i="1"/>
  <c r="K1418" i="1"/>
  <c r="K1333" i="1"/>
  <c r="K1233" i="1"/>
  <c r="K617" i="1"/>
  <c r="K872" i="1"/>
  <c r="K1445" i="1"/>
  <c r="K1425" i="1"/>
  <c r="K1642" i="1"/>
  <c r="K1003" i="1"/>
  <c r="K1422" i="1"/>
  <c r="K488" i="1"/>
  <c r="K1035" i="1"/>
  <c r="K742" i="1"/>
  <c r="K413" i="1"/>
  <c r="K927" i="1"/>
  <c r="K1819" i="1"/>
  <c r="K410" i="1"/>
  <c r="K1518" i="1"/>
  <c r="K486" i="1"/>
  <c r="K412" i="1"/>
  <c r="K414" i="1"/>
  <c r="K172" i="1"/>
  <c r="K379" i="1"/>
  <c r="K474" i="1"/>
  <c r="K516" i="1"/>
  <c r="K1629" i="1"/>
  <c r="K393" i="1"/>
  <c r="K1687" i="1"/>
  <c r="K1695" i="1"/>
  <c r="K1046" i="1"/>
  <c r="K1150" i="1"/>
  <c r="K1751" i="1"/>
  <c r="K1156" i="1"/>
  <c r="K1804" i="1"/>
  <c r="K1802" i="1"/>
  <c r="K328" i="1"/>
  <c r="K1264" i="1"/>
  <c r="K252" i="1"/>
  <c r="K312" i="1"/>
  <c r="K803" i="1"/>
  <c r="K2033" i="1"/>
  <c r="K2045" i="1"/>
  <c r="K667" i="1"/>
  <c r="K1004" i="1"/>
  <c r="K811" i="1"/>
  <c r="K816" i="1"/>
  <c r="K255" i="1"/>
  <c r="K285" i="1"/>
  <c r="K1161" i="1"/>
  <c r="K698" i="1"/>
  <c r="K1071" i="1"/>
  <c r="K633" i="1"/>
  <c r="K294" i="1"/>
  <c r="K1134" i="1"/>
  <c r="K622" i="1"/>
  <c r="K415" i="1"/>
  <c r="K713" i="1"/>
  <c r="K671" i="1"/>
  <c r="K184" i="1"/>
  <c r="K365" i="1"/>
  <c r="K1420" i="1"/>
  <c r="K1419" i="1"/>
  <c r="K263" i="1"/>
  <c r="K1498" i="1"/>
  <c r="K1493" i="1"/>
  <c r="K558" i="1"/>
  <c r="K696" i="1"/>
  <c r="K140" i="1"/>
  <c r="K1010" i="1"/>
  <c r="K1635" i="1"/>
  <c r="K614" i="1"/>
  <c r="K1694" i="1"/>
  <c r="K625" i="1"/>
  <c r="K1743" i="1"/>
  <c r="K629" i="1"/>
  <c r="K795" i="1"/>
  <c r="K917" i="1"/>
  <c r="K1801" i="1"/>
  <c r="K377" i="1"/>
  <c r="K615" i="1"/>
  <c r="K1144" i="1"/>
  <c r="K1897" i="1"/>
  <c r="K747" i="1"/>
  <c r="K1952" i="1"/>
  <c r="K1945" i="1"/>
  <c r="K997" i="1"/>
  <c r="K1269" i="1"/>
  <c r="K1277" i="1"/>
  <c r="K1066" i="1"/>
  <c r="K526" i="1"/>
  <c r="K2034" i="1"/>
  <c r="K2046" i="1"/>
  <c r="K2039" i="1"/>
  <c r="K2027" i="1"/>
  <c r="K819" i="1"/>
  <c r="K1054" i="1"/>
  <c r="K533" i="1"/>
  <c r="K378" i="1"/>
  <c r="K1411" i="1"/>
  <c r="K979" i="1"/>
  <c r="K1328" i="1"/>
  <c r="K1438" i="1"/>
  <c r="K2238" i="1"/>
  <c r="K1245" i="1"/>
  <c r="K1276" i="1"/>
  <c r="K1809" i="1"/>
  <c r="K695" i="1"/>
  <c r="K915" i="1"/>
  <c r="K916" i="1"/>
  <c r="K1528" i="1"/>
  <c r="K1521" i="1"/>
  <c r="K719" i="1"/>
  <c r="K1404" i="1"/>
  <c r="K291" i="1"/>
  <c r="K512" i="1"/>
  <c r="K798" i="1"/>
  <c r="K706" i="1"/>
  <c r="K576" i="1"/>
  <c r="K218" i="1"/>
  <c r="K1008" i="1"/>
  <c r="K1689" i="1"/>
  <c r="K1706" i="1"/>
  <c r="K1693" i="1"/>
  <c r="K299" i="1"/>
  <c r="K668" i="1"/>
  <c r="K1744" i="1"/>
  <c r="K1749" i="1"/>
  <c r="K1047" i="1"/>
  <c r="K373" i="1"/>
  <c r="K1757" i="1"/>
  <c r="K1806" i="1"/>
  <c r="K293" i="1"/>
  <c r="K1437" i="1"/>
  <c r="K924" i="1"/>
  <c r="K1405" i="1"/>
  <c r="K1436" i="1"/>
  <c r="K1444" i="1"/>
  <c r="K1280" i="1"/>
  <c r="K1522" i="1"/>
  <c r="K232" i="1"/>
  <c r="K1314" i="1"/>
  <c r="K1143" i="1"/>
  <c r="K1073" i="1"/>
  <c r="K1344" i="1"/>
  <c r="K815" i="1"/>
  <c r="K278" i="1"/>
  <c r="K374" i="1"/>
  <c r="K702" i="1"/>
  <c r="K332" i="1"/>
  <c r="K1074" i="1"/>
  <c r="K336" i="1"/>
  <c r="K483" i="1"/>
  <c r="K1148" i="1"/>
  <c r="K475" i="1"/>
  <c r="K1644" i="1"/>
  <c r="K417" i="1"/>
  <c r="K978" i="1"/>
  <c r="K746" i="1"/>
  <c r="K284" i="1"/>
  <c r="K1484" i="1"/>
  <c r="K1495" i="1"/>
  <c r="K1510" i="1"/>
  <c r="K705" i="1"/>
  <c r="K236" i="1"/>
  <c r="K926" i="1"/>
  <c r="K513" i="1"/>
  <c r="K1699" i="1"/>
  <c r="K381" i="1"/>
  <c r="K1745" i="1"/>
  <c r="K1748" i="1"/>
  <c r="K214" i="1"/>
  <c r="K1807" i="1"/>
  <c r="K1170" i="1"/>
  <c r="K757" i="1"/>
  <c r="K968" i="1"/>
  <c r="K928" i="1"/>
  <c r="K789" i="1"/>
  <c r="K166" i="1"/>
  <c r="K1120" i="1"/>
  <c r="K998" i="1"/>
  <c r="K1077" i="1"/>
  <c r="K1072" i="1"/>
  <c r="K193" i="1"/>
  <c r="K716" i="1"/>
  <c r="K1527" i="1"/>
  <c r="K239" i="1"/>
  <c r="K1000" i="1"/>
  <c r="K987" i="1"/>
  <c r="K208" i="1"/>
  <c r="K1001" i="1"/>
  <c r="K188" i="1"/>
  <c r="K993" i="1"/>
  <c r="K304" i="1"/>
  <c r="K335" i="1"/>
  <c r="K676" i="1"/>
  <c r="K1814" i="1"/>
  <c r="K360" i="1"/>
  <c r="K389" i="1"/>
  <c r="K478" i="1"/>
  <c r="K660" i="1"/>
  <c r="K985" i="1"/>
  <c r="K720" i="1"/>
  <c r="K1171" i="1"/>
  <c r="K1232" i="1"/>
  <c r="K235" i="1"/>
  <c r="K1513" i="1"/>
  <c r="K709" i="1"/>
  <c r="K287" i="1"/>
  <c r="K918" i="1"/>
  <c r="K146" i="1"/>
  <c r="K1637" i="1"/>
  <c r="K1625" i="1"/>
  <c r="K1700" i="1"/>
  <c r="K403" i="1"/>
  <c r="K664" i="1"/>
  <c r="K616" i="1"/>
  <c r="K1076" i="1"/>
  <c r="K1237" i="1"/>
  <c r="K1257" i="1"/>
  <c r="K1954" i="1"/>
  <c r="K1239" i="1"/>
  <c r="K612" i="1"/>
  <c r="K1500" i="1"/>
  <c r="K2036" i="1"/>
  <c r="K2024" i="1"/>
  <c r="K1502" i="1"/>
  <c r="K810" i="1"/>
  <c r="K408" i="1"/>
  <c r="K2178" i="1"/>
  <c r="K999" i="1"/>
  <c r="K481" i="1"/>
  <c r="K1413" i="1"/>
  <c r="K991" i="1"/>
  <c r="K1249" i="1"/>
  <c r="K1273" i="1"/>
  <c r="K1813" i="1"/>
  <c r="K1816" i="1"/>
  <c r="K1640" i="1"/>
  <c r="K397" i="1"/>
  <c r="K469" i="1"/>
  <c r="K933" i="1"/>
  <c r="K1759" i="1"/>
  <c r="K241" i="1"/>
  <c r="K1078" i="1"/>
  <c r="K1401" i="1"/>
  <c r="K407" i="1"/>
  <c r="K800" i="1"/>
  <c r="K1477" i="1"/>
  <c r="K76" i="1"/>
  <c r="K202" i="1"/>
  <c r="K320" i="1"/>
  <c r="K1628" i="1"/>
  <c r="K1636" i="1"/>
  <c r="K203" i="1"/>
  <c r="K794" i="1"/>
  <c r="K1701" i="1"/>
  <c r="K1747" i="1"/>
  <c r="K525" i="1"/>
  <c r="K1145" i="1"/>
  <c r="K1808" i="1"/>
  <c r="K1797" i="1"/>
  <c r="K152" i="1"/>
  <c r="K453" i="1"/>
  <c r="K1234" i="1"/>
  <c r="K1256" i="1"/>
  <c r="K1941" i="1"/>
  <c r="K141" i="1"/>
  <c r="K561" i="1"/>
  <c r="K1321" i="1"/>
  <c r="K1236" i="1"/>
  <c r="K610" i="1"/>
  <c r="K2026" i="1"/>
  <c r="K2038" i="1"/>
  <c r="K2047" i="1"/>
  <c r="K2035" i="1"/>
  <c r="K1433" i="1"/>
  <c r="K1059" i="1"/>
  <c r="K788" i="1"/>
  <c r="K331" i="1"/>
  <c r="K564" i="1"/>
  <c r="K2179" i="1"/>
  <c r="K1238" i="1"/>
  <c r="K1402" i="1"/>
  <c r="K1330" i="1"/>
  <c r="K995" i="1"/>
  <c r="K1265" i="1"/>
  <c r="K1812" i="1"/>
  <c r="K1639" i="1"/>
  <c r="K1512" i="1"/>
  <c r="K1901" i="1"/>
  <c r="K1758" i="1"/>
  <c r="K1169" i="1"/>
  <c r="K826" i="1"/>
  <c r="K787" i="1"/>
  <c r="K489" i="1"/>
  <c r="K759" i="1"/>
  <c r="K455" i="1"/>
  <c r="K755" i="1"/>
  <c r="K1079" i="1"/>
  <c r="K1348" i="1"/>
  <c r="K1176" i="1"/>
  <c r="K1131" i="1"/>
  <c r="K1946" i="1"/>
  <c r="K874" i="1"/>
  <c r="K873" i="1"/>
  <c r="K580" i="1"/>
  <c r="K1349" i="1"/>
  <c r="K1341" i="1"/>
  <c r="K1285" i="1"/>
  <c r="K1447" i="1"/>
  <c r="K1424" i="1"/>
  <c r="K1177" i="1"/>
  <c r="K1157" i="1"/>
  <c r="K824" i="1"/>
  <c r="K986" i="1"/>
  <c r="K828" i="1"/>
  <c r="K792" i="1"/>
  <c r="K843" i="1"/>
  <c r="K537" i="1"/>
  <c r="K532" i="1"/>
  <c r="K491" i="1"/>
  <c r="K875" i="1"/>
  <c r="K760" i="1"/>
  <c r="K1820" i="1"/>
  <c r="K1081" i="1"/>
  <c r="K342" i="1"/>
  <c r="K1910" i="1"/>
  <c r="K1909" i="1"/>
  <c r="K1908" i="1"/>
  <c r="K1907" i="1"/>
  <c r="K1906" i="1"/>
  <c r="K1014" i="1"/>
  <c r="K974" i="1"/>
  <c r="K338" i="1"/>
  <c r="K637" i="1"/>
  <c r="K619" i="1"/>
  <c r="K1278" i="1"/>
  <c r="K359" i="1"/>
  <c r="K313" i="1"/>
  <c r="K311" i="1"/>
  <c r="K829" i="1"/>
  <c r="K818" i="1"/>
  <c r="K606" i="1"/>
  <c r="K1082" i="1"/>
  <c r="K909" i="1"/>
  <c r="K1062" i="1"/>
  <c r="K1534" i="1"/>
  <c r="K1483" i="1"/>
  <c r="K1448" i="1"/>
  <c r="K1412" i="1"/>
  <c r="K418" i="1"/>
  <c r="K724" i="1"/>
  <c r="K383" i="1"/>
  <c r="K715" i="1"/>
  <c r="K562" i="1"/>
  <c r="K1083" i="1"/>
  <c r="K1060" i="1"/>
  <c r="K1178" i="1"/>
  <c r="K1052" i="1"/>
  <c r="K1958" i="1"/>
  <c r="K1911" i="1"/>
  <c r="K1508" i="1"/>
  <c r="K830" i="1"/>
  <c r="K492" i="1"/>
  <c r="K339" i="1"/>
  <c r="K472" i="1"/>
  <c r="K1698" i="1"/>
  <c r="K1692" i="1"/>
  <c r="K1449" i="1"/>
  <c r="K1446" i="1"/>
  <c r="K679" i="1"/>
  <c r="K669" i="1"/>
  <c r="K494" i="1"/>
  <c r="K490" i="1"/>
  <c r="K538" i="1"/>
  <c r="K518" i="1"/>
  <c r="K2052" i="1"/>
  <c r="K341" i="1"/>
  <c r="K2040" i="1"/>
  <c r="K1351" i="1"/>
  <c r="K761" i="1"/>
  <c r="K743" i="1"/>
  <c r="K680" i="1"/>
  <c r="K673" i="1"/>
  <c r="K1823" i="1"/>
  <c r="K996" i="1"/>
  <c r="K725" i="1"/>
  <c r="K607" i="1"/>
  <c r="K711" i="1"/>
  <c r="K726" i="1"/>
  <c r="K1087" i="1"/>
  <c r="K1085" i="1"/>
  <c r="K1709" i="1"/>
  <c r="K368" i="1"/>
  <c r="K1272" i="1"/>
  <c r="K1088" i="1"/>
  <c r="K371" i="1"/>
  <c r="K727" i="1"/>
  <c r="K369" i="1"/>
  <c r="K704" i="1"/>
  <c r="K366" i="1"/>
  <c r="K1016" i="1"/>
  <c r="K1537" i="1"/>
  <c r="K989" i="1"/>
  <c r="K1497" i="1"/>
  <c r="K1017" i="1"/>
  <c r="K988" i="1"/>
  <c r="K582" i="1"/>
  <c r="K570" i="1"/>
  <c r="K1827" i="1"/>
  <c r="K1826" i="1"/>
  <c r="K1352" i="1"/>
  <c r="K1339" i="1"/>
  <c r="K1089" i="1"/>
  <c r="K1084" i="1"/>
  <c r="K583" i="1"/>
  <c r="K1539" i="1"/>
  <c r="K581" i="1"/>
  <c r="K1181" i="1"/>
  <c r="K1180" i="1"/>
  <c r="K831" i="1"/>
  <c r="K674" i="1"/>
  <c r="K827" i="1"/>
  <c r="K762" i="1"/>
  <c r="K1288" i="1"/>
  <c r="K867" i="1"/>
  <c r="K683" i="1"/>
  <c r="K675" i="1"/>
  <c r="K1488" i="1"/>
  <c r="K420" i="1"/>
  <c r="K419" i="1"/>
  <c r="K684" i="1"/>
  <c r="K540" i="1"/>
  <c r="K1746" i="1"/>
  <c r="K1182" i="1"/>
  <c r="K1019" i="1"/>
  <c r="K1912" i="1"/>
  <c r="K980" i="1"/>
  <c r="K541" i="1"/>
  <c r="K514" i="1"/>
  <c r="K1829" i="1"/>
  <c r="K678" i="1"/>
  <c r="K1183" i="1"/>
  <c r="K749" i="1"/>
  <c r="K1541" i="1"/>
  <c r="K524" i="1"/>
  <c r="K764" i="1"/>
  <c r="K741" i="1"/>
  <c r="K344" i="1"/>
  <c r="K640" i="1"/>
  <c r="K343" i="1"/>
  <c r="K935" i="1"/>
  <c r="K1832" i="1"/>
  <c r="K910" i="1"/>
  <c r="K1451" i="1"/>
  <c r="K641" i="1"/>
  <c r="K936" i="1"/>
  <c r="K635" i="1"/>
  <c r="K1645" i="1"/>
  <c r="K1834" i="1"/>
  <c r="K1833" i="1"/>
  <c r="K1289" i="1"/>
  <c r="K878" i="1"/>
  <c r="K842" i="1"/>
  <c r="K686" i="1"/>
  <c r="K661" i="1"/>
  <c r="K2115" i="1"/>
  <c r="K1962" i="1"/>
  <c r="K1959" i="1"/>
  <c r="K1353" i="1"/>
  <c r="K1340" i="1"/>
  <c r="K1714" i="1"/>
  <c r="K1350" i="1"/>
  <c r="K1710" i="1"/>
  <c r="K967" i="1"/>
  <c r="K728" i="1"/>
  <c r="K722" i="1"/>
  <c r="K1485" i="1"/>
  <c r="K833" i="1"/>
  <c r="K822" i="1"/>
  <c r="K1545" i="1"/>
  <c r="K495" i="1"/>
  <c r="K487" i="1"/>
  <c r="K1715" i="1"/>
  <c r="K1713" i="1"/>
  <c r="K1021" i="1"/>
  <c r="K937" i="1"/>
  <c r="K914" i="1"/>
  <c r="K879" i="1"/>
  <c r="K1022" i="1"/>
  <c r="K876" i="1"/>
  <c r="K1013" i="1"/>
  <c r="K1384" i="1"/>
  <c r="K1486" i="1"/>
  <c r="K642" i="1"/>
  <c r="K1185" i="1"/>
  <c r="K634" i="1"/>
  <c r="K568" i="1"/>
  <c r="K1838" i="1"/>
  <c r="K1624" i="1"/>
  <c r="K1817" i="1"/>
  <c r="K2116" i="1"/>
  <c r="K1763" i="1"/>
  <c r="K1547" i="1"/>
  <c r="K938" i="1"/>
  <c r="K1290" i="1"/>
  <c r="K1283" i="1"/>
  <c r="K630" i="1"/>
  <c r="K1090" i="1"/>
  <c r="K1336" i="1"/>
  <c r="K1023" i="1"/>
  <c r="K1018" i="1"/>
  <c r="K765" i="1"/>
  <c r="K735" i="1"/>
  <c r="K1291" i="1"/>
  <c r="K866" i="1"/>
  <c r="K1548" i="1"/>
  <c r="K1286" i="1"/>
  <c r="K585" i="1"/>
  <c r="K1963" i="1"/>
  <c r="K497" i="1"/>
  <c r="K1452" i="1"/>
  <c r="K464" i="1"/>
  <c r="K1549" i="1"/>
  <c r="K1151" i="1"/>
  <c r="K1356" i="1"/>
  <c r="K1354" i="1"/>
  <c r="K1037" i="1"/>
  <c r="K543" i="1"/>
  <c r="K539" i="1"/>
  <c r="K729" i="1"/>
  <c r="K1188" i="1"/>
  <c r="K717" i="1"/>
  <c r="K1163" i="1"/>
  <c r="K932" i="1"/>
  <c r="K1184" i="1"/>
  <c r="K1840" i="1"/>
  <c r="K1546" i="1"/>
  <c r="K1821" i="1"/>
  <c r="K1964" i="1"/>
  <c r="K1496" i="1"/>
  <c r="K1190" i="1"/>
  <c r="K639" i="1"/>
  <c r="K1915" i="1"/>
  <c r="K1898" i="1"/>
  <c r="K1824" i="1"/>
  <c r="K1552" i="1"/>
  <c r="K1533" i="1"/>
  <c r="K544" i="1"/>
  <c r="K528" i="1"/>
  <c r="K1842" i="1"/>
  <c r="K1191" i="1"/>
  <c r="K1179" i="1"/>
  <c r="K2199" i="1"/>
  <c r="K1965" i="1"/>
  <c r="K1707" i="1"/>
  <c r="K899" i="1"/>
  <c r="K1538" i="1"/>
  <c r="K1024" i="1"/>
  <c r="K2048" i="1"/>
  <c r="K1554" i="1"/>
  <c r="K942" i="1"/>
  <c r="K646" i="1"/>
  <c r="K2029" i="1"/>
  <c r="K534" i="1"/>
  <c r="K881" i="1"/>
  <c r="K1092" i="1"/>
  <c r="K880" i="1"/>
  <c r="K1916" i="1"/>
  <c r="K1655" i="1"/>
  <c r="K1651" i="1"/>
  <c r="K1386" i="1"/>
  <c r="K647" i="1"/>
  <c r="K1555" i="1"/>
  <c r="K644" i="1"/>
  <c r="K943" i="1"/>
  <c r="K940" i="1"/>
  <c r="K578" i="1"/>
  <c r="K2239" i="1"/>
  <c r="K766" i="1"/>
  <c r="K737" i="1"/>
  <c r="K1556" i="1"/>
  <c r="K1553" i="1"/>
  <c r="K1557" i="1"/>
  <c r="K1515" i="1"/>
  <c r="K1558" i="1"/>
  <c r="K883" i="1"/>
  <c r="K1192" i="1"/>
  <c r="K877" i="1"/>
  <c r="K1167" i="1"/>
  <c r="K687" i="1"/>
  <c r="K1193" i="1"/>
  <c r="K681" i="1"/>
  <c r="K1843" i="1"/>
  <c r="K1966" i="1"/>
  <c r="K1357" i="1"/>
  <c r="K1355" i="1"/>
  <c r="K648" i="1"/>
  <c r="K1798" i="1"/>
  <c r="K730" i="1"/>
  <c r="K1845" i="1"/>
  <c r="K1818" i="1"/>
  <c r="K2198" i="1"/>
  <c r="K1025" i="1"/>
  <c r="K1550" i="1"/>
  <c r="K1195" i="1"/>
  <c r="K1187" i="1"/>
  <c r="K1026" i="1"/>
  <c r="K1015" i="1"/>
  <c r="K1561" i="1"/>
  <c r="K682" i="1"/>
  <c r="K2058" i="1"/>
  <c r="K1520" i="1"/>
  <c r="K834" i="1"/>
  <c r="K832" i="1"/>
  <c r="K731" i="1"/>
  <c r="K1562" i="1"/>
  <c r="K718" i="1"/>
  <c r="K1535" i="1"/>
  <c r="K1563" i="1"/>
  <c r="K1501" i="1"/>
  <c r="K1453" i="1"/>
  <c r="K763" i="1"/>
  <c r="K1846" i="1"/>
  <c r="K1407" i="1"/>
  <c r="K1836" i="1"/>
  <c r="K1652" i="1"/>
  <c r="K1358" i="1"/>
  <c r="K1347" i="1"/>
  <c r="K1096" i="1"/>
  <c r="K1095" i="1"/>
  <c r="K1094" i="1"/>
  <c r="K1045" i="1"/>
  <c r="K768" i="1"/>
  <c r="K756" i="1"/>
  <c r="K934" i="1"/>
  <c r="K1850" i="1"/>
  <c r="K1831" i="1"/>
  <c r="K1849" i="1"/>
  <c r="K1830" i="1"/>
  <c r="K1848" i="1"/>
  <c r="K1837" i="1"/>
  <c r="K1847" i="1"/>
  <c r="K1719" i="1"/>
  <c r="K1638" i="1"/>
  <c r="K650" i="1"/>
  <c r="K645" i="1"/>
  <c r="K1560" i="1"/>
  <c r="K769" i="1"/>
  <c r="K770" i="1"/>
  <c r="K767" i="1"/>
  <c r="K945" i="1"/>
  <c r="K921" i="1"/>
  <c r="K649" i="1"/>
  <c r="K1196" i="1"/>
  <c r="K1565" i="1"/>
  <c r="K990" i="1"/>
  <c r="K1551" i="1"/>
  <c r="K1197" i="1"/>
  <c r="K1116" i="1"/>
  <c r="K1803" i="1"/>
  <c r="K2184" i="1"/>
  <c r="K1967" i="1"/>
  <c r="K1454" i="1"/>
  <c r="K1429" i="1"/>
  <c r="K1479" i="1"/>
  <c r="K1198" i="1"/>
  <c r="K2130" i="1"/>
  <c r="K1123" i="1"/>
  <c r="K2126" i="1"/>
  <c r="K884" i="1"/>
  <c r="K868" i="1"/>
  <c r="K752" i="1"/>
  <c r="K1199" i="1"/>
  <c r="K651" i="1"/>
  <c r="K1028" i="1"/>
  <c r="K982" i="1"/>
  <c r="K1947" i="1"/>
  <c r="K1765" i="1"/>
  <c r="K1762" i="1"/>
  <c r="K1455" i="1"/>
  <c r="K885" i="1"/>
  <c r="K882" i="1"/>
  <c r="K835" i="1"/>
  <c r="K2206" i="1"/>
  <c r="K1853" i="1"/>
  <c r="K1568" i="1"/>
  <c r="K771" i="1"/>
  <c r="K1482" i="1"/>
  <c r="K1292" i="1"/>
  <c r="K1097" i="1"/>
  <c r="K1080" i="1"/>
  <c r="K773" i="1"/>
  <c r="K772" i="1"/>
  <c r="K1559" i="1"/>
  <c r="K1098" i="1"/>
  <c r="K1049" i="1"/>
  <c r="K886" i="1"/>
  <c r="K844" i="1"/>
  <c r="K1147" i="1"/>
  <c r="K946" i="1"/>
  <c r="K1029" i="1"/>
  <c r="K1027" i="1"/>
  <c r="K2245" i="1"/>
  <c r="K701" i="1"/>
  <c r="K1917" i="1"/>
  <c r="K1754" i="1"/>
  <c r="K2031" i="1"/>
  <c r="K887" i="1"/>
  <c r="K863" i="1"/>
  <c r="K1970" i="1"/>
  <c r="K1943" i="1"/>
  <c r="K1511" i="1"/>
  <c r="K1201" i="1"/>
  <c r="K1971" i="1"/>
  <c r="K1409" i="1"/>
  <c r="K837" i="1"/>
  <c r="K1572" i="1"/>
  <c r="K802" i="1"/>
  <c r="K2060" i="1"/>
  <c r="K1564" i="1"/>
  <c r="K1573" i="1"/>
  <c r="K1567" i="1"/>
  <c r="K1293" i="1"/>
  <c r="K1255" i="1"/>
  <c r="K1903" i="1"/>
  <c r="K1972" i="1"/>
  <c r="K1940" i="1"/>
  <c r="K838" i="1"/>
  <c r="K1722" i="1"/>
  <c r="K836" i="1"/>
  <c r="K1712" i="1"/>
  <c r="K1657" i="1"/>
  <c r="K1654" i="1"/>
  <c r="K733" i="1"/>
  <c r="K948" i="1"/>
  <c r="K732" i="1"/>
  <c r="K908" i="1"/>
  <c r="K2241" i="1"/>
  <c r="K1202" i="1"/>
  <c r="K1160" i="1"/>
  <c r="K1203" i="1"/>
  <c r="K949" i="1"/>
  <c r="K944" i="1"/>
  <c r="K734" i="1"/>
  <c r="K1856" i="1"/>
  <c r="K692" i="1"/>
  <c r="K1790" i="1"/>
  <c r="K1855" i="1"/>
  <c r="K1788" i="1"/>
  <c r="K951" i="1"/>
  <c r="K950" i="1"/>
  <c r="K839" i="1"/>
  <c r="K1857" i="1"/>
  <c r="K820" i="1"/>
  <c r="K1839" i="1"/>
  <c r="K1458" i="1"/>
  <c r="K1426" i="1"/>
  <c r="K1574" i="1"/>
  <c r="K1658" i="1"/>
  <c r="K1532" i="1"/>
  <c r="K1575" i="1"/>
  <c r="K1543" i="1"/>
  <c r="K1294" i="1"/>
  <c r="K1093" i="1"/>
  <c r="K1295" i="1"/>
  <c r="K1253" i="1"/>
  <c r="K2240" i="1"/>
  <c r="K1204" i="1"/>
  <c r="K1132" i="1"/>
  <c r="K1540" i="1"/>
  <c r="K1492" i="1"/>
  <c r="K1335" i="1"/>
  <c r="K952" i="1"/>
  <c r="K939" i="1"/>
  <c r="K953" i="1"/>
  <c r="K904" i="1"/>
  <c r="K1408" i="1"/>
  <c r="K1205" i="1"/>
  <c r="K1119" i="1"/>
  <c r="K1102" i="1"/>
  <c r="K1058" i="1"/>
  <c r="K1101" i="1"/>
  <c r="K1100" i="1"/>
  <c r="K1228" i="1"/>
  <c r="K1410" i="1"/>
  <c r="K1206" i="1"/>
  <c r="K1920" i="1"/>
  <c r="K1128" i="1"/>
  <c r="K1896" i="1"/>
  <c r="K2208" i="1"/>
  <c r="K1525" i="1"/>
  <c r="K1756" i="1"/>
  <c r="K1461" i="1"/>
  <c r="K1456" i="1"/>
  <c r="K840" i="1"/>
  <c r="K790" i="1"/>
  <c r="K1968" i="1"/>
  <c r="K841" i="1"/>
  <c r="K809" i="1"/>
  <c r="K2247" i="1"/>
  <c r="K1723" i="1"/>
  <c r="K1717" i="1"/>
  <c r="K1462" i="1"/>
  <c r="K1431" i="1"/>
  <c r="K1103" i="1"/>
  <c r="K1724" i="1"/>
  <c r="K1858" i="1"/>
  <c r="K1704" i="1"/>
  <c r="K1825" i="1"/>
  <c r="K1297" i="1"/>
  <c r="K774" i="1"/>
  <c r="K955" i="1"/>
  <c r="K739" i="1"/>
  <c r="K907" i="1"/>
  <c r="K954" i="1"/>
  <c r="K1660" i="1"/>
  <c r="K906" i="1"/>
  <c r="K1579" i="1"/>
  <c r="K1463" i="1"/>
  <c r="K1921" i="1"/>
  <c r="K1443" i="1"/>
  <c r="K1914" i="1"/>
  <c r="K1208" i="1"/>
  <c r="K1298" i="1"/>
  <c r="K1194" i="1"/>
  <c r="K1661" i="1"/>
  <c r="K1241" i="1"/>
  <c r="K1649" i="1"/>
  <c r="K1209" i="1"/>
  <c r="K1210" i="1"/>
  <c r="K1189" i="1"/>
  <c r="K1122" i="1"/>
  <c r="K1859" i="1"/>
  <c r="K1789" i="1"/>
  <c r="K1581" i="1"/>
  <c r="K1504" i="1"/>
  <c r="K1104" i="1"/>
  <c r="K1582" i="1"/>
  <c r="K1091" i="1"/>
  <c r="K1211" i="1"/>
  <c r="K1115" i="1"/>
  <c r="K956" i="1"/>
  <c r="K1583" i="1"/>
  <c r="K1503" i="1"/>
  <c r="K1464" i="1"/>
  <c r="K2061" i="1"/>
  <c r="K1442" i="1"/>
  <c r="K1584" i="1"/>
  <c r="K1585" i="1"/>
  <c r="K1505" i="1"/>
  <c r="K1530" i="1"/>
  <c r="K1860" i="1"/>
  <c r="K892" i="1"/>
  <c r="K1465" i="1"/>
  <c r="K1460" i="1"/>
  <c r="K1466" i="1"/>
  <c r="K2062" i="1"/>
  <c r="K1459" i="1"/>
  <c r="K1975" i="1"/>
  <c r="K1663" i="1"/>
  <c r="K1656" i="1"/>
  <c r="K1662" i="1"/>
  <c r="K2131" i="1"/>
  <c r="K1299" i="1"/>
  <c r="K1243" i="1"/>
  <c r="K1105" i="1"/>
  <c r="K1044" i="1"/>
  <c r="K895" i="1"/>
  <c r="K2253" i="1"/>
  <c r="K893" i="1"/>
  <c r="K1300" i="1"/>
  <c r="K1467" i="1"/>
  <c r="K1242" i="1"/>
  <c r="K1457" i="1"/>
  <c r="K957" i="1"/>
  <c r="K896" i="1"/>
  <c r="K2185" i="1"/>
  <c r="K894" i="1"/>
  <c r="K1586" i="1"/>
  <c r="K2254" i="1"/>
  <c r="K1861" i="1"/>
  <c r="K1301" i="1"/>
  <c r="K1862" i="1"/>
  <c r="K1279" i="1"/>
  <c r="K1841" i="1"/>
  <c r="K1864" i="1"/>
  <c r="K1791" i="1"/>
  <c r="K1863" i="1"/>
  <c r="K1787" i="1"/>
  <c r="K1030" i="1"/>
  <c r="K1587" i="1"/>
  <c r="K1020" i="1"/>
  <c r="K1542" i="1"/>
  <c r="K1212" i="1"/>
  <c r="K1588" i="1"/>
  <c r="K1175" i="1"/>
  <c r="K2127" i="1"/>
  <c r="K1031" i="1"/>
  <c r="K1213" i="1"/>
  <c r="K1006" i="1"/>
  <c r="K1124" i="1"/>
  <c r="K1106" i="1"/>
  <c r="K1099" i="1"/>
  <c r="K958" i="1"/>
  <c r="K930" i="1"/>
  <c r="K1287" i="1"/>
  <c r="K1303" i="1"/>
  <c r="K1589" i="1"/>
  <c r="K1296" i="1"/>
  <c r="K959" i="1"/>
  <c r="K1976" i="1"/>
  <c r="K941" i="1"/>
  <c r="K1866" i="1"/>
  <c r="K1969" i="1"/>
  <c r="K1865" i="1"/>
  <c r="K2255" i="1"/>
  <c r="K1922" i="1"/>
  <c r="K1214" i="1"/>
  <c r="K1590" i="1"/>
  <c r="K1207" i="1"/>
  <c r="K1725" i="1"/>
  <c r="K1571" i="1"/>
  <c r="K2186" i="1"/>
  <c r="K1718" i="1"/>
  <c r="K2182" i="1"/>
  <c r="K1468" i="1"/>
  <c r="K1441" i="1"/>
  <c r="K1215" i="1"/>
  <c r="K2064" i="1"/>
  <c r="K1200" i="1"/>
  <c r="K1032" i="1"/>
  <c r="K994" i="1"/>
  <c r="K1591" i="1"/>
  <c r="K1536" i="1"/>
  <c r="K2032" i="1"/>
  <c r="K1592" i="1"/>
  <c r="K1593" i="1"/>
  <c r="K1302" i="1"/>
  <c r="K1523" i="1"/>
  <c r="K2128" i="1"/>
  <c r="K1216" i="1"/>
  <c r="K960" i="1"/>
  <c r="K1594" i="1"/>
  <c r="K903" i="1"/>
  <c r="K1578" i="1"/>
  <c r="K1595" i="1"/>
  <c r="K1726" i="1"/>
  <c r="K1514" i="1"/>
  <c r="K1716" i="1"/>
  <c r="K1727" i="1"/>
  <c r="K1720" i="1"/>
  <c r="K961" i="1"/>
  <c r="K2248" i="1"/>
  <c r="K1469" i="1"/>
  <c r="K962" i="1"/>
  <c r="K947" i="1"/>
  <c r="K1337" i="1"/>
  <c r="K1217" i="1"/>
  <c r="K1146" i="1"/>
  <c r="K2138" i="1"/>
  <c r="K1755" i="1"/>
  <c r="K1596" i="1"/>
  <c r="K2139" i="1"/>
  <c r="K1576" i="1"/>
  <c r="K2133" i="1"/>
  <c r="K1597" i="1"/>
  <c r="K1531" i="1"/>
  <c r="K1664" i="1"/>
  <c r="K1338" i="1"/>
  <c r="K1033" i="1"/>
  <c r="K1978" i="1"/>
  <c r="K970" i="1"/>
  <c r="K2258" i="1"/>
  <c r="K1304" i="1"/>
  <c r="K2237" i="1"/>
  <c r="K1363" i="1"/>
  <c r="K2129" i="1"/>
  <c r="K1439" i="1"/>
  <c r="K1107" i="1"/>
  <c r="K1040" i="1"/>
  <c r="K2055" i="1"/>
  <c r="K2067" i="1"/>
  <c r="K1979" i="1"/>
  <c r="K1041" i="1"/>
  <c r="K1923" i="1"/>
  <c r="K1626" i="1"/>
  <c r="K1109" i="1"/>
  <c r="K1666" i="1"/>
  <c r="K1039" i="1"/>
  <c r="K1653" i="1"/>
  <c r="K1110" i="1"/>
  <c r="K1770" i="1"/>
  <c r="K1055" i="1"/>
  <c r="K2209" i="1"/>
  <c r="K2207" i="1"/>
  <c r="K1667" i="1"/>
  <c r="K1641" i="1"/>
  <c r="K1218" i="1"/>
  <c r="K1306" i="1"/>
  <c r="K1121" i="1"/>
  <c r="K1305" i="1"/>
  <c r="K1489" i="1"/>
  <c r="K1364" i="1"/>
  <c r="K1980" i="1"/>
  <c r="K1388" i="1"/>
  <c r="K1601" i="1"/>
  <c r="K1382" i="1"/>
  <c r="K1570" i="1"/>
  <c r="K1219" i="1"/>
  <c r="K1186" i="1"/>
  <c r="K1220" i="1"/>
  <c r="K2069" i="1"/>
  <c r="K1152" i="1"/>
  <c r="K1602" i="1"/>
  <c r="K1544" i="1"/>
  <c r="K1111" i="1"/>
  <c r="K1057" i="1"/>
  <c r="K1471" i="1"/>
  <c r="K1434" i="1"/>
  <c r="K1981" i="1"/>
  <c r="K1948" i="1"/>
  <c r="K2068" i="1"/>
  <c r="K1603" i="1"/>
  <c r="K1221" i="1"/>
  <c r="K1472" i="1"/>
  <c r="K1086" i="1"/>
  <c r="K1450" i="1"/>
  <c r="K1984" i="1"/>
  <c r="K1598" i="1"/>
  <c r="K1771" i="1"/>
  <c r="K1766" i="1"/>
  <c r="K1728" i="1"/>
  <c r="K1721" i="1"/>
  <c r="K1925" i="1"/>
  <c r="K1222" i="1"/>
  <c r="K1133" i="1"/>
  <c r="K2243" i="1"/>
  <c r="K1365" i="1"/>
  <c r="K1359" i="1"/>
  <c r="K1112" i="1"/>
  <c r="K1926" i="1"/>
  <c r="K1924" i="1"/>
  <c r="K1113" i="1"/>
  <c r="K1108" i="1"/>
  <c r="K2141" i="1"/>
  <c r="K1951" i="1"/>
  <c r="K1668" i="1"/>
  <c r="K1868" i="1"/>
  <c r="K1634" i="1"/>
  <c r="K1366" i="1"/>
  <c r="K1927" i="1"/>
  <c r="K1361" i="1"/>
  <c r="K1918" i="1"/>
  <c r="K1251" i="1"/>
  <c r="K2051" i="1"/>
  <c r="K1669" i="1"/>
  <c r="K1643" i="1"/>
  <c r="K1772" i="1"/>
  <c r="K2059" i="1"/>
  <c r="K1605" i="1"/>
  <c r="K1987" i="1"/>
  <c r="K1566" i="1"/>
  <c r="K1986" i="1"/>
  <c r="K1389" i="1"/>
  <c r="K1383" i="1"/>
  <c r="K1869" i="1"/>
  <c r="K1854" i="1"/>
  <c r="K1223" i="1"/>
  <c r="K1870" i="1"/>
  <c r="K1172" i="1"/>
  <c r="K1872" i="1"/>
  <c r="K1799" i="1"/>
  <c r="K1871" i="1"/>
  <c r="K2073" i="1"/>
  <c r="K1606" i="1"/>
  <c r="K1604" i="1"/>
  <c r="K2137" i="1"/>
  <c r="K1988" i="1"/>
  <c r="K2144" i="1"/>
  <c r="K1953" i="1"/>
  <c r="K2264" i="1"/>
  <c r="K2119" i="1"/>
  <c r="K1473" i="1"/>
  <c r="K2213" i="1"/>
  <c r="K1470" i="1"/>
  <c r="K2187" i="1"/>
  <c r="K2183" i="1"/>
  <c r="K2265" i="1"/>
  <c r="K1977" i="1"/>
  <c r="K2256" i="1"/>
  <c r="K1607" i="1"/>
  <c r="K1577" i="1"/>
  <c r="K2143" i="1"/>
  <c r="K1874" i="1"/>
  <c r="K1327" i="1"/>
  <c r="K1811" i="1"/>
  <c r="K1873" i="1"/>
  <c r="K1810" i="1"/>
  <c r="K1368" i="1"/>
  <c r="K2146" i="1"/>
  <c r="K1360" i="1"/>
  <c r="K2266" i="1"/>
  <c r="K2132" i="1"/>
  <c r="K2282" i="1"/>
  <c r="K2074" i="1"/>
  <c r="K2071" i="1"/>
  <c r="K1599" i="1"/>
  <c r="K1608" i="1"/>
  <c r="K1580" i="1"/>
  <c r="K1474" i="1"/>
  <c r="K1417" i="1"/>
  <c r="K2075" i="1"/>
  <c r="K2070" i="1"/>
  <c r="K1308" i="1"/>
  <c r="K1307" i="1"/>
  <c r="K2214" i="1"/>
  <c r="K1990" i="1"/>
  <c r="K1985" i="1"/>
  <c r="K1369" i="1"/>
  <c r="K1392" i="1"/>
  <c r="K1362" i="1"/>
  <c r="K1381" i="1"/>
  <c r="K1391" i="1"/>
  <c r="K1377" i="1"/>
  <c r="K1370" i="1"/>
  <c r="K2147" i="1"/>
  <c r="K1367" i="1"/>
  <c r="K2125" i="1"/>
  <c r="K2076" i="1"/>
  <c r="K1670" i="1"/>
  <c r="K2148" i="1"/>
  <c r="K1620" i="1"/>
  <c r="K2140" i="1"/>
  <c r="K1475" i="1"/>
  <c r="K1435" i="1"/>
  <c r="K1395" i="1"/>
  <c r="K1390" i="1"/>
  <c r="K1394" i="1"/>
  <c r="K1393" i="1"/>
  <c r="K2216" i="1"/>
  <c r="K1385" i="1"/>
  <c r="K2217" i="1"/>
  <c r="K2202" i="1"/>
  <c r="K2077" i="1"/>
  <c r="K1610" i="1"/>
  <c r="K1992" i="1"/>
  <c r="K1529" i="1"/>
  <c r="K2150" i="1"/>
  <c r="K2149" i="1"/>
  <c r="K1875" i="1"/>
  <c r="K1796" i="1"/>
  <c r="K1611" i="1"/>
  <c r="K2079" i="1"/>
  <c r="K2078" i="1"/>
  <c r="K1371" i="1"/>
  <c r="K1316" i="1"/>
  <c r="K2056" i="1"/>
  <c r="K1939" i="1"/>
  <c r="K1774" i="1"/>
  <c r="K1773" i="1"/>
  <c r="K1994" i="1"/>
  <c r="K1989" i="1"/>
  <c r="K1995" i="1"/>
  <c r="K2151" i="1"/>
  <c r="K2142" i="1"/>
  <c r="K1876" i="1"/>
  <c r="K1805" i="1"/>
  <c r="K1775" i="1"/>
  <c r="K1760" i="1"/>
  <c r="K2252" i="1"/>
  <c r="K1996" i="1"/>
  <c r="K2268" i="1"/>
  <c r="K2257" i="1"/>
  <c r="K2152" i="1"/>
  <c r="K2135" i="1"/>
  <c r="K1793" i="1"/>
  <c r="K1612" i="1"/>
  <c r="K1600" i="1"/>
  <c r="K1398" i="1"/>
  <c r="K1397" i="1"/>
  <c r="K2246" i="1"/>
  <c r="K1878" i="1"/>
  <c r="K2082" i="1"/>
  <c r="K1822" i="1"/>
  <c r="K2072" i="1"/>
  <c r="K1673" i="1"/>
  <c r="K1623" i="1"/>
  <c r="K2154" i="1"/>
  <c r="K2134" i="1"/>
  <c r="K1928" i="1"/>
  <c r="K1929" i="1"/>
  <c r="K1899" i="1"/>
  <c r="K1776" i="1"/>
  <c r="K2083" i="1"/>
  <c r="K1767" i="1"/>
  <c r="K2270" i="1"/>
  <c r="K1998" i="1"/>
  <c r="K1957" i="1"/>
  <c r="K1999" i="1"/>
  <c r="K1696" i="1"/>
  <c r="K1997" i="1"/>
  <c r="K2085" i="1"/>
  <c r="K2081" i="1"/>
  <c r="K2084" i="1"/>
  <c r="K2037" i="1"/>
  <c r="K1476" i="1"/>
  <c r="K1396" i="1"/>
  <c r="K2025" i="1"/>
  <c r="K1372" i="1"/>
  <c r="K1879" i="1"/>
  <c r="K1310" i="1"/>
  <c r="K2156" i="1"/>
  <c r="K1852" i="1"/>
  <c r="K2145" i="1"/>
  <c r="K1613" i="1"/>
  <c r="K1880" i="1"/>
  <c r="K1569" i="1"/>
  <c r="K1844" i="1"/>
  <c r="K1674" i="1"/>
  <c r="K1659" i="1"/>
  <c r="K1982" i="1"/>
  <c r="K1675" i="1"/>
  <c r="K1621" i="1"/>
  <c r="K2117" i="1"/>
  <c r="K1399" i="1"/>
  <c r="K2001" i="1"/>
  <c r="K1387" i="1"/>
  <c r="K1956" i="1"/>
  <c r="K1676" i="1"/>
  <c r="K1647" i="1"/>
  <c r="K1930" i="1"/>
  <c r="K1672" i="1"/>
  <c r="K2002" i="1"/>
  <c r="K1678" i="1"/>
  <c r="K1931" i="1"/>
  <c r="K1650" i="1"/>
  <c r="K2088" i="1"/>
  <c r="K1905" i="1"/>
  <c r="K2089" i="1"/>
  <c r="K2003" i="1"/>
  <c r="K2158" i="1"/>
  <c r="K1974" i="1"/>
  <c r="K2155" i="1"/>
  <c r="K1932" i="1"/>
  <c r="K1902" i="1"/>
  <c r="K1729" i="1"/>
  <c r="K1679" i="1"/>
  <c r="K1627" i="1"/>
  <c r="K1614" i="1"/>
  <c r="K1731" i="1"/>
  <c r="K1609" i="1"/>
  <c r="K1494" i="1"/>
  <c r="K2271" i="1"/>
  <c r="K1991" i="1"/>
  <c r="K2260" i="1"/>
  <c r="K1618" i="1"/>
  <c r="K1617" i="1"/>
  <c r="K1616" i="1"/>
  <c r="K1487" i="1"/>
  <c r="K2005" i="1"/>
  <c r="K1983" i="1"/>
  <c r="K1619" i="1"/>
  <c r="K1881" i="1"/>
  <c r="K1615" i="1"/>
  <c r="K1877" i="1"/>
  <c r="K1732" i="1"/>
  <c r="K1711" i="1"/>
  <c r="K2153" i="1"/>
  <c r="K2006" i="1"/>
  <c r="K1993" i="1"/>
  <c r="K1680" i="1"/>
  <c r="K1671" i="1"/>
  <c r="K2272" i="1"/>
  <c r="K2250" i="1"/>
  <c r="K1777" i="1"/>
  <c r="K2273" i="1"/>
  <c r="K1769" i="1"/>
  <c r="K2269" i="1"/>
  <c r="K1778" i="1"/>
  <c r="K1764" i="1"/>
  <c r="K1933" i="1"/>
  <c r="K1794" i="1"/>
  <c r="K1919" i="1"/>
  <c r="K2007" i="1"/>
  <c r="K1730" i="1"/>
  <c r="K1942" i="1"/>
  <c r="K2008" i="1"/>
  <c r="K1750" i="1"/>
  <c r="K1961" i="1"/>
  <c r="K1681" i="1"/>
  <c r="K2009" i="1"/>
  <c r="K1960" i="1"/>
  <c r="K1780" i="1"/>
  <c r="K2090" i="1"/>
  <c r="K1753" i="1"/>
  <c r="K2218" i="1"/>
  <c r="K2010" i="1"/>
  <c r="K1944" i="1"/>
  <c r="K1884" i="1"/>
  <c r="K1734" i="1"/>
  <c r="K1851" i="1"/>
  <c r="K2219" i="1"/>
  <c r="K1690" i="1"/>
  <c r="K2274" i="1"/>
  <c r="K2251" i="1"/>
  <c r="K1682" i="1"/>
  <c r="K2091" i="1"/>
  <c r="K1677" i="1"/>
  <c r="K1735" i="1"/>
  <c r="K1736" i="1"/>
  <c r="K1688" i="1"/>
  <c r="K2275" i="1"/>
  <c r="K1691" i="1"/>
  <c r="K2262" i="1"/>
  <c r="K2080" i="1"/>
  <c r="K2094" i="1"/>
  <c r="K2057" i="1"/>
  <c r="K1737" i="1"/>
  <c r="K2276" i="1"/>
  <c r="K1733" i="1"/>
  <c r="K2267" i="1"/>
  <c r="K2220" i="1"/>
  <c r="K2095" i="1"/>
  <c r="K2122" i="1"/>
  <c r="K2065" i="1"/>
  <c r="K1683" i="1"/>
  <c r="K1665" i="1"/>
  <c r="K1684" i="1"/>
  <c r="K2221" i="1"/>
  <c r="K1622" i="1"/>
  <c r="K1781" i="1"/>
  <c r="K1779" i="1"/>
  <c r="K1740" i="1"/>
  <c r="K1685" i="1"/>
  <c r="K2043" i="1"/>
  <c r="K2011" i="1"/>
  <c r="K2012" i="1"/>
  <c r="K1973" i="1"/>
  <c r="K2097" i="1"/>
  <c r="K2004" i="1"/>
  <c r="K2028" i="1"/>
  <c r="K1885" i="1"/>
  <c r="K1835" i="1"/>
  <c r="K1886" i="1"/>
  <c r="K1761" i="1"/>
  <c r="K2099" i="1"/>
  <c r="K2049" i="1"/>
  <c r="K2277" i="1"/>
  <c r="K1768" i="1"/>
  <c r="K2259" i="1"/>
  <c r="K2222" i="1"/>
  <c r="K1867" i="1"/>
  <c r="K2211" i="1"/>
  <c r="K2100" i="1"/>
  <c r="K2050" i="1"/>
  <c r="K1783" i="1"/>
  <c r="K1752" i="1"/>
  <c r="K1741" i="1"/>
  <c r="K2101" i="1"/>
  <c r="K1739" i="1"/>
  <c r="K2096" i="1"/>
  <c r="K2053" i="1"/>
  <c r="K1742" i="1"/>
  <c r="K1888" i="1"/>
  <c r="K1738" i="1"/>
  <c r="K1889" i="1"/>
  <c r="K2103" i="1"/>
  <c r="K1795" i="1"/>
  <c r="K1784" i="1"/>
  <c r="K1890" i="1"/>
  <c r="K1800" i="1"/>
  <c r="K1913" i="1"/>
  <c r="K1891" i="1"/>
  <c r="K1828" i="1"/>
  <c r="K1892" i="1"/>
  <c r="K2013" i="1"/>
  <c r="K1792" i="1"/>
  <c r="K1949" i="1"/>
  <c r="K1785" i="1"/>
  <c r="K2104" i="1"/>
  <c r="K1782" i="1"/>
  <c r="K2278" i="1"/>
  <c r="K2086" i="1"/>
  <c r="K2161" i="1"/>
  <c r="K2236" i="1"/>
  <c r="K2123" i="1"/>
  <c r="K1893" i="1"/>
  <c r="K2279" i="1"/>
  <c r="K1887" i="1"/>
  <c r="K2261" i="1"/>
  <c r="K1786" i="1"/>
  <c r="K2105" i="1"/>
  <c r="K1702" i="1"/>
  <c r="K2093" i="1"/>
  <c r="K1894" i="1"/>
  <c r="K2014" i="1"/>
  <c r="K1882" i="1"/>
  <c r="K2015" i="1"/>
  <c r="K1895" i="1"/>
  <c r="K2162" i="1"/>
  <c r="K1883" i="1"/>
  <c r="K2223" i="1"/>
  <c r="K2181" i="1"/>
  <c r="K2016" i="1"/>
  <c r="K2163" i="1"/>
  <c r="K2157" i="1"/>
  <c r="K2164" i="1"/>
  <c r="K2136" i="1"/>
  <c r="K2120" i="1"/>
  <c r="K2106" i="1"/>
  <c r="K2107" i="1"/>
  <c r="K2063" i="1"/>
  <c r="K2160" i="1"/>
  <c r="K2108" i="1"/>
  <c r="K2087" i="1"/>
  <c r="K2000" i="1"/>
  <c r="K2224" i="1"/>
  <c r="K1934" i="1"/>
  <c r="K1936" i="1"/>
  <c r="K2018" i="1"/>
  <c r="K1900" i="1"/>
  <c r="K2017" i="1"/>
  <c r="K1937" i="1"/>
  <c r="K1935" i="1"/>
  <c r="K2020" i="1"/>
  <c r="K1938" i="1"/>
  <c r="K2019" i="1"/>
  <c r="K2190" i="1"/>
  <c r="K1904" i="1"/>
  <c r="K2168" i="1"/>
  <c r="K2159" i="1"/>
  <c r="K2109" i="1"/>
  <c r="K2102" i="1"/>
  <c r="K2167" i="1"/>
  <c r="K2022" i="1"/>
  <c r="K2170" i="1"/>
  <c r="K2021" i="1"/>
  <c r="K2124" i="1"/>
  <c r="K2110" i="1"/>
  <c r="K2111" i="1"/>
  <c r="K2066" i="1"/>
  <c r="K2092" i="1"/>
  <c r="K2189" i="1"/>
  <c r="K2171" i="1"/>
  <c r="K2225" i="1"/>
  <c r="K2118" i="1"/>
  <c r="K2226" i="1"/>
  <c r="K2227" i="1"/>
  <c r="K2201" i="1"/>
  <c r="K2121" i="1"/>
  <c r="K2112" i="1"/>
  <c r="K2228" i="1"/>
  <c r="K2023" i="1"/>
  <c r="K2215" i="1"/>
  <c r="K2193" i="1"/>
  <c r="K2192" i="1"/>
  <c r="K2113" i="1"/>
  <c r="K2054" i="1"/>
  <c r="K2114" i="1"/>
  <c r="K2280" i="1"/>
  <c r="K2098" i="1"/>
  <c r="K2242" i="1"/>
  <c r="K2229" i="1"/>
  <c r="K2204" i="1"/>
  <c r="K2194" i="1"/>
  <c r="K2195" i="1"/>
  <c r="K2191" i="1"/>
  <c r="K2230" i="1"/>
  <c r="K2177" i="1"/>
  <c r="K2196" i="1"/>
  <c r="K2173" i="1"/>
  <c r="K2231" i="1"/>
  <c r="K2166" i="1"/>
  <c r="K2232" i="1"/>
  <c r="K2203" i="1"/>
  <c r="K2205" i="1"/>
  <c r="K2174" i="1"/>
  <c r="K2197" i="1"/>
  <c r="K2165" i="1"/>
  <c r="K2188" i="1"/>
  <c r="K2175" i="1"/>
  <c r="K2233" i="1"/>
  <c r="K2172" i="1"/>
  <c r="K2212" i="1"/>
  <c r="K2176" i="1"/>
  <c r="K2234" i="1"/>
  <c r="K2169" i="1"/>
  <c r="K2210" i="1"/>
  <c r="K2281" i="1"/>
  <c r="K2263" i="1"/>
  <c r="K2249" i="1"/>
  <c r="K2235" i="1"/>
  <c r="K2200" i="1"/>
  <c r="K223" i="1"/>
  <c r="K171" i="1"/>
  <c r="K237" i="1"/>
  <c r="K170" i="1"/>
  <c r="K169" i="1"/>
  <c r="K251" i="1"/>
  <c r="K219" i="1"/>
  <c r="K256" i="1"/>
  <c r="K250" i="1"/>
  <c r="K310" i="1"/>
  <c r="K249" i="1"/>
  <c r="K308" i="1"/>
  <c r="K248" i="1"/>
  <c r="K253" i="1"/>
  <c r="K247" i="1"/>
  <c r="K246" i="1"/>
  <c r="K272" i="1"/>
  <c r="K245" i="1"/>
  <c r="K244" i="1"/>
  <c r="K296" i="1"/>
  <c r="K243" i="1"/>
  <c r="K283" i="1"/>
  <c r="K242" i="1"/>
  <c r="K318" i="1"/>
  <c r="K303" i="1"/>
  <c r="K317" i="1"/>
  <c r="K316" i="1"/>
  <c r="K340" i="1"/>
  <c r="K315" i="1"/>
  <c r="K330" i="1"/>
  <c r="K314" i="1"/>
  <c r="K353" i="1"/>
  <c r="K319" i="1"/>
  <c r="K352" i="1"/>
  <c r="K351" i="1"/>
  <c r="K350" i="1"/>
  <c r="K349" i="1"/>
  <c r="K348" i="1"/>
  <c r="K347" i="1"/>
  <c r="K346" i="1"/>
  <c r="K367" i="1"/>
  <c r="K345" i="1"/>
  <c r="K372" i="1"/>
  <c r="K370" i="1"/>
  <c r="K450" i="1"/>
  <c r="K402" i="1"/>
  <c r="K484" i="1"/>
  <c r="K449" i="1"/>
  <c r="K496" i="1"/>
  <c r="K448" i="1"/>
  <c r="K447" i="1"/>
  <c r="K446" i="1"/>
  <c r="K445" i="1"/>
  <c r="K444" i="1"/>
  <c r="K443" i="1"/>
  <c r="K442" i="1"/>
  <c r="K493" i="1"/>
  <c r="K441" i="1"/>
  <c r="K462" i="1"/>
  <c r="K440" i="1"/>
  <c r="K439" i="1"/>
  <c r="K438" i="1"/>
  <c r="K437" i="1"/>
  <c r="K498" i="1"/>
  <c r="K436" i="1"/>
  <c r="K435" i="1"/>
  <c r="K434" i="1"/>
  <c r="K466" i="1"/>
  <c r="K433" i="1"/>
  <c r="K432" i="1"/>
  <c r="K431" i="1"/>
  <c r="K468" i="1"/>
  <c r="K430" i="1"/>
  <c r="K458" i="1"/>
  <c r="K429" i="1"/>
  <c r="K428" i="1"/>
  <c r="K427" i="1"/>
  <c r="K456" i="1"/>
  <c r="K426" i="1"/>
  <c r="K463" i="1"/>
  <c r="K425" i="1"/>
  <c r="K424" i="1"/>
  <c r="K467" i="1"/>
  <c r="K423" i="1"/>
  <c r="K422" i="1"/>
  <c r="K421" i="1"/>
  <c r="K511" i="1"/>
  <c r="K479" i="1"/>
  <c r="K510" i="1"/>
  <c r="K509" i="1"/>
  <c r="K508" i="1"/>
  <c r="K507" i="1"/>
  <c r="K527" i="1"/>
  <c r="K506" i="1"/>
  <c r="K505" i="1"/>
  <c r="K504" i="1"/>
  <c r="K503" i="1"/>
  <c r="K519" i="1"/>
  <c r="K502" i="1"/>
  <c r="K545" i="1"/>
  <c r="K501" i="1"/>
  <c r="K536" i="1"/>
  <c r="K500" i="1"/>
  <c r="K542" i="1"/>
  <c r="K499" i="1"/>
  <c r="K459" i="1"/>
  <c r="K555" i="1"/>
  <c r="K586" i="1"/>
  <c r="K554" i="1"/>
  <c r="K574" i="1"/>
  <c r="K553" i="1"/>
  <c r="K552" i="1"/>
  <c r="K551" i="1"/>
  <c r="K584" i="1"/>
  <c r="K550" i="1"/>
  <c r="K565" i="1"/>
  <c r="K549" i="1"/>
  <c r="K548" i="1"/>
  <c r="K559" i="1"/>
  <c r="K547" i="1"/>
  <c r="K546" i="1"/>
  <c r="K579" i="1"/>
  <c r="K602" i="1"/>
  <c r="K643" i="1"/>
  <c r="K601" i="1"/>
  <c r="K600" i="1"/>
  <c r="K599" i="1"/>
  <c r="K618" i="1"/>
  <c r="K598" i="1"/>
  <c r="K652" i="1"/>
  <c r="K597" i="1"/>
  <c r="K653" i="1"/>
  <c r="K596" i="1"/>
  <c r="K626" i="1"/>
  <c r="K595" i="1"/>
  <c r="K594" i="1"/>
  <c r="K593" i="1"/>
  <c r="K632" i="1"/>
  <c r="K592" i="1"/>
  <c r="K591" i="1"/>
  <c r="K611" i="1"/>
  <c r="K590" i="1"/>
  <c r="K589" i="1"/>
  <c r="K638" i="1"/>
  <c r="K588" i="1"/>
  <c r="K587" i="1"/>
  <c r="K631" i="1"/>
  <c r="K82" i="1"/>
  <c r="K95" i="1"/>
  <c r="K85" i="1"/>
  <c r="K119" i="1"/>
  <c r="K84" i="1"/>
  <c r="K118" i="1"/>
  <c r="K659" i="1"/>
  <c r="K83" i="1"/>
  <c r="K688" i="1"/>
  <c r="K658" i="1"/>
  <c r="K657" i="1"/>
  <c r="K662" i="1"/>
  <c r="K656" i="1"/>
  <c r="K677" i="1"/>
  <c r="K655" i="1"/>
  <c r="K685" i="1"/>
  <c r="K654" i="1"/>
  <c r="K6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Cota</author>
    <author>FREELAN08</author>
  </authors>
  <commentList>
    <comment ref="A14" authorId="0" shapeId="0" xr:uid="{72CCCA8C-DAFE-42BF-ADCD-06331F4431F9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conalvias </t>
        </r>
      </text>
    </comment>
    <comment ref="A140" authorId="0" shapeId="0" xr:uid="{569664FA-7A35-4425-B976-AE5B9643D94C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raffety leon van goh </t>
        </r>
      </text>
    </comment>
    <comment ref="A153" authorId="0" shapeId="0" xr:uid="{973048E7-2550-4AF3-9726-2D42D86CF4A2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4" authorId="0" shapeId="0" xr:uid="{5B6F0E05-324F-4783-BCF7-F376AA32C8EA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9" authorId="0" shapeId="0" xr:uid="{A3456511-C702-467F-B91F-D59216BA71AE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65" authorId="0" shapeId="0" xr:uid="{0C58D0E7-0D48-4F0C-AC21-194AEE963F20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001" authorId="0" shapeId="0" xr:uid="{EDA4DF87-01FC-4A05-BC1C-77E6368158E7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03" authorId="0" shapeId="0" xr:uid="{C21122AD-8701-4557-8ED0-92F72AA14D8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86" authorId="0" shapeId="0" xr:uid="{1909CE18-329F-4A4E-8DAB-2725941EAF4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MANUEL BECERRA
</t>
        </r>
      </text>
    </comment>
    <comment ref="A1110" authorId="0" shapeId="0" xr:uid="{2788B7AD-3290-47DB-9C0D-AC23D534BA8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OSWALDO PEREZ</t>
        </r>
      </text>
    </comment>
    <comment ref="A1635" authorId="0" shapeId="0" xr:uid="{0B8DBDA9-3153-491D-BF72-F329C30FCFC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6" authorId="0" shapeId="0" xr:uid="{D77CC58E-9272-4074-ACFC-6EC06453283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7" authorId="0" shapeId="0" xr:uid="{2BC8C352-E544-4E87-AF5D-A00E8F967B1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8" authorId="0" shapeId="0" xr:uid="{6C226D39-8DE0-47A5-BB0E-48D4B39C07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FELIX
</t>
        </r>
      </text>
    </comment>
    <comment ref="A1697" authorId="0" shapeId="0" xr:uid="{9873703F-5CE6-4037-A790-0B14D582A7D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698" authorId="0" shapeId="0" xr:uid="{8151A060-0D25-4563-AD00-70E7DA9B09DF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699" authorId="0" shapeId="0" xr:uid="{762482A9-3299-41E9-9A0C-61B304A8F91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oswaldo perez</t>
        </r>
      </text>
    </comment>
    <comment ref="A1700" authorId="0" shapeId="0" xr:uid="{F5D78FDC-9CFE-4218-A9FA-F62B9A47071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1" authorId="0" shapeId="0" xr:uid="{33BC758E-D656-413C-9D5F-0F53544DA4C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2" authorId="0" shapeId="0" xr:uid="{3D8F884C-8059-4716-BDE9-1B369E7ADB4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6" authorId="0" shapeId="0" xr:uid="{FA53A2E0-5A7D-4C3C-A7ED-B5D347EF208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7" authorId="0" shapeId="0" xr:uid="{19D238A9-F0DC-4C74-B655-0ADC2117B58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9" authorId="0" shapeId="0" xr:uid="{2CA7EAE6-DD57-411A-81B0-DCAC9FBD1BB5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0" authorId="0" shapeId="0" xr:uid="{B4921C64-4A68-4FD6-BE3E-CC9AECE21CD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1" authorId="0" shapeId="0" xr:uid="{4D344DF3-FE3B-4D62-B96B-B09CEC88E45D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3" authorId="0" shapeId="0" xr:uid="{8D97C24A-73B6-41CC-B68B-0D9BCF3F5DA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4" authorId="0" shapeId="0" xr:uid="{9ED1F2DC-760F-44DF-8FC9-DBF9F1CFAC1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5" authorId="0" shapeId="0" xr:uid="{EDB13F2D-7A63-4DD8-9C46-5274FB409D3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8" authorId="0" shapeId="0" xr:uid="{C7C39B1D-9A4F-46CD-8029-C02E643D945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25" authorId="0" shapeId="0" xr:uid="{E179AE80-76CF-4EC8-8A10-3B76CAAF77A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32" authorId="0" shapeId="0" xr:uid="{F245A47C-6134-48F2-B176-BAF28919A14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56" authorId="0" shapeId="0" xr:uid="{CA82BE97-B02C-493E-BB22-E79766E0EC3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</t>
        </r>
      </text>
    </comment>
    <comment ref="A1757" authorId="0" shapeId="0" xr:uid="{EC332E02-3474-4E56-8CD2-BDA59D03CBE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becerra</t>
        </r>
      </text>
    </comment>
    <comment ref="A1758" authorId="0" shapeId="0" xr:uid="{97F88AC1-7896-43FC-96AF-21BCFF0D68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mnaul becerra </t>
        </r>
      </text>
    </comment>
    <comment ref="A1760" authorId="0" shapeId="0" xr:uid="{53717029-C877-4AF7-B6E8-DC9786888DA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becera</t>
        </r>
      </text>
    </comment>
    <comment ref="A1761" authorId="0" shapeId="0" xr:uid="{AF77EF45-BF52-4762-B315-949CF5DBF00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
</t>
        </r>
      </text>
    </comment>
    <comment ref="A1828" authorId="1" shapeId="0" xr:uid="{CC436718-B375-4AAD-B949-D6FF1A464399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87" authorId="0" shapeId="0" xr:uid="{B4C49C60-5ED3-400F-83F6-41BF58BAED2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saul </t>
        </r>
      </text>
    </comment>
    <comment ref="A1888" authorId="0" shapeId="0" xr:uid="{AB923E07-371A-4C5D-B5D3-E1C5D8CF78C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de osvaldo perez </t>
        </r>
      </text>
    </comment>
    <comment ref="A1891" authorId="1" shapeId="0" xr:uid="{88745623-22EE-4698-8F61-FA9911597871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93" authorId="0" shapeId="0" xr:uid="{12D48BA7-4D6C-49D8-B93C-3442D2E935A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carlos yepes</t>
        </r>
      </text>
    </comment>
    <comment ref="A1900" authorId="0" shapeId="0" xr:uid="{5F7BDB82-6DE3-4D3D-A695-62DBAE4BBE9E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REMISION VIAJERADE ALMASA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<sst xmlns="http://schemas.openxmlformats.org/spreadsheetml/2006/main" count="5864" uniqueCount="254">
  <si>
    <t>FECHA</t>
  </si>
  <si>
    <t>UND</t>
  </si>
  <si>
    <t>KILOS</t>
  </si>
  <si>
    <t>Tipo</t>
  </si>
  <si>
    <t>DESCRIPCION</t>
  </si>
  <si>
    <t>Figurado</t>
  </si>
  <si>
    <t>MAQUILA ACERO FIGURADO 5</t>
  </si>
  <si>
    <t>MAQUILA ACERO FIGURADO 6</t>
  </si>
  <si>
    <t>MAQUILA ACERO FIGURADO 7</t>
  </si>
  <si>
    <t>MAQUILA ACERO FIGURADO 8</t>
  </si>
  <si>
    <t>Materia Prima</t>
  </si>
  <si>
    <t>MAQUILA VARILLA RECTA 60 MIL N.6 X 12 MTS</t>
  </si>
  <si>
    <t>MAQUILA VARILLA RECTA 60 MIL N.7 X 12 MTS</t>
  </si>
  <si>
    <t>MAQUILA ACERO FIGURADO 3</t>
  </si>
  <si>
    <t>MAQUILA ACERO FIGURADO 4</t>
  </si>
  <si>
    <t>MAQUILA VARILLA RECTA 60 MIL N.4 X 12 MTS</t>
  </si>
  <si>
    <t>Mallas</t>
  </si>
  <si>
    <t>MAQUILA MALLA ELECT.  E-050 C</t>
  </si>
  <si>
    <t>MAQUILA MALLA ELECT, M-084 C</t>
  </si>
  <si>
    <t>MAQUILA MALLA ELECT. M 188 C</t>
  </si>
  <si>
    <t>MAQUILA ALAMBRE RECOCIDO CAL 18</t>
  </si>
  <si>
    <t>MAQUILA MALLA ELECT, M-106 C</t>
  </si>
  <si>
    <t>MAQUILA VARILLA RECTA 60 MIL N.3 X 12 MTS</t>
  </si>
  <si>
    <t>MAQUILA MALLA ESPECIAL</t>
  </si>
  <si>
    <t>MAQUILA ACERO FIGURADO 1.1/4</t>
  </si>
  <si>
    <t>MAQUILA MALLA ELECT. M 262 C</t>
  </si>
  <si>
    <t>MAQUILA ACERO FIGURADO 2</t>
  </si>
  <si>
    <t>MAQUILA VARILLA RECTA 60 MIL N.5 X 12 MTS</t>
  </si>
  <si>
    <t>MAQUILA VARILLA ENDEREZADA 60 MIL 1/2 X 12 MTS</t>
  </si>
  <si>
    <t>MAQUILA MALLA ELECTROSOLDADA M-063  C</t>
  </si>
  <si>
    <t>MAQUILA MALLA ELECT.  M-295 C</t>
  </si>
  <si>
    <t>MAQUILA VARILLA RECTA 60 MIL N.10 X 12 MTS</t>
  </si>
  <si>
    <t>MAQUILA MALLA ELECT, M-221 CERTIFICADA</t>
  </si>
  <si>
    <t>MAQUILA VARILLA GRAFIL 5.5 MM C</t>
  </si>
  <si>
    <t>MAQUILA GRAFIL FIGURADO 5.5 MM C</t>
  </si>
  <si>
    <t>MAQUILA VARILLA GRAFIL 6.0 MM C</t>
  </si>
  <si>
    <t>MAQUILA GRAFIL FIGURADO 6.0 MM C</t>
  </si>
  <si>
    <t>MAQUILA VARILLA GRAFIL 7MM C</t>
  </si>
  <si>
    <t>MAQUILA GRAFIL FIGURADO 7.0 MM C</t>
  </si>
  <si>
    <t>MAQUILA VARILLA  GRAFIL 8.0 MM C</t>
  </si>
  <si>
    <t>MAQUILA GRAFIL FIGURADO 8.0 MM C</t>
  </si>
  <si>
    <t>MAQUILA  VARILLA GRAFIL 4.0 MM C</t>
  </si>
  <si>
    <t>MAQUILA CHIPA  # 3</t>
  </si>
  <si>
    <t>MAQUILA VARILLA ENDEREZADA 60 MIL 1/2 X 6 MTS APDR</t>
  </si>
  <si>
    <t>MAQUILA MALLA ELECT. H-084 C</t>
  </si>
  <si>
    <t>MAQUILA RAM 140 C</t>
  </si>
  <si>
    <t>MAQUILA VARILLA RECTA 60 MIL N.8 X 12 MTS</t>
  </si>
  <si>
    <t>MAQUILA MALLA ELECTROSOLDADA M-378 CERTIFICADA</t>
  </si>
  <si>
    <t>MAQUILA MALLA ELECT. M-159 C</t>
  </si>
  <si>
    <t>MAQUILA VARILLA GRAFIL 4.0 MM X 6 MTS C</t>
  </si>
  <si>
    <t>MAQUILA VARILLA GRAFIL 4.5 MM  X 6 MTS C</t>
  </si>
  <si>
    <t>MAQUILA VARILLA GRAFIL 5.0 MM  X 6 MTS C</t>
  </si>
  <si>
    <t>MAQUILA MALLA ELECT.  M-131 C</t>
  </si>
  <si>
    <t>MAQUILA VARILLA ENDEREZADA 60 MIL 3/8 X 12 MTS</t>
  </si>
  <si>
    <t>MAQUILA VARILLA ENDEREZADA 60 MIL 9. MM X 6 MTS</t>
  </si>
  <si>
    <t>MAQUILA VARILLA ENDEREZADA 60 MIL 1/4.  X 6 MTS</t>
  </si>
  <si>
    <t>MAQUILA MALLA EN ROLLO E-047  X 18 MTS NC</t>
  </si>
  <si>
    <t>MAQUILA RAM ESPECIAL</t>
  </si>
  <si>
    <t>MAQUILA VARILLA GRAFIL 7.5 MM C</t>
  </si>
  <si>
    <t>MAQUILA VARILLA  GRAFIL 8.5 MM C</t>
  </si>
  <si>
    <t>MAQUILA CHIPA  # 2</t>
  </si>
  <si>
    <t>MAQUILA VARILLA GRAFIL 5.0 MM  C</t>
  </si>
  <si>
    <t>MAQUILA VARILLA  GRAFIL 6.5 MM C</t>
  </si>
  <si>
    <t>MAQUILA VARILLA GRAFIL 7.0 MM  X 6 MTS C</t>
  </si>
  <si>
    <t>MAQUILA VARILLA ENDEREZADA 60 MIL 1/2 X 12 MTS APDR</t>
  </si>
  <si>
    <t>MAQUILA MALLA ELECT. H-221 C</t>
  </si>
  <si>
    <t>MAQUILA MALLA ELECT. H-131 C</t>
  </si>
  <si>
    <t>MAQUILA MALLA ELECT. H-106 C</t>
  </si>
  <si>
    <t>MAQUILA VARILLA GRAFIL 5.5 MM  X 6 MTS C</t>
  </si>
  <si>
    <t>MAQUILA MALLA EN ROLLO M-084 X 18 NC</t>
  </si>
  <si>
    <t>MAQUILA GRAFIL FIGURADO 5.0 MM C</t>
  </si>
  <si>
    <t>MAQUILA MALLA ELEC.  L-131 C</t>
  </si>
  <si>
    <t>MAQUILA VARILLA GRAFIL 8.0 MM  X 6 MTS C</t>
  </si>
  <si>
    <t>MAQUILA MALLA ELECT, M-335 CERTIFICADA</t>
  </si>
  <si>
    <t>MAQUILA CHIPA # 4</t>
  </si>
  <si>
    <t>P - Horas</t>
  </si>
  <si>
    <t>D -Dias</t>
  </si>
  <si>
    <t>Columna1</t>
  </si>
  <si>
    <t>Etiquetas de fila</t>
  </si>
  <si>
    <t>Total general</t>
  </si>
  <si>
    <t>ene</t>
  </si>
  <si>
    <t>3-ene</t>
  </si>
  <si>
    <t>4-ene</t>
  </si>
  <si>
    <t>5-ene</t>
  </si>
  <si>
    <t>6-ene</t>
  </si>
  <si>
    <t>7-ene</t>
  </si>
  <si>
    <t>8-ene</t>
  </si>
  <si>
    <t>11-ene</t>
  </si>
  <si>
    <t>12-ene</t>
  </si>
  <si>
    <t>13-ene</t>
  </si>
  <si>
    <t>14-ene</t>
  </si>
  <si>
    <t>15-ene</t>
  </si>
  <si>
    <t>17-ene</t>
  </si>
  <si>
    <t>18-ene</t>
  </si>
  <si>
    <t>19-ene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</si>
  <si>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</si>
  <si>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</si>
  <si>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</si>
  <si>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</si>
  <si>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</si>
  <si>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</si>
  <si>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</si>
  <si>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</si>
  <si>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</si>
  <si>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</si>
  <si>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</si>
  <si>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</si>
  <si>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feb</t>
  </si>
  <si>
    <t>Etiquetas de columna</t>
  </si>
  <si>
    <t>Suma de P - Horas</t>
  </si>
  <si>
    <t>S</t>
  </si>
  <si>
    <t>C</t>
  </si>
  <si>
    <t>Columna2</t>
  </si>
  <si>
    <t>Columna3</t>
  </si>
  <si>
    <t>Columna5</t>
  </si>
  <si>
    <t>Columna6</t>
  </si>
  <si>
    <t>Columna7</t>
  </si>
  <si>
    <t>:00</t>
  </si>
  <si>
    <t>Total :00</t>
  </si>
  <si>
    <t>:01</t>
  </si>
  <si>
    <t>Total :01</t>
  </si>
  <si>
    <t>:02</t>
  </si>
  <si>
    <t>Total :02</t>
  </si>
  <si>
    <t>:03</t>
  </si>
  <si>
    <t>Total :03</t>
  </si>
  <si>
    <t>:04</t>
  </si>
  <si>
    <t>Total :04</t>
  </si>
  <si>
    <t>:05</t>
  </si>
  <si>
    <t>Total :05</t>
  </si>
  <si>
    <t>:06</t>
  </si>
  <si>
    <t>Total :06</t>
  </si>
  <si>
    <t>:07</t>
  </si>
  <si>
    <t>Total :07</t>
  </si>
  <si>
    <t>:08</t>
  </si>
  <si>
    <t>Total :08</t>
  </si>
  <si>
    <t>:09</t>
  </si>
  <si>
    <t>Total :09</t>
  </si>
  <si>
    <t>:10</t>
  </si>
  <si>
    <t>Total :10</t>
  </si>
  <si>
    <t>:11</t>
  </si>
  <si>
    <t>Total :11</t>
  </si>
  <si>
    <t>:12</t>
  </si>
  <si>
    <t>Total :12</t>
  </si>
  <si>
    <t>:13</t>
  </si>
  <si>
    <t>Total :13</t>
  </si>
  <si>
    <t>:14</t>
  </si>
  <si>
    <t>Total :14</t>
  </si>
  <si>
    <t>:15</t>
  </si>
  <si>
    <t>Total :15</t>
  </si>
  <si>
    <t>:16</t>
  </si>
  <si>
    <t>Total :16</t>
  </si>
  <si>
    <t>:17</t>
  </si>
  <si>
    <t>Total :17</t>
  </si>
  <si>
    <t>:18</t>
  </si>
  <si>
    <t>Total :18</t>
  </si>
  <si>
    <t>:19</t>
  </si>
  <si>
    <t>Total :19</t>
  </si>
  <si>
    <t>:20</t>
  </si>
  <si>
    <t>Total :20</t>
  </si>
  <si>
    <t>:21</t>
  </si>
  <si>
    <t>Total :21</t>
  </si>
  <si>
    <t>:22</t>
  </si>
  <si>
    <t>Total :22</t>
  </si>
  <si>
    <t>:23</t>
  </si>
  <si>
    <t>Total :23</t>
  </si>
  <si>
    <t>:24</t>
  </si>
  <si>
    <t>Total :24</t>
  </si>
  <si>
    <t>:25</t>
  </si>
  <si>
    <t>Total :25</t>
  </si>
  <si>
    <t>:26</t>
  </si>
  <si>
    <t>Total :26</t>
  </si>
  <si>
    <t>:27</t>
  </si>
  <si>
    <t>Total :27</t>
  </si>
  <si>
    <t>:28</t>
  </si>
  <si>
    <t>Total :28</t>
  </si>
  <si>
    <t>:29</t>
  </si>
  <si>
    <t>Total :29</t>
  </si>
  <si>
    <t>:30</t>
  </si>
  <si>
    <t>Total :30</t>
  </si>
  <si>
    <t>:31</t>
  </si>
  <si>
    <t>Total :31</t>
  </si>
  <si>
    <t>:32</t>
  </si>
  <si>
    <t>Total :32</t>
  </si>
  <si>
    <t>:33</t>
  </si>
  <si>
    <t>Total :33</t>
  </si>
  <si>
    <t>:34</t>
  </si>
  <si>
    <t>Total :34</t>
  </si>
  <si>
    <t>:35</t>
  </si>
  <si>
    <t>Total :35</t>
  </si>
  <si>
    <t>:36</t>
  </si>
  <si>
    <t>Total :36</t>
  </si>
  <si>
    <t>:37</t>
  </si>
  <si>
    <t>Total :37</t>
  </si>
  <si>
    <t>:38</t>
  </si>
  <si>
    <t>Total :38</t>
  </si>
  <si>
    <t>:39</t>
  </si>
  <si>
    <t>Total :39</t>
  </si>
  <si>
    <t>:40</t>
  </si>
  <si>
    <t>Total :40</t>
  </si>
  <si>
    <t>:41</t>
  </si>
  <si>
    <t>Total :41</t>
  </si>
  <si>
    <t>:42</t>
  </si>
  <si>
    <t>Total :42</t>
  </si>
  <si>
    <t>:43</t>
  </si>
  <si>
    <t>Total :43</t>
  </si>
  <si>
    <t>:44</t>
  </si>
  <si>
    <t>Total :44</t>
  </si>
  <si>
    <t>:45</t>
  </si>
  <si>
    <t>Total :45</t>
  </si>
  <si>
    <t>:46</t>
  </si>
  <si>
    <t>Total :46</t>
  </si>
  <si>
    <t>:47</t>
  </si>
  <si>
    <t>Total :47</t>
  </si>
  <si>
    <t>:48</t>
  </si>
  <si>
    <t>Total :48</t>
  </si>
  <si>
    <t>:49</t>
  </si>
  <si>
    <t>Total :49</t>
  </si>
  <si>
    <t>:50</t>
  </si>
  <si>
    <t>Total :50</t>
  </si>
  <si>
    <t>:51</t>
  </si>
  <si>
    <t>Total :51</t>
  </si>
  <si>
    <t>:52</t>
  </si>
  <si>
    <t>Total :52</t>
  </si>
  <si>
    <t>:53</t>
  </si>
  <si>
    <t>Total :53</t>
  </si>
  <si>
    <t>:54</t>
  </si>
  <si>
    <t>Total :54</t>
  </si>
  <si>
    <t>:55</t>
  </si>
  <si>
    <t>Total :55</t>
  </si>
  <si>
    <t>:56</t>
  </si>
  <si>
    <t>Total :56</t>
  </si>
  <si>
    <t>:57</t>
  </si>
  <si>
    <t>Total :57</t>
  </si>
  <si>
    <t>:58</t>
  </si>
  <si>
    <t>Total :58</t>
  </si>
  <si>
    <t>:59</t>
  </si>
  <si>
    <t>Total :59</t>
  </si>
  <si>
    <t>1-feb</t>
  </si>
  <si>
    <t>2-feb</t>
  </si>
  <si>
    <t>3-feb</t>
  </si>
  <si>
    <t>4-feb</t>
  </si>
  <si>
    <t>5-feb</t>
  </si>
  <si>
    <t>7-feb</t>
  </si>
  <si>
    <t>8-feb</t>
  </si>
  <si>
    <t>9-feb</t>
  </si>
  <si>
    <t>10-feb</t>
  </si>
  <si>
    <t>11-feb</t>
  </si>
  <si>
    <t>12-feb</t>
  </si>
  <si>
    <t>14-feb</t>
  </si>
  <si>
    <t>15-feb</t>
  </si>
  <si>
    <t>16-feb</t>
  </si>
  <si>
    <t>10-ene</t>
  </si>
  <si>
    <t>Nº REMISION</t>
  </si>
  <si>
    <t>Cuenta de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</si>
</sst>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;@"/>
    <numFmt numFmtId="165" formatCode="d/mm/yyyy\ h:mm:ss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d/mm/yyyy\ h:mm"/>
    </dxf>
    <dxf>
      <numFmt numFmtId="165" formatCode="d/mm/yyyy\ h:mm:ss"/>
    </dxf>
    <dxf>
      <numFmt numFmtId="164" formatCode="h:mm:ss;@"/>
    </dxf>
    <dxf>
      <numFmt numFmtId="165" formatCode="d/mm/yyyy\ h:mm:ss"/>
    </dxf>
    <dxf>
      <numFmt numFmtId="165" formatCode="d/mm/yyyy\ h:mm:ss"/>
    </dxf>
  </dxfs>
  <tableStyles count="1" defaultTableStyle="TableStyleMedium2" defaultPivotStyle="PivotStyleLight16">
    <tableStyle name="Invisible" pivot="0" table="0" count="0" xr9:uid="{039A9D70-3D9D-4CBB-B4B4-4BB8CEC0A4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David Monsalve Alfonso" refreshedDate="44985.781463541665" createdVersion="8" refreshedVersion="8" minRefreshableVersion="3" recordCount="2282" xr:uid="{1ECF1F44-0076-417A-8B1A-F8D9AF5DFC15}">
  <cacheSource type="worksheet">
    <worksheetSource name="Tabla2"/>
  </cacheSource>
  <cacheFields count="13">
    <cacheField name="Nº REMISION " numFmtId="0">
      <sharedItems containsSemiMixedTypes="0" containsString="0" containsNumber="1" containsInteger="1" minValue="1000016974" maxValue="1000018143" count="1111">
        <n v="1000016974"/>
        <n v="1000016975"/>
        <n v="1000016978"/>
        <n v="1000016979"/>
        <n v="1000016981"/>
        <n v="1000016982"/>
        <n v="1000016983"/>
        <n v="1000016984"/>
        <n v="1000016985"/>
        <n v="1000016986"/>
        <n v="1000016987"/>
        <n v="1000016988"/>
        <n v="1000016989"/>
        <n v="1000016990"/>
        <n v="1000016991"/>
        <n v="1000016992"/>
        <n v="1000016993"/>
        <n v="1000016994"/>
        <n v="1000016996"/>
        <n v="1000016997"/>
        <n v="1000016999"/>
        <n v="1000017001"/>
        <n v="1000017002"/>
        <n v="1000017003"/>
        <n v="1000016976"/>
        <n v="1000016977"/>
        <n v="1000016998"/>
        <n v="1000016980"/>
        <n v="1000016995"/>
        <n v="1000017004"/>
        <n v="1000017006"/>
        <n v="1000017044"/>
        <n v="1000017005"/>
        <n v="1000017007"/>
        <n v="1000017008"/>
        <n v="1000017009"/>
        <n v="1000017010"/>
        <n v="1000017013"/>
        <n v="1000017014"/>
        <n v="1000017015"/>
        <n v="1000017016"/>
        <n v="1000017017"/>
        <n v="1000017018"/>
        <n v="1000017019"/>
        <n v="1000017020"/>
        <n v="1000017021"/>
        <n v="1000017022"/>
        <n v="1000017023"/>
        <n v="1000017024"/>
        <n v="1000017025"/>
        <n v="1000017026"/>
        <n v="1000017027"/>
        <n v="1000017028"/>
        <n v="1000017029"/>
        <n v="1000017030"/>
        <n v="1000017031"/>
        <n v="1000017032"/>
        <n v="1000017033"/>
        <n v="1000017034"/>
        <n v="1000017035"/>
        <n v="1000017036"/>
        <n v="1000017038"/>
        <n v="1000017039"/>
        <n v="1000017040"/>
        <n v="1000017041"/>
        <n v="1000017042"/>
        <n v="1000017043"/>
        <n v="1000017048"/>
        <n v="1000017049"/>
        <n v="1000017050"/>
        <n v="1000017051"/>
        <n v="1000017052"/>
        <n v="1000017053"/>
        <n v="1000017054"/>
        <n v="1000017045"/>
        <n v="1000017047"/>
        <n v="1000017011"/>
        <n v="1000017012"/>
        <n v="1000017055"/>
        <n v="1000017056"/>
        <n v="1000017057"/>
        <n v="1000017058"/>
        <n v="1000017059"/>
        <n v="1000017060"/>
        <n v="1000017067"/>
        <n v="1000017071"/>
        <n v="1000017072"/>
        <n v="1000017061"/>
        <n v="1000017062"/>
        <n v="1000017068"/>
        <n v="1000017069"/>
        <n v="1000017070"/>
        <n v="1000017075"/>
        <n v="1000017076"/>
        <n v="1000017064"/>
        <n v="1000017065"/>
        <n v="1000017066"/>
        <n v="1000017073"/>
        <n v="1000017074"/>
        <n v="1000017077"/>
        <n v="1000017078"/>
        <n v="1000017079"/>
        <n v="1000017080"/>
        <n v="1000017081"/>
        <n v="1000017082"/>
        <n v="1000017083"/>
        <n v="1000017084"/>
        <n v="1000017085"/>
        <n v="1000017063"/>
        <n v="1000017098"/>
        <n v="1000017099"/>
        <n v="1000017100"/>
        <n v="1000017101"/>
        <n v="1000017102"/>
        <n v="1000017103"/>
        <n v="1000017104"/>
        <n v="1000017105"/>
        <n v="1000017106"/>
        <n v="1000017109"/>
        <n v="1000017110"/>
        <n v="1000017111"/>
        <n v="1000017112"/>
        <n v="1000017113"/>
        <n v="1000017086"/>
        <n v="1000017087"/>
        <n v="1000017088"/>
        <n v="1000017107"/>
        <n v="1000017108"/>
        <n v="1000017090"/>
        <n v="1000017091"/>
        <n v="1000017092"/>
        <n v="1000017093"/>
        <n v="1000017094"/>
        <n v="1000017095"/>
        <n v="1000017096"/>
        <n v="1000017114"/>
        <n v="1000017115"/>
        <n v="1000017116"/>
        <n v="1000017117"/>
        <n v="1000017118"/>
        <n v="1000017119"/>
        <n v="1000017120"/>
        <n v="1000017127"/>
        <n v="1000017128"/>
        <n v="1000017129"/>
        <n v="1000017130"/>
        <n v="1000017131"/>
        <n v="1000017132"/>
        <n v="1000017133"/>
        <n v="1000017134"/>
        <n v="1000017135"/>
        <n v="1000017121"/>
        <n v="1000017122"/>
        <n v="1000017123"/>
        <n v="1000017124"/>
        <n v="1000017125"/>
        <n v="1000017126"/>
        <n v="1000017136"/>
        <n v="1000017139"/>
        <n v="1000017137"/>
        <n v="1000017138"/>
        <n v="1000017140"/>
        <n v="1000017141"/>
        <n v="1000017145"/>
        <n v="1000017146"/>
        <n v="1000017147"/>
        <n v="1000017148"/>
        <n v="1000017149"/>
        <n v="1000017150"/>
        <n v="1000017152"/>
        <n v="1000017154"/>
        <n v="1000017155"/>
        <n v="1000017160"/>
        <n v="1000017161"/>
        <n v="1000017162"/>
        <n v="1000017163"/>
        <n v="1000017151"/>
        <n v="1000017153"/>
        <n v="1000017156"/>
        <n v="1000017158"/>
        <n v="1000017159"/>
        <n v="1000017157"/>
        <n v="1000017164"/>
        <n v="1000017166"/>
        <n v="1000017170"/>
        <n v="1000017171"/>
        <n v="1000017172"/>
        <n v="1000017173"/>
        <n v="1000017174"/>
        <n v="1000017175"/>
        <n v="1000017176"/>
        <n v="1000017177"/>
        <n v="1000017178"/>
        <n v="1000017179"/>
        <n v="1000017165"/>
        <n v="1000017167"/>
        <n v="1000017168"/>
        <n v="1000017169"/>
        <n v="1000017187"/>
        <n v="1000017188"/>
        <n v="1000017189"/>
        <n v="1000017190"/>
        <n v="1000017184"/>
        <n v="1000017185"/>
        <n v="1000017186"/>
        <n v="1000017182"/>
        <n v="1000017183"/>
        <n v="1000017180"/>
        <n v="1000017181"/>
        <n v="1000017196"/>
        <n v="1000017202"/>
        <n v="1000017195"/>
        <n v="1000017197"/>
        <n v="1000017198"/>
        <n v="1000017208"/>
        <n v="1000017209"/>
        <n v="1000017210"/>
        <n v="1000017211"/>
        <n v="1000017212"/>
        <n v="1000017213"/>
        <n v="1000017214"/>
        <n v="1000017215"/>
        <n v="1000017216"/>
        <n v="1000017217"/>
        <n v="1000017218"/>
        <n v="1000017223"/>
        <n v="1000017224"/>
        <n v="1000017225"/>
        <n v="1000017226"/>
        <n v="1000017227"/>
        <n v="1000017228"/>
        <n v="1000017230"/>
        <n v="1000017231"/>
        <n v="1000017191"/>
        <n v="1000017192"/>
        <n v="1000017201"/>
        <n v="1000017199"/>
        <n v="1000017203"/>
        <n v="1000017204"/>
        <n v="1000017205"/>
        <n v="1000017206"/>
        <n v="1000017207"/>
        <n v="1000017219"/>
        <n v="1000017220"/>
        <n v="1000017221"/>
        <n v="1000017222"/>
        <n v="1000017229"/>
        <n v="1000017232"/>
        <n v="1000017193"/>
        <n v="1000017194"/>
        <n v="1000017200"/>
        <n v="1000017234"/>
        <n v="1000017235"/>
        <n v="1000017238"/>
        <n v="1000017239"/>
        <n v="1000017240"/>
        <n v="1000017241"/>
        <n v="1000017242"/>
        <n v="1000017243"/>
        <n v="1000017245"/>
        <n v="1000017246"/>
        <n v="1000017248"/>
        <n v="1000017250"/>
        <n v="1000017251"/>
        <n v="1000017252"/>
        <n v="1000017244"/>
        <n v="1000017236"/>
        <n v="1000017237"/>
        <n v="1000017247"/>
        <n v="1000017249"/>
        <n v="1000017253"/>
        <n v="1000017254"/>
        <n v="1000017255"/>
        <n v="1000017256"/>
        <n v="1000017258"/>
        <n v="1000017259"/>
        <n v="1000017260"/>
        <n v="1000017257"/>
        <n v="1000017261"/>
        <n v="1000017262"/>
        <n v="1000017263"/>
        <n v="1000017271"/>
        <n v="1000017275"/>
        <n v="1000017276"/>
        <n v="1000017277"/>
        <n v="1000017280"/>
        <n v="1000017266"/>
        <n v="1000017267"/>
        <n v="1000017268"/>
        <n v="1000017269"/>
        <n v="1000017270"/>
        <n v="1000017272"/>
        <n v="1000017273"/>
        <n v="1000017274"/>
        <n v="1000017278"/>
        <n v="1000017279"/>
        <n v="1000017281"/>
        <n v="1000017282"/>
        <n v="1000017264"/>
        <n v="1000017265"/>
        <n v="1000017286"/>
        <n v="1000017287"/>
        <n v="1000017288"/>
        <n v="1000017292"/>
        <n v="1000017300"/>
        <n v="1000017301"/>
        <n v="1000017302"/>
        <n v="1000017303"/>
        <n v="1000017283"/>
        <n v="1000017284"/>
        <n v="1000017285"/>
        <n v="1000017289"/>
        <n v="1000017290"/>
        <n v="1000017291"/>
        <n v="1000017293"/>
        <n v="1000017296"/>
        <n v="1000017297"/>
        <n v="1000017298"/>
        <n v="1000017299"/>
        <n v="1000017304"/>
        <n v="1000017305"/>
        <n v="1000017306"/>
        <n v="1000017308"/>
        <n v="1000017309"/>
        <n v="1000017310"/>
        <n v="1000017311"/>
        <n v="1000017312"/>
        <n v="1000017313"/>
        <n v="1000017314"/>
        <n v="1000017315"/>
        <n v="1000017316"/>
        <n v="1000017307"/>
        <n v="1000017294"/>
        <n v="1000017295"/>
        <n v="1000017317"/>
        <n v="1000017319"/>
        <n v="1000017320"/>
        <n v="1000017321"/>
        <n v="1000017322"/>
        <n v="1000017323"/>
        <n v="1000017324"/>
        <n v="1000017326"/>
        <n v="1000017328"/>
        <n v="1000017329"/>
        <n v="1000017330"/>
        <n v="1000017331"/>
        <n v="1000017332"/>
        <n v="1000017334"/>
        <n v="1000017335"/>
        <n v="1000017327"/>
        <n v="1000017333"/>
        <n v="1000017318"/>
        <n v="1000017325"/>
        <n v="1000017353"/>
        <n v="1000017339"/>
        <n v="1000017340"/>
        <n v="1000017341"/>
        <n v="1000017342"/>
        <n v="1000017343"/>
        <n v="1000017347"/>
        <n v="1000017354"/>
        <n v="1000017356"/>
        <n v="1000017358"/>
        <n v="1000017359"/>
        <n v="1000017336"/>
        <n v="1000017337"/>
        <n v="1000017338"/>
        <n v="1000017344"/>
        <n v="1000017345"/>
        <n v="1000017346"/>
        <n v="1000017348"/>
        <n v="1000017349"/>
        <n v="1000017350"/>
        <n v="1000017351"/>
        <n v="1000017352"/>
        <n v="1000017355"/>
        <n v="1000017357"/>
        <n v="1000017360"/>
        <n v="1000017361"/>
        <n v="1000017365"/>
        <n v="1000017366"/>
        <n v="1000017375"/>
        <n v="1000017362"/>
        <n v="1000017364"/>
        <n v="1000017368"/>
        <n v="1000017369"/>
        <n v="1000017370"/>
        <n v="1000017376"/>
        <n v="1000017377"/>
        <n v="1000017378"/>
        <n v="1000017382"/>
        <n v="1000017371"/>
        <n v="1000017372"/>
        <n v="1000017373"/>
        <n v="1000017374"/>
        <n v="1000017380"/>
        <n v="1000017381"/>
        <n v="1000017367"/>
        <n v="1000017363"/>
        <n v="1000017383"/>
        <n v="1000017384"/>
        <n v="1000017385"/>
        <n v="1000017386"/>
        <n v="1000017390"/>
        <n v="1000017391"/>
        <n v="1000017395"/>
        <n v="1000017404"/>
        <n v="1000017405"/>
        <n v="1000017406"/>
        <n v="1000017407"/>
        <n v="1000017408"/>
        <n v="1000017409"/>
        <n v="1000017387"/>
        <n v="1000017388"/>
        <n v="1000017389"/>
        <n v="1000017392"/>
        <n v="1000017396"/>
        <n v="1000017397"/>
        <n v="1000017398"/>
        <n v="1000017399"/>
        <n v="1000017400"/>
        <n v="1000017402"/>
        <n v="1000017403"/>
        <n v="1000017410"/>
        <n v="1000017411"/>
        <n v="1000017412"/>
        <n v="1000017413"/>
        <n v="1000017414"/>
        <n v="1000017415"/>
        <n v="1000017416"/>
        <n v="1000017417"/>
        <n v="1000017418"/>
        <n v="1000017419"/>
        <n v="1000017420"/>
        <n v="1000017401"/>
        <n v="1000017421"/>
        <n v="1000017422"/>
        <n v="1000017423"/>
        <n v="1000017429"/>
        <n v="1000017430"/>
        <n v="1000017431"/>
        <n v="1000017432"/>
        <n v="1000017433"/>
        <n v="1000017434"/>
        <n v="1000017435"/>
        <n v="1000017436"/>
        <n v="1000017437"/>
        <n v="1000017424"/>
        <n v="1000017425"/>
        <n v="1000017426"/>
        <n v="1000017427"/>
        <n v="1000017428"/>
        <n v="1000017440"/>
        <n v="1000017441"/>
        <n v="1000017439"/>
        <n v="1000017442"/>
        <n v="1000017443"/>
        <n v="1000017444"/>
        <n v="1000017445"/>
        <n v="1000017446"/>
        <n v="1000017447"/>
        <n v="1000017448"/>
        <n v="1000017449"/>
        <n v="1000017450"/>
        <n v="1000017451"/>
        <n v="1000017459"/>
        <n v="1000017460"/>
        <n v="1000017465"/>
        <n v="1000017484"/>
        <n v="1000017461"/>
        <n v="1000017462"/>
        <n v="1000017463"/>
        <n v="1000017464"/>
        <n v="1000017468"/>
        <n v="1000017471"/>
        <n v="1000017479"/>
        <n v="1000017480"/>
        <n v="1000017481"/>
        <n v="1000017482"/>
        <n v="1000017452"/>
        <n v="1000017453"/>
        <n v="1000017454"/>
        <n v="1000017455"/>
        <n v="1000017456"/>
        <n v="1000017457"/>
        <n v="1000017458"/>
        <n v="1000017467"/>
        <n v="1000017469"/>
        <n v="1000017470"/>
        <n v="1000017478"/>
        <n v="1000017485"/>
        <n v="1000017466"/>
        <n v="1000017472"/>
        <n v="1000017475"/>
        <n v="1000017476"/>
        <n v="1000017477"/>
        <n v="1000017483"/>
        <n v="1000017486"/>
        <n v="1000017487"/>
        <n v="1000017489"/>
        <n v="1000017494"/>
        <n v="1000017495"/>
        <n v="1000017496"/>
        <n v="1000017497"/>
        <n v="1000017499"/>
        <n v="1000017500"/>
        <n v="1000017501"/>
        <n v="1000017502"/>
        <n v="1000017503"/>
        <n v="1000017505"/>
        <n v="1000017506"/>
        <n v="1000017507"/>
        <n v="1000017508"/>
        <n v="1000017509"/>
        <n v="1000017510"/>
        <n v="1000017513"/>
        <n v="1000017564"/>
        <n v="1000017490"/>
        <n v="1000017491"/>
        <n v="1000017492"/>
        <n v="1000017504"/>
        <n v="1000017511"/>
        <n v="1000017512"/>
        <n v="1000017514"/>
        <n v="1000017515"/>
        <n v="1000017516"/>
        <n v="1000017517"/>
        <n v="1000017519"/>
        <n v="1000017520"/>
        <n v="1000017521"/>
        <n v="1000017522"/>
        <n v="1000017523"/>
        <n v="1000017488"/>
        <n v="1000017518"/>
        <n v="1000017493"/>
        <n v="1000017498"/>
        <n v="1000017524"/>
        <n v="1000017525"/>
        <n v="1000017526"/>
        <n v="1000017527"/>
        <n v="1000017532"/>
        <n v="1000017540"/>
        <n v="1000017543"/>
        <n v="1000017545"/>
        <n v="1000017549"/>
        <n v="1000017553"/>
        <n v="1000017554"/>
        <n v="1000017555"/>
        <n v="1000017556"/>
        <n v="1000017557"/>
        <n v="1000017570"/>
        <n v="1000017528"/>
        <n v="1000017529"/>
        <n v="1000017531"/>
        <n v="1000017533"/>
        <n v="1000017534"/>
        <n v="1000017535"/>
        <n v="1000017539"/>
        <n v="1000017541"/>
        <n v="1000017542"/>
        <n v="1000017544"/>
        <n v="1000017546"/>
        <n v="1000017547"/>
        <n v="1000017548"/>
        <n v="1000017550"/>
        <n v="1000017551"/>
        <n v="1000017558"/>
        <n v="1000017559"/>
        <n v="1000017560"/>
        <n v="1000017561"/>
        <n v="1000017562"/>
        <n v="1000017563"/>
        <n v="1000017566"/>
        <n v="1000017567"/>
        <n v="1000017568"/>
        <n v="1000017536"/>
        <n v="1000017537"/>
        <n v="1000017538"/>
        <n v="1000017569"/>
        <n v="1000017552"/>
        <n v="1000017565"/>
        <n v="1000017583"/>
        <n v="1000017584"/>
        <n v="1000017585"/>
        <n v="1000017586"/>
        <n v="1000017587"/>
        <n v="1000017588"/>
        <n v="1000017596"/>
        <n v="1000017598"/>
        <n v="1000017624"/>
        <n v="1000017578"/>
        <n v="1000017579"/>
        <n v="1000017580"/>
        <n v="1000017581"/>
        <n v="1000017582"/>
        <n v="1000017589"/>
        <n v="1000017590"/>
        <n v="1000017591"/>
        <n v="1000017592"/>
        <n v="1000017593"/>
        <n v="1000017594"/>
        <n v="1000017595"/>
        <n v="1000017597"/>
        <n v="1000017599"/>
        <n v="1000017600"/>
        <n v="1000017601"/>
        <n v="1000017602"/>
        <n v="1000017603"/>
        <n v="1000017604"/>
        <n v="1000017605"/>
        <n v="1000017606"/>
        <n v="1000017607"/>
        <n v="1000017609"/>
        <n v="1000017610"/>
        <n v="1000017611"/>
        <n v="1000017612"/>
        <n v="1000017613"/>
        <n v="1000017614"/>
        <n v="1000017615"/>
        <n v="1000017616"/>
        <n v="1000017617"/>
        <n v="1000017618"/>
        <n v="1000017619"/>
        <n v="1000017620"/>
        <n v="1000017621"/>
        <n v="1000017571"/>
        <n v="1000017572"/>
        <n v="1000017574"/>
        <n v="1000017576"/>
        <n v="1000017577"/>
        <n v="1000017608"/>
        <n v="1000017625"/>
        <n v="1000017635"/>
        <n v="1000017623"/>
        <n v="1000017626"/>
        <n v="1000017651"/>
        <n v="1000017652"/>
        <n v="1000017653"/>
        <n v="1000017654"/>
        <n v="1000017655"/>
        <n v="1000017656"/>
        <n v="1000017657"/>
        <n v="1000017627"/>
        <n v="1000017628"/>
        <n v="1000017634"/>
        <n v="1000017636"/>
        <n v="1000017637"/>
        <n v="1000017640"/>
        <n v="1000017641"/>
        <n v="1000017642"/>
        <n v="1000017662"/>
        <n v="1000017663"/>
        <n v="1000017664"/>
        <n v="1000017665"/>
        <n v="1000017629"/>
        <n v="1000017630"/>
        <n v="1000017631"/>
        <n v="1000017632"/>
        <n v="1000017633"/>
        <n v="1000017643"/>
        <n v="1000017644"/>
        <n v="1000017645"/>
        <n v="1000017659"/>
        <n v="1000017660"/>
        <n v="1000017661"/>
        <n v="1000017639"/>
        <n v="1000017681"/>
        <n v="1000017682"/>
        <n v="1000017671"/>
        <n v="1000017672"/>
        <n v="1000017675"/>
        <n v="1000017678"/>
        <n v="1000017679"/>
        <n v="1000017680"/>
        <n v="1000017683"/>
        <n v="1000017684"/>
        <n v="1000017694"/>
        <n v="1000017695"/>
        <n v="1000017696"/>
        <n v="1000017697"/>
        <n v="1000017698"/>
        <n v="1000017699"/>
        <n v="1000017700"/>
        <n v="1000017668"/>
        <n v="1000017669"/>
        <n v="1000017670"/>
        <n v="1000017685"/>
        <n v="1000017686"/>
        <n v="1000017687"/>
        <n v="1000017688"/>
        <n v="1000017689"/>
        <n v="1000017690"/>
        <n v="1000017691"/>
        <n v="1000017692"/>
        <n v="1000017693"/>
        <n v="1000017674"/>
        <n v="1000017676"/>
        <n v="1000017677"/>
        <n v="1000017705"/>
        <n v="1000017701"/>
        <n v="1000017702"/>
        <n v="1000017703"/>
        <n v="1000017706"/>
        <n v="1000017723"/>
        <n v="1000017724"/>
        <n v="1000017725"/>
        <n v="1000017785"/>
        <n v="1000017704"/>
        <n v="1000017708"/>
        <n v="1000017726"/>
        <n v="1000017727"/>
        <n v="1000017728"/>
        <n v="1000017729"/>
        <n v="1000017730"/>
        <n v="1000017731"/>
        <n v="1000017709"/>
        <n v="1000017710"/>
        <n v="1000017711"/>
        <n v="1000017712"/>
        <n v="1000017713"/>
        <n v="1000017714"/>
        <n v="1000017715"/>
        <n v="1000017716"/>
        <n v="1000017717"/>
        <n v="1000017718"/>
        <n v="1000017719"/>
        <n v="1000017720"/>
        <n v="1000017721"/>
        <n v="1000017722"/>
        <n v="1000017732"/>
        <n v="1000017733"/>
        <n v="1000017734"/>
        <n v="1000017735"/>
        <n v="1000017736"/>
        <n v="1000017737"/>
        <n v="1000017738"/>
        <n v="1000017741"/>
        <n v="1000017742"/>
        <n v="1000017744"/>
        <n v="1000017745"/>
        <n v="1000017746"/>
        <n v="1000017739"/>
        <n v="1000017748"/>
        <n v="1000017749"/>
        <n v="1000017750"/>
        <n v="1000017751"/>
        <n v="1000017752"/>
        <n v="1000017753"/>
        <n v="1000017767"/>
        <n v="1000017768"/>
        <n v="1000017771"/>
        <n v="1000017772"/>
        <n v="1000017780"/>
        <n v="1000017782"/>
        <n v="1000017783"/>
        <n v="1000017787"/>
        <n v="1000017788"/>
        <n v="1000017789"/>
        <n v="1000017795"/>
        <n v="1000017796"/>
        <n v="1000017797"/>
        <n v="1000017798"/>
        <n v="1000017799"/>
        <n v="1000017800"/>
        <n v="1000017801"/>
        <n v="1000017802"/>
        <n v="1000017803"/>
        <n v="1000017805"/>
        <n v="1000017806"/>
        <n v="1000017754"/>
        <n v="1000017755"/>
        <n v="1000017756"/>
        <n v="1000017757"/>
        <n v="1000017758"/>
        <n v="1000017759"/>
        <n v="1000017760"/>
        <n v="1000017761"/>
        <n v="1000017762"/>
        <n v="1000017763"/>
        <n v="1000017764"/>
        <n v="1000017765"/>
        <n v="1000017766"/>
        <n v="1000017769"/>
        <n v="1000017770"/>
        <n v="1000017773"/>
        <n v="1000017774"/>
        <n v="1000017775"/>
        <n v="1000017776"/>
        <n v="1000017777"/>
        <n v="1000017779"/>
        <n v="1000017781"/>
        <n v="1000017784"/>
        <n v="1000017786"/>
        <n v="1000017790"/>
        <n v="1000017791"/>
        <n v="1000017792"/>
        <n v="1000017793"/>
        <n v="1000017794"/>
        <n v="1000017804"/>
        <n v="1000017807"/>
        <n v="1000017813"/>
        <n v="1000017815"/>
        <n v="1000017816"/>
        <n v="1000017817"/>
        <n v="1000017818"/>
        <n v="1000017819"/>
        <n v="1000017827"/>
        <n v="1000017828"/>
        <n v="1000017829"/>
        <n v="1000017830"/>
        <n v="1000017808"/>
        <n v="1000017809"/>
        <n v="1000017810"/>
        <n v="1000017811"/>
        <n v="1000017812"/>
        <n v="1000017814"/>
        <n v="1000017824"/>
        <n v="1000017825"/>
        <n v="1000017833"/>
        <n v="1000017834"/>
        <n v="1000017835"/>
        <n v="1000017836"/>
        <n v="1000017837"/>
        <n v="1000017838"/>
        <n v="1000017839"/>
        <n v="1000017840"/>
        <n v="1000017841"/>
        <n v="1000017842"/>
        <n v="1000017843"/>
        <n v="1000017844"/>
        <n v="1000017845"/>
        <n v="1000017846"/>
        <n v="1000017820"/>
        <n v="1000017821"/>
        <n v="1000017822"/>
        <n v="1000017823"/>
        <n v="1000017826"/>
        <n v="1000017831"/>
        <n v="1000017832"/>
        <n v="1000017847"/>
        <n v="1000017848"/>
        <n v="1000017852"/>
        <n v="1000017853"/>
        <n v="1000017854"/>
        <n v="1000017855"/>
        <n v="1000017856"/>
        <n v="1000017857"/>
        <n v="1000017859"/>
        <n v="1000017860"/>
        <n v="1000017861"/>
        <n v="1000017862"/>
        <n v="1000017863"/>
        <n v="1000017864"/>
        <n v="1000017865"/>
        <n v="1000017866"/>
        <n v="1000017867"/>
        <n v="1000017868"/>
        <n v="1000017869"/>
        <n v="1000017870"/>
        <n v="1000017872"/>
        <n v="1000017874"/>
        <n v="1000017873"/>
        <n v="1000017875"/>
        <n v="1000017849"/>
        <n v="1000017850"/>
        <n v="1000017851"/>
        <n v="1000017871"/>
        <n v="1000017876"/>
        <n v="1000017878"/>
        <n v="1000017879"/>
        <n v="1000017880"/>
        <n v="1000017881"/>
        <n v="1000017882"/>
        <n v="1000017883"/>
        <n v="1000017884"/>
        <n v="1000017885"/>
        <n v="1000017888"/>
        <n v="1000017903"/>
        <n v="1000017904"/>
        <n v="1000017905"/>
        <n v="1000017906"/>
        <n v="1000017886"/>
        <n v="1000017887"/>
        <n v="1000017889"/>
        <n v="1000017890"/>
        <n v="1000017891"/>
        <n v="1000017892"/>
        <n v="1000017893"/>
        <n v="1000017894"/>
        <n v="1000017895"/>
        <n v="1000017897"/>
        <n v="1000017898"/>
        <n v="1000017899"/>
        <n v="1000017900"/>
        <n v="1000017901"/>
        <n v="1000017902"/>
        <n v="1000017907"/>
        <n v="1000017908"/>
        <n v="1000017909"/>
        <n v="1000017910"/>
        <n v="1000017911"/>
        <n v="1000017912"/>
        <n v="1000017913"/>
        <n v="1000017914"/>
        <n v="1000017915"/>
        <n v="1000017916"/>
        <n v="1000017917"/>
        <n v="1000017919"/>
        <n v="1000017920"/>
        <n v="1000017921"/>
        <n v="1000017922"/>
        <n v="1000017923"/>
        <n v="1000017926"/>
        <n v="1000017930"/>
        <n v="1000017931"/>
        <n v="1000017932"/>
        <n v="1000017933"/>
        <n v="1000017934"/>
        <n v="1000017937"/>
        <n v="1000017939"/>
        <n v="1000017940"/>
        <n v="1000017941"/>
        <n v="1000017942"/>
        <n v="1000017943"/>
        <n v="1000017944"/>
        <n v="1000017945"/>
        <n v="1000017946"/>
        <n v="1000017947"/>
        <n v="1000017948"/>
        <n v="1000017949"/>
        <n v="1000017950"/>
        <n v="1000017951"/>
        <n v="1000017952"/>
        <n v="1000017953"/>
        <n v="1000017924"/>
        <n v="1000017925"/>
        <n v="1000017927"/>
        <n v="1000017928"/>
        <n v="1000017935"/>
        <n v="1000017936"/>
        <n v="1000017938"/>
        <n v="1000017954"/>
        <n v="1000017955"/>
        <n v="1000017956"/>
        <n v="1000017957"/>
        <n v="1000017929"/>
        <n v="1000017958"/>
        <n v="1000017959"/>
        <n v="1000017960"/>
        <n v="1000017961"/>
        <n v="1000017962"/>
        <n v="1000017963"/>
        <n v="1000017964"/>
        <n v="1000017965"/>
        <n v="1000017966"/>
        <n v="1000017973"/>
        <n v="1000017979"/>
        <n v="1000017974"/>
        <n v="1000017975"/>
        <n v="1000017976"/>
        <n v="1000017977"/>
        <n v="1000017978"/>
        <n v="1000017968"/>
        <n v="1000017969"/>
        <n v="1000017970"/>
        <n v="1000017971"/>
        <n v="1000017972"/>
        <n v="1000017967"/>
        <n v="1000017995"/>
        <n v="1000017996"/>
        <n v="1000018003"/>
        <n v="1000018004"/>
        <n v="1000017992"/>
        <n v="1000017993"/>
        <n v="1000017997"/>
        <n v="1000017998"/>
        <n v="1000018002"/>
        <n v="1000017980"/>
        <n v="1000017981"/>
        <n v="1000017982"/>
        <n v="1000017983"/>
        <n v="1000017984"/>
        <n v="1000017985"/>
        <n v="1000017988"/>
        <n v="1000017989"/>
        <n v="1000017990"/>
        <n v="1000017991"/>
        <n v="1000017994"/>
        <n v="1000017999"/>
        <n v="1000018000"/>
        <n v="1000018001"/>
        <n v="1000018005"/>
        <n v="1000018006"/>
        <n v="1000018007"/>
        <n v="1000018008"/>
        <n v="1000018009"/>
        <n v="1000017986"/>
        <n v="1000017987"/>
        <n v="1000018011"/>
        <n v="1000018013"/>
        <n v="1000018014"/>
        <n v="1000018028"/>
        <n v="1000018010"/>
        <n v="1000018012"/>
        <n v="1000018016"/>
        <n v="1000018019"/>
        <n v="1000018020"/>
        <n v="1000018021"/>
        <n v="1000018022"/>
        <n v="1000018023"/>
        <n v="1000018024"/>
        <n v="1000018026"/>
        <n v="1000018025"/>
        <n v="1000018027"/>
        <n v="1000018029"/>
        <n v="1000018030"/>
        <n v="1000018031"/>
        <n v="1000018032"/>
        <n v="1000018033"/>
        <n v="1000018034"/>
        <n v="1000018035"/>
        <n v="1000018036"/>
        <n v="1000018037"/>
        <n v="1000018038"/>
        <n v="1000018015"/>
        <n v="1000018017"/>
        <n v="1000018018"/>
        <n v="1000018039"/>
        <n v="1000018040"/>
        <n v="1000018041"/>
        <n v="1000018042"/>
        <n v="1000018043"/>
        <n v="1000018044"/>
        <n v="1000018045"/>
        <n v="1000018046"/>
        <n v="1000018047"/>
        <n v="1000018048"/>
        <n v="1000018049"/>
        <n v="1000018051"/>
        <n v="1000018052"/>
        <n v="1000018053"/>
        <n v="1000018055"/>
        <n v="1000018056"/>
        <n v="1000018057"/>
        <n v="1000018063"/>
        <n v="1000018064"/>
        <n v="1000018065"/>
        <n v="1000018066"/>
        <n v="1000018067"/>
        <n v="1000018068"/>
        <n v="1000018069"/>
        <n v="1000018070"/>
        <n v="1000018071"/>
        <n v="1000018072"/>
        <n v="1000018073"/>
        <n v="1000018074"/>
        <n v="1000018054"/>
        <n v="1000018058"/>
        <n v="1000018059"/>
        <n v="1000018060"/>
        <n v="1000018061"/>
        <n v="1000018062"/>
        <n v="1000018075"/>
        <n v="1000018076"/>
        <n v="1000018077"/>
        <n v="1000018078"/>
        <n v="1000018079"/>
        <n v="1000018080"/>
        <n v="1000018081"/>
        <n v="1000018082"/>
        <n v="1000018083"/>
        <n v="1000018084"/>
        <n v="1000018085"/>
        <n v="1000018086"/>
        <n v="1000018088"/>
        <n v="1000018093"/>
        <n v="1000018094"/>
        <n v="1000018096"/>
        <n v="1000018100"/>
        <n v="1000018133"/>
        <n v="1000018090"/>
        <n v="1000018091"/>
        <n v="1000018092"/>
        <n v="1000018095"/>
        <n v="1000018097"/>
        <n v="1000018098"/>
        <n v="1000018099"/>
        <n v="1000018101"/>
        <n v="1000018102"/>
        <n v="1000018103"/>
        <n v="1000018104"/>
        <n v="1000018105"/>
        <n v="1000018106"/>
        <n v="1000018114"/>
        <n v="1000018115"/>
        <n v="1000018116"/>
        <n v="1000018117"/>
        <n v="1000018118"/>
        <n v="1000018119"/>
        <n v="1000018120"/>
        <n v="1000018121"/>
        <n v="1000018122"/>
        <n v="1000018123"/>
        <n v="1000018124"/>
        <n v="1000018125"/>
        <n v="1000018126"/>
        <n v="1000018127"/>
        <n v="1000018128"/>
        <n v="1000018134"/>
        <n v="1000018137"/>
        <n v="1000018143"/>
      </sharedItems>
    </cacheField>
    <cacheField name="FECHA" numFmtId="165">
      <sharedItems containsSemiMixedTypes="0" containsNonDate="0" containsDate="1" containsString="0" minDate="2011-01-03T00:00:00" maxDate="2011-02-16T00:00:00" count="39">
        <d v="2011-01-03T00:00:00"/>
        <d v="2011-01-04T00:00:00"/>
        <d v="2011-01-05T00:00:00"/>
        <d v="2011-01-06T00:00:00"/>
        <d v="2011-01-07T00:00:00"/>
        <d v="2011-01-08T00:00:00"/>
        <d v="2011-01-11T00:00:00"/>
        <d v="2011-01-12T00:00:00"/>
        <d v="2011-01-13T00:00:00"/>
        <d v="2011-01-14T00:00:00"/>
        <d v="2011-01-15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7T00:00:00"/>
        <d v="2011-02-08T00:00:00"/>
        <d v="2011-02-09T00:00:00"/>
        <d v="2011-02-10T00:00:00"/>
        <d v="2011-02-11T00:00:00"/>
        <d v="2011-02-12T00:00:00"/>
        <d v="2011-02-14T00:00:00"/>
        <d v="2011-02-15T00:00:00"/>
      </sharedItems>
      <fieldGroup par="9" base="1">
        <rangePr groupBy="days" startDate="2011-01-03T00:00:00" endDate="2011-02-16T00:00:00"/>
        <groupItems count="368">
          <s v="&lt;3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Columna1" numFmtId="165">
      <sharedItems containsSemiMixedTypes="0" containsNonDate="0" containsDate="1" containsString="0" minDate="2011-01-03T15:00:00" maxDate="2011-02-15T15:00:00"/>
    </cacheField>
    <cacheField name="UND" numFmtId="0">
      <sharedItems containsSemiMixedTypes="0" containsString="0" containsNumber="1" minValue="0" maxValue="35549"/>
    </cacheField>
    <cacheField name="KILOS" numFmtId="0">
      <sharedItems containsSemiMixedTypes="0" containsString="0" containsNumber="1" minValue="0" maxValue="35610"/>
    </cacheField>
    <cacheField name="Tipo" numFmtId="0">
      <sharedItems count="3">
        <s v="Figurado"/>
        <s v="Materia Prima"/>
        <s v="Mallas"/>
      </sharedItems>
    </cacheField>
    <cacheField name="DESCRIPCION" numFmtId="0">
      <sharedItems/>
    </cacheField>
    <cacheField name="P - Horas" numFmtId="164">
      <sharedItems containsSemiMixedTypes="0" containsNonDate="0" containsDate="1" containsString="0" minDate="1899-12-30T00:00:00" maxDate="1899-12-30T15:26:15" count="1271">
        <d v="1899-12-30T00:01:19"/>
        <d v="1899-12-30T01:27:48"/>
        <d v="1899-12-30T01:16:13"/>
        <d v="1899-12-30T00:43:25"/>
        <d v="1899-12-30T00:00:00"/>
        <d v="1899-12-30T00:32:46"/>
        <d v="1899-12-30T00:07:47"/>
        <d v="1899-12-30T00:21:05"/>
        <d v="1899-12-30T00:14:20"/>
        <d v="1899-12-30T00:33:18"/>
        <d v="1899-12-30T00:04:09"/>
        <d v="1899-12-30T00:32:06"/>
        <d v="1899-12-30T00:39:16"/>
        <d v="1899-12-30T00:39:07"/>
        <d v="1899-12-30T00:06:12"/>
        <d v="1899-12-30T00:23:49"/>
        <d v="1899-12-30T00:22:02"/>
        <d v="1899-12-30T00:09:06"/>
        <d v="1899-12-30T00:51:45"/>
        <d v="1899-12-30T00:55:12"/>
        <d v="1899-12-30T01:30:17"/>
        <d v="1899-12-30T00:00:38"/>
        <d v="1899-12-30T00:00:32"/>
        <d v="1899-12-30T00:05:58"/>
        <d v="1899-12-30T00:00:15"/>
        <d v="1899-12-30T00:25:18"/>
        <d v="1899-12-30T00:46:19"/>
        <d v="1899-12-30T01:22:15"/>
        <d v="1899-12-30T00:18:42"/>
        <d v="1899-12-30T00:41:21"/>
        <d v="1899-12-30T11:19:26"/>
        <d v="1899-12-30T00:15:43"/>
        <d v="1899-12-30T00:06:47"/>
        <d v="1899-12-30T03:21:45"/>
        <d v="1899-12-30T00:02:35"/>
        <d v="1899-12-30T00:28:39"/>
        <d v="1899-12-30T00:13:46"/>
        <d v="1899-12-30T01:03:10"/>
        <d v="1899-12-30T02:10:54"/>
        <d v="1899-12-30T00:21:11"/>
        <d v="1899-12-30T00:42:02"/>
        <d v="1899-12-30T00:14:43"/>
        <d v="1899-12-30T00:39:38"/>
        <d v="1899-12-30T00:34:53"/>
        <d v="1899-12-30T00:38:49"/>
        <d v="1899-12-30T00:17:05"/>
        <d v="1899-12-30T04:44:02"/>
        <d v="1899-12-30T00:37:42"/>
        <d v="1899-12-30T00:14:08"/>
        <d v="1899-12-30T00:54:56"/>
        <d v="1899-12-30T00:03:03"/>
        <d v="1899-12-30T01:30:52"/>
        <d v="1899-12-30T00:53:47"/>
        <d v="1899-12-30T01:18:15"/>
        <d v="1899-12-30T12:32:51"/>
        <d v="1899-12-30T01:06:02"/>
        <d v="1899-12-30T00:54:42"/>
        <d v="1899-12-30T00:11:03"/>
        <d v="1899-12-30T00:07:12"/>
        <d v="1899-12-30T00:11:17"/>
        <d v="1899-12-30T00:06:21"/>
        <d v="1899-12-30T00:02:54"/>
        <d v="1899-12-30T00:04:37"/>
        <d v="1899-12-30T00:19:48"/>
        <d v="1899-12-30T00:07:06"/>
        <d v="1899-12-30T00:09:24"/>
        <d v="1899-12-30T01:02:28"/>
        <d v="1899-12-30T00:17:33"/>
        <d v="1899-12-30T00:42:55"/>
        <d v="1899-12-30T00:36:37"/>
        <d v="1899-12-30T00:26:13"/>
        <d v="1899-12-30T00:39:24"/>
        <d v="1899-12-30T00:26:42"/>
        <d v="1899-12-30T00:03:19"/>
        <d v="1899-12-30T00:00:16"/>
        <d v="1899-12-30T00:00:24"/>
        <d v="1899-12-30T00:05:13"/>
        <d v="1899-12-30T00:01:10"/>
        <d v="1899-12-30T00:06:38"/>
        <d v="1899-12-30T00:02:30"/>
        <d v="1899-12-30T00:03:55"/>
        <d v="1899-12-30T00:00:29"/>
        <d v="1899-12-30T00:00:49"/>
        <d v="1899-12-30T00:00:40"/>
        <d v="1899-12-30T00:00:58"/>
        <d v="1899-12-30T00:01:41"/>
        <d v="1899-12-30T00:00:45"/>
        <d v="1899-12-30T00:05:32"/>
        <d v="1899-12-30T00:00:59"/>
        <d v="1899-12-30T00:09:36"/>
        <d v="1899-12-30T00:04:43"/>
        <d v="1899-12-30T00:05:29"/>
        <d v="1899-12-30T00:01:52"/>
        <d v="1899-12-30T00:20:25"/>
        <d v="1899-12-30T00:27:18"/>
        <d v="1899-12-30T00:07:27"/>
        <d v="1899-12-30T00:05:20"/>
        <d v="1899-12-30T00:07:42"/>
        <d v="1899-12-30T00:08:49"/>
        <d v="1899-12-30T00:07:01"/>
        <d v="1899-12-30T01:21:22"/>
        <d v="1899-12-30T01:13:22"/>
        <d v="1899-12-30T00:13:19"/>
        <d v="1899-12-30T01:10:32"/>
        <d v="1899-12-30T00:19:12"/>
        <d v="1899-12-30T00:17:15"/>
        <d v="1899-12-30T00:42:20"/>
        <d v="1899-12-30T00:49:27"/>
        <d v="1899-12-30T01:20:28"/>
        <d v="1899-12-30T00:42:38"/>
        <d v="1899-12-30T00:56:23"/>
        <d v="1899-12-30T00:42:34"/>
        <d v="1899-12-30T00:11:31"/>
        <d v="1899-12-30T00:18:58"/>
        <d v="1899-12-30T00:18:17"/>
        <d v="1899-12-30T00:08:24"/>
        <d v="1899-12-30T00:04:48"/>
        <d v="1899-12-30T00:07:31"/>
        <d v="1899-12-30T00:17:34"/>
        <d v="1899-12-30T00:05:50"/>
        <d v="1899-12-30T00:23:43"/>
        <d v="1899-12-30T00:31:12"/>
        <d v="1899-12-30T00:02:46"/>
        <d v="1899-12-30T00:02:50"/>
        <d v="1899-12-30T00:04:05"/>
        <d v="1899-12-30T00:33:10"/>
        <d v="1899-12-30T00:21:36"/>
        <d v="1899-12-30T00:33:52"/>
        <d v="1899-12-30T01:23:16"/>
        <d v="1899-12-30T01:23:37"/>
        <d v="1899-12-30T00:05:10"/>
        <d v="1899-12-30T00:06:39"/>
        <d v="1899-12-30T00:02:53"/>
        <d v="1899-12-30T01:10:10"/>
        <d v="1899-12-30T00:56:53"/>
        <d v="1899-12-30T01:22:47"/>
        <d v="1899-12-30T00:06:27"/>
        <d v="1899-12-30T00:15:33"/>
        <d v="1899-12-30T00:02:23"/>
        <d v="1899-12-30T01:58:01"/>
        <d v="1899-12-30T00:06:07"/>
        <d v="1899-12-30T00:41:15"/>
        <d v="1899-12-30T00:59:00"/>
        <d v="1899-12-30T11:45:22"/>
        <d v="1899-12-30T01:24:47"/>
        <d v="1899-12-30T00:08:28"/>
        <d v="1899-12-30T01:01:19"/>
        <d v="1899-12-30T01:25:46"/>
        <d v="1899-12-30T15:26:15"/>
        <d v="1899-12-30T13:10:52"/>
        <d v="1899-12-30T00:35:03"/>
        <d v="1899-12-30T00:21:41"/>
        <d v="1899-12-30T00:10:00"/>
        <d v="1899-12-30T01:44:17"/>
        <d v="1899-12-30T00:17:24"/>
        <d v="1899-12-30T00:02:13"/>
        <d v="1899-12-30T00:08:16"/>
        <d v="1899-12-30T00:02:21"/>
        <d v="1899-12-30T00:02:28"/>
        <d v="1899-12-30T00:03:02"/>
        <d v="1899-12-30T01:04:57"/>
        <d v="1899-12-30T01:15:55"/>
        <d v="1899-12-30T11:05:46"/>
        <d v="1899-12-30T00:06:28"/>
        <d v="1899-12-30T00:11:16"/>
        <d v="1899-12-30T00:09:53"/>
        <d v="1899-12-30T01:26:35"/>
        <d v="1899-12-30T00:51:18"/>
        <d v="1899-12-30T00:32:09"/>
        <d v="1899-12-30T00:37:44"/>
        <d v="1899-12-30T00:56:06"/>
        <d v="1899-12-30T00:27:38"/>
        <d v="1899-12-30T02:52:20"/>
        <d v="1899-12-30T00:03:53"/>
        <d v="1899-12-30T00:11:29"/>
        <d v="1899-12-30T00:27:57"/>
        <d v="1899-12-30T00:30:30"/>
        <d v="1899-12-30T01:44:47"/>
        <d v="1899-12-30T00:00:03"/>
        <d v="1899-12-30T00:42:50"/>
        <d v="1899-12-30T01:06:11"/>
        <d v="1899-12-30T00:06:59"/>
        <d v="1899-12-30T00:06:14"/>
        <d v="1899-12-30T00:12:03"/>
        <d v="1899-12-30T00:35:00"/>
        <d v="1899-12-30T00:18:43"/>
        <d v="1899-12-30T00:05:47"/>
        <d v="1899-12-30T00:43:33"/>
        <d v="1899-12-30T00:22:44"/>
        <d v="1899-12-30T00:10:54"/>
        <d v="1899-12-30T00:07:55"/>
        <d v="1899-12-30T00:03:30"/>
        <d v="1899-12-30T00:00:23"/>
        <d v="1899-12-30T00:12:14"/>
        <d v="1899-12-30T01:22:31"/>
        <d v="1899-12-30T03:09:49"/>
        <d v="1899-12-30T03:34:53"/>
        <d v="1899-12-30T10:32:42"/>
        <d v="1899-12-30T01:29:00"/>
        <d v="1899-12-30T03:51:34"/>
        <d v="1899-12-30T00:46:32"/>
        <d v="1899-12-30T00:18:44"/>
        <d v="1899-12-30T00:11:20"/>
        <d v="1899-12-30T00:07:49"/>
        <d v="1899-12-30T00:04:18"/>
        <d v="1899-12-30T00:00:42"/>
        <d v="1899-12-30T00:00:39"/>
        <d v="1899-12-30T00:08:56"/>
        <d v="1899-12-30T00:17:58"/>
        <d v="1899-12-30T00:03:33"/>
        <d v="1899-12-30T00:08:42"/>
        <d v="1899-12-30T00:09:33"/>
        <d v="1899-12-30T00:00:28"/>
        <d v="1899-12-30T00:15:04"/>
        <d v="1899-12-30T00:14:44"/>
        <d v="1899-12-30T00:03:00"/>
        <d v="1899-12-30T00:05:01"/>
        <d v="1899-12-30T00:00:34"/>
        <d v="1899-12-30T01:00:07"/>
        <d v="1899-12-30T01:56:23"/>
        <d v="1899-12-30T02:21:00"/>
        <d v="1899-12-30T01:57:54"/>
        <d v="1899-12-30T01:35:15"/>
        <d v="1899-12-30T00:25:24"/>
        <d v="1899-12-30T00:56:24"/>
        <d v="1899-12-30T00:48:11"/>
        <d v="1899-12-30T02:50:40"/>
        <d v="1899-12-30T01:25:39"/>
        <d v="1899-12-30T00:58:41"/>
        <d v="1899-12-30T00:24:40"/>
        <d v="1899-12-30T01:24:13"/>
        <d v="1899-12-30T04:16:49"/>
        <d v="1899-12-30T04:23:18"/>
        <d v="1899-12-30T03:57:21"/>
        <d v="1899-12-30T00:51:39"/>
        <d v="1899-12-30T00:25:23"/>
        <d v="1899-12-30T00:08:36"/>
        <d v="1899-12-30T00:05:06"/>
        <d v="1899-12-30T00:12:33"/>
        <d v="1899-12-30T03:24:57"/>
        <d v="1899-12-30T12:27:05"/>
        <d v="1899-12-30T00:10:12"/>
        <d v="1899-12-30T04:02:43"/>
        <d v="1899-12-30T04:26:46"/>
        <d v="1899-12-30T03:29:42"/>
        <d v="1899-12-30T04:18:47"/>
        <d v="1899-12-30T00:40:21"/>
        <d v="1899-12-30T01:39:55"/>
        <d v="1899-12-30T00:03:11"/>
        <d v="1899-12-30T00:01:49"/>
        <d v="1899-12-30T01:33:03"/>
        <d v="1899-12-30T00:06:03"/>
        <d v="1899-12-30T03:26:16"/>
        <d v="1899-12-30T00:41:06"/>
        <d v="1899-12-30T00:47:58"/>
        <d v="1899-12-30T02:13:14"/>
        <d v="1899-12-30T02:22:13"/>
        <d v="1899-12-30T04:01:59"/>
        <d v="1899-12-30T04:21:34"/>
        <d v="1899-12-30T00:30:37"/>
        <d v="1899-12-30T01:32:10"/>
        <d v="1899-12-30T01:35:59"/>
        <d v="1899-12-30T00:44:48"/>
        <d v="1899-12-30T00:07:43"/>
        <d v="1899-12-30T00:00:08"/>
        <d v="1899-12-30T00:19:32"/>
        <d v="1899-12-30T00:16:55"/>
        <d v="1899-12-30T01:42:07"/>
        <d v="1899-12-30T00:01:38"/>
        <d v="1899-12-30T00:00:18"/>
        <d v="1899-12-30T00:09:27"/>
        <d v="1899-12-30T00:06:25"/>
        <d v="1899-12-30T00:00:30"/>
        <d v="1899-12-30T02:13:24"/>
        <d v="1899-12-30T02:04:21"/>
        <d v="1899-12-30T01:41:14"/>
        <d v="1899-12-30T02:03:23"/>
        <d v="1899-12-30T02:09:42"/>
        <d v="1899-12-30T00:17:49"/>
        <d v="1899-12-30T00:03:48"/>
        <d v="1899-12-30T01:11:59"/>
        <d v="1899-12-30T00:54:28"/>
        <d v="1899-12-30T00:07:53"/>
        <d v="1899-12-30T00:14:03"/>
        <d v="1899-12-30T00:05:37"/>
        <d v="1899-12-30T00:00:22"/>
        <d v="1899-12-30T00:21:51"/>
        <d v="1899-12-30T00:17:46"/>
        <d v="1899-12-30T00:01:55"/>
        <d v="1899-12-30T00:00:52"/>
        <d v="1899-12-30T00:16:29"/>
        <d v="1899-12-30T00:18:26"/>
        <d v="1899-12-30T00:03:58"/>
        <d v="1899-12-30T00:00:47"/>
        <d v="1899-12-30T00:01:16"/>
        <d v="1899-12-30T03:12:57"/>
        <d v="1899-12-30T00:02:12"/>
        <d v="1899-12-30T00:28:32"/>
        <d v="1899-12-30T00:05:03"/>
        <d v="1899-12-30T00:07:28"/>
        <d v="1899-12-30T01:13:56"/>
        <d v="1899-12-30T00:53:41"/>
        <d v="1899-12-30T02:11:40"/>
        <d v="1899-12-30T00:18:59"/>
        <d v="1899-12-30T00:08:35"/>
        <d v="1899-12-30T00:01:35"/>
        <d v="1899-12-30T00:01:09"/>
        <d v="1899-12-30T00:02:09"/>
        <d v="1899-12-30T00:22:01"/>
        <d v="1899-12-30T00:03:47"/>
        <d v="1899-12-30T00:19:52"/>
        <d v="1899-12-30T00:17:48"/>
        <d v="1899-12-30T00:06:35"/>
        <d v="1899-12-30T00:42:32"/>
        <d v="1899-12-30T00:35:39"/>
        <d v="1899-12-30T00:26:11"/>
        <d v="1899-12-30T00:28:36"/>
        <d v="1899-12-30T00:10:36"/>
        <d v="1899-12-30T15:03:44"/>
        <d v="1899-12-30T01:56:36"/>
        <d v="1899-12-30T02:40:46"/>
        <d v="1899-12-30T00:12:30"/>
        <d v="1899-12-30T00:07:59"/>
        <d v="1899-12-30T00:20:32"/>
        <d v="1899-12-30T01:30:10"/>
        <d v="1899-12-30T01:27:53"/>
        <d v="1899-12-30T00:27:32"/>
        <d v="1899-12-30T01:51:02"/>
        <d v="1899-12-30T00:26:18"/>
        <d v="1899-12-30T02:35:42"/>
        <d v="1899-12-30T00:32:36"/>
        <d v="1899-12-30T01:32:22"/>
        <d v="1899-12-30T04:56:24"/>
        <d v="1899-12-30T02:37:05"/>
        <d v="1899-12-30T05:26:02"/>
        <d v="1899-12-30T00:51:14"/>
        <d v="1899-12-30T01:24:22"/>
        <d v="1899-12-30T01:42:25"/>
        <d v="1899-12-30T00:59:56"/>
        <d v="1899-12-30T00:03:01"/>
        <d v="1899-12-30T00:06:08"/>
        <d v="1899-12-30T00:16:07"/>
        <d v="1899-12-30T00:14:02"/>
        <d v="1899-12-30T02:34:43"/>
        <d v="1899-12-30T02:11:34"/>
        <d v="1899-12-30T00:31:33"/>
        <d v="1899-12-30T01:35:05"/>
        <d v="1899-12-30T00:19:08"/>
        <d v="1899-12-30T00:26:52"/>
        <d v="1899-12-30T00:09:15"/>
        <d v="1899-12-30T00:03:28"/>
        <d v="1899-12-30T00:23:22"/>
        <d v="1899-12-30T00:07:15"/>
        <d v="1899-12-30T00:01:50"/>
        <d v="1899-12-30T00:08:38"/>
        <d v="1899-12-30T00:05:43"/>
        <d v="1899-12-30T01:55:05"/>
        <d v="1899-12-30T01:31:10"/>
        <d v="1899-12-30T01:04:33"/>
        <d v="1899-12-30T10:02:29"/>
        <d v="1899-12-30T02:22:15"/>
        <d v="1899-12-30T01:20:33"/>
        <d v="1899-12-30T00:00:41"/>
        <d v="1899-12-30T00:03:20"/>
        <d v="1899-12-30T02:27:50"/>
        <d v="1899-12-30T00:44:21"/>
        <d v="1899-12-30T00:30:05"/>
        <d v="1899-12-30T00:22:50"/>
        <d v="1899-12-30T04:49:57"/>
        <d v="1899-12-30T00:19:43"/>
        <d v="1899-12-30T00:30:31"/>
        <d v="1899-12-30T01:47:53"/>
        <d v="1899-12-30T01:17:48"/>
        <d v="1899-12-30T00:05:51"/>
        <d v="1899-12-30T01:29:08"/>
        <d v="1899-12-30T01:50:41"/>
        <d v="1899-12-30T00:07:17"/>
        <d v="1899-12-30T00:35:41"/>
        <d v="1899-12-30T00:05:23"/>
        <d v="1899-12-30T00:21:09"/>
        <d v="1899-12-30T00:02:26"/>
        <d v="1899-12-30T00:09:14"/>
        <d v="1899-12-30T03:18:10"/>
        <d v="1899-12-30T01:20:13"/>
        <d v="1899-12-30T01:06:40"/>
        <d v="1899-12-30T00:56:07"/>
        <d v="1899-12-30T00:27:11"/>
        <d v="1899-12-30T00:02:36"/>
        <d v="1899-12-30T01:00:32"/>
        <d v="1899-12-30T00:33:11"/>
        <d v="1899-12-30T00:23:04"/>
        <d v="1899-12-30T02:50:07"/>
        <d v="1899-12-30T00:50:01"/>
        <d v="1899-12-30T00:21:21"/>
        <d v="1899-12-30T01:13:47"/>
        <d v="1899-12-30T04:26:29"/>
        <d v="1899-12-30T03:36:42"/>
        <d v="1899-12-30T00:56:32"/>
        <d v="1899-12-30T02:14:45"/>
        <d v="1899-12-30T00:01:01"/>
        <d v="1899-12-30T01:26:08"/>
        <d v="1899-12-30T03:01:52"/>
        <d v="1899-12-30T03:46:18"/>
        <d v="1899-12-30T01:48:42"/>
        <d v="1899-12-30T00:00:02"/>
        <d v="1899-12-30T00:17:18"/>
        <d v="1899-12-30T01:20:20"/>
        <d v="1899-12-30T00:41:03"/>
        <d v="1899-12-30T00:10:02"/>
        <d v="1899-12-30T00:13:50"/>
        <d v="1899-12-30T01:17:57"/>
        <d v="1899-12-30T01:05:09"/>
        <d v="1899-12-30T00:04:19"/>
        <d v="1899-12-30T00:09:08"/>
        <d v="1899-12-30T00:07:32"/>
        <d v="1899-12-30T00:19:58"/>
        <d v="1899-12-30T00:02:40"/>
        <d v="1899-12-30T00:43:27"/>
        <d v="1899-12-30T00:13:14"/>
        <d v="1899-12-30T00:26:16"/>
        <d v="1899-12-30T04:00:33"/>
        <d v="1899-12-30T03:14:08"/>
        <d v="1899-12-30T04:42:09"/>
        <d v="1899-12-30T04:29:08"/>
        <d v="1899-12-30T05:47:59"/>
        <d v="1899-12-30T12:04:11"/>
        <d v="1899-12-30T07:26:19"/>
        <d v="1899-12-30T01:00:02"/>
        <d v="1899-12-30T01:51:00"/>
        <d v="1899-12-30T00:09:32"/>
        <d v="1899-12-30T00:13:40"/>
        <d v="1899-12-30T00:15:20"/>
        <d v="1899-12-30T00:17:20"/>
        <d v="1899-12-30T00:50:57"/>
        <d v="1899-12-30T00:36:59"/>
        <d v="1899-12-30T00:34:31"/>
        <d v="1899-12-30T00:41:10"/>
        <d v="1899-12-30T02:24:30"/>
        <d v="1899-12-30T01:12:25"/>
        <d v="1899-12-30T02:43:11"/>
        <d v="1899-12-30T00:37:58"/>
        <d v="1899-12-30T01:24:39"/>
        <d v="1899-12-30T00:37:41"/>
        <d v="1899-12-30T00:50:36"/>
        <d v="1899-12-30T00:48:41"/>
        <d v="1899-12-30T01:21:56"/>
        <d v="1899-12-30T00:28:48"/>
        <d v="1899-12-30T01:11:06"/>
        <d v="1899-12-30T00:22:46"/>
        <d v="1899-12-30T00:18:31"/>
        <d v="1899-12-30T00:18:14"/>
        <d v="1899-12-30T00:02:59"/>
        <d v="1899-12-30T00:48:45"/>
        <d v="1899-12-30T00:38:53"/>
        <d v="1899-12-30T00:24:37"/>
        <d v="1899-12-30T00:07:56"/>
        <d v="1899-12-30T01:33:54"/>
        <d v="1899-12-30T00:08:41"/>
        <d v="1899-12-30T01:23:21"/>
        <d v="1899-12-30T00:44:17"/>
        <d v="1899-12-30T01:20:24"/>
        <d v="1899-12-30T02:56:32"/>
        <d v="1899-12-30T00:14:51"/>
        <d v="1899-12-30T00:09:59"/>
        <d v="1899-12-30T00:41:17"/>
        <d v="1899-12-30T01:12:08"/>
        <d v="1899-12-30T10:41:13"/>
        <d v="1899-12-30T00:37:21"/>
        <d v="1899-12-30T00:50:27"/>
        <d v="1899-12-30T00:17:12"/>
        <d v="1899-12-30T01:05:50"/>
        <d v="1899-12-30T00:24:50"/>
        <d v="1899-12-30T00:36:45"/>
        <d v="1899-12-30T02:26:55"/>
        <d v="1899-12-30T02:18:36"/>
        <d v="1899-12-30T01:06:17"/>
        <d v="1899-12-30T00:25:27"/>
        <d v="1899-12-30T00:00:07"/>
        <d v="1899-12-30T00:32:18"/>
        <d v="1899-12-30T01:45:35"/>
        <d v="1899-12-30T00:00:21"/>
        <d v="1899-12-30T00:26:02"/>
        <d v="1899-12-30T00:18:18"/>
        <d v="1899-12-30T00:45:37"/>
        <d v="1899-12-30T00:48:34"/>
        <d v="1899-12-30T00:00:50"/>
        <d v="1899-12-30T01:09:43"/>
        <d v="1899-12-30T00:50:07"/>
        <d v="1899-12-30T01:24:44"/>
        <d v="1899-12-30T00:10:48"/>
        <d v="1899-12-30T04:18:16"/>
        <d v="1899-12-30T09:24:18"/>
        <d v="1899-12-30T01:24:42"/>
        <d v="1899-12-30T00:45:29"/>
        <d v="1899-12-30T00:37:43"/>
        <d v="1899-12-30T00:45:55"/>
        <d v="1899-12-30T00:06:15"/>
        <d v="1899-12-30T00:10:56"/>
        <d v="1899-12-30T00:44:26"/>
        <d v="1899-12-30T02:11:51"/>
        <d v="1899-12-30T00:04:45"/>
        <d v="1899-12-30T00:13:51"/>
        <d v="1899-12-30T02:50:17"/>
        <d v="1899-12-30T03:13:37"/>
        <d v="1899-12-30T03:16:48"/>
        <d v="1899-12-30T00:30:17"/>
        <d v="1899-12-30T00:15:49"/>
        <d v="1899-12-30T01:50:54"/>
        <d v="1899-12-30T01:04:05"/>
        <d v="1899-12-30T00:12:34"/>
        <d v="1899-12-30T01:08:07"/>
        <d v="1899-12-30T02:08:05"/>
        <d v="1899-12-30T02:17:21"/>
        <d v="1899-12-30T00:50:39"/>
        <d v="1899-12-30T00:28:07"/>
        <d v="1899-12-30T00:06:44"/>
        <d v="1899-12-30T00:01:44"/>
        <d v="1899-12-30T00:57:13"/>
        <d v="1899-12-30T11:44:42"/>
        <d v="1899-12-30T02:20:56"/>
        <d v="1899-12-30T01:10:30"/>
        <d v="1899-12-30T00:45:01"/>
        <d v="1899-12-30T00:07:52"/>
        <d v="1899-12-30T00:01:40"/>
        <d v="1899-12-30T00:43:39"/>
        <d v="1899-12-30T00:07:50"/>
        <d v="1899-12-30T00:01:00"/>
        <d v="1899-12-30T00:16:02"/>
        <d v="1899-12-30T00:20:39"/>
        <d v="1899-12-30T03:52:35"/>
        <d v="1899-12-30T00:11:05"/>
        <d v="1899-12-30T00:31:59"/>
        <d v="1899-12-30T00:43:30"/>
        <d v="1899-12-30T00:56:52"/>
        <d v="1899-12-30T04:29:27"/>
        <d v="1899-12-30T00:50:42"/>
        <d v="1899-12-30T00:37:07"/>
        <d v="1899-12-30T00:01:32"/>
        <d v="1899-12-30T00:10:21"/>
        <d v="1899-12-30T00:04:55"/>
        <d v="1899-12-30T00:22:00"/>
        <d v="1899-12-30T00:15:38"/>
        <d v="1899-12-30T04:27:11"/>
        <d v="1899-12-30T02:40:19"/>
        <d v="1899-12-30T03:35:32"/>
        <d v="1899-12-30T02:26:25"/>
        <d v="1899-12-30T01:07:37"/>
        <d v="1899-12-30T01:01:49"/>
        <d v="1899-12-30T01:43:30"/>
        <d v="1899-12-30T00:28:35"/>
        <d v="1899-12-30T00:04:42"/>
        <d v="1899-12-30T00:19:03"/>
        <d v="1899-12-30T00:13:54"/>
        <d v="1899-12-30T00:00:35"/>
        <d v="1899-12-30T00:40:42"/>
        <d v="1899-12-30T00:17:56"/>
        <d v="1899-12-30T00:47:07"/>
        <d v="1899-12-30T00:12:28"/>
        <d v="1899-12-30T00:17:54"/>
        <d v="1899-12-30T00:03:15"/>
        <d v="1899-12-30T00:03:39"/>
        <d v="1899-12-30T00:06:30"/>
        <d v="1899-12-30T03:17:04"/>
        <d v="1899-12-30T00:04:03"/>
        <d v="1899-12-30T00:13:37"/>
        <d v="1899-12-30T00:14:46"/>
        <d v="1899-12-30T00:19:20"/>
        <d v="1899-12-30T00:04:47"/>
        <d v="1899-12-30T00:31:32"/>
        <d v="1899-12-30T00:36:21"/>
        <d v="1899-12-30T00:14:38"/>
        <d v="1899-12-30T00:37:05"/>
        <d v="1899-12-30T00:37:27"/>
        <d v="1899-12-30T00:59:40"/>
        <d v="1899-12-30T00:07:18"/>
        <d v="1899-12-30T01:04:54"/>
        <d v="1899-12-30T01:19:00"/>
        <d v="1899-12-30T01:50:43"/>
        <d v="1899-12-30T00:07:25"/>
        <d v="1899-12-30T01:21:26"/>
        <d v="1899-12-30T01:59:09"/>
        <d v="1899-12-30T02:13:38"/>
        <d v="1899-12-30T00:09:21"/>
        <d v="1899-12-30T01:43:50"/>
        <d v="1899-12-30T00:25:45"/>
        <d v="1899-12-30T03:44:32"/>
        <d v="1899-12-30T03:23:49"/>
        <d v="1899-12-30T03:53:58"/>
        <d v="1899-12-30T03:02:11"/>
        <d v="1899-12-30T01:05:11"/>
        <d v="1899-12-30T00:08:05"/>
        <d v="1899-12-30T00:00:25"/>
        <d v="1899-12-30T00:34:56"/>
        <d v="1899-12-30T01:16:25"/>
        <d v="1899-12-30T02:05:52"/>
        <d v="1899-12-30T01:01:53"/>
        <d v="1899-12-30T01:06:47"/>
        <d v="1899-12-30T00:08:43"/>
        <d v="1899-12-30T00:12:37"/>
        <d v="1899-12-30T00:03:43"/>
        <d v="1899-12-30T00:51:22"/>
        <d v="1899-12-30T00:46:17"/>
        <d v="1899-12-30T00:08:13"/>
        <d v="1899-12-30T00:01:11"/>
        <d v="1899-12-30T00:18:46"/>
        <d v="1899-12-30T00:19:57"/>
        <d v="1899-12-30T00:06:17"/>
        <d v="1899-12-30T00:01:26"/>
        <d v="1899-12-30T01:04:08"/>
        <d v="1899-12-30T04:30:48"/>
        <d v="1899-12-30T00:08:18"/>
        <d v="1899-12-30T00:22:19"/>
        <d v="1899-12-30T01:21:37"/>
        <d v="1899-12-30T00:27:40"/>
        <d v="1899-12-30T00:58:40"/>
        <d v="1899-12-30T02:15:08"/>
        <d v="1899-12-30T00:52:53"/>
        <d v="1899-12-30T00:12:42"/>
        <d v="1899-12-30T00:06:06"/>
        <d v="1899-12-30T00:04:27"/>
        <d v="1899-12-30T00:22:56"/>
        <d v="1899-12-30T04:18:45"/>
        <d v="1899-12-30T02:09:40"/>
        <d v="1899-12-30T10:41:53"/>
        <d v="1899-12-30T00:23:29"/>
        <d v="1899-12-30T02:15:43"/>
        <d v="1899-12-30T01:44:09"/>
        <d v="1899-12-30T03:44:06"/>
        <d v="1899-12-30T00:01:51"/>
        <d v="1899-12-30T02:35:37"/>
        <d v="1899-12-30T02:01:50"/>
        <d v="1899-12-30T01:38:54"/>
        <d v="1899-12-30T00:04:58"/>
        <d v="1899-12-30T00:15:30"/>
        <d v="1899-12-30T00:02:48"/>
        <d v="1899-12-30T00:12:06"/>
        <d v="1899-12-30T00:14:45"/>
        <d v="1899-12-30T00:08:09"/>
        <d v="1899-12-30T00:16:28"/>
        <d v="1899-12-30T03:06:55"/>
        <d v="1899-12-30T00:26:06"/>
        <d v="1899-12-30T00:42:45"/>
        <d v="1899-12-30T00:00:19"/>
        <d v="1899-12-30T00:36:39"/>
        <d v="1899-12-30T00:36:33"/>
        <d v="1899-12-30T00:46:23"/>
        <d v="1899-12-30T00:21:52"/>
        <d v="1899-12-30T00:06:11"/>
        <d v="1899-12-30T00:40:55"/>
        <d v="1899-12-30T02:51:43"/>
        <d v="1899-12-30T00:31:49"/>
        <d v="1899-12-30T01:00:06"/>
        <d v="1899-12-30T00:23:24"/>
        <d v="1899-12-30T00:01:06"/>
        <d v="1899-12-30T01:13:13"/>
        <d v="1899-12-30T00:59:38"/>
        <d v="1899-12-30T00:13:59"/>
        <d v="1899-12-30T00:04:38"/>
        <d v="1899-12-30T01:07:26"/>
        <d v="1899-12-30T01:22:26"/>
        <d v="1899-12-30T00:52:41"/>
        <d v="1899-12-30T05:33:27"/>
        <d v="1899-12-30T00:27:28"/>
        <d v="1899-12-30T00:24:02"/>
        <d v="1899-12-30T00:24:01"/>
        <d v="1899-12-30T00:04:25"/>
        <d v="1899-12-30T00:34:04"/>
        <d v="1899-12-30T00:33:39"/>
        <d v="1899-12-30T03:47:28"/>
        <d v="1899-12-30T00:14:13"/>
        <d v="1899-12-30T00:13:05"/>
        <d v="1899-12-30T00:10:24"/>
        <d v="1899-12-30T00:12:08"/>
        <d v="1899-12-30T00:05:54"/>
        <d v="1899-12-30T00:11:58"/>
        <d v="1899-12-30T00:15:18"/>
        <d v="1899-12-30T00:24:15"/>
        <d v="1899-12-30T00:27:42"/>
        <d v="1899-12-30T00:39:31"/>
        <d v="1899-12-30T01:37:21"/>
        <d v="1899-12-30T00:02:04"/>
        <d v="1899-12-30T00:02:17"/>
        <d v="1899-12-30T00:23:42"/>
        <d v="1899-12-30T04:08:01"/>
        <d v="1899-12-30T00:25:26"/>
        <d v="1899-12-30T00:20:28"/>
        <d v="1899-12-30T03:47:52"/>
        <d v="1899-12-30T03:55:08"/>
        <d v="1899-12-30T02:13:23"/>
        <d v="1899-12-30T01:27:02"/>
        <d v="1899-12-30T00:26:56"/>
        <d v="1899-12-30T00:04:39"/>
        <d v="1899-12-30T00:24:11"/>
        <d v="1899-12-30T00:19:24"/>
        <d v="1899-12-30T07:51:22"/>
        <d v="1899-12-30T00:08:17"/>
        <d v="1899-12-30T00:03:22"/>
        <d v="1899-12-30T01:48:34"/>
        <d v="1899-12-30T00:37:57"/>
        <d v="1899-12-30T00:10:38"/>
        <d v="1899-12-30T00:10:26"/>
        <d v="1899-12-30T00:11:13"/>
        <d v="1899-12-30T00:09:37"/>
        <d v="1899-12-30T00:04:21"/>
        <d v="1899-12-30T00:01:39"/>
        <d v="1899-12-30T00:22:57"/>
        <d v="1899-12-30T00:20:35"/>
        <d v="1899-12-30T00:11:07"/>
        <d v="1899-12-30T00:06:37"/>
        <d v="1899-12-30T00:05:17"/>
        <d v="1899-12-30T04:16:21"/>
        <d v="1899-12-30T03:59:49"/>
        <d v="1899-12-30T00:08:14"/>
        <d v="1899-12-30T01:02:32"/>
        <d v="1899-12-30T00:02:49"/>
        <d v="1899-12-30T01:19:27"/>
        <d v="1899-12-30T01:02:55"/>
        <d v="1899-12-30T00:45:03"/>
        <d v="1899-12-30T00:11:38"/>
        <d v="1899-12-30T00:13:42"/>
        <d v="1899-12-30T00:16:37"/>
        <d v="1899-12-30T01:34:09"/>
        <d v="1899-12-30T00:23:03"/>
        <d v="1899-12-30T00:22:34"/>
        <d v="1899-12-30T00:36:28"/>
        <d v="1899-12-30T00:34:33"/>
        <d v="1899-12-30T00:46:41"/>
        <d v="1899-12-30T00:28:52"/>
        <d v="1899-12-30T00:24:33"/>
        <d v="1899-12-30T00:01:23"/>
        <d v="1899-12-30T01:07:10"/>
        <d v="1899-12-30T00:10:59"/>
        <d v="1899-12-30T00:06:48"/>
        <d v="1899-12-30T00:11:40"/>
        <d v="1899-12-30T00:38:11"/>
        <d v="1899-12-30T01:13:03"/>
        <d v="1899-12-30T03:38:46"/>
        <d v="1899-12-30T01:12:19"/>
        <d v="1899-12-30T01:42:24"/>
        <d v="1899-12-30T00:27:23"/>
        <d v="1899-12-30T00:33:06"/>
        <d v="1899-12-30T01:15:10"/>
        <d v="1899-12-30T00:29:42"/>
        <d v="1899-12-30T03:32:58"/>
        <d v="1899-12-30T03:12:08"/>
        <d v="1899-12-30T00:16:12"/>
        <d v="1899-12-30T05:55:12"/>
        <d v="1899-12-30T01:58:39"/>
        <d v="1899-12-30T01:15:32"/>
        <d v="1899-12-30T00:48:16"/>
        <d v="1899-12-30T01:36:11"/>
        <d v="1899-12-30T01:08:13"/>
        <d v="1899-12-30T00:23:54"/>
        <d v="1899-12-30T00:01:45"/>
        <d v="1899-12-30T02:12:10"/>
        <d v="1899-12-30T00:02:00"/>
        <d v="1899-12-30T00:52:06"/>
        <d v="1899-12-30T01:45:17"/>
        <d v="1899-12-30T00:57:11"/>
        <d v="1899-12-30T00:04:29"/>
        <d v="1899-12-30T01:05:21"/>
        <d v="1899-12-30T00:50:05"/>
        <d v="1899-12-30T00:38:40"/>
        <d v="1899-12-30T00:19:54"/>
        <d v="1899-12-30T00:04:07"/>
        <d v="1899-12-30T00:15:37"/>
        <d v="1899-12-30T00:16:14"/>
        <d v="1899-12-30T00:16:19"/>
        <d v="1899-12-30T00:05:00"/>
        <d v="1899-12-30T00:01:02"/>
        <d v="1899-12-30T00:00:46"/>
        <d v="1899-12-30T04:03:17"/>
        <d v="1899-12-30T00:13:01"/>
        <d v="1899-12-30T00:09:58"/>
        <d v="1899-12-30T00:51:00"/>
        <d v="1899-12-30T01:11:58"/>
        <d v="1899-12-30T00:51:57"/>
        <d v="1899-12-30T00:13:48"/>
        <d v="1899-12-30T00:49:23"/>
        <d v="1899-12-30T00:07:02"/>
        <d v="1899-12-30T00:09:20"/>
        <d v="1899-12-30T00:07:19"/>
        <d v="1899-12-30T00:43:44"/>
        <d v="1899-12-30T00:10:01"/>
        <d v="1899-12-30T01:05:12"/>
        <d v="1899-12-30T00:49:49"/>
        <d v="1899-12-30T00:11:49"/>
        <d v="1899-12-30T00:04:00"/>
        <d v="1899-12-30T00:03:18"/>
        <d v="1899-12-30T00:01:29"/>
        <d v="1899-12-30T02:38:11"/>
        <d v="1899-12-30T04:13:48"/>
        <d v="1899-12-30T01:19:05"/>
        <d v="1899-12-30T01:32:37"/>
        <d v="1899-12-30T01:51:09"/>
        <d v="1899-12-30T00:17:41"/>
        <d v="1899-12-30T00:10:37"/>
        <d v="1899-12-30T00:03:42"/>
        <d v="1899-12-30T00:01:30"/>
        <d v="1899-12-30T00:09:39"/>
        <d v="1899-12-30T00:02:44"/>
        <d v="1899-12-30T00:11:35"/>
        <d v="1899-12-30T00:02:33"/>
        <d v="1899-12-30T00:54:07"/>
        <d v="1899-12-30T00:23:16"/>
        <d v="1899-12-30T01:03:20"/>
        <d v="1899-12-30T00:09:16"/>
        <d v="1899-12-30T00:09:01"/>
        <d v="1899-12-30T00:11:24"/>
        <d v="1899-12-30T01:01:41"/>
        <d v="1899-12-30T00:07:54"/>
        <d v="1899-12-30T00:08:27"/>
        <d v="1899-12-30T00:08:08"/>
        <d v="1899-12-30T00:16:44"/>
        <d v="1899-12-30T01:04:04"/>
        <d v="1899-12-30T02:30:36"/>
        <d v="1899-12-30T00:01:59"/>
        <d v="1899-12-30T00:39:13"/>
        <d v="1899-12-30T01:39:18"/>
        <d v="1899-12-30T00:12:29"/>
        <d v="1899-12-30T00:03:37"/>
        <d v="1899-12-30T00:14:05"/>
        <d v="1899-12-30T00:10:43"/>
        <d v="1899-12-30T00:19:25"/>
        <d v="1899-12-30T13:15:50"/>
        <d v="1899-12-30T01:25:44"/>
        <d v="1899-12-30T00:03:36"/>
        <d v="1899-12-30T01:11:39"/>
        <d v="1899-12-30T02:54:36"/>
        <d v="1899-12-30T04:01:14"/>
        <d v="1899-12-30T00:04:20"/>
        <d v="1899-12-30T00:01:37"/>
        <d v="1899-12-30T02:30:02"/>
        <d v="1899-12-30T02:56:46"/>
        <d v="1899-12-30T00:04:08"/>
        <d v="1899-12-30T00:16:34"/>
        <d v="1899-12-30T00:05:25"/>
        <d v="1899-12-30T00:24:45"/>
        <d v="1899-12-30T00:02:22"/>
        <d v="1899-12-30T00:18:35"/>
        <d v="1899-12-30T00:23:15"/>
        <d v="1899-12-30T00:04:10"/>
        <d v="1899-12-30T00:02:27"/>
        <d v="1899-12-30T01:09:28"/>
        <d v="1899-12-30T01:48:13"/>
        <d v="1899-12-30T01:13:14"/>
        <d v="1899-12-30T09:16:30"/>
        <d v="1899-12-30T02:37:31"/>
        <d v="1899-12-30T03:38:00"/>
        <d v="1899-12-30T01:13:02"/>
        <d v="1899-12-30T01:31:42"/>
        <d v="1899-12-30T00:14:49"/>
        <d v="1899-12-30T02:17:05"/>
        <d v="1899-12-30T03:48:13"/>
        <d v="1899-12-30T00:05:56"/>
        <d v="1899-12-30T00:34:29"/>
        <d v="1899-12-30T00:01:03"/>
        <d v="1899-12-30T00:03:23"/>
        <d v="1899-12-30T01:12:11"/>
        <d v="1899-12-30T00:27:33"/>
        <d v="1899-12-30T00:39:08"/>
        <d v="1899-12-30T00:03:54"/>
        <d v="1899-12-30T00:00:55"/>
        <d v="1899-12-30T00:03:13"/>
        <d v="1899-12-30T00:33:05"/>
        <d v="1899-12-30T00:04:26"/>
        <d v="1899-12-30T00:57:34"/>
        <d v="1899-12-30T01:35:22"/>
        <d v="1899-12-30T00:52:37"/>
        <d v="1899-12-30T00:09:49"/>
        <d v="1899-12-30T01:14:02"/>
        <d v="1899-12-30T00:02:57"/>
        <d v="1899-12-30T00:22:18"/>
        <d v="1899-12-30T00:47:21"/>
        <d v="1899-12-30T00:05:21"/>
        <d v="1899-12-30T00:36:50"/>
        <d v="1899-12-30T00:23:13"/>
        <d v="1899-12-30T00:00:43"/>
        <d v="1899-12-30T00:03:25"/>
        <d v="1899-12-30T02:05:42"/>
        <d v="1899-12-30T00:19:17"/>
        <d v="1899-12-30T00:31:23"/>
        <d v="1899-12-30T00:37:11"/>
        <d v="1899-12-30T00:26:26"/>
        <d v="1899-12-30T00:32:12"/>
        <d v="1899-12-30T00:31:55"/>
        <d v="1899-12-30T00:37:10"/>
        <d v="1899-12-30T00:02:20"/>
        <d v="1899-12-30T00:08:51"/>
        <d v="1899-12-30T00:07:41"/>
        <d v="1899-12-30T00:09:25"/>
        <d v="1899-12-30T00:06:50"/>
        <d v="1899-12-30T00:02:19"/>
        <d v="1899-12-30T00:29:24"/>
        <d v="1899-12-30T00:03:51"/>
        <d v="1899-12-30T00:00:14"/>
        <d v="1899-12-30T00:01:07"/>
        <d v="1899-12-30T00:08:06"/>
        <d v="1899-12-30T00:02:41"/>
        <d v="1899-12-30T01:47:44"/>
        <d v="1899-12-30T00:28:57"/>
        <d v="1899-12-30T00:08:12"/>
        <d v="1899-12-30T00:39:32"/>
        <d v="1899-12-30T00:36:05"/>
        <d v="1899-12-30T00:40:03"/>
        <d v="1899-12-30T00:19:35"/>
        <d v="1899-12-30T00:56:14"/>
        <d v="1899-12-30T00:27:07"/>
        <d v="1899-12-30T00:18:00"/>
        <d v="1899-12-30T00:01:33"/>
        <d v="1899-12-30T00:42:10"/>
        <d v="1899-12-30T00:39:43"/>
        <d v="1899-12-30T00:03:26"/>
        <d v="1899-12-30T00:19:34"/>
        <d v="1899-12-30T02:44:46"/>
        <d v="1899-12-30T01:41:12"/>
        <d v="1899-12-30T00:32:21"/>
        <d v="1899-12-30T00:00:09"/>
        <d v="1899-12-30T00:00:17"/>
        <d v="1899-12-30T00:15:46"/>
        <d v="1899-12-30T00:06:05"/>
        <d v="1899-12-30T00:24:05"/>
        <d v="1899-12-30T00:35:59"/>
        <d v="1899-12-30T00:24:07"/>
        <d v="1899-12-30T00:00:04"/>
        <d v="1899-12-30T00:08:22"/>
        <d v="1899-12-30T00:00:10"/>
        <d v="1899-12-30T00:00:20"/>
        <d v="1899-12-30T00:00:27"/>
        <d v="1899-12-30T00:29:44"/>
        <d v="1899-12-30T00:01:14"/>
        <d v="1899-12-30T00:37:29"/>
        <d v="1899-12-30T00:10:14"/>
        <d v="1899-12-30T00:57:29"/>
        <d v="1899-12-30T00:10:55"/>
        <d v="1899-12-30T00:13:02"/>
        <d v="1899-12-30T00:15:25"/>
        <d v="1899-12-30T00:17:16"/>
        <d v="1899-12-30T00:22:36"/>
        <d v="1899-12-30T00:14:47"/>
        <d v="1899-12-30T00:10:17"/>
        <d v="1899-12-30T00:05:09"/>
        <d v="1899-12-30T01:38:58"/>
        <d v="1899-12-30T01:00:23"/>
        <d v="1899-12-30T00:28:28"/>
        <d v="1899-12-30T04:17:38"/>
        <d v="1899-12-30T00:50:28"/>
        <d v="1899-12-30T01:01:17"/>
        <d v="1899-12-30T01:12:46"/>
        <d v="1899-12-30T00:08:46"/>
        <d v="1899-12-30T00:25:03"/>
        <d v="1899-12-30T00:44:53"/>
        <d v="1899-12-30T00:12:18"/>
        <d v="1899-12-30T00:02:45"/>
        <d v="1899-12-30T00:15:39"/>
        <d v="1899-12-30T00:53:37"/>
        <d v="1899-12-30T00:29:54"/>
        <d v="1899-12-30T00:14:58"/>
        <d v="1899-12-30T00:45:25"/>
        <d v="1899-12-30T00:37:03"/>
        <d v="1899-12-30T04:35:42"/>
        <d v="1899-12-30T07:49:48"/>
        <d v="1899-12-30T00:11:42"/>
        <d v="1899-12-30T00:28:44"/>
        <d v="1899-12-30T00:05:42"/>
        <d v="1899-12-30T00:30:02"/>
        <d v="1899-12-30T00:01:36"/>
        <d v="1899-12-30T00:14:57"/>
        <d v="1899-12-30T00:14:07"/>
        <d v="1899-12-30T00:14:55"/>
        <d v="1899-12-30T00:06:32"/>
        <d v="1899-12-30T00:05:07"/>
        <d v="1899-12-30T00:04:41"/>
        <d v="1899-12-30T00:25:48"/>
        <d v="1899-12-30T00:41:24"/>
        <d v="1899-12-30T00:13:35"/>
        <d v="1899-12-30T00:17:32"/>
        <d v="1899-12-30T00:14:21"/>
        <d v="1899-12-30T00:02:07"/>
        <d v="1899-12-30T01:01:45"/>
        <d v="1899-12-30T00:06:36"/>
        <d v="1899-12-30T00:09:34"/>
        <d v="1899-12-30T00:06:42"/>
        <d v="1899-12-30T01:37:47"/>
        <d v="1899-12-30T00:17:36"/>
        <d v="1899-12-30T01:34:53"/>
        <d v="1899-12-30T00:31:20"/>
        <d v="1899-12-30T00:09:17"/>
        <d v="1899-12-30T00:16:15"/>
        <d v="1899-12-30T06:30:38"/>
        <d v="1899-12-30T01:51:53"/>
        <d v="1899-12-30T01:21:31"/>
        <d v="1899-12-30T00:46:09"/>
        <d v="1899-12-30T00:35:01"/>
        <d v="1899-12-30T06:10:24"/>
        <d v="1899-12-30T01:03:27"/>
        <d v="1899-12-30T02:47:40"/>
        <d v="1899-12-30T00:17:13"/>
        <d v="1899-12-30T00:44:04"/>
        <d v="1899-12-30T00:02:55"/>
        <d v="1899-12-30T00:00:57"/>
        <d v="1899-12-30T01:45:54"/>
        <d v="1899-12-30T01:11:17"/>
        <d v="1899-12-30T01:47:34"/>
        <d v="1899-12-30T03:55:12"/>
        <d v="1899-12-30T03:25:26"/>
        <d v="1899-12-30T04:11:46"/>
        <d v="1899-12-30T06:15:50"/>
        <d v="1899-12-30T04:14:20"/>
        <d v="1899-12-30T03:55:39"/>
        <d v="1899-12-30T00:01:48"/>
        <d v="1899-12-30T02:52:30"/>
        <d v="1899-12-30T02:24:00"/>
        <d v="1899-12-30T02:54:42"/>
        <d v="1899-12-30T01:43:19"/>
        <d v="1899-12-30T01:37:56"/>
        <d v="1899-12-30T02:13:10"/>
        <d v="1899-12-30T00:03:52"/>
        <d v="1899-12-30T02:02:04"/>
        <d v="1899-12-30T00:05:48"/>
        <d v="1899-12-30T00:01:54"/>
        <d v="1899-12-30T00:07:45"/>
        <d v="1899-12-30T00:22:11"/>
        <d v="1899-12-30T13:11:10"/>
        <d v="1899-12-30T00:29:59"/>
        <d v="1899-12-30T00:00:33"/>
        <d v="1899-12-30T00:22:04"/>
        <d v="1899-12-30T01:40:55"/>
        <d v="1899-12-30T00:17:01"/>
        <d v="1899-12-30T03:42:28"/>
        <d v="1899-12-30T04:30:58"/>
        <d v="1899-12-30T04:06:33"/>
        <d v="1899-12-30T00:05:15"/>
        <d v="1899-12-30T01:47:42"/>
        <d v="1899-12-30T03:06:45"/>
        <d v="1899-12-30T00:34:16"/>
        <d v="1899-12-30T01:42:00"/>
        <d v="1899-12-30T00:01:21"/>
        <d v="1899-12-30T00:52:42"/>
        <d v="1899-12-30T00:00:48"/>
        <d v="1899-12-30T00:13:43"/>
        <d v="1899-12-30T00:58:42"/>
        <d v="1899-12-30T00:02:10"/>
        <d v="1899-12-30T02:47:39"/>
        <d v="1899-12-30T00:15:16"/>
        <d v="1899-12-30T00:10:10"/>
        <d v="1899-12-30T00:07:10"/>
        <d v="1899-12-30T03:39:05"/>
        <d v="1899-12-30T00:50:10"/>
        <d v="1899-12-30T01:23:53"/>
        <d v="1899-12-30T01:36:54"/>
        <d v="1899-12-30T07:24:36"/>
        <d v="1899-12-30T01:26:50"/>
        <d v="1899-12-30T10:27:28"/>
        <d v="1899-12-30T03:21:56"/>
        <d v="1899-12-30T00:42:29"/>
        <d v="1899-12-30T02:43:07"/>
        <d v="1899-12-30T00:02:31"/>
        <d v="1899-12-30T00:15:09"/>
        <d v="1899-12-30T00:04:51"/>
        <d v="1899-12-30T00:10:16"/>
        <d v="1899-12-30T00:30:22"/>
        <d v="1899-12-30T00:08:19"/>
        <d v="1899-12-30T00:06:23"/>
        <d v="1899-12-30T00:57:30"/>
        <d v="1899-12-30T00:31:01"/>
        <d v="1899-12-30T00:05:41"/>
        <d v="1899-12-30T00:06:24"/>
        <d v="1899-12-30T00:06:18"/>
        <d v="1899-12-30T00:02:03"/>
        <d v="1899-12-30T00:00:31"/>
        <d v="1899-12-30T00:04:22"/>
        <d v="1899-12-30T00:02:51"/>
        <d v="1899-12-30T00:11:39"/>
        <d v="1899-12-30T00:02:08"/>
        <d v="1899-12-30T03:26:10"/>
        <d v="1899-12-30T00:25:30"/>
        <d v="1899-12-30T02:59:37"/>
        <d v="1899-12-30T04:20:37"/>
        <d v="1899-12-30T03:20:19"/>
        <d v="1899-12-30T00:07:44"/>
        <d v="1899-12-30T00:56:57"/>
        <d v="1899-12-30T00:47:34"/>
        <d v="1899-12-30T00:28:25"/>
        <d v="1899-12-30T00:00:11"/>
        <d v="1899-12-30T00:36:30"/>
        <d v="1899-12-30T00:31:19"/>
        <d v="1899-12-30T00:16:43"/>
        <d v="1899-12-30T00:03:05"/>
        <d v="1899-12-30T03:32:09"/>
        <d v="1899-12-30T00:08:25"/>
        <d v="1899-12-30T00:01:47"/>
        <d v="1899-12-30T00:38:23"/>
        <d v="1899-12-30T00:21:53"/>
        <d v="1899-12-30T02:03:52"/>
        <d v="1899-12-30T05:44:19"/>
        <d v="1899-12-30T12:27:47"/>
        <d v="1899-12-30T10:45:31"/>
        <d v="1899-12-30T00:00:01"/>
        <d v="1899-12-30T00:51:15"/>
        <d v="1899-12-30T00:16:45"/>
        <d v="1899-12-30T00:20:08"/>
        <d v="1899-12-30T00:12:15"/>
        <d v="1899-12-30T00:03:16"/>
        <d v="1899-12-30T00:08:53"/>
        <d v="1899-12-30T00:51:54"/>
        <d v="1899-12-30T05:52:21"/>
        <d v="1899-12-30T10:11:21"/>
        <d v="1899-12-30T02:50:50"/>
        <d v="1899-12-30T02:28:08"/>
        <d v="1899-12-30T05:03:49"/>
        <d v="1899-12-30T05:17:40"/>
        <d v="1899-12-30T00:30:43"/>
        <d v="1899-12-30T00:56:17"/>
        <d v="1899-12-30T00:01:13"/>
        <d v="1899-12-30T01:02:59"/>
        <d v="1899-12-30T00:03:04"/>
        <d v="1899-12-30T01:00:01"/>
        <d v="1899-12-30T00:14:06"/>
        <d v="1899-12-30T01:03:59"/>
        <d v="1899-12-30T00:45:13"/>
        <d v="1899-12-30T00:17:26"/>
        <d v="1899-12-30T00:17:39"/>
        <d v="1899-12-30T00:39:53"/>
        <d v="1899-12-30T04:03:58"/>
        <d v="1899-12-30T04:31:12"/>
        <d v="1899-12-30T02:26:44"/>
        <d v="1899-12-30T00:05:12"/>
        <d v="1899-12-30T00:46:45"/>
        <d v="1899-12-30T01:26:04"/>
        <d v="1899-12-30T00:17:44"/>
        <d v="1899-12-30T00:27:10"/>
        <d v="1899-12-30T00:51:30"/>
        <d v="1899-12-30T01:26:16"/>
        <d v="1899-12-30T01:45:28"/>
        <d v="1899-12-30T00:34:28"/>
        <d v="1899-12-30T00:36:36"/>
        <d v="1899-12-30T01:02:10"/>
        <d v="1899-12-30T00:27:54"/>
        <d v="1899-12-30T00:10:40"/>
        <d v="1899-12-30T00:22:15"/>
        <d v="1899-12-30T00:17:53"/>
        <d v="1899-12-30T00:01:46"/>
        <d v="1899-12-30T00:42:33"/>
        <d v="1899-12-30T00:17:55"/>
        <d v="1899-12-30T00:24:56"/>
        <d v="1899-12-30T00:13:33"/>
        <d v="1899-12-30T00:31:10"/>
        <d v="1899-12-30T01:11:30"/>
        <d v="1899-12-30T11:20:10"/>
        <d v="1899-12-30T00:29:51"/>
        <d v="1899-12-30T01:27:52"/>
        <d v="1899-12-30T01:20:03"/>
        <d v="1899-12-30T00:36:40"/>
        <d v="1899-12-30T02:34:36"/>
        <d v="1899-12-30T01:10:49"/>
        <d v="1899-12-30T02:12:35"/>
        <d v="1899-12-30T00:14:39"/>
        <d v="1899-12-30T00:02:14"/>
        <d v="1899-12-30T00:58:43"/>
        <d v="1899-12-30T00:21:08"/>
        <d v="1899-12-30T00:06:58"/>
        <d v="1899-12-30T01:17:43"/>
        <d v="1899-12-30T03:43:36"/>
        <d v="1899-12-30T02:16:29"/>
        <d v="1899-12-30T00:14:04"/>
        <d v="1899-12-30T00:11:01"/>
        <d v="1899-12-30T00:04:35"/>
        <d v="1899-12-30T00:16:32"/>
        <d v="1899-12-30T00:26:51"/>
        <d v="1899-12-30T00:08:58"/>
        <d v="1899-12-30T00:07:09"/>
        <d v="1899-12-30T00:10:57"/>
        <d v="1899-12-30T03:57:45"/>
        <d v="1899-12-30T10:23:01"/>
        <d v="1899-12-30T00:29:15"/>
        <d v="1899-12-30T00:23:37"/>
        <d v="1899-12-30T00:15:54"/>
        <d v="1899-12-30T00:19:26"/>
        <d v="1899-12-30T00:17:17"/>
        <d v="1899-12-30T01:07:36"/>
        <d v="1899-12-30T01:17:34"/>
        <d v="1899-12-30T00:24:06"/>
        <d v="1899-12-30T04:05:33"/>
        <d v="1899-12-30T00:58:00"/>
        <d v="1899-12-30T01:40:10"/>
        <d v="1899-12-30T01:15:17"/>
        <d v="1899-12-30T00:49:51"/>
        <d v="1899-12-30T01:36:45"/>
        <d v="1899-12-30T02:15:14"/>
        <d v="1899-12-30T02:21:01"/>
        <d v="1899-12-30T00:22:58"/>
        <d v="1899-12-30T00:29:28"/>
        <d v="1899-12-30T00:16:36"/>
        <d v="1899-12-30T01:28:17"/>
        <d v="1899-12-30T01:22:41"/>
        <d v="1899-12-30T00:25:29"/>
        <d v="1899-12-30T01:27:22"/>
        <d v="1899-12-30T02:43:26"/>
        <d v="1899-12-30T01:36:36"/>
        <d v="1899-12-30T05:07:23"/>
        <d v="1899-12-30T01:11:19"/>
        <d v="1899-12-30T00:36:02"/>
        <d v="1899-12-30T02:14:28"/>
        <d v="1899-12-30T00:23:47"/>
        <d v="1899-12-30T00:01:15"/>
        <d v="1899-12-30T00:16:52"/>
        <d v="1899-12-30T00:04:01"/>
        <d v="1899-12-30T00:08:04"/>
        <d v="1899-12-30T00:06:19"/>
        <d v="1899-12-30T00:20:15"/>
        <d v="1899-12-30T01:31:43"/>
        <d v="1899-12-30T09:59:26"/>
        <d v="1899-12-30T03:13:39"/>
        <d v="1899-12-30T11:50:05"/>
        <d v="1899-12-30T03:45:44"/>
        <d v="1899-12-30T01:11:09"/>
        <d v="1899-12-30T02:07:20"/>
        <d v="1899-12-30T02:33:22"/>
        <d v="1899-12-30T01:41:35"/>
        <d v="1899-12-30T00:27:03"/>
        <d v="1899-12-30T04:03:32"/>
        <d v="1899-12-30T01:43:10"/>
        <d v="1899-12-30T02:57:25"/>
        <d v="1899-12-30T00:05:44"/>
        <d v="1899-12-30T00:11:46"/>
        <d v="1899-12-30T00:04:34"/>
        <d v="1899-12-30T03:05:15"/>
        <d v="1899-12-30T01:06:12"/>
        <d v="1899-12-30T03:29:31"/>
        <d v="1899-12-30T03:34:01"/>
        <d v="1899-12-30T01:55:13"/>
        <d v="1899-12-30T01:51:31"/>
        <d v="1899-12-30T00:31:57"/>
        <d v="1899-12-30T02:21:32"/>
        <d v="1899-12-30T01:24:20"/>
        <d v="1899-12-30T00:39:23"/>
        <d v="1899-12-30T00:07:35"/>
        <d v="1899-12-30T00:14:19"/>
        <d v="1899-12-30T00:10:58"/>
        <d v="1899-12-30T04:05:29"/>
        <d v="1899-12-30T00:31:34"/>
        <d v="1899-12-30T04:07:00"/>
        <d v="1899-12-30T02:55:51"/>
        <d v="1899-12-30T00:38:04"/>
        <d v="1899-12-30T00:09:43"/>
        <d v="1899-12-30T00:46:47"/>
        <d v="1899-12-30T00:12:27"/>
        <d v="1899-12-30T10:15:50"/>
        <d v="1899-12-30T00:50:55"/>
        <d v="1899-12-30T04:07:03"/>
        <d v="1899-12-30T00:10:53"/>
        <d v="1899-12-30T00:06:04"/>
        <d v="1899-12-30T00:40:56"/>
        <d v="1899-12-30T00:00:12"/>
        <d v="1899-12-30T00:08:01"/>
        <d v="1899-12-30T00:53:32"/>
        <d v="1899-12-30T00:15:40"/>
        <d v="1899-12-30T00:09:48"/>
        <d v="1899-12-30T00:06:02"/>
        <d v="1899-12-30T02:07:15"/>
        <d v="1899-12-30T00:04:24"/>
        <d v="1899-12-30T00:02:15"/>
        <d v="1899-12-30T00:30:29"/>
        <d v="1899-12-30T00:15:02"/>
        <d v="1899-12-30T00:35:27"/>
        <d v="1899-12-30T00:01:53"/>
        <d v="1899-12-30T00:32:03"/>
        <d v="1899-12-30T04:10:31"/>
        <d v="1899-12-30T00:08:59"/>
        <d v="1899-12-30T04:01:29"/>
      </sharedItems>
      <fieldGroup par="12" base="7">
        <rangePr groupBy="second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D -Dias" numFmtId="165">
      <sharedItems containsSemiMixedTypes="0" containsNonDate="0" containsDate="1" containsString="0" minDate="2011-01-04T15:00:00" maxDate="2011-02-16T15:00:00" count="37">
        <d v="2011-01-04T15:00:00"/>
        <d v="2011-01-05T15:00:00"/>
        <d v="2011-01-06T15:00:00"/>
        <d v="2011-01-07T15:00:00"/>
        <d v="2011-01-08T15:00:00"/>
        <d v="2011-01-10T15:00:00"/>
        <d v="2011-01-12T15:00:00"/>
        <d v="2011-01-13T15:00:00"/>
        <d v="2011-01-14T15:00:00"/>
        <d v="2011-01-15T15:00:00"/>
        <d v="2011-01-17T15:00:00"/>
        <d v="2011-01-18T15:00:00"/>
        <d v="2011-01-19T15:00:00"/>
        <d v="2011-01-20T15:00:00"/>
        <d v="2011-01-21T15:00:00"/>
        <d v="2011-01-22T15:00:00"/>
        <d v="2011-01-24T15:00:00"/>
        <d v="2011-01-25T15:00:00"/>
        <d v="2011-01-26T15:00:00"/>
        <d v="2011-01-27T15:00:00"/>
        <d v="2011-01-28T15:00:00"/>
        <d v="2011-01-29T15:00:00"/>
        <d v="2011-01-31T15:00:00"/>
        <d v="2011-02-01T15:00:00"/>
        <d v="2011-02-02T15:00:00"/>
        <d v="2011-02-03T15:00:00"/>
        <d v="2011-02-04T15:00:00"/>
        <d v="2011-02-05T15:00:00"/>
        <d v="2011-02-07T15:00:00"/>
        <d v="2011-02-08T15:00:00"/>
        <d v="2011-02-09T15:00:00"/>
        <d v="2011-02-10T15:00:00"/>
        <d v="2011-02-11T15:00:00"/>
        <d v="2011-02-12T15:00:00"/>
        <d v="2011-02-14T15:00:00"/>
        <d v="2011-02-15T15:00:00"/>
        <d v="2011-02-16T15:00:00"/>
      </sharedItems>
      <fieldGroup par="10" base="8">
        <rangePr groupBy="days" startDate="2011-01-04T15:00:00" endDate="2011-02-16T15:00:00"/>
        <groupItems count="368">
          <s v="&lt;4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Meses" numFmtId="0" databaseField="0">
      <fieldGroup base="1">
        <rangePr groupBy="months" startDate="2011-01-03T00:00:00" endDate="2011-02-16T00:00:00"/>
        <groupItems count="14">
          <s v="&lt;3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eses2" numFmtId="0" databaseField="0">
      <fieldGroup base="8">
        <rangePr groupBy="months" startDate="2011-01-04T15:00:00" endDate="2011-02-16T15:00:00"/>
        <groupItems count="14">
          <s v="&lt;4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inutos" numFmtId="0" databaseField="0">
      <fieldGroup base="7">
        <rangePr groupBy="minute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Horas" numFmtId="0" databaseField="0">
      <fieldGroup base="7">
        <rangePr groupBy="hours" startDate="1899-12-30T00:00:00" endDate="1899-12-30T15:26:15"/>
        <groupItems count="26">
          <s v="&lt;0/01/1900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2">
  <r>
    <x v="0"/>
    <x v="0"/>
    <d v="2011-01-03T15:00:00"/>
    <n v="57.4"/>
    <n v="57.4"/>
    <x v="0"/>
    <s v="MAQUILA ACERO FIGURADO 5"/>
    <x v="0"/>
    <x v="0"/>
  </r>
  <r>
    <x v="0"/>
    <x v="0"/>
    <d v="2011-01-03T15:00:00"/>
    <n v="3804.5"/>
    <n v="3804.5"/>
    <x v="0"/>
    <s v="MAQUILA ACERO FIGURADO 6"/>
    <x v="1"/>
    <x v="0"/>
  </r>
  <r>
    <x v="0"/>
    <x v="0"/>
    <d v="2011-01-03T15:00:00"/>
    <n v="3302.4"/>
    <n v="3302.4"/>
    <x v="0"/>
    <s v="MAQUILA ACERO FIGURADO 7"/>
    <x v="2"/>
    <x v="0"/>
  </r>
  <r>
    <x v="0"/>
    <x v="0"/>
    <d v="2011-01-03T15:00:00"/>
    <n v="1881.6"/>
    <n v="1881.6"/>
    <x v="0"/>
    <s v="MAQUILA ACERO FIGURADO 8"/>
    <x v="3"/>
    <x v="0"/>
  </r>
  <r>
    <x v="1"/>
    <x v="0"/>
    <d v="2011-01-03T15:00:00"/>
    <n v="648"/>
    <n v="648"/>
    <x v="1"/>
    <s v="MAQUILA VARILLA RECTA 60 MIL N.6 X 12 MTS"/>
    <x v="4"/>
    <x v="0"/>
  </r>
  <r>
    <x v="1"/>
    <x v="0"/>
    <d v="2011-01-03T15:00:00"/>
    <n v="1175"/>
    <n v="1175"/>
    <x v="1"/>
    <s v="MAQUILA VARILLA RECTA 60 MIL N.7 X 12 MTS"/>
    <x v="4"/>
    <x v="0"/>
  </r>
  <r>
    <x v="2"/>
    <x v="0"/>
    <d v="2011-01-03T15:00:00"/>
    <n v="1419.9"/>
    <n v="1419.9"/>
    <x v="0"/>
    <s v="MAQUILA ACERO FIGURADO 3"/>
    <x v="5"/>
    <x v="0"/>
  </r>
  <r>
    <x v="2"/>
    <x v="0"/>
    <d v="2011-01-03T15:00:00"/>
    <n v="337"/>
    <n v="337"/>
    <x v="0"/>
    <s v="MAQUILA ACERO FIGURADO 5"/>
    <x v="6"/>
    <x v="0"/>
  </r>
  <r>
    <x v="2"/>
    <x v="0"/>
    <d v="2011-01-03T15:00:00"/>
    <n v="913.5"/>
    <n v="913.5"/>
    <x v="0"/>
    <s v="MAQUILA ACERO FIGURADO 6"/>
    <x v="7"/>
    <x v="0"/>
  </r>
  <r>
    <x v="2"/>
    <x v="0"/>
    <d v="2011-01-03T15:00:00"/>
    <n v="621.20000000000005"/>
    <n v="621.20000000000005"/>
    <x v="0"/>
    <s v="MAQUILA ACERO FIGURADO 7"/>
    <x v="8"/>
    <x v="0"/>
  </r>
  <r>
    <x v="3"/>
    <x v="0"/>
    <d v="2011-01-03T15:00:00"/>
    <n v="1442.9"/>
    <n v="1442.9"/>
    <x v="0"/>
    <s v="MAQUILA ACERO FIGURADO 3"/>
    <x v="9"/>
    <x v="0"/>
  </r>
  <r>
    <x v="3"/>
    <x v="0"/>
    <d v="2011-01-03T15:00:00"/>
    <n v="180"/>
    <n v="180"/>
    <x v="0"/>
    <s v="MAQUILA ACERO FIGURADO 4"/>
    <x v="10"/>
    <x v="0"/>
  </r>
  <r>
    <x v="3"/>
    <x v="0"/>
    <d v="2011-01-03T15:00:00"/>
    <n v="1390.9"/>
    <n v="1390.9"/>
    <x v="0"/>
    <s v="MAQUILA ACERO FIGURADO 5"/>
    <x v="11"/>
    <x v="0"/>
  </r>
  <r>
    <x v="3"/>
    <x v="0"/>
    <d v="2011-01-03T15:00:00"/>
    <n v="1701.5"/>
    <n v="1701.5"/>
    <x v="0"/>
    <s v="MAQUILA ACERO FIGURADO 6"/>
    <x v="12"/>
    <x v="0"/>
  </r>
  <r>
    <x v="3"/>
    <x v="0"/>
    <d v="2011-01-03T15:00:00"/>
    <n v="1695.3"/>
    <n v="1695.3"/>
    <x v="0"/>
    <s v="MAQUILA ACERO FIGURADO 7"/>
    <x v="13"/>
    <x v="0"/>
  </r>
  <r>
    <x v="4"/>
    <x v="0"/>
    <d v="2011-01-03T15:00:00"/>
    <n v="268.8"/>
    <n v="268.8"/>
    <x v="0"/>
    <s v="MAQUILA ACERO FIGURADO 3"/>
    <x v="14"/>
    <x v="0"/>
  </r>
  <r>
    <x v="4"/>
    <x v="0"/>
    <d v="2011-01-03T15:00:00"/>
    <n v="1032"/>
    <n v="1032"/>
    <x v="0"/>
    <s v="MAQUILA ACERO FIGURADO 4"/>
    <x v="15"/>
    <x v="0"/>
  </r>
  <r>
    <x v="4"/>
    <x v="0"/>
    <d v="2011-01-03T15:00:00"/>
    <n v="954.7"/>
    <n v="954.7"/>
    <x v="0"/>
    <s v="MAQUILA ACERO FIGURADO 5"/>
    <x v="16"/>
    <x v="0"/>
  </r>
  <r>
    <x v="5"/>
    <x v="0"/>
    <d v="2011-01-03T15:00:00"/>
    <n v="108"/>
    <n v="108"/>
    <x v="1"/>
    <s v="MAQUILA VARILLA RECTA 60 MIL N.4 X 12 MTS"/>
    <x v="4"/>
    <x v="0"/>
  </r>
  <r>
    <x v="5"/>
    <x v="0"/>
    <d v="2011-01-03T15:00:00"/>
    <n v="394"/>
    <n v="394"/>
    <x v="0"/>
    <s v="MAQUILA ACERO FIGURADO 3"/>
    <x v="17"/>
    <x v="0"/>
  </r>
  <r>
    <x v="6"/>
    <x v="0"/>
    <d v="2011-01-03T15:00:00"/>
    <n v="60"/>
    <n v="690"/>
    <x v="2"/>
    <s v="MAQUILA MALLA ELECT.  E-050 C"/>
    <x v="18"/>
    <x v="0"/>
  </r>
  <r>
    <x v="7"/>
    <x v="0"/>
    <d v="2011-01-03T15:00:00"/>
    <n v="60"/>
    <n v="690"/>
    <x v="2"/>
    <s v="MAQUILA MALLA ELECT.  E-050 C"/>
    <x v="18"/>
    <x v="0"/>
  </r>
  <r>
    <x v="8"/>
    <x v="0"/>
    <d v="2011-01-03T15:00:00"/>
    <n v="64"/>
    <n v="736"/>
    <x v="2"/>
    <s v="MAQUILA MALLA ELECT.  E-050 C"/>
    <x v="19"/>
    <x v="0"/>
  </r>
  <r>
    <x v="8"/>
    <x v="0"/>
    <d v="2011-01-03T15:00:00"/>
    <n v="64"/>
    <n v="1203.8399999999999"/>
    <x v="2"/>
    <s v="MAQUILA MALLA ELECT, M-084 C"/>
    <x v="20"/>
    <x v="0"/>
  </r>
  <r>
    <x v="9"/>
    <x v="0"/>
    <d v="2011-01-03T15:00:00"/>
    <n v="27.2"/>
    <n v="27.2"/>
    <x v="0"/>
    <s v="MAQUILA ACERO FIGURADO 3"/>
    <x v="21"/>
    <x v="0"/>
  </r>
  <r>
    <x v="9"/>
    <x v="0"/>
    <d v="2011-01-03T15:00:00"/>
    <n v="23.2"/>
    <n v="23.2"/>
    <x v="0"/>
    <s v="MAQUILA ACERO FIGURADO 4"/>
    <x v="22"/>
    <x v="0"/>
  </r>
  <r>
    <x v="9"/>
    <x v="0"/>
    <d v="2011-01-03T15:00:00"/>
    <n v="258.89999999999998"/>
    <n v="258.89999999999998"/>
    <x v="0"/>
    <s v="MAQUILA ACERO FIGURADO 5"/>
    <x v="23"/>
    <x v="0"/>
  </r>
  <r>
    <x v="9"/>
    <x v="0"/>
    <d v="2011-01-03T15:00:00"/>
    <n v="10.8"/>
    <n v="10.8"/>
    <x v="0"/>
    <s v="MAQUILA ACERO FIGURADO 6"/>
    <x v="24"/>
    <x v="0"/>
  </r>
  <r>
    <x v="10"/>
    <x v="0"/>
    <d v="2011-01-03T15:00:00"/>
    <n v="8"/>
    <n v="337.44"/>
    <x v="2"/>
    <s v="MAQUILA MALLA ELECT. M 188 C"/>
    <x v="25"/>
    <x v="0"/>
  </r>
  <r>
    <x v="11"/>
    <x v="0"/>
    <d v="2011-01-03T15:00:00"/>
    <n v="8"/>
    <n v="337.44"/>
    <x v="2"/>
    <s v="MAQUILA MALLA ELECT. M 188 C"/>
    <x v="25"/>
    <x v="0"/>
  </r>
  <r>
    <x v="12"/>
    <x v="0"/>
    <d v="2011-01-03T15:00:00"/>
    <n v="100"/>
    <n v="100"/>
    <x v="1"/>
    <s v="MAQUILA ALAMBRE RECOCIDO CAL 18"/>
    <x v="4"/>
    <x v="0"/>
  </r>
  <r>
    <x v="12"/>
    <x v="0"/>
    <d v="2011-01-03T15:00:00"/>
    <n v="26"/>
    <n v="617.5"/>
    <x v="2"/>
    <s v="MAQUILA MALLA ELECT, M-106 C"/>
    <x v="26"/>
    <x v="0"/>
  </r>
  <r>
    <x v="12"/>
    <x v="0"/>
    <d v="2011-01-03T15:00:00"/>
    <n v="26"/>
    <n v="1096.68"/>
    <x v="2"/>
    <s v="MAQUILA MALLA ELECT. M 188 C"/>
    <x v="27"/>
    <x v="0"/>
  </r>
  <r>
    <x v="13"/>
    <x v="0"/>
    <d v="2011-01-03T15:00:00"/>
    <n v="250"/>
    <n v="250"/>
    <x v="1"/>
    <s v="MAQUILA ALAMBRE RECOCIDO CAL 18"/>
    <x v="4"/>
    <x v="0"/>
  </r>
  <r>
    <x v="14"/>
    <x v="0"/>
    <d v="2011-01-03T15:00:00"/>
    <n v="322.60000000000002"/>
    <n v="322.60000000000002"/>
    <x v="1"/>
    <s v="MAQUILA VARILLA RECTA 60 MIL N.3 X 12 MTS"/>
    <x v="4"/>
    <x v="0"/>
  </r>
  <r>
    <x v="14"/>
    <x v="0"/>
    <d v="2011-01-03T15:00:00"/>
    <n v="810"/>
    <n v="810"/>
    <x v="0"/>
    <s v="MAQUILA ACERO FIGURADO 6"/>
    <x v="28"/>
    <x v="0"/>
  </r>
  <r>
    <x v="14"/>
    <x v="0"/>
    <d v="2011-01-03T15:00:00"/>
    <n v="1791.9"/>
    <n v="1791.9"/>
    <x v="0"/>
    <s v="MAQUILA ACERO FIGURADO 7"/>
    <x v="29"/>
    <x v="0"/>
  </r>
  <r>
    <x v="15"/>
    <x v="0"/>
    <d v="2011-01-03T15:00:00"/>
    <n v="360"/>
    <n v="360"/>
    <x v="1"/>
    <s v="MAQUILA VARILLA RECTA 60 MIL N.4 X 12 MTS"/>
    <x v="4"/>
    <x v="0"/>
  </r>
  <r>
    <x v="16"/>
    <x v="0"/>
    <d v="2011-01-03T15:00:00"/>
    <n v="9059"/>
    <n v="9059"/>
    <x v="2"/>
    <s v="MAQUILA MALLA ESPECIAL"/>
    <x v="30"/>
    <x v="0"/>
  </r>
  <r>
    <x v="17"/>
    <x v="0"/>
    <d v="2011-01-03T15:00:00"/>
    <n v="681.4"/>
    <n v="681.4"/>
    <x v="0"/>
    <s v="MAQUILA ACERO FIGURADO 5"/>
    <x v="31"/>
    <x v="0"/>
  </r>
  <r>
    <x v="17"/>
    <x v="0"/>
    <d v="2011-01-03T15:00:00"/>
    <n v="293.60000000000002"/>
    <n v="293.60000000000002"/>
    <x v="0"/>
    <s v="MAQUILA ACERO FIGURADO 6"/>
    <x v="32"/>
    <x v="0"/>
  </r>
  <r>
    <x v="17"/>
    <x v="0"/>
    <d v="2011-01-03T15:00:00"/>
    <n v="8742.4"/>
    <n v="8742.4"/>
    <x v="0"/>
    <s v="MAQUILA ACERO FIGURADO 7"/>
    <x v="33"/>
    <x v="0"/>
  </r>
  <r>
    <x v="18"/>
    <x v="0"/>
    <d v="2011-01-03T15:00:00"/>
    <n v="112"/>
    <n v="112"/>
    <x v="0"/>
    <s v="MAQUILA ACERO FIGURADO 3"/>
    <x v="34"/>
    <x v="0"/>
  </r>
  <r>
    <x v="19"/>
    <x v="0"/>
    <d v="2011-01-03T15:00:00"/>
    <n v="1241.4000000000001"/>
    <n v="1241.4000000000001"/>
    <x v="0"/>
    <s v="MAQUILA ACERO FIGURADO 4"/>
    <x v="35"/>
    <x v="0"/>
  </r>
  <r>
    <x v="19"/>
    <x v="0"/>
    <d v="2011-01-03T15:00:00"/>
    <n v="596.70000000000005"/>
    <n v="596.70000000000005"/>
    <x v="0"/>
    <s v="MAQUILA ACERO FIGURADO 5"/>
    <x v="36"/>
    <x v="0"/>
  </r>
  <r>
    <x v="19"/>
    <x v="0"/>
    <d v="2011-01-03T15:00:00"/>
    <n v="2736.9"/>
    <n v="2736.9"/>
    <x v="0"/>
    <s v="MAQUILA ACERO FIGURADO 6"/>
    <x v="37"/>
    <x v="0"/>
  </r>
  <r>
    <x v="19"/>
    <x v="0"/>
    <d v="2011-01-03T15:00:00"/>
    <n v="5672.6"/>
    <n v="5672.6"/>
    <x v="0"/>
    <s v="MAQUILA ACERO FIGURADO 7"/>
    <x v="38"/>
    <x v="0"/>
  </r>
  <r>
    <x v="19"/>
    <x v="0"/>
    <d v="2011-01-03T15:00:00"/>
    <n v="917.6"/>
    <n v="917.6"/>
    <x v="0"/>
    <s v="MAQUILA ACERO FIGURADO 8"/>
    <x v="39"/>
    <x v="0"/>
  </r>
  <r>
    <x v="20"/>
    <x v="0"/>
    <d v="2011-01-03T15:00:00"/>
    <n v="2499.8000000000002"/>
    <n v="2499.8000000000002"/>
    <x v="1"/>
    <s v="MAQUILA VARILLA RECTA 60 MIL N.3 X 12 MTS"/>
    <x v="4"/>
    <x v="0"/>
  </r>
  <r>
    <x v="20"/>
    <x v="0"/>
    <d v="2011-01-03T15:00:00"/>
    <n v="120"/>
    <n v="120"/>
    <x v="1"/>
    <s v="MAQUILA VARILLA RECTA 60 MIL N.4 X 12 MTS"/>
    <x v="4"/>
    <x v="0"/>
  </r>
  <r>
    <x v="20"/>
    <x v="0"/>
    <d v="2011-01-03T15:00:00"/>
    <n v="1821.7"/>
    <n v="1821.7"/>
    <x v="0"/>
    <s v="MAQUILA ACERO FIGURADO 4"/>
    <x v="40"/>
    <x v="0"/>
  </r>
  <r>
    <x v="20"/>
    <x v="0"/>
    <d v="2011-01-03T15:00:00"/>
    <n v="637.9"/>
    <n v="637.9"/>
    <x v="0"/>
    <s v="MAQUILA ACERO FIGURADO 5"/>
    <x v="41"/>
    <x v="0"/>
  </r>
  <r>
    <x v="20"/>
    <x v="0"/>
    <d v="2011-01-03T15:00:00"/>
    <n v="1717.2"/>
    <n v="1717.2"/>
    <x v="0"/>
    <s v="MAQUILA ACERO FIGURADO 6"/>
    <x v="42"/>
    <x v="0"/>
  </r>
  <r>
    <x v="20"/>
    <x v="0"/>
    <d v="2011-01-03T15:00:00"/>
    <n v="1511.6"/>
    <n v="1511.6"/>
    <x v="0"/>
    <s v="MAQUILA ACERO FIGURADO 7"/>
    <x v="43"/>
    <x v="0"/>
  </r>
  <r>
    <x v="20"/>
    <x v="0"/>
    <d v="2011-01-03T15:00:00"/>
    <n v="1682.4"/>
    <n v="1682.4"/>
    <x v="0"/>
    <s v="MAQUILA ACERO FIGURADO 8"/>
    <x v="44"/>
    <x v="0"/>
  </r>
  <r>
    <x v="20"/>
    <x v="0"/>
    <d v="2011-01-03T15:00:00"/>
    <n v="740.6"/>
    <n v="740.6"/>
    <x v="0"/>
    <s v="MAQUILA ACERO FIGURADO 1.1/4"/>
    <x v="45"/>
    <x v="0"/>
  </r>
  <r>
    <x v="21"/>
    <x v="0"/>
    <d v="2011-01-03T15:00:00"/>
    <n v="66"/>
    <n v="3787.08"/>
    <x v="2"/>
    <s v="MAQUILA MALLA ELECT. M 262 C"/>
    <x v="46"/>
    <x v="0"/>
  </r>
  <r>
    <x v="22"/>
    <x v="0"/>
    <d v="2011-01-03T15:00:00"/>
    <n v="66"/>
    <n v="3787.08"/>
    <x v="2"/>
    <s v="MAQUILA MALLA ELECT. M 262 C"/>
    <x v="46"/>
    <x v="0"/>
  </r>
  <r>
    <x v="23"/>
    <x v="0"/>
    <d v="2011-01-03T15:00:00"/>
    <n v="66"/>
    <n v="3787.08"/>
    <x v="2"/>
    <s v="MAQUILA MALLA ELECT. M 262 C"/>
    <x v="46"/>
    <x v="0"/>
  </r>
  <r>
    <x v="24"/>
    <x v="0"/>
    <d v="2011-01-03T15:00:00"/>
    <n v="309.10000000000002"/>
    <n v="309.10000000000002"/>
    <x v="1"/>
    <s v="MAQUILA VARILLA RECTA 60 MIL N.3 X 12 MTS"/>
    <x v="4"/>
    <x v="0"/>
  </r>
  <r>
    <x v="24"/>
    <x v="0"/>
    <d v="2011-01-03T15:00:00"/>
    <n v="1633.9"/>
    <n v="1633.9"/>
    <x v="0"/>
    <s v="MAQUILA ACERO FIGURADO 3"/>
    <x v="47"/>
    <x v="0"/>
  </r>
  <r>
    <x v="24"/>
    <x v="0"/>
    <d v="2011-01-03T15:00:00"/>
    <n v="612.5"/>
    <n v="612.5"/>
    <x v="0"/>
    <s v="MAQUILA ACERO FIGURADO 4"/>
    <x v="48"/>
    <x v="0"/>
  </r>
  <r>
    <x v="24"/>
    <x v="0"/>
    <d v="2011-01-03T15:00:00"/>
    <n v="2380.6"/>
    <n v="2380.6"/>
    <x v="0"/>
    <s v="MAQUILA ACERO FIGURADO 5"/>
    <x v="49"/>
    <x v="0"/>
  </r>
  <r>
    <x v="25"/>
    <x v="0"/>
    <d v="2011-01-03T15:00:00"/>
    <n v="309.10000000000002"/>
    <n v="309.10000000000002"/>
    <x v="1"/>
    <s v="MAQUILA VARILLA RECTA 60 MIL N.3 X 12 MTS"/>
    <x v="4"/>
    <x v="0"/>
  </r>
  <r>
    <x v="25"/>
    <x v="0"/>
    <d v="2011-01-03T15:00:00"/>
    <n v="1633.9"/>
    <n v="1633.9"/>
    <x v="0"/>
    <s v="MAQUILA ACERO FIGURADO 3"/>
    <x v="47"/>
    <x v="0"/>
  </r>
  <r>
    <x v="25"/>
    <x v="0"/>
    <d v="2011-01-03T15:00:00"/>
    <n v="612.5"/>
    <n v="612.5"/>
    <x v="0"/>
    <s v="MAQUILA ACERO FIGURADO 4"/>
    <x v="48"/>
    <x v="0"/>
  </r>
  <r>
    <x v="25"/>
    <x v="0"/>
    <d v="2011-01-03T15:00:00"/>
    <n v="2380.6"/>
    <n v="2380.6"/>
    <x v="0"/>
    <s v="MAQUILA ACERO FIGURADO 5"/>
    <x v="49"/>
    <x v="0"/>
  </r>
  <r>
    <x v="26"/>
    <x v="0"/>
    <d v="2011-01-03T15:00:00"/>
    <n v="2958"/>
    <n v="35496"/>
    <x v="1"/>
    <s v="MAQUILA VARILLA ENDEREZADA 60 MIL 1/2 X 12 MTS"/>
    <x v="4"/>
    <x v="0"/>
  </r>
  <r>
    <x v="27"/>
    <x v="0"/>
    <d v="2011-01-03T15:00:00"/>
    <n v="132.1"/>
    <n v="132.1"/>
    <x v="0"/>
    <s v="MAQUILA ACERO FIGURADO 3"/>
    <x v="50"/>
    <x v="0"/>
  </r>
  <r>
    <x v="28"/>
    <x v="0"/>
    <d v="2011-01-03T15:00:00"/>
    <n v="2917"/>
    <n v="35004"/>
    <x v="1"/>
    <s v="MAQUILA VARILLA ENDEREZADA 60 MIL 1/2 X 12 MTS"/>
    <x v="4"/>
    <x v="0"/>
  </r>
  <r>
    <x v="29"/>
    <x v="1"/>
    <d v="2011-01-04T15:00:00"/>
    <n v="3937.5"/>
    <n v="3937.5"/>
    <x v="0"/>
    <s v="MAQUILA ACERO FIGURADO 6"/>
    <x v="51"/>
    <x v="1"/>
  </r>
  <r>
    <x v="29"/>
    <x v="1"/>
    <d v="2011-01-04T15:00:00"/>
    <n v="2330.8000000000002"/>
    <n v="2330.8000000000002"/>
    <x v="0"/>
    <s v="MAQUILA ACERO FIGURADO 7"/>
    <x v="52"/>
    <x v="1"/>
  </r>
  <r>
    <x v="29"/>
    <x v="1"/>
    <d v="2011-01-04T15:00:00"/>
    <n v="3390.7"/>
    <n v="3390.7"/>
    <x v="0"/>
    <s v="MAQUILA ACERO FIGURADO 8"/>
    <x v="53"/>
    <x v="1"/>
  </r>
  <r>
    <x v="30"/>
    <x v="1"/>
    <d v="2011-01-04T15:00:00"/>
    <n v="10038"/>
    <n v="10038"/>
    <x v="2"/>
    <s v="MAQUILA MALLA ESPECIAL"/>
    <x v="54"/>
    <x v="1"/>
  </r>
  <r>
    <x v="31"/>
    <x v="1"/>
    <d v="2011-01-04T15:00:00"/>
    <n v="1000"/>
    <n v="1000"/>
    <x v="1"/>
    <s v="MAQUILA ALAMBRE RECOCIDO CAL 18"/>
    <x v="4"/>
    <x v="1"/>
  </r>
  <r>
    <x v="32"/>
    <x v="1"/>
    <d v="2011-01-04T15:00:00"/>
    <n v="2352"/>
    <n v="2352"/>
    <x v="1"/>
    <s v="MAQUILA VARILLA RECTA 60 MIL N.3 X 12 MTS"/>
    <x v="4"/>
    <x v="1"/>
  </r>
  <r>
    <x v="33"/>
    <x v="1"/>
    <d v="2011-01-04T15:00:00"/>
    <n v="2861.1"/>
    <n v="2861.1"/>
    <x v="0"/>
    <s v="MAQUILA ACERO FIGURADO 3"/>
    <x v="55"/>
    <x v="1"/>
  </r>
  <r>
    <x v="33"/>
    <x v="1"/>
    <d v="2011-01-04T15:00:00"/>
    <n v="2370.1999999999998"/>
    <n v="2370.1999999999998"/>
    <x v="0"/>
    <s v="MAQUILA ACERO FIGURADO 4"/>
    <x v="56"/>
    <x v="1"/>
  </r>
  <r>
    <x v="34"/>
    <x v="1"/>
    <d v="2011-01-04T15:00:00"/>
    <n v="479"/>
    <n v="479"/>
    <x v="0"/>
    <s v="MAQUILA ACERO FIGURADO 3"/>
    <x v="57"/>
    <x v="1"/>
  </r>
  <r>
    <x v="34"/>
    <x v="1"/>
    <d v="2011-01-04T15:00:00"/>
    <n v="312"/>
    <n v="312"/>
    <x v="0"/>
    <s v="MAQUILA ACERO FIGURADO 4"/>
    <x v="58"/>
    <x v="1"/>
  </r>
  <r>
    <x v="34"/>
    <x v="1"/>
    <d v="2011-01-04T15:00:00"/>
    <n v="489.2"/>
    <n v="489.2"/>
    <x v="0"/>
    <s v="MAQUILA ACERO FIGURADO 5"/>
    <x v="59"/>
    <x v="1"/>
  </r>
  <r>
    <x v="35"/>
    <x v="1"/>
    <d v="2011-01-04T15:00:00"/>
    <n v="275.2"/>
    <n v="275.2"/>
    <x v="0"/>
    <s v="MAQUILA ACERO FIGURADO 3"/>
    <x v="60"/>
    <x v="1"/>
  </r>
  <r>
    <x v="35"/>
    <x v="1"/>
    <d v="2011-01-04T15:00:00"/>
    <n v="126"/>
    <n v="126"/>
    <x v="0"/>
    <s v="MAQUILA ACERO FIGURADO 4"/>
    <x v="61"/>
    <x v="1"/>
  </r>
  <r>
    <x v="35"/>
    <x v="1"/>
    <d v="2011-01-04T15:00:00"/>
    <n v="199.7"/>
    <n v="199.7"/>
    <x v="0"/>
    <s v="MAQUILA ACERO FIGURADO 5"/>
    <x v="62"/>
    <x v="1"/>
  </r>
  <r>
    <x v="36"/>
    <x v="1"/>
    <d v="2011-01-04T15:00:00"/>
    <n v="858.3"/>
    <n v="858.3"/>
    <x v="0"/>
    <s v="MAQUILA ACERO FIGURADO 3"/>
    <x v="63"/>
    <x v="1"/>
  </r>
  <r>
    <x v="36"/>
    <x v="1"/>
    <d v="2011-01-04T15:00:00"/>
    <n v="307.89999999999998"/>
    <n v="307.89999999999998"/>
    <x v="0"/>
    <s v="MAQUILA ACERO FIGURADO 5"/>
    <x v="64"/>
    <x v="1"/>
  </r>
  <r>
    <x v="36"/>
    <x v="1"/>
    <d v="2011-01-04T15:00:00"/>
    <n v="407.3"/>
    <n v="407.3"/>
    <x v="0"/>
    <s v="MAQUILA ACERO FIGURADO 6"/>
    <x v="65"/>
    <x v="1"/>
  </r>
  <r>
    <x v="37"/>
    <x v="1"/>
    <d v="2011-01-04T15:00:00"/>
    <n v="2707.1"/>
    <n v="2707.1"/>
    <x v="0"/>
    <s v="MAQUILA ACERO FIGURADO 3"/>
    <x v="66"/>
    <x v="1"/>
  </r>
  <r>
    <x v="38"/>
    <x v="1"/>
    <d v="2011-01-04T15:00:00"/>
    <n v="144"/>
    <n v="144"/>
    <x v="1"/>
    <s v="MAQUILA VARILLA RECTA 60 MIL N.4 X 12 MTS"/>
    <x v="4"/>
    <x v="1"/>
  </r>
  <r>
    <x v="38"/>
    <x v="1"/>
    <d v="2011-01-04T15:00:00"/>
    <n v="760.6"/>
    <n v="760.6"/>
    <x v="0"/>
    <s v="MAQUILA ACERO FIGURADO 4"/>
    <x v="67"/>
    <x v="1"/>
  </r>
  <r>
    <x v="39"/>
    <x v="1"/>
    <d v="2011-01-04T15:00:00"/>
    <n v="1860"/>
    <n v="1860"/>
    <x v="0"/>
    <s v="MAQUILA ACERO FIGURADO 4"/>
    <x v="68"/>
    <x v="1"/>
  </r>
  <r>
    <x v="40"/>
    <x v="1"/>
    <d v="2011-01-04T15:00:00"/>
    <n v="1586.6"/>
    <n v="1586.6"/>
    <x v="0"/>
    <s v="MAQUILA ACERO FIGURADO 3"/>
    <x v="69"/>
    <x v="1"/>
  </r>
  <r>
    <x v="41"/>
    <x v="1"/>
    <d v="2011-01-04T15:00:00"/>
    <n v="1135.7"/>
    <n v="1135.7"/>
    <x v="0"/>
    <s v="MAQUILA ACERO FIGURADO 5"/>
    <x v="70"/>
    <x v="1"/>
  </r>
  <r>
    <x v="42"/>
    <x v="1"/>
    <d v="2011-01-04T15:00:00"/>
    <n v="1707.3"/>
    <n v="1707.3"/>
    <x v="0"/>
    <s v="MAQUILA ACERO FIGURADO 5"/>
    <x v="71"/>
    <x v="1"/>
  </r>
  <r>
    <x v="43"/>
    <x v="1"/>
    <d v="2011-01-04T15:00:00"/>
    <n v="215"/>
    <n v="215"/>
    <x v="1"/>
    <s v="MAQUILA VARILLA RECTA 60 MIL N.3 X 12 MTS"/>
    <x v="4"/>
    <x v="1"/>
  </r>
  <r>
    <x v="43"/>
    <x v="1"/>
    <d v="2011-01-04T15:00:00"/>
    <n v="337.3"/>
    <n v="337.3"/>
    <x v="0"/>
    <s v="MAQUILA ACERO FIGURADO 3"/>
    <x v="6"/>
    <x v="1"/>
  </r>
  <r>
    <x v="44"/>
    <x v="1"/>
    <d v="2011-01-04T15:00:00"/>
    <n v="1157.3"/>
    <n v="1157.3"/>
    <x v="0"/>
    <s v="MAQUILA ACERO FIGURADO 3"/>
    <x v="72"/>
    <x v="1"/>
  </r>
  <r>
    <x v="45"/>
    <x v="1"/>
    <d v="2011-01-04T15:00:00"/>
    <n v="143.4"/>
    <n v="143.4"/>
    <x v="0"/>
    <s v="MAQUILA ACERO FIGURADO 3"/>
    <x v="73"/>
    <x v="1"/>
  </r>
  <r>
    <x v="46"/>
    <x v="1"/>
    <d v="2011-01-04T15:00:00"/>
    <n v="11.5"/>
    <n v="11.5"/>
    <x v="0"/>
    <s v="MAQUILA ACERO FIGURADO 2"/>
    <x v="74"/>
    <x v="1"/>
  </r>
  <r>
    <x v="46"/>
    <x v="1"/>
    <d v="2011-01-04T15:00:00"/>
    <n v="17.2"/>
    <n v="17.2"/>
    <x v="0"/>
    <s v="MAQUILA ACERO FIGURADO 4"/>
    <x v="75"/>
    <x v="1"/>
  </r>
  <r>
    <x v="47"/>
    <x v="1"/>
    <d v="2011-01-04T15:00:00"/>
    <n v="226.4"/>
    <n v="226.4"/>
    <x v="0"/>
    <s v="MAQUILA ACERO FIGURADO 5"/>
    <x v="76"/>
    <x v="1"/>
  </r>
  <r>
    <x v="47"/>
    <x v="1"/>
    <d v="2011-01-04T15:00:00"/>
    <n v="50.2"/>
    <n v="50.2"/>
    <x v="0"/>
    <s v="MAQUILA ACERO FIGURADO 7"/>
    <x v="77"/>
    <x v="1"/>
  </r>
  <r>
    <x v="48"/>
    <x v="1"/>
    <d v="2011-01-04T15:00:00"/>
    <n v="287.39999999999998"/>
    <n v="287.39999999999998"/>
    <x v="0"/>
    <s v="MAQUILA ACERO FIGURADO 4"/>
    <x v="78"/>
    <x v="1"/>
  </r>
  <r>
    <x v="49"/>
    <x v="1"/>
    <d v="2011-01-04T15:00:00"/>
    <n v="108.6"/>
    <n v="108.6"/>
    <x v="0"/>
    <s v="MAQUILA ACERO FIGURADO 3"/>
    <x v="79"/>
    <x v="1"/>
  </r>
  <r>
    <x v="49"/>
    <x v="1"/>
    <d v="2011-01-04T15:00:00"/>
    <n v="169.8"/>
    <n v="169.8"/>
    <x v="0"/>
    <s v="MAQUILA ACERO FIGURADO 4"/>
    <x v="80"/>
    <x v="1"/>
  </r>
  <r>
    <x v="50"/>
    <x v="1"/>
    <d v="2011-01-04T15:00:00"/>
    <n v="21"/>
    <n v="21"/>
    <x v="0"/>
    <s v="MAQUILA ACERO FIGURADO 2"/>
    <x v="81"/>
    <x v="1"/>
  </r>
  <r>
    <x v="50"/>
    <x v="1"/>
    <d v="2011-01-04T15:00:00"/>
    <n v="35.1"/>
    <n v="35.1"/>
    <x v="0"/>
    <s v="MAQUILA ACERO FIGURADO 4"/>
    <x v="82"/>
    <x v="1"/>
  </r>
  <r>
    <x v="50"/>
    <x v="1"/>
    <d v="2011-01-04T15:00:00"/>
    <n v="226.4"/>
    <n v="226.4"/>
    <x v="0"/>
    <s v="MAQUILA ACERO FIGURADO 5"/>
    <x v="76"/>
    <x v="1"/>
  </r>
  <r>
    <x v="50"/>
    <x v="1"/>
    <d v="2011-01-04T15:00:00"/>
    <n v="28.9"/>
    <n v="28.9"/>
    <x v="0"/>
    <s v="MAQUILA ACERO FIGURADO 6"/>
    <x v="83"/>
    <x v="1"/>
  </r>
  <r>
    <x v="50"/>
    <x v="1"/>
    <d v="2011-01-04T15:00:00"/>
    <n v="50.2"/>
    <n v="50.2"/>
    <x v="0"/>
    <s v="MAQUILA ACERO FIGURADO 7"/>
    <x v="77"/>
    <x v="1"/>
  </r>
  <r>
    <x v="51"/>
    <x v="1"/>
    <d v="2011-01-04T15:00:00"/>
    <n v="42"/>
    <n v="42"/>
    <x v="0"/>
    <s v="MAQUILA ACERO FIGURADO 3"/>
    <x v="84"/>
    <x v="1"/>
  </r>
  <r>
    <x v="51"/>
    <x v="1"/>
    <d v="2011-01-04T15:00:00"/>
    <n v="73"/>
    <n v="73"/>
    <x v="0"/>
    <s v="MAQUILA ACERO FIGURADO 5"/>
    <x v="85"/>
    <x v="1"/>
  </r>
  <r>
    <x v="52"/>
    <x v="1"/>
    <d v="2011-01-04T15:00:00"/>
    <n v="32.799999999999997"/>
    <n v="32.799999999999997"/>
    <x v="0"/>
    <s v="MAQUILA ACERO FIGURADO 4"/>
    <x v="86"/>
    <x v="1"/>
  </r>
  <r>
    <x v="53"/>
    <x v="1"/>
    <d v="2011-01-04T15:00:00"/>
    <n v="240.1"/>
    <n v="240.1"/>
    <x v="0"/>
    <s v="MAQUILA ACERO FIGURADO 3"/>
    <x v="87"/>
    <x v="1"/>
  </r>
  <r>
    <x v="53"/>
    <x v="1"/>
    <d v="2011-01-04T15:00:00"/>
    <n v="169.8"/>
    <n v="169.8"/>
    <x v="0"/>
    <s v="MAQUILA ACERO FIGURADO 4"/>
    <x v="80"/>
    <x v="1"/>
  </r>
  <r>
    <x v="54"/>
    <x v="1"/>
    <d v="2011-01-04T15:00:00"/>
    <n v="42.4"/>
    <n v="42.4"/>
    <x v="0"/>
    <s v="MAQUILA ACERO FIGURADO 5"/>
    <x v="88"/>
    <x v="1"/>
  </r>
  <r>
    <x v="55"/>
    <x v="1"/>
    <d v="2011-01-04T15:00:00"/>
    <n v="21"/>
    <n v="21"/>
    <x v="0"/>
    <s v="MAQUILA ACERO FIGURADO 2"/>
    <x v="81"/>
    <x v="1"/>
  </r>
  <r>
    <x v="55"/>
    <x v="1"/>
    <d v="2011-01-04T15:00:00"/>
    <n v="35.1"/>
    <n v="35.1"/>
    <x v="0"/>
    <s v="MAQUILA ACERO FIGURADO 4"/>
    <x v="82"/>
    <x v="1"/>
  </r>
  <r>
    <x v="55"/>
    <x v="1"/>
    <d v="2011-01-04T15:00:00"/>
    <n v="226.4"/>
    <n v="226.4"/>
    <x v="0"/>
    <s v="MAQUILA ACERO FIGURADO 5"/>
    <x v="76"/>
    <x v="1"/>
  </r>
  <r>
    <x v="55"/>
    <x v="1"/>
    <d v="2011-01-04T15:00:00"/>
    <n v="28.9"/>
    <n v="28.9"/>
    <x v="0"/>
    <s v="MAQUILA ACERO FIGURADO 6"/>
    <x v="83"/>
    <x v="1"/>
  </r>
  <r>
    <x v="55"/>
    <x v="1"/>
    <d v="2011-01-04T15:00:00"/>
    <n v="50.2"/>
    <n v="50.2"/>
    <x v="0"/>
    <s v="MAQUILA ACERO FIGURADO 7"/>
    <x v="77"/>
    <x v="1"/>
  </r>
  <r>
    <x v="56"/>
    <x v="1"/>
    <d v="2011-01-04T15:00:00"/>
    <n v="416.1"/>
    <n v="416.1"/>
    <x v="0"/>
    <s v="MAQUILA ACERO FIGURADO 3"/>
    <x v="89"/>
    <x v="1"/>
  </r>
  <r>
    <x v="57"/>
    <x v="1"/>
    <d v="2011-01-04T15:00:00"/>
    <n v="42"/>
    <n v="42"/>
    <x v="0"/>
    <s v="MAQUILA ACERO FIGURADO 3"/>
    <x v="84"/>
    <x v="1"/>
  </r>
  <r>
    <x v="57"/>
    <x v="1"/>
    <d v="2011-01-04T15:00:00"/>
    <n v="73"/>
    <n v="73"/>
    <x v="0"/>
    <s v="MAQUILA ACERO FIGURADO 5"/>
    <x v="85"/>
    <x v="1"/>
  </r>
  <r>
    <x v="58"/>
    <x v="1"/>
    <d v="2011-01-04T15:00:00"/>
    <n v="32.799999999999997"/>
    <n v="32.799999999999997"/>
    <x v="0"/>
    <s v="MAQUILA ACERO FIGURADO 4"/>
    <x v="86"/>
    <x v="1"/>
  </r>
  <r>
    <x v="59"/>
    <x v="1"/>
    <d v="2011-01-04T15:00:00"/>
    <n v="204.5"/>
    <n v="204.5"/>
    <x v="0"/>
    <s v="MAQUILA ACERO FIGURADO 4"/>
    <x v="90"/>
    <x v="1"/>
  </r>
  <r>
    <x v="60"/>
    <x v="1"/>
    <d v="2011-01-04T15:00:00"/>
    <n v="240.1"/>
    <n v="240.1"/>
    <x v="0"/>
    <s v="MAQUILA ACERO FIGURADO 3"/>
    <x v="87"/>
    <x v="1"/>
  </r>
  <r>
    <x v="60"/>
    <x v="1"/>
    <d v="2011-01-04T15:00:00"/>
    <n v="169.8"/>
    <n v="169.8"/>
    <x v="0"/>
    <s v="MAQUILA ACERO FIGURADO 4"/>
    <x v="80"/>
    <x v="1"/>
  </r>
  <r>
    <x v="61"/>
    <x v="1"/>
    <d v="2011-01-04T15:00:00"/>
    <n v="42.4"/>
    <n v="42.4"/>
    <x v="0"/>
    <s v="MAQUILA ACERO FIGURADO 5"/>
    <x v="88"/>
    <x v="1"/>
  </r>
  <r>
    <x v="62"/>
    <x v="1"/>
    <d v="2011-01-04T15:00:00"/>
    <n v="35.1"/>
    <n v="35.1"/>
    <x v="0"/>
    <s v="MAQUILA ACERO FIGURADO 4"/>
    <x v="82"/>
    <x v="1"/>
  </r>
  <r>
    <x v="62"/>
    <x v="1"/>
    <d v="2011-01-04T15:00:00"/>
    <n v="226.4"/>
    <n v="226.4"/>
    <x v="0"/>
    <s v="MAQUILA ACERO FIGURADO 5"/>
    <x v="76"/>
    <x v="1"/>
  </r>
  <r>
    <x v="62"/>
    <x v="1"/>
    <d v="2011-01-04T15:00:00"/>
    <n v="28.9"/>
    <n v="28.9"/>
    <x v="0"/>
    <s v="MAQUILA ACERO FIGURADO 6"/>
    <x v="83"/>
    <x v="1"/>
  </r>
  <r>
    <x v="62"/>
    <x v="1"/>
    <d v="2011-01-04T15:00:00"/>
    <n v="50.2"/>
    <n v="50.2"/>
    <x v="0"/>
    <s v="MAQUILA ACERO FIGURADO 7"/>
    <x v="77"/>
    <x v="1"/>
  </r>
  <r>
    <x v="63"/>
    <x v="1"/>
    <d v="2011-01-04T15:00:00"/>
    <n v="42"/>
    <n v="42"/>
    <x v="0"/>
    <s v="MAQUILA ACERO FIGURADO 3"/>
    <x v="84"/>
    <x v="1"/>
  </r>
  <r>
    <x v="63"/>
    <x v="1"/>
    <d v="2011-01-04T15:00:00"/>
    <n v="73"/>
    <n v="73"/>
    <x v="0"/>
    <s v="MAQUILA ACERO FIGURADO 5"/>
    <x v="85"/>
    <x v="1"/>
  </r>
  <r>
    <x v="64"/>
    <x v="1"/>
    <d v="2011-01-04T15:00:00"/>
    <n v="237.3"/>
    <n v="237.3"/>
    <x v="0"/>
    <s v="MAQUILA ACERO FIGURADO 4"/>
    <x v="91"/>
    <x v="1"/>
  </r>
  <r>
    <x v="65"/>
    <x v="1"/>
    <d v="2011-01-04T15:00:00"/>
    <n v="240.1"/>
    <n v="240.1"/>
    <x v="0"/>
    <s v="MAQUILA ACERO FIGURADO 3"/>
    <x v="87"/>
    <x v="1"/>
  </r>
  <r>
    <x v="65"/>
    <x v="1"/>
    <d v="2011-01-04T15:00:00"/>
    <n v="169.8"/>
    <n v="169.8"/>
    <x v="0"/>
    <s v="MAQUILA ACERO FIGURADO 4"/>
    <x v="80"/>
    <x v="1"/>
  </r>
  <r>
    <x v="66"/>
    <x v="1"/>
    <d v="2011-01-04T15:00:00"/>
    <n v="42.4"/>
    <n v="42.4"/>
    <x v="0"/>
    <s v="MAQUILA ACERO FIGURADO 5"/>
    <x v="88"/>
    <x v="1"/>
  </r>
  <r>
    <x v="67"/>
    <x v="1"/>
    <d v="2011-01-04T15:00:00"/>
    <n v="81"/>
    <n v="81"/>
    <x v="0"/>
    <s v="MAQUILA ACERO FIGURADO 4"/>
    <x v="92"/>
    <x v="1"/>
  </r>
  <r>
    <x v="68"/>
    <x v="1"/>
    <d v="2011-01-04T15:00:00"/>
    <n v="81"/>
    <n v="81"/>
    <x v="0"/>
    <s v="MAQUILA ACERO FIGURADO 4"/>
    <x v="92"/>
    <x v="1"/>
  </r>
  <r>
    <x v="69"/>
    <x v="1"/>
    <d v="2011-01-04T15:00:00"/>
    <n v="121"/>
    <n v="121"/>
    <x v="1"/>
    <s v="MAQUILA VARILLA RECTA 60 MIL N.3 X 12 MTS"/>
    <x v="4"/>
    <x v="1"/>
  </r>
  <r>
    <x v="69"/>
    <x v="1"/>
    <d v="2011-01-04T15:00:00"/>
    <n v="884.5"/>
    <n v="884.5"/>
    <x v="0"/>
    <s v="MAQUILA ACERO FIGURADO 3"/>
    <x v="93"/>
    <x v="1"/>
  </r>
  <r>
    <x v="69"/>
    <x v="1"/>
    <d v="2011-01-04T15:00:00"/>
    <n v="1182.7"/>
    <n v="1182.7"/>
    <x v="0"/>
    <s v="MAQUILA ACERO FIGURADO 4"/>
    <x v="94"/>
    <x v="1"/>
  </r>
  <r>
    <x v="69"/>
    <x v="1"/>
    <d v="2011-01-04T15:00:00"/>
    <n v="322.60000000000002"/>
    <n v="322.60000000000002"/>
    <x v="0"/>
    <s v="MAQUILA ACERO FIGURADO 5"/>
    <x v="95"/>
    <x v="1"/>
  </r>
  <r>
    <x v="69"/>
    <x v="1"/>
    <d v="2011-01-04T15:00:00"/>
    <n v="231.3"/>
    <n v="231.3"/>
    <x v="0"/>
    <s v="MAQUILA ACERO FIGURADO 6"/>
    <x v="96"/>
    <x v="1"/>
  </r>
  <r>
    <x v="69"/>
    <x v="1"/>
    <d v="2011-01-04T15:00:00"/>
    <n v="41.6"/>
    <n v="41.6"/>
    <x v="0"/>
    <s v="MAQUILA ACERO FIGURADO 7"/>
    <x v="84"/>
    <x v="1"/>
  </r>
  <r>
    <x v="69"/>
    <x v="1"/>
    <d v="2011-01-04T15:00:00"/>
    <n v="333.6"/>
    <n v="333.6"/>
    <x v="0"/>
    <s v="MAQUILA ACERO FIGURADO 8"/>
    <x v="97"/>
    <x v="1"/>
  </r>
  <r>
    <x v="70"/>
    <x v="1"/>
    <d v="2011-01-04T15:00:00"/>
    <n v="1075.2"/>
    <n v="1075.2"/>
    <x v="1"/>
    <s v="MAQUILA VARILLA RECTA 60 MIL N.3 X 12 MTS"/>
    <x v="4"/>
    <x v="1"/>
  </r>
  <r>
    <x v="70"/>
    <x v="1"/>
    <d v="2011-01-04T15:00:00"/>
    <n v="382.3"/>
    <n v="382.3"/>
    <x v="0"/>
    <s v="MAQUILA ACERO FIGURADO 3"/>
    <x v="98"/>
    <x v="1"/>
  </r>
  <r>
    <x v="70"/>
    <x v="1"/>
    <d v="2011-01-04T15:00:00"/>
    <n v="304"/>
    <n v="304"/>
    <x v="0"/>
    <s v="MAQUILA ACERO FIGURADO 4"/>
    <x v="99"/>
    <x v="1"/>
  </r>
  <r>
    <x v="71"/>
    <x v="1"/>
    <d v="2011-01-04T15:00:00"/>
    <n v="3525.7"/>
    <n v="3525.7"/>
    <x v="0"/>
    <s v="MAQUILA ACERO FIGURADO 3"/>
    <x v="100"/>
    <x v="1"/>
  </r>
  <r>
    <x v="71"/>
    <x v="1"/>
    <d v="2011-01-04T15:00:00"/>
    <n v="3178.9"/>
    <n v="3178.9"/>
    <x v="0"/>
    <s v="MAQUILA ACERO FIGURADO 4"/>
    <x v="101"/>
    <x v="1"/>
  </r>
  <r>
    <x v="71"/>
    <x v="1"/>
    <d v="2011-01-04T15:00:00"/>
    <n v="577.4"/>
    <n v="577.4"/>
    <x v="0"/>
    <s v="MAQUILA ACERO FIGURADO 5"/>
    <x v="102"/>
    <x v="1"/>
  </r>
  <r>
    <x v="71"/>
    <x v="1"/>
    <d v="2011-01-04T15:00:00"/>
    <n v="3056.4"/>
    <n v="3056.4"/>
    <x v="0"/>
    <s v="MAQUILA ACERO FIGURADO 6"/>
    <x v="103"/>
    <x v="1"/>
  </r>
  <r>
    <x v="72"/>
    <x v="1"/>
    <d v="2011-01-04T15:00:00"/>
    <n v="1075.2"/>
    <n v="1075.2"/>
    <x v="1"/>
    <s v="MAQUILA VARILLA RECTA 60 MIL N.3 X 12 MTS"/>
    <x v="4"/>
    <x v="1"/>
  </r>
  <r>
    <x v="72"/>
    <x v="1"/>
    <d v="2011-01-04T15:00:00"/>
    <n v="382.3"/>
    <n v="382.3"/>
    <x v="0"/>
    <s v="MAQUILA ACERO FIGURADO 3"/>
    <x v="98"/>
    <x v="1"/>
  </r>
  <r>
    <x v="72"/>
    <x v="1"/>
    <d v="2011-01-04T15:00:00"/>
    <n v="304"/>
    <n v="304"/>
    <x v="0"/>
    <s v="MAQUILA ACERO FIGURADO 4"/>
    <x v="99"/>
    <x v="1"/>
  </r>
  <r>
    <x v="73"/>
    <x v="1"/>
    <d v="2011-01-04T15:00:00"/>
    <n v="832.2"/>
    <n v="832.2"/>
    <x v="0"/>
    <s v="MAQUILA ACERO FIGURADO 3"/>
    <x v="104"/>
    <x v="1"/>
  </r>
  <r>
    <x v="73"/>
    <x v="1"/>
    <d v="2011-01-04T15:00:00"/>
    <n v="747.6"/>
    <n v="747.6"/>
    <x v="0"/>
    <s v="MAQUILA ACERO FIGURADO 4"/>
    <x v="105"/>
    <x v="1"/>
  </r>
  <r>
    <x v="74"/>
    <x v="1"/>
    <d v="2011-01-04T15:00:00"/>
    <n v="40"/>
    <n v="564.4"/>
    <x v="2"/>
    <s v="MAQUILA MALLA ELECTROSOLDADA M-063  C"/>
    <x v="106"/>
    <x v="1"/>
  </r>
  <r>
    <x v="75"/>
    <x v="1"/>
    <d v="2011-01-04T15:00:00"/>
    <n v="10"/>
    <n v="659.3"/>
    <x v="2"/>
    <s v="MAQUILA MALLA ELECT.  M-295 C"/>
    <x v="107"/>
    <x v="1"/>
  </r>
  <r>
    <x v="76"/>
    <x v="1"/>
    <d v="2011-01-04T15:00:00"/>
    <n v="3487.1"/>
    <n v="3487.1"/>
    <x v="0"/>
    <s v="MAQUILA ACERO FIGURADO 3"/>
    <x v="108"/>
    <x v="1"/>
  </r>
  <r>
    <x v="76"/>
    <x v="1"/>
    <d v="2011-01-04T15:00:00"/>
    <n v="1847.4"/>
    <n v="1847.4"/>
    <x v="0"/>
    <s v="MAQUILA ACERO FIGURADO 4"/>
    <x v="109"/>
    <x v="1"/>
  </r>
  <r>
    <x v="76"/>
    <x v="1"/>
    <d v="2011-01-04T15:00:00"/>
    <n v="2443.1"/>
    <n v="2443.1"/>
    <x v="0"/>
    <s v="MAQUILA ACERO FIGURADO 7"/>
    <x v="110"/>
    <x v="1"/>
  </r>
  <r>
    <x v="76"/>
    <x v="1"/>
    <d v="2011-01-04T15:00:00"/>
    <n v="1844.4"/>
    <n v="1844.4"/>
    <x v="0"/>
    <s v="MAQUILA ACERO FIGURADO 8"/>
    <x v="111"/>
    <x v="1"/>
  </r>
  <r>
    <x v="77"/>
    <x v="1"/>
    <d v="2011-01-04T15:00:00"/>
    <n v="498.7"/>
    <n v="498.7"/>
    <x v="0"/>
    <s v="MAQUILA ACERO FIGURADO 3"/>
    <x v="112"/>
    <x v="1"/>
  </r>
  <r>
    <x v="78"/>
    <x v="2"/>
    <d v="2011-01-05T15:00:00"/>
    <n v="821.8"/>
    <n v="821.8"/>
    <x v="0"/>
    <s v="MAQUILA ACERO FIGURADO 3"/>
    <x v="113"/>
    <x v="2"/>
  </r>
  <r>
    <x v="78"/>
    <x v="2"/>
    <d v="2011-01-05T15:00:00"/>
    <n v="792"/>
    <n v="792"/>
    <x v="0"/>
    <s v="MAQUILA ACERO FIGURADO 4"/>
    <x v="114"/>
    <x v="2"/>
  </r>
  <r>
    <x v="79"/>
    <x v="2"/>
    <d v="2011-01-05T15:00:00"/>
    <n v="364.1"/>
    <n v="364.1"/>
    <x v="0"/>
    <s v="MAQUILA ACERO FIGURADO 3"/>
    <x v="115"/>
    <x v="2"/>
  </r>
  <r>
    <x v="79"/>
    <x v="2"/>
    <d v="2011-01-05T15:00:00"/>
    <n v="208"/>
    <n v="208"/>
    <x v="0"/>
    <s v="MAQUILA ACERO FIGURADO 4"/>
    <x v="116"/>
    <x v="2"/>
  </r>
  <r>
    <x v="79"/>
    <x v="2"/>
    <d v="2011-01-05T15:00:00"/>
    <n v="325.7"/>
    <n v="325.7"/>
    <x v="0"/>
    <s v="MAQUILA ACERO FIGURADO 5"/>
    <x v="117"/>
    <x v="2"/>
  </r>
  <r>
    <x v="80"/>
    <x v="2"/>
    <d v="2011-01-05T15:00:00"/>
    <n v="761.3"/>
    <n v="761.3"/>
    <x v="0"/>
    <s v="MAQUILA ACERO FIGURADO 3"/>
    <x v="118"/>
    <x v="2"/>
  </r>
  <r>
    <x v="80"/>
    <x v="2"/>
    <d v="2011-01-05T15:00:00"/>
    <n v="252.7"/>
    <n v="252.7"/>
    <x v="0"/>
    <s v="MAQUILA ACERO FIGURADO 5"/>
    <x v="119"/>
    <x v="2"/>
  </r>
  <r>
    <x v="80"/>
    <x v="2"/>
    <d v="2011-01-05T15:00:00"/>
    <n v="325.8"/>
    <n v="325.8"/>
    <x v="0"/>
    <s v="MAQUILA ACERO FIGURADO 6"/>
    <x v="117"/>
    <x v="2"/>
  </r>
  <r>
    <x v="81"/>
    <x v="2"/>
    <d v="2011-01-05T15:00:00"/>
    <n v="1027.4000000000001"/>
    <n v="1027.4000000000001"/>
    <x v="0"/>
    <s v="MAQUILA ACERO FIGURADO 3"/>
    <x v="120"/>
    <x v="2"/>
  </r>
  <r>
    <x v="81"/>
    <x v="2"/>
    <d v="2011-01-05T15:00:00"/>
    <n v="1352.2"/>
    <n v="1352.2"/>
    <x v="0"/>
    <s v="MAQUILA ACERO FIGURADO 5"/>
    <x v="121"/>
    <x v="2"/>
  </r>
  <r>
    <x v="82"/>
    <x v="2"/>
    <d v="2011-01-05T15:00:00"/>
    <n v="119.8"/>
    <n v="119.8"/>
    <x v="0"/>
    <s v="MAQUILA ACERO FIGURADO 3"/>
    <x v="122"/>
    <x v="2"/>
  </r>
  <r>
    <x v="82"/>
    <x v="2"/>
    <d v="2011-01-05T15:00:00"/>
    <n v="122.9"/>
    <n v="122.9"/>
    <x v="0"/>
    <s v="MAQUILA ACERO FIGURADO 5"/>
    <x v="123"/>
    <x v="2"/>
  </r>
  <r>
    <x v="82"/>
    <x v="2"/>
    <d v="2011-01-05T15:00:00"/>
    <n v="177.3"/>
    <n v="177.3"/>
    <x v="0"/>
    <s v="MAQUILA ACERO FIGURADO 6"/>
    <x v="124"/>
    <x v="2"/>
  </r>
  <r>
    <x v="83"/>
    <x v="2"/>
    <d v="2011-01-05T15:00:00"/>
    <n v="1437"/>
    <n v="1437"/>
    <x v="0"/>
    <s v="MAQUILA ACERO FIGURADO 3"/>
    <x v="125"/>
    <x v="2"/>
  </r>
  <r>
    <x v="83"/>
    <x v="2"/>
    <d v="2011-01-05T15:00:00"/>
    <n v="936"/>
    <n v="936"/>
    <x v="0"/>
    <s v="MAQUILA ACERO FIGURADO 4"/>
    <x v="126"/>
    <x v="2"/>
  </r>
  <r>
    <x v="83"/>
    <x v="2"/>
    <d v="2011-01-05T15:00:00"/>
    <n v="1467.6"/>
    <n v="1467.6"/>
    <x v="0"/>
    <s v="MAQUILA ACERO FIGURADO 5"/>
    <x v="127"/>
    <x v="2"/>
  </r>
  <r>
    <x v="84"/>
    <x v="2"/>
    <d v="2011-01-05T15:00:00"/>
    <n v="537.6"/>
    <n v="537.6"/>
    <x v="1"/>
    <s v="MAQUILA VARILLA RECTA 60 MIL N.3 X 12 MTS"/>
    <x v="4"/>
    <x v="2"/>
  </r>
  <r>
    <x v="84"/>
    <x v="2"/>
    <d v="2011-01-05T15:00:00"/>
    <n v="280.8"/>
    <n v="280.8"/>
    <x v="1"/>
    <s v="MAQUILA VARILLA RECTA 60 MIL N.5 X 12 MTS"/>
    <x v="4"/>
    <x v="2"/>
  </r>
  <r>
    <x v="84"/>
    <x v="2"/>
    <d v="2011-01-05T15:00:00"/>
    <n v="3608.1"/>
    <n v="3608.1"/>
    <x v="0"/>
    <s v="MAQUILA ACERO FIGURADO 3"/>
    <x v="128"/>
    <x v="2"/>
  </r>
  <r>
    <x v="84"/>
    <x v="2"/>
    <d v="2011-01-05T15:00:00"/>
    <n v="3623.4"/>
    <n v="3623.4"/>
    <x v="0"/>
    <s v="MAQUILA ACERO FIGURADO 4"/>
    <x v="129"/>
    <x v="2"/>
  </r>
  <r>
    <x v="84"/>
    <x v="2"/>
    <d v="2011-01-05T15:00:00"/>
    <n v="223.9"/>
    <n v="223.9"/>
    <x v="0"/>
    <s v="MAQUILA ACERO FIGURADO 6"/>
    <x v="130"/>
    <x v="2"/>
  </r>
  <r>
    <x v="84"/>
    <x v="2"/>
    <d v="2011-01-05T15:00:00"/>
    <n v="288.3"/>
    <n v="288.3"/>
    <x v="0"/>
    <s v="MAQUILA ACERO FIGURADO 7"/>
    <x v="131"/>
    <x v="2"/>
  </r>
  <r>
    <x v="84"/>
    <x v="2"/>
    <d v="2011-01-05T15:00:00"/>
    <n v="124.8"/>
    <n v="124.8"/>
    <x v="0"/>
    <s v="MAQUILA ACERO FIGURADO 8"/>
    <x v="132"/>
    <x v="2"/>
  </r>
  <r>
    <x v="85"/>
    <x v="2"/>
    <d v="2011-01-05T15:00:00"/>
    <n v="3040.8"/>
    <n v="3040.8"/>
    <x v="0"/>
    <s v="MAQUILA ACERO FIGURADO 4"/>
    <x v="133"/>
    <x v="2"/>
  </r>
  <r>
    <x v="85"/>
    <x v="2"/>
    <d v="2011-01-05T15:00:00"/>
    <n v="2465.3000000000002"/>
    <n v="2465.3000000000002"/>
    <x v="0"/>
    <s v="MAQUILA ACERO FIGURADO 5"/>
    <x v="134"/>
    <x v="2"/>
  </r>
  <r>
    <x v="85"/>
    <x v="2"/>
    <d v="2011-01-05T15:00:00"/>
    <n v="3587.6"/>
    <n v="3587.6"/>
    <x v="0"/>
    <s v="MAQUILA ACERO FIGURADO 6"/>
    <x v="135"/>
    <x v="2"/>
  </r>
  <r>
    <x v="85"/>
    <x v="2"/>
    <d v="2011-01-05T15:00:00"/>
    <n v="279.7"/>
    <n v="279.7"/>
    <x v="0"/>
    <s v="MAQUILA ACERO FIGURADO 7"/>
    <x v="136"/>
    <x v="2"/>
  </r>
  <r>
    <x v="85"/>
    <x v="2"/>
    <d v="2011-01-05T15:00:00"/>
    <n v="673.6"/>
    <n v="673.6"/>
    <x v="0"/>
    <s v="MAQUILA ACERO FIGURADO 8"/>
    <x v="137"/>
    <x v="2"/>
  </r>
  <r>
    <x v="86"/>
    <x v="2"/>
    <d v="2011-01-05T15:00:00"/>
    <n v="103"/>
    <n v="103"/>
    <x v="0"/>
    <s v="MAQUILA ACERO FIGURADO 3"/>
    <x v="138"/>
    <x v="2"/>
  </r>
  <r>
    <x v="87"/>
    <x v="2"/>
    <d v="2011-01-05T15:00:00"/>
    <n v="5114.1000000000004"/>
    <n v="5114.1000000000004"/>
    <x v="0"/>
    <s v="MAQUILA ACERO FIGURADO 4"/>
    <x v="139"/>
    <x v="2"/>
  </r>
  <r>
    <x v="88"/>
    <x v="2"/>
    <d v="2011-01-05T15:00:00"/>
    <n v="26.9"/>
    <n v="26.9"/>
    <x v="1"/>
    <s v="MAQUILA VARILLA RECTA 60 MIL N.3 X 12 MTS"/>
    <x v="4"/>
    <x v="2"/>
  </r>
  <r>
    <x v="88"/>
    <x v="2"/>
    <d v="2011-01-05T15:00:00"/>
    <n v="265.2"/>
    <n v="265.2"/>
    <x v="0"/>
    <s v="MAQUILA ACERO FIGURADO 2"/>
    <x v="140"/>
    <x v="2"/>
  </r>
  <r>
    <x v="88"/>
    <x v="2"/>
    <d v="2011-01-05T15:00:00"/>
    <n v="1787.7"/>
    <n v="1787.7"/>
    <x v="0"/>
    <s v="MAQUILA ACERO FIGURADO 3"/>
    <x v="141"/>
    <x v="2"/>
  </r>
  <r>
    <x v="88"/>
    <x v="2"/>
    <d v="2011-01-05T15:00:00"/>
    <n v="2557"/>
    <n v="2557"/>
    <x v="0"/>
    <s v="MAQUILA ACERO FIGURADO 4"/>
    <x v="142"/>
    <x v="2"/>
  </r>
  <r>
    <x v="89"/>
    <x v="2"/>
    <d v="2011-01-05T15:00:00"/>
    <n v="21169.24"/>
    <n v="21169.24"/>
    <x v="1"/>
    <s v="MAQUILA VARILLA RECTA 60 MIL N.10 X 12 MTS"/>
    <x v="4"/>
    <x v="2"/>
  </r>
  <r>
    <x v="89"/>
    <x v="2"/>
    <d v="2011-01-05T15:00:00"/>
    <n v="500"/>
    <n v="9405"/>
    <x v="2"/>
    <s v="MAQUILA MALLA ELECT, M-084 C"/>
    <x v="143"/>
    <x v="2"/>
  </r>
  <r>
    <x v="90"/>
    <x v="2"/>
    <d v="2011-01-05T15:00:00"/>
    <n v="3673.8"/>
    <n v="3673.8"/>
    <x v="0"/>
    <s v="MAQUILA ACERO FIGURADO 4"/>
    <x v="144"/>
    <x v="2"/>
  </r>
  <r>
    <x v="91"/>
    <x v="2"/>
    <d v="2011-01-05T15:00:00"/>
    <n v="40.299999999999997"/>
    <n v="40.299999999999997"/>
    <x v="1"/>
    <s v="MAQUILA VARILLA RECTA 60 MIL N.3 X 12 MTS"/>
    <x v="4"/>
    <x v="2"/>
  </r>
  <r>
    <x v="91"/>
    <x v="2"/>
    <d v="2011-01-05T15:00:00"/>
    <n v="366.6"/>
    <n v="366.6"/>
    <x v="0"/>
    <s v="MAQUILA ACERO FIGURADO 2"/>
    <x v="145"/>
    <x v="2"/>
  </r>
  <r>
    <x v="91"/>
    <x v="2"/>
    <d v="2011-01-05T15:00:00"/>
    <n v="2657.3"/>
    <n v="2657.3"/>
    <x v="0"/>
    <s v="MAQUILA ACERO FIGURADO 3"/>
    <x v="146"/>
    <x v="2"/>
  </r>
  <r>
    <x v="91"/>
    <x v="2"/>
    <d v="2011-01-05T15:00:00"/>
    <n v="3716.7"/>
    <n v="3716.7"/>
    <x v="0"/>
    <s v="MAQUILA ACERO FIGURADO 4"/>
    <x v="147"/>
    <x v="2"/>
  </r>
  <r>
    <x v="92"/>
    <x v="2"/>
    <d v="2011-01-05T15:00:00"/>
    <n v="250"/>
    <n v="12350"/>
    <x v="2"/>
    <s v="MAQUILA MALLA ELECT, M-221 CERTIFICADA"/>
    <x v="148"/>
    <x v="2"/>
  </r>
  <r>
    <x v="92"/>
    <x v="2"/>
    <d v="2011-01-05T15:00:00"/>
    <n v="250"/>
    <n v="10545"/>
    <x v="2"/>
    <s v="MAQUILA MALLA ELECT. M 188 C"/>
    <x v="149"/>
    <x v="2"/>
  </r>
  <r>
    <x v="93"/>
    <x v="2"/>
    <d v="2011-01-05T15:00:00"/>
    <n v="1519"/>
    <n v="1519"/>
    <x v="0"/>
    <s v="MAQUILA ACERO FIGURADO 3"/>
    <x v="150"/>
    <x v="2"/>
  </r>
  <r>
    <x v="93"/>
    <x v="2"/>
    <d v="2011-01-05T15:00:00"/>
    <n v="939.8"/>
    <n v="939.8"/>
    <x v="0"/>
    <s v="MAQUILA ACERO FIGURADO 4"/>
    <x v="151"/>
    <x v="2"/>
  </r>
  <r>
    <x v="93"/>
    <x v="2"/>
    <d v="2011-01-05T15:00:00"/>
    <n v="433"/>
    <n v="433"/>
    <x v="0"/>
    <s v="MAQUILA ACERO FIGURADO 5"/>
    <x v="152"/>
    <x v="2"/>
  </r>
  <r>
    <x v="93"/>
    <x v="2"/>
    <d v="2011-01-05T15:00:00"/>
    <n v="4519.1000000000004"/>
    <n v="4519.1000000000004"/>
    <x v="0"/>
    <s v="MAQUILA ACERO FIGURADO 6"/>
    <x v="153"/>
    <x v="2"/>
  </r>
  <r>
    <x v="93"/>
    <x v="2"/>
    <d v="2011-01-05T15:00:00"/>
    <n v="754"/>
    <n v="754"/>
    <x v="0"/>
    <s v="MAQUILA ACERO FIGURADO 7"/>
    <x v="154"/>
    <x v="2"/>
  </r>
  <r>
    <x v="94"/>
    <x v="2"/>
    <d v="2011-01-05T15:00:00"/>
    <n v="200"/>
    <n v="200"/>
    <x v="1"/>
    <s v="MAQUILA ALAMBRE RECOCIDO CAL 18"/>
    <x v="4"/>
    <x v="2"/>
  </r>
  <r>
    <x v="95"/>
    <x v="2"/>
    <d v="2011-01-05T15:00:00"/>
    <n v="450"/>
    <n v="450"/>
    <x v="1"/>
    <s v="MAQUILA ALAMBRE RECOCIDO CAL 18"/>
    <x v="4"/>
    <x v="2"/>
  </r>
  <r>
    <x v="96"/>
    <x v="2"/>
    <d v="2011-01-05T15:00:00"/>
    <n v="812"/>
    <n v="812"/>
    <x v="1"/>
    <s v="MAQUILA ALAMBRE RECOCIDO CAL 18"/>
    <x v="4"/>
    <x v="2"/>
  </r>
  <r>
    <x v="97"/>
    <x v="2"/>
    <d v="2011-01-05T15:00:00"/>
    <n v="22.4"/>
    <n v="22.4"/>
    <x v="1"/>
    <s v="MAQUILA VARILLA GRAFIL 5.5 MM C"/>
    <x v="4"/>
    <x v="2"/>
  </r>
  <r>
    <x v="97"/>
    <x v="2"/>
    <d v="2011-01-05T15:00:00"/>
    <n v="96"/>
    <n v="96"/>
    <x v="0"/>
    <s v="MAQUILA GRAFIL FIGURADO 5.5 MM C"/>
    <x v="155"/>
    <x v="2"/>
  </r>
  <r>
    <x v="97"/>
    <x v="2"/>
    <d v="2011-01-05T15:00:00"/>
    <n v="17.8"/>
    <n v="17.8"/>
    <x v="1"/>
    <s v="MAQUILA VARILLA GRAFIL 6.0 MM C"/>
    <x v="4"/>
    <x v="2"/>
  </r>
  <r>
    <x v="97"/>
    <x v="2"/>
    <d v="2011-01-05T15:00:00"/>
    <n v="358.3"/>
    <n v="358.3"/>
    <x v="0"/>
    <s v="MAQUILA GRAFIL FIGURADO 6.0 MM C"/>
    <x v="156"/>
    <x v="2"/>
  </r>
  <r>
    <x v="97"/>
    <x v="2"/>
    <d v="2011-01-05T15:00:00"/>
    <n v="36.4"/>
    <n v="36.4"/>
    <x v="1"/>
    <s v="MAQUILA VARILLA GRAFIL 7MM C"/>
    <x v="4"/>
    <x v="2"/>
  </r>
  <r>
    <x v="97"/>
    <x v="2"/>
    <d v="2011-01-05T15:00:00"/>
    <n v="102.1"/>
    <n v="102.1"/>
    <x v="0"/>
    <s v="MAQUILA GRAFIL FIGURADO 7.0 MM C"/>
    <x v="157"/>
    <x v="2"/>
  </r>
  <r>
    <x v="97"/>
    <x v="2"/>
    <d v="2011-01-05T15:00:00"/>
    <n v="36.6"/>
    <n v="36.6"/>
    <x v="1"/>
    <s v="MAQUILA VARILLA  GRAFIL 8.0 MM C"/>
    <x v="4"/>
    <x v="2"/>
  </r>
  <r>
    <x v="97"/>
    <x v="2"/>
    <d v="2011-01-05T15:00:00"/>
    <n v="106.9"/>
    <n v="106.9"/>
    <x v="0"/>
    <s v="MAQUILA GRAFIL FIGURADO 8.0 MM C"/>
    <x v="158"/>
    <x v="2"/>
  </r>
  <r>
    <x v="98"/>
    <x v="2"/>
    <d v="2011-01-05T15:00:00"/>
    <n v="96"/>
    <n v="96"/>
    <x v="0"/>
    <s v="MAQUILA GRAFIL FIGURADO 5.5 MM C"/>
    <x v="155"/>
    <x v="2"/>
  </r>
  <r>
    <x v="98"/>
    <x v="2"/>
    <d v="2011-01-05T15:00:00"/>
    <n v="358.4"/>
    <n v="358.4"/>
    <x v="0"/>
    <s v="MAQUILA GRAFIL FIGURADO 6.0 MM C"/>
    <x v="156"/>
    <x v="2"/>
  </r>
  <r>
    <x v="98"/>
    <x v="2"/>
    <d v="2011-01-05T15:00:00"/>
    <n v="131.80000000000001"/>
    <n v="131.80000000000001"/>
    <x v="0"/>
    <s v="MAQUILA GRAFIL FIGURADO 7.0 MM C"/>
    <x v="159"/>
    <x v="2"/>
  </r>
  <r>
    <x v="98"/>
    <x v="2"/>
    <d v="2011-01-05T15:00:00"/>
    <n v="106.9"/>
    <n v="106.9"/>
    <x v="0"/>
    <s v="MAQUILA GRAFIL FIGURADO 8.0 MM C"/>
    <x v="158"/>
    <x v="2"/>
  </r>
  <r>
    <x v="99"/>
    <x v="2"/>
    <d v="2011-01-05T15:00:00"/>
    <n v="866"/>
    <n v="866"/>
    <x v="2"/>
    <s v="MAQUILA MALLA ESPECIAL"/>
    <x v="160"/>
    <x v="2"/>
  </r>
  <r>
    <x v="100"/>
    <x v="2"/>
    <d v="2011-01-05T15:00:00"/>
    <n v="866"/>
    <n v="866"/>
    <x v="2"/>
    <s v="MAQUILA MALLA ESPECIAL"/>
    <x v="160"/>
    <x v="2"/>
  </r>
  <r>
    <x v="101"/>
    <x v="2"/>
    <d v="2011-01-05T15:00:00"/>
    <n v="866"/>
    <n v="866"/>
    <x v="2"/>
    <s v="MAQUILA MALLA ESPECIAL"/>
    <x v="160"/>
    <x v="2"/>
  </r>
  <r>
    <x v="102"/>
    <x v="2"/>
    <d v="2011-01-05T15:00:00"/>
    <n v="866"/>
    <n v="866"/>
    <x v="2"/>
    <s v="MAQUILA MALLA ESPECIAL"/>
    <x v="160"/>
    <x v="2"/>
  </r>
  <r>
    <x v="103"/>
    <x v="2"/>
    <d v="2011-01-05T15:00:00"/>
    <n v="24"/>
    <n v="1012.32"/>
    <x v="2"/>
    <s v="MAQUILA MALLA ELECT. M 188 C"/>
    <x v="161"/>
    <x v="2"/>
  </r>
  <r>
    <x v="104"/>
    <x v="2"/>
    <d v="2011-01-05T15:00:00"/>
    <n v="7.8"/>
    <n v="7.8"/>
    <x v="1"/>
    <s v="MAQUILA  VARILLA GRAFIL 4.0 MM C"/>
    <x v="4"/>
    <x v="2"/>
  </r>
  <r>
    <x v="105"/>
    <x v="2"/>
    <d v="2011-01-05T15:00:00"/>
    <n v="7.8"/>
    <n v="7.8"/>
    <x v="1"/>
    <s v="MAQUILA  VARILLA GRAFIL 4.0 MM C"/>
    <x v="4"/>
    <x v="2"/>
  </r>
  <r>
    <x v="106"/>
    <x v="2"/>
    <d v="2011-01-05T15:00:00"/>
    <n v="7.8"/>
    <n v="7.8"/>
    <x v="1"/>
    <s v="MAQUILA  VARILLA GRAFIL 4.0 MM C"/>
    <x v="4"/>
    <x v="2"/>
  </r>
  <r>
    <x v="107"/>
    <x v="2"/>
    <d v="2011-01-05T15:00:00"/>
    <n v="7.8"/>
    <n v="7.8"/>
    <x v="1"/>
    <s v="MAQUILA  VARILLA GRAFIL 4.0 MM C"/>
    <x v="4"/>
    <x v="2"/>
  </r>
  <r>
    <x v="108"/>
    <x v="2"/>
    <d v="2011-01-05T15:00:00"/>
    <n v="8876.83"/>
    <n v="8876.83"/>
    <x v="2"/>
    <s v="MAQUILA MALLA ESPECIAL"/>
    <x v="162"/>
    <x v="2"/>
  </r>
  <r>
    <x v="109"/>
    <x v="3"/>
    <d v="2011-01-06T15:00:00"/>
    <n v="280.5"/>
    <n v="280.5"/>
    <x v="0"/>
    <s v="MAQUILA ACERO FIGURADO 3"/>
    <x v="163"/>
    <x v="3"/>
  </r>
  <r>
    <x v="109"/>
    <x v="3"/>
    <d v="2011-01-06T15:00:00"/>
    <n v="169.4"/>
    <n v="169.4"/>
    <x v="0"/>
    <s v="MAQUILA ACERO FIGURADO 5"/>
    <x v="80"/>
    <x v="3"/>
  </r>
  <r>
    <x v="109"/>
    <x v="3"/>
    <d v="2011-01-06T15:00:00"/>
    <n v="106.9"/>
    <n v="106.9"/>
    <x v="0"/>
    <s v="MAQUILA ACERO FIGURADO 6"/>
    <x v="158"/>
    <x v="3"/>
  </r>
  <r>
    <x v="109"/>
    <x v="3"/>
    <d v="2011-01-06T15:00:00"/>
    <n v="488.1"/>
    <n v="488.1"/>
    <x v="0"/>
    <s v="MAQUILA ACERO FIGURADO 7"/>
    <x v="164"/>
    <x v="3"/>
  </r>
  <r>
    <x v="110"/>
    <x v="3"/>
    <d v="2011-01-06T15:00:00"/>
    <n v="428"/>
    <n v="428"/>
    <x v="0"/>
    <s v="MAQUILA ACERO FIGURADO 3"/>
    <x v="165"/>
    <x v="3"/>
  </r>
  <r>
    <x v="110"/>
    <x v="3"/>
    <d v="2011-01-06T15:00:00"/>
    <n v="3751.7"/>
    <n v="3751.7"/>
    <x v="0"/>
    <s v="MAQUILA ACERO FIGURADO 4"/>
    <x v="166"/>
    <x v="3"/>
  </r>
  <r>
    <x v="111"/>
    <x v="3"/>
    <d v="2011-01-06T15:00:00"/>
    <n v="2223.3000000000002"/>
    <n v="2223.3000000000002"/>
    <x v="0"/>
    <s v="MAQUILA ACERO FIGURADO 3"/>
    <x v="167"/>
    <x v="3"/>
  </r>
  <r>
    <x v="111"/>
    <x v="3"/>
    <d v="2011-01-06T15:00:00"/>
    <n v="1393"/>
    <n v="1393"/>
    <x v="0"/>
    <s v="MAQUILA ACERO FIGURADO 4"/>
    <x v="168"/>
    <x v="3"/>
  </r>
  <r>
    <x v="112"/>
    <x v="3"/>
    <d v="2011-01-06T15:00:00"/>
    <n v="108"/>
    <n v="108"/>
    <x v="0"/>
    <s v="MAQUILA ACERO FIGURADO 4"/>
    <x v="79"/>
    <x v="3"/>
  </r>
  <r>
    <x v="112"/>
    <x v="3"/>
    <d v="2011-01-06T15:00:00"/>
    <n v="1635.2"/>
    <n v="1635.2"/>
    <x v="0"/>
    <s v="MAQUILA ACERO FIGURADO 5"/>
    <x v="169"/>
    <x v="3"/>
  </r>
  <r>
    <x v="112"/>
    <x v="3"/>
    <d v="2011-01-06T15:00:00"/>
    <n v="2430.9"/>
    <n v="2430.9"/>
    <x v="0"/>
    <s v="MAQUILA ACERO FIGURADO 7"/>
    <x v="170"/>
    <x v="3"/>
  </r>
  <r>
    <x v="112"/>
    <x v="3"/>
    <d v="2011-01-06T15:00:00"/>
    <n v="1197.5999999999999"/>
    <n v="1197.5999999999999"/>
    <x v="0"/>
    <s v="MAQUILA ACERO FIGURADO 8"/>
    <x v="171"/>
    <x v="3"/>
  </r>
  <r>
    <x v="113"/>
    <x v="3"/>
    <d v="2011-01-06T15:00:00"/>
    <n v="7467.5"/>
    <n v="7467.5"/>
    <x v="0"/>
    <s v="MAQUILA ACERO FIGURADO 3"/>
    <x v="172"/>
    <x v="3"/>
  </r>
  <r>
    <x v="113"/>
    <x v="3"/>
    <d v="2011-01-06T15:00:00"/>
    <n v="168"/>
    <n v="168"/>
    <x v="0"/>
    <s v="MAQUILA ACERO FIGURADO 4"/>
    <x v="173"/>
    <x v="3"/>
  </r>
  <r>
    <x v="113"/>
    <x v="3"/>
    <d v="2011-01-06T15:00:00"/>
    <n v="497.3"/>
    <n v="497.3"/>
    <x v="0"/>
    <s v="MAQUILA ACERO FIGURADO 5"/>
    <x v="174"/>
    <x v="3"/>
  </r>
  <r>
    <x v="113"/>
    <x v="3"/>
    <d v="2011-01-06T15:00:00"/>
    <n v="1211.3"/>
    <n v="1211.3"/>
    <x v="0"/>
    <s v="MAQUILA ACERO FIGURADO 6"/>
    <x v="175"/>
    <x v="3"/>
  </r>
  <r>
    <x v="113"/>
    <x v="3"/>
    <d v="2011-01-06T15:00:00"/>
    <n v="1321.9"/>
    <n v="1321.9"/>
    <x v="0"/>
    <s v="MAQUILA ACERO FIGURADO 7"/>
    <x v="176"/>
    <x v="3"/>
  </r>
  <r>
    <x v="113"/>
    <x v="3"/>
    <d v="2011-01-06T15:00:00"/>
    <n v="4540.8"/>
    <n v="4540.8"/>
    <x v="0"/>
    <s v="MAQUILA ACERO FIGURADO 8"/>
    <x v="177"/>
    <x v="3"/>
  </r>
  <r>
    <x v="114"/>
    <x v="3"/>
    <d v="2011-01-06T15:00:00"/>
    <n v="2"/>
    <n v="2"/>
    <x v="0"/>
    <s v="MAQUILA ACERO FIGURADO 2"/>
    <x v="178"/>
    <x v="3"/>
  </r>
  <r>
    <x v="114"/>
    <x v="3"/>
    <d v="2011-01-06T15:00:00"/>
    <n v="1855.9"/>
    <n v="1855.9"/>
    <x v="0"/>
    <s v="MAQUILA ACERO FIGURADO 3"/>
    <x v="179"/>
    <x v="3"/>
  </r>
  <r>
    <x v="115"/>
    <x v="3"/>
    <d v="2011-01-06T15:00:00"/>
    <n v="2867.8"/>
    <n v="2867.8"/>
    <x v="0"/>
    <s v="MAQUILA ACERO FIGURADO 3"/>
    <x v="180"/>
    <x v="3"/>
  </r>
  <r>
    <x v="116"/>
    <x v="3"/>
    <d v="2011-01-06T15:00:00"/>
    <n v="250"/>
    <n v="250"/>
    <x v="1"/>
    <s v="MAQUILA CHIPA  # 3"/>
    <x v="4"/>
    <x v="3"/>
  </r>
  <r>
    <x v="116"/>
    <x v="3"/>
    <d v="2011-01-06T15:00:00"/>
    <n v="302.39999999999998"/>
    <n v="302.39999999999998"/>
    <x v="0"/>
    <s v="MAQUILA ACERO FIGURADO 3"/>
    <x v="181"/>
    <x v="3"/>
  </r>
  <r>
    <x v="116"/>
    <x v="3"/>
    <d v="2011-01-06T15:00:00"/>
    <n v="270"/>
    <n v="270"/>
    <x v="0"/>
    <s v="MAQUILA ACERO FIGURADO 4"/>
    <x v="182"/>
    <x v="3"/>
  </r>
  <r>
    <x v="117"/>
    <x v="3"/>
    <d v="2011-01-06T15:00:00"/>
    <n v="522.29999999999995"/>
    <n v="522.29999999999995"/>
    <x v="0"/>
    <s v="MAQUILA ACERO FIGURADO 3"/>
    <x v="183"/>
    <x v="3"/>
  </r>
  <r>
    <x v="117"/>
    <x v="3"/>
    <d v="2011-01-06T15:00:00"/>
    <n v="499.2"/>
    <n v="499.2"/>
    <x v="0"/>
    <s v="MAQUILA ACERO FIGURADO 8"/>
    <x v="112"/>
    <x v="3"/>
  </r>
  <r>
    <x v="118"/>
    <x v="3"/>
    <d v="2011-01-06T15:00:00"/>
    <n v="772.8"/>
    <n v="772.8"/>
    <x v="1"/>
    <s v="MAQUILA VARILLA RECTA 60 MIL N.3 X 12 MTS"/>
    <x v="4"/>
    <x v="3"/>
  </r>
  <r>
    <x v="118"/>
    <x v="3"/>
    <d v="2011-01-06T15:00:00"/>
    <n v="1516.5"/>
    <n v="1516.5"/>
    <x v="0"/>
    <s v="MAQUILA ACERO FIGURADO 3"/>
    <x v="184"/>
    <x v="3"/>
  </r>
  <r>
    <x v="119"/>
    <x v="3"/>
    <d v="2011-01-06T15:00:00"/>
    <n v="84"/>
    <n v="84"/>
    <x v="1"/>
    <s v="MAQUILA VARILLA RECTA 60 MIL N.4 X 12 MTS"/>
    <x v="4"/>
    <x v="3"/>
  </r>
  <r>
    <x v="119"/>
    <x v="3"/>
    <d v="2011-01-06T15:00:00"/>
    <n v="131"/>
    <n v="131"/>
    <x v="1"/>
    <s v="MAQUILA VARILLA RECTA 60 MIL N.5 X 12 MTS"/>
    <x v="4"/>
    <x v="3"/>
  </r>
  <r>
    <x v="119"/>
    <x v="3"/>
    <d v="2011-01-06T15:00:00"/>
    <n v="810.7"/>
    <n v="810.7"/>
    <x v="0"/>
    <s v="MAQUILA ACERO FIGURADO 3"/>
    <x v="185"/>
    <x v="3"/>
  </r>
  <r>
    <x v="119"/>
    <x v="3"/>
    <d v="2011-01-06T15:00:00"/>
    <n v="250.9"/>
    <n v="250.9"/>
    <x v="0"/>
    <s v="MAQUILA ACERO FIGURADO 4"/>
    <x v="186"/>
    <x v="3"/>
  </r>
  <r>
    <x v="119"/>
    <x v="3"/>
    <d v="2011-01-06T15:00:00"/>
    <n v="322.89999999999998"/>
    <n v="322.89999999999998"/>
    <x v="0"/>
    <s v="MAQUILA ACERO FIGURADO 5"/>
    <x v="95"/>
    <x v="3"/>
  </r>
  <r>
    <x v="120"/>
    <x v="3"/>
    <d v="2011-01-06T15:00:00"/>
    <n v="204"/>
    <n v="204"/>
    <x v="1"/>
    <s v="MAQUILA VARILLA RECTA 60 MIL N.4 X 12 MTS"/>
    <x v="4"/>
    <x v="3"/>
  </r>
  <r>
    <x v="120"/>
    <x v="3"/>
    <d v="2011-01-06T15:00:00"/>
    <n v="56.2"/>
    <n v="56.2"/>
    <x v="1"/>
    <s v="MAQUILA VARILLA RECTA 60 MIL N.5 X 12 MTS"/>
    <x v="4"/>
    <x v="3"/>
  </r>
  <r>
    <x v="120"/>
    <x v="3"/>
    <d v="2011-01-06T15:00:00"/>
    <n v="1887"/>
    <n v="1887"/>
    <x v="0"/>
    <s v="MAQUILA ACERO FIGURADO 3"/>
    <x v="187"/>
    <x v="3"/>
  </r>
  <r>
    <x v="120"/>
    <x v="3"/>
    <d v="2011-01-06T15:00:00"/>
    <n v="984.8"/>
    <n v="984.8"/>
    <x v="0"/>
    <s v="MAQUILA ACERO FIGURADO 4"/>
    <x v="188"/>
    <x v="3"/>
  </r>
  <r>
    <x v="120"/>
    <x v="3"/>
    <d v="2011-01-06T15:00:00"/>
    <n v="472.1"/>
    <n v="472.1"/>
    <x v="0"/>
    <s v="MAQUILA ACERO FIGURADO 5"/>
    <x v="189"/>
    <x v="3"/>
  </r>
  <r>
    <x v="120"/>
    <x v="3"/>
    <d v="2011-01-06T15:00:00"/>
    <n v="343.4"/>
    <n v="343.4"/>
    <x v="0"/>
    <s v="MAQUILA ACERO FIGURADO 6"/>
    <x v="190"/>
    <x v="3"/>
  </r>
  <r>
    <x v="120"/>
    <x v="3"/>
    <d v="2011-01-06T15:00:00"/>
    <n v="151.80000000000001"/>
    <n v="151.80000000000001"/>
    <x v="0"/>
    <s v="MAQUILA ACERO FIGURADO 7"/>
    <x v="191"/>
    <x v="3"/>
  </r>
  <r>
    <x v="120"/>
    <x v="3"/>
    <d v="2011-01-06T15:00:00"/>
    <n v="16.8"/>
    <n v="16.8"/>
    <x v="0"/>
    <s v="MAQUILA ACERO FIGURADO 8"/>
    <x v="192"/>
    <x v="3"/>
  </r>
  <r>
    <x v="121"/>
    <x v="3"/>
    <d v="2011-01-06T15:00:00"/>
    <n v="53.8"/>
    <n v="53.8"/>
    <x v="1"/>
    <s v="MAQUILA VARILLA RECTA 60 MIL N.3 X 12 MTS"/>
    <x v="4"/>
    <x v="3"/>
  </r>
  <r>
    <x v="121"/>
    <x v="3"/>
    <d v="2011-01-06T15:00:00"/>
    <n v="530.29999999999995"/>
    <n v="530.29999999999995"/>
    <x v="0"/>
    <s v="MAQUILA ACERO FIGURADO 2"/>
    <x v="193"/>
    <x v="3"/>
  </r>
  <r>
    <x v="121"/>
    <x v="3"/>
    <d v="2011-01-06T15:00:00"/>
    <n v="3575.4"/>
    <n v="3575.4"/>
    <x v="0"/>
    <s v="MAQUILA ACERO FIGURADO 3"/>
    <x v="194"/>
    <x v="3"/>
  </r>
  <r>
    <x v="121"/>
    <x v="3"/>
    <d v="2011-01-06T15:00:00"/>
    <n v="5114.1000000000004"/>
    <n v="5114.1000000000004"/>
    <x v="0"/>
    <s v="MAQUILA ACERO FIGURADO 4"/>
    <x v="139"/>
    <x v="3"/>
  </r>
  <r>
    <x v="122"/>
    <x v="3"/>
    <d v="2011-01-06T15:00:00"/>
    <n v="5916"/>
    <n v="33645"/>
    <x v="1"/>
    <s v="MAQUILA VARILLA ENDEREZADA 60 MIL 1/2 X 6 MTS APDR"/>
    <x v="4"/>
    <x v="3"/>
  </r>
  <r>
    <x v="123"/>
    <x v="3"/>
    <d v="2011-01-06T15:00:00"/>
    <n v="60"/>
    <n v="2530.8000000000002"/>
    <x v="2"/>
    <s v="MAQUILA MALLA ELECT. M 188 C"/>
    <x v="195"/>
    <x v="3"/>
  </r>
  <r>
    <x v="124"/>
    <x v="3"/>
    <d v="2011-01-06T15:00:00"/>
    <n v="500"/>
    <n v="500"/>
    <x v="1"/>
    <s v="MAQUILA ALAMBRE RECOCIDO CAL 18"/>
    <x v="4"/>
    <x v="3"/>
  </r>
  <r>
    <x v="125"/>
    <x v="3"/>
    <d v="2011-01-06T15:00:00"/>
    <n v="190"/>
    <n v="2865.2"/>
    <x v="2"/>
    <s v="MAQUILA MALLA ELECT. H-084 C"/>
    <x v="196"/>
    <x v="3"/>
  </r>
  <r>
    <x v="126"/>
    <x v="3"/>
    <d v="2011-01-06T15:00:00"/>
    <n v="200"/>
    <n v="8436"/>
    <x v="2"/>
    <s v="MAQUILA MALLA ELECT. M 188 C"/>
    <x v="197"/>
    <x v="3"/>
  </r>
  <r>
    <x v="126"/>
    <x v="3"/>
    <d v="2011-01-06T15:00:00"/>
    <n v="18"/>
    <n v="1186.74"/>
    <x v="2"/>
    <s v="MAQUILA MALLA ELECT.  M-295 C"/>
    <x v="198"/>
    <x v="3"/>
  </r>
  <r>
    <x v="127"/>
    <x v="3"/>
    <d v="2011-01-06T15:00:00"/>
    <n v="130"/>
    <n v="3087.5"/>
    <x v="2"/>
    <s v="MAQUILA MALLA ELECT, M-106 C"/>
    <x v="199"/>
    <x v="3"/>
  </r>
  <r>
    <x v="128"/>
    <x v="3"/>
    <d v="2011-01-06T15:00:00"/>
    <n v="2016.3"/>
    <n v="2016.3"/>
    <x v="0"/>
    <s v="MAQUILA ACERO FIGURADO 3"/>
    <x v="200"/>
    <x v="3"/>
  </r>
  <r>
    <x v="129"/>
    <x v="3"/>
    <d v="2011-01-06T15:00:00"/>
    <n v="811.9"/>
    <n v="811.9"/>
    <x v="0"/>
    <s v="MAQUILA ACERO FIGURADO 3"/>
    <x v="201"/>
    <x v="3"/>
  </r>
  <r>
    <x v="129"/>
    <x v="3"/>
    <d v="2011-01-06T15:00:00"/>
    <n v="491"/>
    <n v="491"/>
    <x v="0"/>
    <s v="MAQUILA ACERO FIGURADO 4"/>
    <x v="202"/>
    <x v="3"/>
  </r>
  <r>
    <x v="129"/>
    <x v="3"/>
    <d v="2011-01-06T15:00:00"/>
    <n v="338.8"/>
    <n v="338.8"/>
    <x v="0"/>
    <s v="MAQUILA ACERO FIGURADO 5"/>
    <x v="203"/>
    <x v="3"/>
  </r>
  <r>
    <x v="129"/>
    <x v="3"/>
    <d v="2011-01-06T15:00:00"/>
    <n v="186.3"/>
    <n v="186.3"/>
    <x v="0"/>
    <s v="MAQUILA ACERO FIGURADO 6"/>
    <x v="204"/>
    <x v="3"/>
  </r>
  <r>
    <x v="130"/>
    <x v="3"/>
    <d v="2011-01-06T15:00:00"/>
    <n v="30.6"/>
    <n v="30.6"/>
    <x v="0"/>
    <s v="MAQUILA ACERO FIGURADO 3"/>
    <x v="205"/>
    <x v="3"/>
  </r>
  <r>
    <x v="130"/>
    <x v="3"/>
    <d v="2011-01-06T15:00:00"/>
    <n v="28.5"/>
    <n v="28.5"/>
    <x v="0"/>
    <s v="MAQUILA ACERO FIGURADO 4"/>
    <x v="206"/>
    <x v="3"/>
  </r>
  <r>
    <x v="131"/>
    <x v="3"/>
    <d v="2011-01-06T15:00:00"/>
    <n v="360"/>
    <n v="360"/>
    <x v="1"/>
    <s v="MAQUILA VARILLA RECTA 60 MIL N.4 X 12 MTS"/>
    <x v="4"/>
    <x v="3"/>
  </r>
  <r>
    <x v="132"/>
    <x v="3"/>
    <d v="2011-01-06T15:00:00"/>
    <n v="387.3"/>
    <n v="387.3"/>
    <x v="0"/>
    <s v="MAQUILA ACERO FIGURADO 3"/>
    <x v="207"/>
    <x v="3"/>
  </r>
  <r>
    <x v="132"/>
    <x v="3"/>
    <d v="2011-01-06T15:00:00"/>
    <n v="778.8"/>
    <n v="778.8"/>
    <x v="0"/>
    <s v="MAQUILA ACERO FIGURADO 4"/>
    <x v="208"/>
    <x v="3"/>
  </r>
  <r>
    <x v="132"/>
    <x v="3"/>
    <d v="2011-01-06T15:00:00"/>
    <n v="224"/>
    <n v="224"/>
    <x v="0"/>
    <s v="MAQUILA ACERO FIGURADO 5"/>
    <x v="130"/>
    <x v="3"/>
  </r>
  <r>
    <x v="132"/>
    <x v="3"/>
    <d v="2011-01-06T15:00:00"/>
    <n v="153.9"/>
    <n v="153.9"/>
    <x v="0"/>
    <s v="MAQUILA ACERO FIGURADO 6"/>
    <x v="209"/>
    <x v="3"/>
  </r>
  <r>
    <x v="133"/>
    <x v="3"/>
    <d v="2011-01-06T15:00:00"/>
    <n v="377.3"/>
    <n v="377.3"/>
    <x v="0"/>
    <s v="MAQUILA ACERO FIGURADO 3"/>
    <x v="210"/>
    <x v="3"/>
  </r>
  <r>
    <x v="133"/>
    <x v="3"/>
    <d v="2011-01-06T15:00:00"/>
    <n v="413.7"/>
    <n v="413.7"/>
    <x v="0"/>
    <s v="MAQUILA ACERO FIGURADO 4"/>
    <x v="211"/>
    <x v="3"/>
  </r>
  <r>
    <x v="133"/>
    <x v="3"/>
    <d v="2011-01-06T15:00:00"/>
    <n v="20.3"/>
    <n v="20.3"/>
    <x v="0"/>
    <s v="MAQUILA ACERO FIGURADO 6"/>
    <x v="212"/>
    <x v="3"/>
  </r>
  <r>
    <x v="134"/>
    <x v="3"/>
    <d v="2011-01-06T15:00:00"/>
    <n v="652.70000000000005"/>
    <n v="652.70000000000005"/>
    <x v="0"/>
    <s v="MAQUILA ACERO FIGURADO 3"/>
    <x v="213"/>
    <x v="3"/>
  </r>
  <r>
    <x v="134"/>
    <x v="3"/>
    <d v="2011-01-06T15:00:00"/>
    <n v="638.5"/>
    <n v="638.5"/>
    <x v="0"/>
    <s v="MAQUILA ACERO FIGURADO 4"/>
    <x v="214"/>
    <x v="3"/>
  </r>
  <r>
    <x v="134"/>
    <x v="3"/>
    <d v="2011-01-06T15:00:00"/>
    <n v="130.1"/>
    <n v="130.1"/>
    <x v="0"/>
    <s v="MAQUILA ACERO FIGURADO 5"/>
    <x v="215"/>
    <x v="3"/>
  </r>
  <r>
    <x v="134"/>
    <x v="3"/>
    <d v="2011-01-06T15:00:00"/>
    <n v="217.6"/>
    <n v="217.6"/>
    <x v="0"/>
    <s v="MAQUILA ACERO FIGURADO 6"/>
    <x v="216"/>
    <x v="3"/>
  </r>
  <r>
    <x v="134"/>
    <x v="3"/>
    <d v="2011-01-06T15:00:00"/>
    <n v="24.5"/>
    <n v="24.5"/>
    <x v="0"/>
    <s v="MAQUILA ACERO FIGURADO 7"/>
    <x v="217"/>
    <x v="3"/>
  </r>
  <r>
    <x v="135"/>
    <x v="4"/>
    <d v="2011-01-07T15:00:00"/>
    <n v="2605.4"/>
    <n v="2605.4"/>
    <x v="0"/>
    <s v="MAQUILA ACERO FIGURADO 3"/>
    <x v="218"/>
    <x v="4"/>
  </r>
  <r>
    <x v="135"/>
    <x v="4"/>
    <d v="2011-01-07T15:00:00"/>
    <n v="5043.2"/>
    <n v="5043.2"/>
    <x v="0"/>
    <s v="MAQUILA ACERO FIGURADO 4"/>
    <x v="219"/>
    <x v="4"/>
  </r>
  <r>
    <x v="136"/>
    <x v="4"/>
    <d v="2011-01-07T15:00:00"/>
    <n v="6110"/>
    <n v="6110"/>
    <x v="0"/>
    <s v="MAQUILA ACERO FIGURADO 3"/>
    <x v="220"/>
    <x v="4"/>
  </r>
  <r>
    <x v="137"/>
    <x v="4"/>
    <d v="2011-01-07T15:00:00"/>
    <n v="1572"/>
    <n v="1572"/>
    <x v="2"/>
    <s v="MAQUILA MALLA ESPECIAL"/>
    <x v="221"/>
    <x v="4"/>
  </r>
  <r>
    <x v="138"/>
    <x v="4"/>
    <d v="2011-01-07T15:00:00"/>
    <n v="1270"/>
    <n v="1270"/>
    <x v="2"/>
    <s v="MAQUILA MALLA ESPECIAL"/>
    <x v="222"/>
    <x v="4"/>
  </r>
  <r>
    <x v="139"/>
    <x v="4"/>
    <d v="2011-01-07T15:00:00"/>
    <n v="1270"/>
    <n v="1270"/>
    <x v="2"/>
    <s v="MAQUILA MALLA ESPECIAL"/>
    <x v="222"/>
    <x v="4"/>
  </r>
  <r>
    <x v="140"/>
    <x v="4"/>
    <d v="2011-01-07T15:00:00"/>
    <n v="24"/>
    <n v="338.64"/>
    <x v="2"/>
    <s v="MAQUILA MALLA ELECTROSOLDADA M-063  C"/>
    <x v="223"/>
    <x v="4"/>
  </r>
  <r>
    <x v="141"/>
    <x v="4"/>
    <d v="2011-01-07T15:00:00"/>
    <n v="2443.8000000000002"/>
    <n v="2443.8000000000002"/>
    <x v="0"/>
    <s v="MAQUILA ACERO FIGURADO 3"/>
    <x v="224"/>
    <x v="4"/>
  </r>
  <r>
    <x v="142"/>
    <x v="4"/>
    <d v="2011-01-07T15:00:00"/>
    <n v="2088"/>
    <n v="2088"/>
    <x v="0"/>
    <s v="MAQUILA ACERO FIGURADO 6"/>
    <x v="225"/>
    <x v="4"/>
  </r>
  <r>
    <x v="142"/>
    <x v="4"/>
    <d v="2011-01-07T15:00:00"/>
    <n v="7395.2"/>
    <n v="7395.2"/>
    <x v="0"/>
    <s v="MAQUILA ACERO FIGURADO 8"/>
    <x v="226"/>
    <x v="4"/>
  </r>
  <r>
    <x v="143"/>
    <x v="4"/>
    <d v="2011-01-07T15:00:00"/>
    <n v="3711.4"/>
    <n v="3711.4"/>
    <x v="0"/>
    <s v="MAQUILA ACERO FIGURADO 4"/>
    <x v="227"/>
    <x v="4"/>
  </r>
  <r>
    <x v="144"/>
    <x v="4"/>
    <d v="2011-01-07T15:00:00"/>
    <n v="2542.6"/>
    <n v="2542.6"/>
    <x v="0"/>
    <s v="MAQUILA ACERO FIGURADO 3"/>
    <x v="228"/>
    <x v="4"/>
  </r>
  <r>
    <x v="145"/>
    <x v="4"/>
    <d v="2011-01-07T15:00:00"/>
    <n v="1068.5999999999999"/>
    <n v="1068.5999999999999"/>
    <x v="0"/>
    <s v="MAQUILA ACERO FIGURADO 3"/>
    <x v="229"/>
    <x v="4"/>
  </r>
  <r>
    <x v="145"/>
    <x v="4"/>
    <d v="2011-01-07T15:00:00"/>
    <n v="132.4"/>
    <n v="132.4"/>
    <x v="0"/>
    <s v="MAQUILA ACERO FIGURADO 4"/>
    <x v="50"/>
    <x v="4"/>
  </r>
  <r>
    <x v="146"/>
    <x v="4"/>
    <d v="2011-01-07T15:00:00"/>
    <n v="6264"/>
    <n v="6264"/>
    <x v="1"/>
    <s v="MAQUILA VARILLA RECTA 60 MIL N.4 X 12 MTS"/>
    <x v="4"/>
    <x v="4"/>
  </r>
  <r>
    <x v="147"/>
    <x v="4"/>
    <d v="2011-01-07T15:00:00"/>
    <n v="3649.4"/>
    <n v="3649.4"/>
    <x v="0"/>
    <s v="MAQUILA ACERO FIGURADO 4"/>
    <x v="230"/>
    <x v="4"/>
  </r>
  <r>
    <x v="148"/>
    <x v="4"/>
    <d v="2011-01-07T15:00:00"/>
    <n v="8976"/>
    <n v="8976"/>
    <x v="1"/>
    <s v="MAQUILA VARILLA RECTA 60 MIL N.4 X 12 MTS"/>
    <x v="4"/>
    <x v="4"/>
  </r>
  <r>
    <x v="149"/>
    <x v="4"/>
    <d v="2011-01-07T15:00:00"/>
    <n v="11128.8"/>
    <n v="11128.8"/>
    <x v="0"/>
    <s v="MAQUILA ACERO FIGURADO 8"/>
    <x v="231"/>
    <x v="4"/>
  </r>
  <r>
    <x v="150"/>
    <x v="4"/>
    <d v="2011-01-07T15:00:00"/>
    <n v="11409.5"/>
    <n v="11409.5"/>
    <x v="0"/>
    <s v="MAQUILA ACERO FIGURADO 7"/>
    <x v="232"/>
    <x v="4"/>
  </r>
  <r>
    <x v="151"/>
    <x v="4"/>
    <d v="2011-01-07T15:00:00"/>
    <n v="2160"/>
    <n v="1278.72"/>
    <x v="1"/>
    <s v="MAQUILA  VARILLA GRAFIL 4.0 MM C"/>
    <x v="4"/>
    <x v="4"/>
  </r>
  <r>
    <x v="152"/>
    <x v="4"/>
    <d v="2011-01-07T15:00:00"/>
    <n v="250"/>
    <n v="148"/>
    <x v="1"/>
    <s v="MAQUILA  VARILLA GRAFIL 4.0 MM C"/>
    <x v="4"/>
    <x v="4"/>
  </r>
  <r>
    <x v="153"/>
    <x v="4"/>
    <d v="2011-01-07T15:00:00"/>
    <n v="305"/>
    <n v="305"/>
    <x v="1"/>
    <s v="MAQUILA ALAMBRE RECOCIDO CAL 18"/>
    <x v="4"/>
    <x v="4"/>
  </r>
  <r>
    <x v="153"/>
    <x v="4"/>
    <d v="2011-01-07T15:00:00"/>
    <n v="48"/>
    <n v="3164.64"/>
    <x v="2"/>
    <s v="MAQUILA MALLA ELECT.  M-295 C"/>
    <x v="233"/>
    <x v="4"/>
  </r>
  <r>
    <x v="154"/>
    <x v="4"/>
    <d v="2011-01-07T15:00:00"/>
    <n v="12"/>
    <n v="688.56"/>
    <x v="2"/>
    <s v="MAQUILA MALLA ELECT. M 262 C"/>
    <x v="234"/>
    <x v="4"/>
  </r>
  <r>
    <x v="154"/>
    <x v="4"/>
    <d v="2011-01-07T15:00:00"/>
    <n v="4"/>
    <n v="338.4"/>
    <x v="2"/>
    <s v="MAQUILA MALLA ELECTROSOLDADA M-378 CERTIFICADA"/>
    <x v="235"/>
    <x v="4"/>
  </r>
  <r>
    <x v="155"/>
    <x v="4"/>
    <d v="2011-01-07T15:00:00"/>
    <n v="2"/>
    <n v="114.76"/>
    <x v="2"/>
    <s v="MAQUILA MALLA ELECT. M 262 C"/>
    <x v="236"/>
    <x v="4"/>
  </r>
  <r>
    <x v="156"/>
    <x v="4"/>
    <d v="2011-01-07T15:00:00"/>
    <n v="50"/>
    <n v="68"/>
    <x v="2"/>
    <s v="MAQUILA RAM 140 C"/>
    <x v="237"/>
    <x v="4"/>
  </r>
  <r>
    <x v="157"/>
    <x v="5"/>
    <d v="2011-01-08T15:00:00"/>
    <n v="544"/>
    <n v="544"/>
    <x v="0"/>
    <s v="MAQUILA ACERO FIGURADO 8"/>
    <x v="238"/>
    <x v="5"/>
  </r>
  <r>
    <x v="158"/>
    <x v="5"/>
    <d v="2011-01-08T15:00:00"/>
    <n v="8881"/>
    <n v="8881"/>
    <x v="0"/>
    <s v="MAQUILA ACERO FIGURADO 5"/>
    <x v="239"/>
    <x v="5"/>
  </r>
  <r>
    <x v="159"/>
    <x v="5"/>
    <d v="2011-01-08T15:00:00"/>
    <n v="9961"/>
    <n v="9961"/>
    <x v="2"/>
    <s v="MAQUILA MALLA ESPECIAL"/>
    <x v="240"/>
    <x v="5"/>
  </r>
  <r>
    <x v="160"/>
    <x v="5"/>
    <d v="2011-01-08T15:00:00"/>
    <n v="100"/>
    <n v="136"/>
    <x v="2"/>
    <s v="MAQUILA RAM 140 C"/>
    <x v="241"/>
    <x v="5"/>
  </r>
  <r>
    <x v="161"/>
    <x v="6"/>
    <d v="2011-01-11T15:00:00"/>
    <n v="10518"/>
    <n v="10518"/>
    <x v="0"/>
    <s v="MAQUILA ACERO FIGURADO 8"/>
    <x v="242"/>
    <x v="6"/>
  </r>
  <r>
    <x v="162"/>
    <x v="6"/>
    <d v="2011-01-11T15:00:00"/>
    <n v="11560"/>
    <n v="11560"/>
    <x v="0"/>
    <s v="MAQUILA ACERO FIGURADO 8"/>
    <x v="243"/>
    <x v="6"/>
  </r>
  <r>
    <x v="163"/>
    <x v="6"/>
    <d v="2011-01-11T15:00:00"/>
    <n v="9086.7000000000007"/>
    <n v="9086.7000000000007"/>
    <x v="0"/>
    <s v="MAQUILA ACERO FIGURADO 7"/>
    <x v="244"/>
    <x v="6"/>
  </r>
  <r>
    <x v="164"/>
    <x v="6"/>
    <d v="2011-01-11T15:00:00"/>
    <n v="11214.3"/>
    <n v="11214.3"/>
    <x v="0"/>
    <s v="MAQUILA ACERO FIGURADO 7"/>
    <x v="245"/>
    <x v="6"/>
  </r>
  <r>
    <x v="165"/>
    <x v="6"/>
    <d v="2011-01-11T15:00:00"/>
    <n v="200"/>
    <n v="200"/>
    <x v="1"/>
    <s v="MAQUILA CHIPA  # 3"/>
    <x v="4"/>
    <x v="6"/>
  </r>
  <r>
    <x v="165"/>
    <x v="6"/>
    <d v="2011-01-11T15:00:00"/>
    <n v="1748.2"/>
    <n v="1748.2"/>
    <x v="0"/>
    <s v="MAQUILA ACERO FIGURADO 3"/>
    <x v="246"/>
    <x v="6"/>
  </r>
  <r>
    <x v="165"/>
    <x v="6"/>
    <d v="2011-01-11T15:00:00"/>
    <n v="4329.6000000000004"/>
    <n v="4329.6000000000004"/>
    <x v="0"/>
    <s v="MAQUILA ACERO FIGURADO 4"/>
    <x v="247"/>
    <x v="6"/>
  </r>
  <r>
    <x v="165"/>
    <x v="6"/>
    <d v="2011-01-11T15:00:00"/>
    <n v="137.6"/>
    <n v="137.6"/>
    <x v="0"/>
    <s v="MAQUILA ACERO FIGURADO 5"/>
    <x v="248"/>
    <x v="6"/>
  </r>
  <r>
    <x v="166"/>
    <x v="6"/>
    <d v="2011-01-11T15:00:00"/>
    <n v="78.400000000000006"/>
    <n v="78.400000000000006"/>
    <x v="0"/>
    <s v="MAQUILA ACERO FIGURADO 2"/>
    <x v="249"/>
    <x v="6"/>
  </r>
  <r>
    <x v="167"/>
    <x v="6"/>
    <d v="2011-01-11T15:00:00"/>
    <n v="101.9"/>
    <n v="101.9"/>
    <x v="0"/>
    <s v="MAQUILA ACERO FIGURADO 2"/>
    <x v="157"/>
    <x v="6"/>
  </r>
  <r>
    <x v="168"/>
    <x v="6"/>
    <d v="2011-01-11T15:00:00"/>
    <n v="101.9"/>
    <n v="101.9"/>
    <x v="0"/>
    <s v="MAQUILA ACERO FIGURADO 2"/>
    <x v="157"/>
    <x v="6"/>
  </r>
  <r>
    <x v="169"/>
    <x v="6"/>
    <d v="2011-01-11T15:00:00"/>
    <n v="4032"/>
    <n v="4032"/>
    <x v="0"/>
    <s v="MAQUILA ACERO FIGURADO 3"/>
    <x v="250"/>
    <x v="6"/>
  </r>
  <r>
    <x v="170"/>
    <x v="6"/>
    <d v="2011-01-11T15:00:00"/>
    <n v="262.5"/>
    <n v="262.5"/>
    <x v="0"/>
    <s v="MAQUILA ACERO FIGURADO 2"/>
    <x v="251"/>
    <x v="6"/>
  </r>
  <r>
    <x v="171"/>
    <x v="6"/>
    <d v="2011-01-11T15:00:00"/>
    <n v="262.5"/>
    <n v="262.5"/>
    <x v="0"/>
    <s v="MAQUILA ACERO FIGURADO 2"/>
    <x v="251"/>
    <x v="6"/>
  </r>
  <r>
    <x v="172"/>
    <x v="6"/>
    <d v="2011-01-11T15:00:00"/>
    <n v="8937.9"/>
    <n v="8937.9"/>
    <x v="0"/>
    <s v="MAQUILA ACERO FIGURADO 3"/>
    <x v="252"/>
    <x v="6"/>
  </r>
  <r>
    <x v="173"/>
    <x v="6"/>
    <d v="2011-01-11T15:00:00"/>
    <n v="5508"/>
    <n v="5508"/>
    <x v="1"/>
    <s v="MAQUILA VARILLA RECTA 60 MIL N.7 X 12 MTS"/>
    <x v="4"/>
    <x v="6"/>
  </r>
  <r>
    <x v="173"/>
    <x v="6"/>
    <d v="2011-01-11T15:00:00"/>
    <n v="2400"/>
    <n v="2400"/>
    <x v="1"/>
    <s v="MAQUILA VARILLA RECTA 60 MIL N.8 X 12 MTS"/>
    <x v="4"/>
    <x v="6"/>
  </r>
  <r>
    <x v="174"/>
    <x v="6"/>
    <d v="2011-01-11T15:00:00"/>
    <n v="5508"/>
    <n v="5508"/>
    <x v="1"/>
    <s v="MAQUILA VARILLA RECTA 60 MIL N.7 X 12 MTS"/>
    <x v="4"/>
    <x v="6"/>
  </r>
  <r>
    <x v="174"/>
    <x v="6"/>
    <d v="2011-01-11T15:00:00"/>
    <n v="2400"/>
    <n v="2400"/>
    <x v="1"/>
    <s v="MAQUILA VARILLA RECTA 60 MIL N.8 X 12 MTS"/>
    <x v="4"/>
    <x v="6"/>
  </r>
  <r>
    <x v="175"/>
    <x v="6"/>
    <d v="2011-01-11T15:00:00"/>
    <n v="7344"/>
    <n v="7344"/>
    <x v="1"/>
    <s v="MAQUILA VARILLA RECTA 60 MIL N.7 X 12 MTS"/>
    <x v="4"/>
    <x v="6"/>
  </r>
  <r>
    <x v="175"/>
    <x v="6"/>
    <d v="2011-01-11T15:00:00"/>
    <n v="7200"/>
    <n v="7200"/>
    <x v="1"/>
    <s v="MAQUILA VARILLA RECTA 60 MIL N.8 X 12 MTS"/>
    <x v="4"/>
    <x v="6"/>
  </r>
  <r>
    <x v="176"/>
    <x v="6"/>
    <d v="2011-01-11T15:00:00"/>
    <n v="500"/>
    <n v="500"/>
    <x v="1"/>
    <s v="MAQUILA ALAMBRE RECOCIDO CAL 18"/>
    <x v="4"/>
    <x v="6"/>
  </r>
  <r>
    <x v="177"/>
    <x v="6"/>
    <d v="2011-01-11T15:00:00"/>
    <n v="502"/>
    <n v="502"/>
    <x v="1"/>
    <s v="MAQUILA ALAMBRE RECOCIDO CAL 18"/>
    <x v="4"/>
    <x v="6"/>
  </r>
  <r>
    <x v="178"/>
    <x v="6"/>
    <d v="2011-01-11T15:00:00"/>
    <n v="548"/>
    <n v="548"/>
    <x v="2"/>
    <s v="MAQUILA MALLA ESPECIAL"/>
    <x v="253"/>
    <x v="6"/>
  </r>
  <r>
    <x v="179"/>
    <x v="6"/>
    <d v="2011-01-11T15:00:00"/>
    <n v="34"/>
    <n v="639.54"/>
    <x v="2"/>
    <s v="MAQUILA MALLA ELECT, M-084 C"/>
    <x v="254"/>
    <x v="6"/>
  </r>
  <r>
    <x v="180"/>
    <x v="6"/>
    <d v="2011-01-11T15:00:00"/>
    <n v="50"/>
    <n v="1776.5"/>
    <x v="2"/>
    <s v="MAQUILA MALLA ELECT. M-159 C"/>
    <x v="255"/>
    <x v="6"/>
  </r>
  <r>
    <x v="181"/>
    <x v="6"/>
    <d v="2011-01-11T15:00:00"/>
    <n v="1921"/>
    <n v="1896.24"/>
    <x v="2"/>
    <s v="MAQUILA MALLA ESPECIAL"/>
    <x v="256"/>
    <x v="6"/>
  </r>
  <r>
    <x v="182"/>
    <x v="7"/>
    <d v="2011-01-12T15:00:00"/>
    <n v="10485.6"/>
    <n v="10485.6"/>
    <x v="0"/>
    <s v="MAQUILA ACERO FIGURADO 3"/>
    <x v="257"/>
    <x v="7"/>
  </r>
  <r>
    <x v="183"/>
    <x v="7"/>
    <d v="2011-01-12T15:00:00"/>
    <n v="11334.7"/>
    <n v="11334.7"/>
    <x v="0"/>
    <s v="MAQUILA ACERO FIGURADO 3"/>
    <x v="258"/>
    <x v="7"/>
  </r>
  <r>
    <x v="184"/>
    <x v="7"/>
    <d v="2011-01-12T15:00:00"/>
    <n v="1326.4"/>
    <n v="1326.4"/>
    <x v="0"/>
    <s v="MAQUILA ACERO FIGURADO 6"/>
    <x v="259"/>
    <x v="7"/>
  </r>
  <r>
    <x v="184"/>
    <x v="7"/>
    <d v="2011-01-12T15:00:00"/>
    <n v="3993.6"/>
    <n v="3993.6"/>
    <x v="0"/>
    <s v="MAQUILA ACERO FIGURADO 7"/>
    <x v="260"/>
    <x v="7"/>
  </r>
  <r>
    <x v="184"/>
    <x v="7"/>
    <d v="2011-01-12T15:00:00"/>
    <n v="4159.6000000000004"/>
    <n v="4159.6000000000004"/>
    <x v="0"/>
    <s v="MAQUILA ACERO FIGURADO 8"/>
    <x v="261"/>
    <x v="7"/>
  </r>
  <r>
    <x v="185"/>
    <x v="7"/>
    <d v="2011-01-12T15:00:00"/>
    <n v="21"/>
    <n v="21"/>
    <x v="0"/>
    <s v="MAQUILA ACERO FIGURADO 2"/>
    <x v="81"/>
    <x v="7"/>
  </r>
  <r>
    <x v="186"/>
    <x v="7"/>
    <d v="2011-01-12T15:00:00"/>
    <n v="1941"/>
    <n v="1941"/>
    <x v="0"/>
    <s v="MAQUILA ACERO FIGURADO 3"/>
    <x v="262"/>
    <x v="7"/>
  </r>
  <r>
    <x v="187"/>
    <x v="7"/>
    <d v="2011-01-12T15:00:00"/>
    <n v="334.6"/>
    <n v="334.6"/>
    <x v="0"/>
    <s v="MAQUILA ACERO FIGURADO 3"/>
    <x v="263"/>
    <x v="7"/>
  </r>
  <r>
    <x v="188"/>
    <x v="7"/>
    <d v="2011-01-12T15:00:00"/>
    <n v="6"/>
    <n v="6"/>
    <x v="0"/>
    <s v="MAQUILA ACERO FIGURADO 2"/>
    <x v="264"/>
    <x v="7"/>
  </r>
  <r>
    <x v="189"/>
    <x v="7"/>
    <d v="2011-01-12T15:00:00"/>
    <n v="846.2"/>
    <n v="846.2"/>
    <x v="0"/>
    <s v="MAQUILA ACERO FIGURADO 4"/>
    <x v="265"/>
    <x v="7"/>
  </r>
  <r>
    <x v="190"/>
    <x v="7"/>
    <d v="2011-01-12T15:00:00"/>
    <n v="733.1"/>
    <n v="733.1"/>
    <x v="0"/>
    <s v="MAQUILA ACERO FIGURADO 2"/>
    <x v="266"/>
    <x v="7"/>
  </r>
  <r>
    <x v="190"/>
    <x v="7"/>
    <d v="2011-01-12T15:00:00"/>
    <n v="4424.7"/>
    <n v="4424.7"/>
    <x v="0"/>
    <s v="MAQUILA ACERO FIGURADO 3"/>
    <x v="267"/>
    <x v="7"/>
  </r>
  <r>
    <x v="190"/>
    <x v="7"/>
    <d v="2011-01-12T15:00:00"/>
    <n v="3526.2"/>
    <n v="3526.2"/>
    <x v="0"/>
    <s v="MAQUILA ACERO FIGURADO 4"/>
    <x v="100"/>
    <x v="7"/>
  </r>
  <r>
    <x v="191"/>
    <x v="7"/>
    <d v="2011-01-12T15:00:00"/>
    <n v="70.599999999999994"/>
    <n v="70.599999999999994"/>
    <x v="0"/>
    <s v="MAQUILA ACERO FIGURADO 2"/>
    <x v="268"/>
    <x v="7"/>
  </r>
  <r>
    <x v="192"/>
    <x v="7"/>
    <d v="2011-01-12T15:00:00"/>
    <n v="13"/>
    <n v="13"/>
    <x v="0"/>
    <s v="MAQUILA ACERO FIGURADO 2"/>
    <x v="269"/>
    <x v="7"/>
  </r>
  <r>
    <x v="192"/>
    <x v="7"/>
    <d v="2011-01-12T15:00:00"/>
    <n v="409.8"/>
    <n v="409.8"/>
    <x v="0"/>
    <s v="MAQUILA ACERO FIGURADO 3"/>
    <x v="270"/>
    <x v="7"/>
  </r>
  <r>
    <x v="192"/>
    <x v="7"/>
    <d v="2011-01-12T15:00:00"/>
    <n v="278.39999999999998"/>
    <n v="278.39999999999998"/>
    <x v="0"/>
    <s v="MAQUILA ACERO FIGURADO 4"/>
    <x v="271"/>
    <x v="7"/>
  </r>
  <r>
    <x v="192"/>
    <x v="7"/>
    <d v="2011-01-12T15:00:00"/>
    <n v="21.8"/>
    <n v="21.8"/>
    <x v="0"/>
    <s v="MAQUILA ACERO FIGURADO 5"/>
    <x v="272"/>
    <x v="7"/>
  </r>
  <r>
    <x v="193"/>
    <x v="7"/>
    <d v="2011-01-12T15:00:00"/>
    <n v="5780.7"/>
    <n v="5780.7"/>
    <x v="0"/>
    <s v="MAQUILA ACERO FIGURADO 3"/>
    <x v="273"/>
    <x v="7"/>
  </r>
  <r>
    <x v="194"/>
    <x v="7"/>
    <d v="2011-01-12T15:00:00"/>
    <n v="5388.7"/>
    <n v="5388.7"/>
    <x v="0"/>
    <s v="MAQUILA ACERO FIGURADO 3"/>
    <x v="274"/>
    <x v="7"/>
  </r>
  <r>
    <x v="195"/>
    <x v="7"/>
    <d v="2011-01-12T15:00:00"/>
    <n v="32"/>
    <n v="1349.76"/>
    <x v="2"/>
    <s v="MAQUILA MALLA ELECT. M 188 C"/>
    <x v="275"/>
    <x v="7"/>
  </r>
  <r>
    <x v="196"/>
    <x v="7"/>
    <d v="2011-01-12T15:00:00"/>
    <n v="39"/>
    <n v="1645.02"/>
    <x v="2"/>
    <s v="MAQUILA MALLA ELECT. M 188 C"/>
    <x v="276"/>
    <x v="7"/>
  </r>
  <r>
    <x v="197"/>
    <x v="7"/>
    <d v="2011-01-12T15:00:00"/>
    <n v="41"/>
    <n v="1729.38"/>
    <x v="2"/>
    <s v="MAQUILA MALLA ELECT. M 188 C"/>
    <x v="277"/>
    <x v="7"/>
  </r>
  <r>
    <x v="198"/>
    <x v="7"/>
    <d v="2011-01-12T15:00:00"/>
    <n v="771.8"/>
    <n v="771.8"/>
    <x v="0"/>
    <s v="MAQUILA ACERO FIGURADO 3"/>
    <x v="278"/>
    <x v="7"/>
  </r>
  <r>
    <x v="198"/>
    <x v="7"/>
    <d v="2011-01-12T15:00:00"/>
    <n v="165"/>
    <n v="165"/>
    <x v="0"/>
    <s v="MAQUILA ACERO FIGURADO 4"/>
    <x v="279"/>
    <x v="7"/>
  </r>
  <r>
    <x v="199"/>
    <x v="7"/>
    <d v="2011-01-12T15:00:00"/>
    <n v="846.7"/>
    <n v="846.7"/>
    <x v="0"/>
    <s v="MAQUILA ACERO FIGURADO 3"/>
    <x v="265"/>
    <x v="7"/>
  </r>
  <r>
    <x v="200"/>
    <x v="7"/>
    <d v="2011-01-12T15:00:00"/>
    <n v="288"/>
    <n v="288"/>
    <x v="1"/>
    <s v="MAQUILA VARILLA RECTA 60 MIL N.4 X 12 MTS"/>
    <x v="4"/>
    <x v="7"/>
  </r>
  <r>
    <x v="200"/>
    <x v="7"/>
    <d v="2011-01-12T15:00:00"/>
    <n v="6.1"/>
    <n v="6.1"/>
    <x v="0"/>
    <s v="MAQUILA ACERO FIGURADO 2"/>
    <x v="264"/>
    <x v="7"/>
  </r>
  <r>
    <x v="200"/>
    <x v="7"/>
    <d v="2011-01-12T15:00:00"/>
    <n v="3119.3"/>
    <n v="3119.3"/>
    <x v="0"/>
    <s v="MAQUILA ACERO FIGURADO 3"/>
    <x v="280"/>
    <x v="7"/>
  </r>
  <r>
    <x v="200"/>
    <x v="7"/>
    <d v="2011-01-12T15:00:00"/>
    <n v="2359.9"/>
    <n v="2359.9"/>
    <x v="0"/>
    <s v="MAQUILA ACERO FIGURADO 4"/>
    <x v="281"/>
    <x v="7"/>
  </r>
  <r>
    <x v="201"/>
    <x v="7"/>
    <d v="2011-01-12T15:00:00"/>
    <n v="341.5"/>
    <n v="341.5"/>
    <x v="0"/>
    <s v="MAQUILA ACERO FIGURADO 3"/>
    <x v="282"/>
    <x v="7"/>
  </r>
  <r>
    <x v="201"/>
    <x v="7"/>
    <d v="2011-01-12T15:00:00"/>
    <n v="609"/>
    <n v="609"/>
    <x v="0"/>
    <s v="MAQUILA ACERO FIGURADO 5"/>
    <x v="283"/>
    <x v="7"/>
  </r>
  <r>
    <x v="202"/>
    <x v="7"/>
    <d v="2011-01-12T15:00:00"/>
    <n v="50.4"/>
    <n v="50.4"/>
    <x v="0"/>
    <s v="MAQUILA ACERO FIGURADO 2"/>
    <x v="77"/>
    <x v="7"/>
  </r>
  <r>
    <x v="203"/>
    <x v="7"/>
    <d v="2011-01-12T15:00:00"/>
    <n v="11.4"/>
    <n v="11.4"/>
    <x v="0"/>
    <s v="MAQUILA ACERO FIGURADO 2"/>
    <x v="74"/>
    <x v="7"/>
  </r>
  <r>
    <x v="204"/>
    <x v="7"/>
    <d v="2011-01-12T15:00:00"/>
    <n v="243.5"/>
    <n v="243.5"/>
    <x v="0"/>
    <s v="MAQUILA ACERO FIGURADO 2"/>
    <x v="284"/>
    <x v="7"/>
  </r>
  <r>
    <x v="205"/>
    <x v="7"/>
    <d v="2011-01-12T15:00:00"/>
    <n v="16.100000000000001"/>
    <n v="16.100000000000001"/>
    <x v="0"/>
    <s v="MAQUILA ACERO FIGURADO 2"/>
    <x v="285"/>
    <x v="7"/>
  </r>
  <r>
    <x v="205"/>
    <x v="7"/>
    <d v="2011-01-12T15:00:00"/>
    <n v="947.1"/>
    <n v="947.1"/>
    <x v="0"/>
    <s v="MAQUILA ACERO FIGURADO 3"/>
    <x v="286"/>
    <x v="7"/>
  </r>
  <r>
    <x v="205"/>
    <x v="7"/>
    <d v="2011-01-12T15:00:00"/>
    <n v="779"/>
    <n v="769.7"/>
    <x v="0"/>
    <s v="MAQUILA ACERO FIGURADO 4"/>
    <x v="287"/>
    <x v="7"/>
  </r>
  <r>
    <x v="205"/>
    <x v="7"/>
    <d v="2011-01-12T15:00:00"/>
    <n v="82.8"/>
    <n v="82.8"/>
    <x v="0"/>
    <s v="MAQUILA ACERO FIGURADO 5"/>
    <x v="288"/>
    <x v="7"/>
  </r>
  <r>
    <x v="206"/>
    <x v="7"/>
    <d v="2011-01-12T15:00:00"/>
    <n v="37.6"/>
    <n v="37.6"/>
    <x v="0"/>
    <s v="MAQUILA ACERO FIGURADO 2"/>
    <x v="289"/>
    <x v="7"/>
  </r>
  <r>
    <x v="206"/>
    <x v="7"/>
    <d v="2011-01-12T15:00:00"/>
    <n v="714.3"/>
    <n v="714.3"/>
    <x v="0"/>
    <s v="MAQUILA ACERO FIGURADO 3"/>
    <x v="290"/>
    <x v="7"/>
  </r>
  <r>
    <x v="206"/>
    <x v="7"/>
    <d v="2011-01-12T15:00:00"/>
    <n v="827.7"/>
    <n v="798.5"/>
    <x v="0"/>
    <s v="MAQUILA ACERO FIGURADO 4"/>
    <x v="291"/>
    <x v="7"/>
  </r>
  <r>
    <x v="206"/>
    <x v="7"/>
    <d v="2011-01-12T15:00:00"/>
    <n v="171.9"/>
    <n v="171.9"/>
    <x v="0"/>
    <s v="MAQUILA ACERO FIGURADO 5"/>
    <x v="292"/>
    <x v="7"/>
  </r>
  <r>
    <x v="206"/>
    <x v="7"/>
    <d v="2011-01-12T15:00:00"/>
    <n v="33.799999999999997"/>
    <n v="33.799999999999997"/>
    <x v="0"/>
    <s v="MAQUILA ACERO FIGURADO 6"/>
    <x v="293"/>
    <x v="7"/>
  </r>
  <r>
    <x v="207"/>
    <x v="7"/>
    <d v="2011-01-12T15:00:00"/>
    <n v="54.8"/>
    <n v="54.8"/>
    <x v="0"/>
    <s v="MAQUILA ACERO FIGURADO 2"/>
    <x v="294"/>
    <x v="7"/>
  </r>
  <r>
    <x v="207"/>
    <x v="7"/>
    <d v="2011-01-12T15:00:00"/>
    <n v="8361.4"/>
    <n v="8361.4"/>
    <x v="0"/>
    <s v="MAQUILA ACERO FIGURADO 3"/>
    <x v="295"/>
    <x v="7"/>
  </r>
  <r>
    <x v="207"/>
    <x v="7"/>
    <d v="2011-01-12T15:00:00"/>
    <n v="95"/>
    <n v="95"/>
    <x v="0"/>
    <s v="MAQUILA ACERO FIGURADO 4"/>
    <x v="296"/>
    <x v="7"/>
  </r>
  <r>
    <x v="207"/>
    <x v="7"/>
    <d v="2011-01-12T15:00:00"/>
    <n v="1236.4000000000001"/>
    <n v="1236.4000000000001"/>
    <x v="0"/>
    <s v="MAQUILA ACERO FIGURADO 8"/>
    <x v="297"/>
    <x v="7"/>
  </r>
  <r>
    <x v="208"/>
    <x v="7"/>
    <d v="2011-01-12T15:00:00"/>
    <n v="219.1"/>
    <n v="219.1"/>
    <x v="0"/>
    <s v="MAQUILA ACERO FIGURADO 3"/>
    <x v="298"/>
    <x v="7"/>
  </r>
  <r>
    <x v="209"/>
    <x v="8"/>
    <d v="2011-01-13T15:00:00"/>
    <n v="3575.8"/>
    <n v="3575.8"/>
    <x v="0"/>
    <s v="MAQUILA ACERO FIGURADO 3"/>
    <x v="194"/>
    <x v="8"/>
  </r>
  <r>
    <x v="209"/>
    <x v="8"/>
    <d v="2011-01-13T15:00:00"/>
    <n v="323.60000000000002"/>
    <n v="323.60000000000002"/>
    <x v="0"/>
    <s v="MAQUILA ACERO FIGURADO 4"/>
    <x v="299"/>
    <x v="8"/>
  </r>
  <r>
    <x v="209"/>
    <x v="8"/>
    <d v="2011-01-13T15:00:00"/>
    <n v="3204"/>
    <n v="3204"/>
    <x v="0"/>
    <s v="MAQUILA ACERO FIGURADO 8"/>
    <x v="300"/>
    <x v="8"/>
  </r>
  <r>
    <x v="210"/>
    <x v="8"/>
    <d v="2011-01-13T15:00:00"/>
    <n v="2326.1"/>
    <n v="2326.1"/>
    <x v="0"/>
    <s v="MAQUILA ACERO FIGURADO 6"/>
    <x v="301"/>
    <x v="8"/>
  </r>
  <r>
    <x v="211"/>
    <x v="8"/>
    <d v="2011-01-13T15:00:00"/>
    <n v="20"/>
    <n v="11.84"/>
    <x v="1"/>
    <s v="MAQUILA VARILLA GRAFIL 4.0 MM X 6 MTS C"/>
    <x v="4"/>
    <x v="8"/>
  </r>
  <r>
    <x v="211"/>
    <x v="8"/>
    <d v="2011-01-13T15:00:00"/>
    <n v="20"/>
    <n v="14.992000000000001"/>
    <x v="1"/>
    <s v="MAQUILA VARILLA GRAFIL 4.5 MM  X 6 MTS C"/>
    <x v="4"/>
    <x v="8"/>
  </r>
  <r>
    <x v="211"/>
    <x v="8"/>
    <d v="2011-01-13T15:00:00"/>
    <n v="20"/>
    <n v="18.510000000000002"/>
    <x v="1"/>
    <s v="MAQUILA VARILLA GRAFIL 5.0 MM  X 6 MTS C"/>
    <x v="4"/>
    <x v="8"/>
  </r>
  <r>
    <x v="211"/>
    <x v="8"/>
    <d v="2011-01-13T15:00:00"/>
    <n v="60"/>
    <n v="1755.6"/>
    <x v="2"/>
    <s v="MAQUILA MALLA ELECT.  M-131 C"/>
    <x v="302"/>
    <x v="8"/>
  </r>
  <r>
    <x v="211"/>
    <x v="8"/>
    <d v="2011-01-13T15:00:00"/>
    <n v="6"/>
    <n v="253.08"/>
    <x v="2"/>
    <s v="MAQUILA MALLA ELECT. M 188 C"/>
    <x v="303"/>
    <x v="8"/>
  </r>
  <r>
    <x v="212"/>
    <x v="8"/>
    <d v="2011-01-13T15:00:00"/>
    <n v="15"/>
    <n v="13.8825"/>
    <x v="1"/>
    <s v="MAQUILA VARILLA GRAFIL 5.0 MM  X 6 MTS C"/>
    <x v="4"/>
    <x v="8"/>
  </r>
  <r>
    <x v="213"/>
    <x v="8"/>
    <d v="2011-01-13T15:00:00"/>
    <n v="510"/>
    <n v="510"/>
    <x v="1"/>
    <s v="MAQUILA ALAMBRE RECOCIDO CAL 18"/>
    <x v="4"/>
    <x v="8"/>
  </r>
  <r>
    <x v="214"/>
    <x v="8"/>
    <d v="2011-01-13T15:00:00"/>
    <n v="372"/>
    <n v="372"/>
    <x v="0"/>
    <s v="MAQUILA ACERO FIGURADO 4"/>
    <x v="304"/>
    <x v="8"/>
  </r>
  <r>
    <x v="215"/>
    <x v="8"/>
    <d v="2011-01-13T15:00:00"/>
    <n v="672"/>
    <n v="672"/>
    <x v="1"/>
    <s v="MAQUILA VARILLA RECTA 60 MIL N.3 X 12 MTS"/>
    <x v="4"/>
    <x v="8"/>
  </r>
  <r>
    <x v="216"/>
    <x v="8"/>
    <d v="2011-01-13T15:00:00"/>
    <n v="68.8"/>
    <n v="68.8"/>
    <x v="0"/>
    <s v="MAQUILA ACERO FIGURADO 4"/>
    <x v="305"/>
    <x v="8"/>
  </r>
  <r>
    <x v="216"/>
    <x v="8"/>
    <d v="2011-01-13T15:00:00"/>
    <n v="49.6"/>
    <n v="49.6"/>
    <x v="0"/>
    <s v="MAQUILA ACERO FIGURADO 5"/>
    <x v="306"/>
    <x v="8"/>
  </r>
  <r>
    <x v="217"/>
    <x v="8"/>
    <d v="2011-01-13T15:00:00"/>
    <n v="93.4"/>
    <n v="93.4"/>
    <x v="0"/>
    <s v="MAQUILA ACERO FIGURADO 2"/>
    <x v="307"/>
    <x v="8"/>
  </r>
  <r>
    <x v="218"/>
    <x v="8"/>
    <d v="2011-01-13T15:00:00"/>
    <n v="954.2"/>
    <n v="954.2"/>
    <x v="0"/>
    <s v="MAQUILA ACERO FIGURADO 2"/>
    <x v="308"/>
    <x v="8"/>
  </r>
  <r>
    <x v="219"/>
    <x v="8"/>
    <d v="2011-01-13T15:00:00"/>
    <n v="112"/>
    <n v="112"/>
    <x v="0"/>
    <s v="MAQUILA ACERO FIGURADO 3"/>
    <x v="34"/>
    <x v="8"/>
  </r>
  <r>
    <x v="220"/>
    <x v="8"/>
    <d v="2011-01-13T15:00:00"/>
    <n v="33.6"/>
    <n v="33.6"/>
    <x v="1"/>
    <s v="MAQUILA VARILLA RECTA 60 MIL N.3 X 12 MTS"/>
    <x v="4"/>
    <x v="8"/>
  </r>
  <r>
    <x v="220"/>
    <x v="8"/>
    <d v="2011-01-13T15:00:00"/>
    <n v="60"/>
    <n v="60"/>
    <x v="1"/>
    <s v="MAQUILA VARILLA RECTA 60 MIL N.4 X 12 MTS"/>
    <x v="4"/>
    <x v="8"/>
  </r>
  <r>
    <x v="220"/>
    <x v="8"/>
    <d v="2011-01-13T15:00:00"/>
    <n v="293.8"/>
    <n v="293.8"/>
    <x v="1"/>
    <s v="MAQUILA VARILLA RECTA 60 MIL N.7 X 12 MTS"/>
    <x v="4"/>
    <x v="8"/>
  </r>
  <r>
    <x v="220"/>
    <x v="8"/>
    <d v="2011-01-13T15:00:00"/>
    <n v="163.69999999999999"/>
    <n v="163.69999999999999"/>
    <x v="0"/>
    <s v="MAQUILA ACERO FIGURADO 7"/>
    <x v="309"/>
    <x v="8"/>
  </r>
  <r>
    <x v="221"/>
    <x v="8"/>
    <d v="2011-01-13T15:00:00"/>
    <n v="268.8"/>
    <n v="268.8"/>
    <x v="1"/>
    <s v="MAQUILA VARILLA RECTA 60 MIL N.3 X 12 MTS"/>
    <x v="4"/>
    <x v="8"/>
  </r>
  <r>
    <x v="221"/>
    <x v="8"/>
    <d v="2011-01-13T15:00:00"/>
    <n v="861"/>
    <n v="861"/>
    <x v="0"/>
    <s v="MAQUILA ACERO FIGURADO 3"/>
    <x v="310"/>
    <x v="8"/>
  </r>
  <r>
    <x v="222"/>
    <x v="8"/>
    <d v="2011-01-13T15:00:00"/>
    <n v="360"/>
    <n v="360"/>
    <x v="1"/>
    <s v="MAQUILA VARILLA RECTA 60 MIL N.4 X 12 MTS"/>
    <x v="4"/>
    <x v="8"/>
  </r>
  <r>
    <x v="223"/>
    <x v="8"/>
    <d v="2011-01-13T15:00:00"/>
    <n v="201.6"/>
    <n v="201.6"/>
    <x v="1"/>
    <s v="MAQUILA VARILLA RECTA 60 MIL N.3 X 12 MTS"/>
    <x v="4"/>
    <x v="8"/>
  </r>
  <r>
    <x v="223"/>
    <x v="8"/>
    <d v="2011-01-13T15:00:00"/>
    <n v="360"/>
    <n v="360"/>
    <x v="1"/>
    <s v="MAQUILA VARILLA RECTA 60 MIL N.4 X 12 MTS"/>
    <x v="4"/>
    <x v="8"/>
  </r>
  <r>
    <x v="224"/>
    <x v="8"/>
    <d v="2011-01-13T15:00:00"/>
    <n v="771"/>
    <n v="771"/>
    <x v="0"/>
    <s v="MAQUILA ACERO FIGURADO 4"/>
    <x v="311"/>
    <x v="8"/>
  </r>
  <r>
    <x v="225"/>
    <x v="8"/>
    <d v="2011-01-13T15:00:00"/>
    <n v="544.29999999999995"/>
    <n v="544.29999999999995"/>
    <x v="1"/>
    <s v="MAQUILA VARILLA RECTA 60 MIL N.3 X 12 MTS"/>
    <x v="4"/>
    <x v="8"/>
  </r>
  <r>
    <x v="225"/>
    <x v="8"/>
    <d v="2011-01-13T15:00:00"/>
    <n v="312"/>
    <n v="312"/>
    <x v="1"/>
    <s v="MAQUILA VARILLA RECTA 60 MIL N.4 X 12 MTS"/>
    <x v="4"/>
    <x v="8"/>
  </r>
  <r>
    <x v="225"/>
    <x v="8"/>
    <d v="2011-01-13T15:00:00"/>
    <n v="146.9"/>
    <n v="146.9"/>
    <x v="1"/>
    <s v="MAQUILA VARILLA RECTA 60 MIL N.7 X 12 MTS"/>
    <x v="4"/>
    <x v="8"/>
  </r>
  <r>
    <x v="225"/>
    <x v="8"/>
    <d v="2011-01-13T15:00:00"/>
    <n v="285.39999999999998"/>
    <n v="285.39999999999998"/>
    <x v="0"/>
    <s v="MAQUILA ACERO FIGURADO 2"/>
    <x v="312"/>
    <x v="8"/>
  </r>
  <r>
    <x v="225"/>
    <x v="8"/>
    <d v="2011-01-13T15:00:00"/>
    <n v="1843.1"/>
    <n v="1843.1"/>
    <x v="0"/>
    <s v="MAQUILA ACERO FIGURADO 3"/>
    <x v="313"/>
    <x v="8"/>
  </r>
  <r>
    <x v="225"/>
    <x v="8"/>
    <d v="2011-01-13T15:00:00"/>
    <n v="1544.6"/>
    <n v="1544.6"/>
    <x v="0"/>
    <s v="MAQUILA ACERO FIGURADO 4"/>
    <x v="314"/>
    <x v="8"/>
  </r>
  <r>
    <x v="225"/>
    <x v="8"/>
    <d v="2011-01-13T15:00:00"/>
    <n v="1134.3"/>
    <n v="1134.3"/>
    <x v="0"/>
    <s v="MAQUILA ACERO FIGURADO 6"/>
    <x v="315"/>
    <x v="8"/>
  </r>
  <r>
    <x v="225"/>
    <x v="8"/>
    <d v="2011-01-13T15:00:00"/>
    <n v="1239.5999999999999"/>
    <n v="1239.5999999999999"/>
    <x v="0"/>
    <s v="MAQUILA ACERO FIGURADO 7"/>
    <x v="316"/>
    <x v="8"/>
  </r>
  <r>
    <x v="225"/>
    <x v="8"/>
    <d v="2011-01-13T15:00:00"/>
    <n v="459.6"/>
    <n v="459.6"/>
    <x v="0"/>
    <s v="MAQUILA ACERO FIGURADO 8"/>
    <x v="317"/>
    <x v="8"/>
  </r>
  <r>
    <x v="226"/>
    <x v="8"/>
    <d v="2011-01-13T15:00:00"/>
    <n v="210"/>
    <n v="12049.8"/>
    <x v="2"/>
    <s v="MAQUILA MALLA ELECT. M 262 C"/>
    <x v="318"/>
    <x v="8"/>
  </r>
  <r>
    <x v="227"/>
    <x v="8"/>
    <d v="2011-01-13T15:00:00"/>
    <n v="210"/>
    <n v="12049.8"/>
    <x v="2"/>
    <s v="MAQUILA MALLA ELECT. M 262 C"/>
    <x v="318"/>
    <x v="8"/>
  </r>
  <r>
    <x v="228"/>
    <x v="8"/>
    <d v="2011-01-13T15:00:00"/>
    <n v="1520"/>
    <n v="9831.36"/>
    <x v="1"/>
    <s v="MAQUILA VARILLA ENDEREZADA 60 MIL 3/8 X 12 MTS"/>
    <x v="4"/>
    <x v="8"/>
  </r>
  <r>
    <x v="228"/>
    <x v="8"/>
    <d v="2011-01-13T15:00:00"/>
    <n v="522"/>
    <n v="5994.6"/>
    <x v="1"/>
    <s v="MAQUILA VARILLA ENDEREZADA 60 MIL 1/2 X 12 MTS"/>
    <x v="4"/>
    <x v="8"/>
  </r>
  <r>
    <x v="228"/>
    <x v="8"/>
    <d v="2011-01-13T15:00:00"/>
    <n v="4676"/>
    <n v="13635.3"/>
    <x v="1"/>
    <s v="MAQUILA VARILLA ENDEREZADA 60 MIL 9. MM X 6 MTS"/>
    <x v="4"/>
    <x v="8"/>
  </r>
  <r>
    <x v="229"/>
    <x v="8"/>
    <d v="2011-01-13T15:00:00"/>
    <n v="174"/>
    <n v="1998.21"/>
    <x v="1"/>
    <s v="MAQUILA VARILLA ENDEREZADA 60 MIL 1/2 X 12 MTS"/>
    <x v="4"/>
    <x v="8"/>
  </r>
  <r>
    <x v="230"/>
    <x v="8"/>
    <d v="2011-01-13T15:00:00"/>
    <n v="5052.8"/>
    <n v="5052.8"/>
    <x v="0"/>
    <s v="MAQUILA ACERO FIGURADO 5"/>
    <x v="319"/>
    <x v="8"/>
  </r>
  <r>
    <x v="230"/>
    <x v="8"/>
    <d v="2011-01-13T15:00:00"/>
    <n v="6966.4"/>
    <n v="6966.4"/>
    <x v="0"/>
    <s v="MAQUILA ACERO FIGURADO 8"/>
    <x v="320"/>
    <x v="8"/>
  </r>
  <r>
    <x v="231"/>
    <x v="8"/>
    <d v="2011-01-13T15:00:00"/>
    <n v="541.6"/>
    <n v="541.6"/>
    <x v="0"/>
    <s v="MAQUILA ACERO FIGURADO 5"/>
    <x v="321"/>
    <x v="8"/>
  </r>
  <r>
    <x v="231"/>
    <x v="8"/>
    <d v="2011-01-13T15:00:00"/>
    <n v="345.6"/>
    <n v="345.6"/>
    <x v="0"/>
    <s v="MAQUILA ACERO FIGURADO 6"/>
    <x v="322"/>
    <x v="8"/>
  </r>
  <r>
    <x v="232"/>
    <x v="8"/>
    <d v="2011-01-13T15:00:00"/>
    <n v="80.599999999999994"/>
    <n v="80.599999999999994"/>
    <x v="1"/>
    <s v="MAQUILA VARILLA RECTA 60 MIL N.3 X 12 MTS"/>
    <x v="4"/>
    <x v="8"/>
  </r>
  <r>
    <x v="232"/>
    <x v="8"/>
    <d v="2011-01-13T15:00:00"/>
    <n v="889.8"/>
    <n v="889.8"/>
    <x v="0"/>
    <s v="MAQUILA ACERO FIGURADO 3"/>
    <x v="323"/>
    <x v="8"/>
  </r>
  <r>
    <x v="232"/>
    <x v="8"/>
    <d v="2011-01-13T15:00:00"/>
    <n v="3907.2"/>
    <n v="3907.2"/>
    <x v="0"/>
    <s v="MAQUILA ACERO FIGURADO 4"/>
    <x v="324"/>
    <x v="8"/>
  </r>
  <r>
    <x v="233"/>
    <x v="8"/>
    <d v="2011-01-13T15:00:00"/>
    <n v="3808.1"/>
    <n v="3808.1"/>
    <x v="0"/>
    <s v="MAQUILA ACERO FIGURADO 3"/>
    <x v="325"/>
    <x v="8"/>
  </r>
  <r>
    <x v="233"/>
    <x v="8"/>
    <d v="2011-01-13T15:00:00"/>
    <n v="1193.2"/>
    <n v="1193.2"/>
    <x v="0"/>
    <s v="MAQUILA ACERO FIGURADO 4"/>
    <x v="326"/>
    <x v="8"/>
  </r>
  <r>
    <x v="233"/>
    <x v="8"/>
    <d v="2011-01-13T15:00:00"/>
    <n v="108"/>
    <n v="108"/>
    <x v="0"/>
    <s v="MAQUILA ACERO FIGURADO 6"/>
    <x v="79"/>
    <x v="8"/>
  </r>
  <r>
    <x v="234"/>
    <x v="8"/>
    <d v="2011-01-13T15:00:00"/>
    <n v="4811.7"/>
    <n v="4811.7"/>
    <x v="0"/>
    <s v="MAQUILA ACERO FIGURADO 3"/>
    <x v="327"/>
    <x v="8"/>
  </r>
  <r>
    <x v="234"/>
    <x v="8"/>
    <d v="2011-01-13T15:00:00"/>
    <n v="1139.9000000000001"/>
    <n v="1139.9000000000001"/>
    <x v="0"/>
    <s v="MAQUILA ACERO FIGURADO 4"/>
    <x v="328"/>
    <x v="8"/>
  </r>
  <r>
    <x v="235"/>
    <x v="8"/>
    <d v="2011-01-13T15:00:00"/>
    <n v="6747.3"/>
    <n v="6747.3"/>
    <x v="0"/>
    <s v="MAQUILA ACERO FIGURADO 7"/>
    <x v="329"/>
    <x v="8"/>
  </r>
  <r>
    <x v="236"/>
    <x v="8"/>
    <d v="2011-01-13T15:00:00"/>
    <n v="1412.4"/>
    <n v="1412.4"/>
    <x v="0"/>
    <s v="MAQUILA ACERO FIGURADO 3"/>
    <x v="330"/>
    <x v="8"/>
  </r>
  <r>
    <x v="237"/>
    <x v="8"/>
    <d v="2011-01-13T15:00:00"/>
    <n v="4002.2"/>
    <n v="4002.2"/>
    <x v="0"/>
    <s v="MAQUILA ACERO FIGURADO 3"/>
    <x v="331"/>
    <x v="8"/>
  </r>
  <r>
    <x v="238"/>
    <x v="8"/>
    <d v="2011-01-13T15:00:00"/>
    <n v="80"/>
    <n v="3952"/>
    <x v="2"/>
    <s v="MAQUILA MALLA ELECT, M-221 CERTIFICADA"/>
    <x v="332"/>
    <x v="8"/>
  </r>
  <r>
    <x v="239"/>
    <x v="8"/>
    <d v="2011-01-13T15:00:00"/>
    <n v="1540"/>
    <n v="2094.4"/>
    <x v="2"/>
    <s v="MAQUILA RAM 140 C"/>
    <x v="333"/>
    <x v="8"/>
  </r>
  <r>
    <x v="240"/>
    <x v="8"/>
    <d v="2011-01-13T15:00:00"/>
    <n v="2000"/>
    <n v="2000"/>
    <x v="1"/>
    <s v="MAQUILA CHIPA  # 3"/>
    <x v="4"/>
    <x v="8"/>
  </r>
  <r>
    <x v="241"/>
    <x v="8"/>
    <d v="2011-01-13T15:00:00"/>
    <n v="520"/>
    <n v="520"/>
    <x v="1"/>
    <s v="MAQUILA ALAMBRE RECOCIDO CAL 18"/>
    <x v="4"/>
    <x v="8"/>
  </r>
  <r>
    <x v="242"/>
    <x v="8"/>
    <d v="2011-01-13T15:00:00"/>
    <n v="12117.6"/>
    <n v="12117.6"/>
    <x v="1"/>
    <s v="MAQUILA VARILLA RECTA 60 MIL N.7 X 12 MTS"/>
    <x v="4"/>
    <x v="8"/>
  </r>
  <r>
    <x v="242"/>
    <x v="8"/>
    <d v="2011-01-13T15:00:00"/>
    <n v="12000"/>
    <n v="12000"/>
    <x v="1"/>
    <s v="MAQUILA VARILLA RECTA 60 MIL N.8 X 12 MTS"/>
    <x v="4"/>
    <x v="8"/>
  </r>
  <r>
    <x v="243"/>
    <x v="8"/>
    <d v="2011-01-13T15:00:00"/>
    <n v="2974.3"/>
    <n v="2974.3"/>
    <x v="1"/>
    <s v="MAQUILA VARILLA RECTA 60 MIL N.7 X 12 MTS"/>
    <x v="4"/>
    <x v="8"/>
  </r>
  <r>
    <x v="244"/>
    <x v="8"/>
    <d v="2011-01-13T15:00:00"/>
    <n v="3084.5"/>
    <n v="3084.5"/>
    <x v="1"/>
    <s v="MAQUILA VARILLA RECTA 60 MIL N.7 X 12 MTS"/>
    <x v="4"/>
    <x v="8"/>
  </r>
  <r>
    <x v="245"/>
    <x v="8"/>
    <d v="2011-01-13T15:00:00"/>
    <n v="3745.4"/>
    <n v="3745.4"/>
    <x v="1"/>
    <s v="MAQUILA VARILLA RECTA 60 MIL N.7 X 12 MTS"/>
    <x v="4"/>
    <x v="8"/>
  </r>
  <r>
    <x v="246"/>
    <x v="8"/>
    <d v="2011-01-13T15:00:00"/>
    <n v="88"/>
    <n v="4347.2"/>
    <x v="2"/>
    <s v="MAQUILA MALLA ELECT, M-221 CERTIFICADA"/>
    <x v="334"/>
    <x v="8"/>
  </r>
  <r>
    <x v="247"/>
    <x v="8"/>
    <d v="2011-01-13T15:00:00"/>
    <n v="0"/>
    <n v="0"/>
    <x v="0"/>
    <s v="MAQUILA ACERO FIGURADO 3"/>
    <x v="4"/>
    <x v="8"/>
  </r>
  <r>
    <x v="247"/>
    <x v="8"/>
    <d v="2011-01-13T15:00:00"/>
    <n v="2219.8000000000002"/>
    <n v="2219.8000000000002"/>
    <x v="0"/>
    <s v="MAQUILA ACERO FIGURADO 4"/>
    <x v="335"/>
    <x v="8"/>
  </r>
  <r>
    <x v="248"/>
    <x v="8"/>
    <d v="2011-01-13T15:00:00"/>
    <n v="1245"/>
    <n v="1125"/>
    <x v="2"/>
    <s v="MAQUILA RAM ESPECIAL"/>
    <x v="336"/>
    <x v="8"/>
  </r>
  <r>
    <x v="249"/>
    <x v="8"/>
    <d v="2011-01-13T15:00:00"/>
    <n v="1245"/>
    <n v="1125"/>
    <x v="2"/>
    <s v="MAQUILA RAM ESPECIAL"/>
    <x v="336"/>
    <x v="8"/>
  </r>
  <r>
    <x v="250"/>
    <x v="8"/>
    <d v="2011-01-13T15:00:00"/>
    <n v="53.8"/>
    <n v="53.8"/>
    <x v="1"/>
    <s v="MAQUILA VARILLA RECTA 60 MIL N.3 X 12 MTS"/>
    <x v="4"/>
    <x v="8"/>
  </r>
  <r>
    <x v="250"/>
    <x v="8"/>
    <d v="2011-01-13T15:00:00"/>
    <n v="4438.2"/>
    <n v="4438.2"/>
    <x v="0"/>
    <s v="MAQUILA ACERO FIGURADO 3"/>
    <x v="337"/>
    <x v="8"/>
  </r>
  <r>
    <x v="250"/>
    <x v="8"/>
    <d v="2011-01-13T15:00:00"/>
    <n v="2597.3000000000002"/>
    <n v="2597.3000000000002"/>
    <x v="0"/>
    <s v="MAQUILA ACERO FIGURADO 4"/>
    <x v="338"/>
    <x v="8"/>
  </r>
  <r>
    <x v="250"/>
    <x v="8"/>
    <d v="2011-01-13T15:00:00"/>
    <n v="131"/>
    <n v="131"/>
    <x v="0"/>
    <s v="MAQUILA ACERO FIGURADO 5"/>
    <x v="339"/>
    <x v="8"/>
  </r>
  <r>
    <x v="250"/>
    <x v="8"/>
    <d v="2011-01-13T15:00:00"/>
    <n v="101.7"/>
    <n v="101.7"/>
    <x v="0"/>
    <s v="MAQUILA ACERO FIGURADO 6"/>
    <x v="157"/>
    <x v="8"/>
  </r>
  <r>
    <x v="250"/>
    <x v="8"/>
    <d v="2011-01-13T15:00:00"/>
    <n v="200.4"/>
    <n v="200.4"/>
    <x v="0"/>
    <s v="MAQUILA ACERO FIGURADO 7"/>
    <x v="62"/>
    <x v="8"/>
  </r>
  <r>
    <x v="251"/>
    <x v="9"/>
    <d v="2011-01-14T15:00:00"/>
    <n v="2150.4"/>
    <n v="2150.4"/>
    <x v="1"/>
    <s v="MAQUILA VARILLA RECTA 60 MIL N.3 X 12 MTS"/>
    <x v="4"/>
    <x v="9"/>
  </r>
  <r>
    <x v="251"/>
    <x v="9"/>
    <d v="2011-01-14T15:00:00"/>
    <n v="265.60000000000002"/>
    <n v="265.60000000000002"/>
    <x v="0"/>
    <s v="MAQUILA ACERO FIGURADO 2"/>
    <x v="340"/>
    <x v="9"/>
  </r>
  <r>
    <x v="251"/>
    <x v="9"/>
    <d v="2011-01-14T15:00:00"/>
    <n v="698.4"/>
    <n v="698.4"/>
    <x v="0"/>
    <s v="MAQUILA ACERO FIGURADO 3"/>
    <x v="341"/>
    <x v="9"/>
  </r>
  <r>
    <x v="251"/>
    <x v="9"/>
    <d v="2011-01-14T15:00:00"/>
    <n v="608"/>
    <n v="608"/>
    <x v="0"/>
    <s v="MAQUILA ACERO FIGURADO 4"/>
    <x v="342"/>
    <x v="9"/>
  </r>
  <r>
    <x v="252"/>
    <x v="9"/>
    <d v="2011-01-14T15:00:00"/>
    <n v="6704.3"/>
    <n v="6704.3"/>
    <x v="0"/>
    <s v="MAQUILA ACERO FIGURADO 6"/>
    <x v="343"/>
    <x v="9"/>
  </r>
  <r>
    <x v="253"/>
    <x v="9"/>
    <d v="2011-01-14T15:00:00"/>
    <n v="500"/>
    <n v="500"/>
    <x v="1"/>
    <s v="MAQUILA ALAMBRE RECOCIDO CAL 18"/>
    <x v="4"/>
    <x v="9"/>
  </r>
  <r>
    <x v="254"/>
    <x v="9"/>
    <d v="2011-01-14T15:00:00"/>
    <n v="5701"/>
    <n v="5701"/>
    <x v="0"/>
    <s v="MAQUILA ACERO FIGURADO 3"/>
    <x v="344"/>
    <x v="9"/>
  </r>
  <r>
    <x v="255"/>
    <x v="9"/>
    <d v="2011-01-14T15:00:00"/>
    <n v="11128.8"/>
    <n v="11128.8"/>
    <x v="0"/>
    <s v="MAQUILA ACERO FIGURADO 3"/>
    <x v="231"/>
    <x v="9"/>
  </r>
  <r>
    <x v="256"/>
    <x v="9"/>
    <d v="2011-01-14T15:00:00"/>
    <n v="1367.1"/>
    <n v="1367.1"/>
    <x v="0"/>
    <s v="MAQUILA ACERO FIGURADO 6"/>
    <x v="345"/>
    <x v="9"/>
  </r>
  <r>
    <x v="256"/>
    <x v="9"/>
    <d v="2011-01-14T15:00:00"/>
    <n v="4120"/>
    <n v="4120"/>
    <x v="0"/>
    <s v="MAQUILA ACERO FIGURADO 7"/>
    <x v="346"/>
    <x v="9"/>
  </r>
  <r>
    <x v="256"/>
    <x v="9"/>
    <d v="2011-01-14T15:00:00"/>
    <n v="829.4"/>
    <n v="829.4"/>
    <x v="0"/>
    <s v="MAQUILA ACERO FIGURADO 8"/>
    <x v="347"/>
    <x v="9"/>
  </r>
  <r>
    <x v="257"/>
    <x v="9"/>
    <d v="2011-01-14T15:00:00"/>
    <n v="1164"/>
    <n v="1164"/>
    <x v="0"/>
    <s v="MAQUILA ACERO FIGURADO 3"/>
    <x v="348"/>
    <x v="9"/>
  </r>
  <r>
    <x v="257"/>
    <x v="9"/>
    <d v="2011-01-14T15:00:00"/>
    <n v="163.80000000000001"/>
    <n v="163.80000000000001"/>
    <x v="0"/>
    <s v="MAQUILA ACERO FIGURADO 6"/>
    <x v="309"/>
    <x v="9"/>
  </r>
  <r>
    <x v="257"/>
    <x v="9"/>
    <d v="2011-01-14T15:00:00"/>
    <n v="400.8"/>
    <n v="400.8"/>
    <x v="0"/>
    <s v="MAQUILA ACERO FIGURADO 8"/>
    <x v="349"/>
    <x v="9"/>
  </r>
  <r>
    <x v="258"/>
    <x v="9"/>
    <d v="2011-01-14T15:00:00"/>
    <n v="150.5"/>
    <n v="150.5"/>
    <x v="0"/>
    <s v="MAQUILA ACERO FIGURADO 3"/>
    <x v="350"/>
    <x v="9"/>
  </r>
  <r>
    <x v="258"/>
    <x v="9"/>
    <d v="2011-01-14T15:00:00"/>
    <n v="1012.5"/>
    <n v="1012.5"/>
    <x v="0"/>
    <s v="MAQUILA ACERO FIGURADO 4"/>
    <x v="351"/>
    <x v="9"/>
  </r>
  <r>
    <x v="258"/>
    <x v="9"/>
    <d v="2011-01-14T15:00:00"/>
    <n v="180"/>
    <n v="180"/>
    <x v="0"/>
    <s v="MAQUILA ACERO FIGURADO 6"/>
    <x v="10"/>
    <x v="9"/>
  </r>
  <r>
    <x v="258"/>
    <x v="9"/>
    <d v="2011-01-14T15:00:00"/>
    <n v="314.3"/>
    <n v="314.3"/>
    <x v="0"/>
    <s v="MAQUILA ACERO FIGURADO 7"/>
    <x v="352"/>
    <x v="9"/>
  </r>
  <r>
    <x v="258"/>
    <x v="9"/>
    <d v="2011-01-14T15:00:00"/>
    <n v="79.2"/>
    <n v="79.2"/>
    <x v="0"/>
    <s v="MAQUILA ACERO FIGURADO 8"/>
    <x v="353"/>
    <x v="9"/>
  </r>
  <r>
    <x v="259"/>
    <x v="9"/>
    <d v="2011-01-14T15:00:00"/>
    <n v="374.3"/>
    <n v="374.3"/>
    <x v="0"/>
    <s v="MAQUILA ACERO FIGURADO 4"/>
    <x v="354"/>
    <x v="9"/>
  </r>
  <r>
    <x v="260"/>
    <x v="9"/>
    <d v="2011-01-14T15:00:00"/>
    <n v="247.6"/>
    <n v="247.6"/>
    <x v="0"/>
    <s v="MAQUILA ACERO FIGURADO 2"/>
    <x v="355"/>
    <x v="9"/>
  </r>
  <r>
    <x v="260"/>
    <x v="9"/>
    <d v="2011-01-14T15:00:00"/>
    <n v="4987.2"/>
    <n v="4987.2"/>
    <x v="0"/>
    <s v="MAQUILA ACERO FIGURADO 3"/>
    <x v="356"/>
    <x v="9"/>
  </r>
  <r>
    <x v="260"/>
    <x v="9"/>
    <d v="2011-01-14T15:00:00"/>
    <n v="3950.2"/>
    <n v="3950.2"/>
    <x v="0"/>
    <s v="MAQUILA ACERO FIGURADO 4"/>
    <x v="357"/>
    <x v="9"/>
  </r>
  <r>
    <x v="261"/>
    <x v="9"/>
    <d v="2011-01-14T15:00:00"/>
    <n v="11356"/>
    <n v="33114"/>
    <x v="1"/>
    <s v="MAQUILA VARILLA ENDEREZADA 60 MIL 9. MM X 6 MTS"/>
    <x v="4"/>
    <x v="9"/>
  </r>
  <r>
    <x v="262"/>
    <x v="9"/>
    <d v="2011-01-14T15:00:00"/>
    <n v="15"/>
    <n v="860.7"/>
    <x v="2"/>
    <s v="MAQUILA MALLA ELECT. M 262 C"/>
    <x v="358"/>
    <x v="9"/>
  </r>
  <r>
    <x v="263"/>
    <x v="9"/>
    <d v="2011-01-14T15:00:00"/>
    <n v="140"/>
    <n v="8033.2"/>
    <x v="2"/>
    <s v="MAQUILA MALLA ELECT. M 262 C"/>
    <x v="359"/>
    <x v="9"/>
  </r>
  <r>
    <x v="264"/>
    <x v="9"/>
    <d v="2011-01-14T15:00:00"/>
    <n v="5568"/>
    <n v="31971.5"/>
    <x v="1"/>
    <s v="MAQUILA VARILLA ENDEREZADA 60 MIL 1/2 X 6 MTS APDR"/>
    <x v="4"/>
    <x v="9"/>
  </r>
  <r>
    <x v="265"/>
    <x v="9"/>
    <d v="2011-01-14T15:00:00"/>
    <n v="6164.1"/>
    <n v="6164.1"/>
    <x v="0"/>
    <s v="MAQUILA ACERO FIGURADO 7"/>
    <x v="360"/>
    <x v="9"/>
  </r>
  <r>
    <x v="265"/>
    <x v="9"/>
    <d v="2011-01-14T15:00:00"/>
    <n v="3490.6"/>
    <n v="3490.6"/>
    <x v="0"/>
    <s v="MAQUILA ACERO FIGURADO 8"/>
    <x v="361"/>
    <x v="9"/>
  </r>
  <r>
    <x v="266"/>
    <x v="9"/>
    <d v="2011-01-14T15:00:00"/>
    <n v="29.6"/>
    <n v="29.6"/>
    <x v="0"/>
    <s v="MAQUILA ACERO FIGURADO 2"/>
    <x v="362"/>
    <x v="9"/>
  </r>
  <r>
    <x v="267"/>
    <x v="9"/>
    <d v="2011-01-14T15:00:00"/>
    <n v="247.8"/>
    <n v="247.8"/>
    <x v="0"/>
    <s v="MAQUILA ACERO FIGURADO 2"/>
    <x v="355"/>
    <x v="9"/>
  </r>
  <r>
    <x v="268"/>
    <x v="9"/>
    <d v="2011-01-14T15:00:00"/>
    <n v="11356"/>
    <n v="34052.101600000002"/>
    <x v="1"/>
    <s v="MAQUILA VARILLA ENDEREZADA 60 MIL 9. MM X 6 MTS"/>
    <x v="4"/>
    <x v="9"/>
  </r>
  <r>
    <x v="269"/>
    <x v="9"/>
    <d v="2011-01-14T15:00:00"/>
    <n v="2016"/>
    <n v="2016"/>
    <x v="1"/>
    <s v="MAQUILA VARILLA RECTA 60 MIL N.3 X 12 MTS"/>
    <x v="4"/>
    <x v="9"/>
  </r>
  <r>
    <x v="269"/>
    <x v="9"/>
    <d v="2011-01-14T15:00:00"/>
    <n v="187.2"/>
    <n v="187.2"/>
    <x v="1"/>
    <s v="MAQUILA VARILLA RECTA 60 MIL N.5 X 12 MTS"/>
    <x v="4"/>
    <x v="9"/>
  </r>
  <r>
    <x v="269"/>
    <x v="9"/>
    <d v="2011-01-14T15:00:00"/>
    <n v="540"/>
    <n v="540"/>
    <x v="1"/>
    <s v="MAQUILA VARILLA RECTA 60 MIL N.6 X 12 MTS"/>
    <x v="4"/>
    <x v="9"/>
  </r>
  <r>
    <x v="269"/>
    <x v="9"/>
    <d v="2011-01-14T15:00:00"/>
    <n v="144.6"/>
    <n v="144.6"/>
    <x v="0"/>
    <s v="MAQUILA ACERO FIGURADO 2"/>
    <x v="363"/>
    <x v="9"/>
  </r>
  <r>
    <x v="270"/>
    <x v="9"/>
    <d v="2011-01-14T15:00:00"/>
    <n v="6406.1"/>
    <n v="6406.1"/>
    <x v="0"/>
    <s v="MAQUILA ACERO FIGURADO 5"/>
    <x v="364"/>
    <x v="9"/>
  </r>
  <r>
    <x v="271"/>
    <x v="9"/>
    <d v="2011-01-14T15:00:00"/>
    <n v="1921.9"/>
    <n v="1921.9"/>
    <x v="0"/>
    <s v="MAQUILA ACERO FIGURADO 5"/>
    <x v="365"/>
    <x v="9"/>
  </r>
  <r>
    <x v="272"/>
    <x v="9"/>
    <d v="2011-01-14T15:00:00"/>
    <n v="1303.8"/>
    <n v="1303.8"/>
    <x v="0"/>
    <s v="MAQUILA ACERO FIGURADO 5"/>
    <x v="366"/>
    <x v="9"/>
  </r>
  <r>
    <x v="273"/>
    <x v="9"/>
    <d v="2011-01-14T15:00:00"/>
    <n v="989.6"/>
    <n v="989.6"/>
    <x v="0"/>
    <s v="MAQUILA ACERO FIGURADO 5"/>
    <x v="367"/>
    <x v="9"/>
  </r>
  <r>
    <x v="274"/>
    <x v="9"/>
    <d v="2011-01-14T15:00:00"/>
    <n v="3866"/>
    <n v="3866"/>
    <x v="2"/>
    <s v="MAQUILA MALLA ESPECIAL"/>
    <x v="368"/>
    <x v="9"/>
  </r>
  <r>
    <x v="275"/>
    <x v="9"/>
    <d v="2011-01-14T15:00:00"/>
    <n v="263"/>
    <n v="263"/>
    <x v="2"/>
    <s v="MAQUILA MALLA ESPECIAL"/>
    <x v="369"/>
    <x v="9"/>
  </r>
  <r>
    <x v="276"/>
    <x v="9"/>
    <d v="2011-01-14T15:00:00"/>
    <n v="1017"/>
    <n v="1017"/>
    <x v="1"/>
    <s v="MAQUILA ALAMBRE RECOCIDO CAL 18"/>
    <x v="4"/>
    <x v="9"/>
  </r>
  <r>
    <x v="277"/>
    <x v="9"/>
    <d v="2011-01-14T15:00:00"/>
    <n v="49.8"/>
    <n v="49.8"/>
    <x v="1"/>
    <s v="MAQUILA VARILLA GRAFIL 7MM C"/>
    <x v="4"/>
    <x v="9"/>
  </r>
  <r>
    <x v="277"/>
    <x v="9"/>
    <d v="2011-01-14T15:00:00"/>
    <n v="626.70000000000005"/>
    <n v="626.70000000000005"/>
    <x v="1"/>
    <s v="MAQUILA VARILLA GRAFIL 7.5 MM C"/>
    <x v="4"/>
    <x v="9"/>
  </r>
  <r>
    <x v="277"/>
    <x v="9"/>
    <d v="2011-01-14T15:00:00"/>
    <n v="60"/>
    <n v="60"/>
    <x v="1"/>
    <s v="MAQUILA VARILLA  GRAFIL 8.0 MM C"/>
    <x v="4"/>
    <x v="9"/>
  </r>
  <r>
    <x v="277"/>
    <x v="9"/>
    <d v="2011-01-14T15:00:00"/>
    <n v="323.5"/>
    <n v="323.5"/>
    <x v="1"/>
    <s v="MAQUILA VARILLA  GRAFIL 8.5 MM C"/>
    <x v="4"/>
    <x v="9"/>
  </r>
  <r>
    <x v="278"/>
    <x v="10"/>
    <d v="2011-01-15T15:00:00"/>
    <n v="1322.5"/>
    <n v="1322.5"/>
    <x v="0"/>
    <s v="MAQUILA ACERO FIGURADO 4"/>
    <x v="370"/>
    <x v="10"/>
  </r>
  <r>
    <x v="279"/>
    <x v="10"/>
    <d v="2011-01-15T15:00:00"/>
    <n v="4674.8"/>
    <n v="4674.8"/>
    <x v="0"/>
    <s v="MAQUILA ACERO FIGURADO 3"/>
    <x v="371"/>
    <x v="10"/>
  </r>
  <r>
    <x v="280"/>
    <x v="10"/>
    <d v="2011-01-15T15:00:00"/>
    <n v="3371.3"/>
    <n v="3371.3"/>
    <x v="0"/>
    <s v="MAQUILA ACERO FIGURADO 3"/>
    <x v="372"/>
    <x v="10"/>
  </r>
  <r>
    <x v="281"/>
    <x v="10"/>
    <d v="2011-01-15T15:00:00"/>
    <n v="144"/>
    <n v="144"/>
    <x v="1"/>
    <s v="MAQUILA VARILLA RECTA 60 MIL N.4 X 12 MTS"/>
    <x v="4"/>
    <x v="10"/>
  </r>
  <r>
    <x v="281"/>
    <x v="10"/>
    <d v="2011-01-15T15:00:00"/>
    <n v="96"/>
    <n v="96"/>
    <x v="1"/>
    <s v="MAQUILA VARILLA RECTA 60 MIL N.8 X 12 MTS"/>
    <x v="4"/>
    <x v="10"/>
  </r>
  <r>
    <x v="281"/>
    <x v="10"/>
    <d v="2011-01-15T15:00:00"/>
    <n v="253.8"/>
    <n v="253.8"/>
    <x v="0"/>
    <s v="MAQUILA ACERO FIGURADO 4"/>
    <x v="373"/>
    <x v="10"/>
  </r>
  <r>
    <x v="281"/>
    <x v="10"/>
    <d v="2011-01-15T15:00:00"/>
    <n v="3862.4"/>
    <n v="3862.4"/>
    <x v="0"/>
    <s v="MAQUILA ACERO FIGURADO 7"/>
    <x v="374"/>
    <x v="10"/>
  </r>
  <r>
    <x v="281"/>
    <x v="10"/>
    <d v="2011-01-15T15:00:00"/>
    <n v="4796.3999999999996"/>
    <n v="4796.3999999999996"/>
    <x v="0"/>
    <s v="MAQUILA ACERO FIGURADO 8"/>
    <x v="375"/>
    <x v="10"/>
  </r>
  <r>
    <x v="282"/>
    <x v="10"/>
    <d v="2011-01-15T15:00:00"/>
    <n v="315.8"/>
    <n v="315.8"/>
    <x v="0"/>
    <s v="MAQUILA ACERO FIGURADO 3"/>
    <x v="376"/>
    <x v="10"/>
  </r>
  <r>
    <x v="282"/>
    <x v="10"/>
    <d v="2011-01-15T15:00:00"/>
    <n v="1546"/>
    <n v="1546"/>
    <x v="0"/>
    <s v="MAQUILA ACERO FIGURADO 4"/>
    <x v="377"/>
    <x v="10"/>
  </r>
  <r>
    <x v="282"/>
    <x v="10"/>
    <d v="2011-01-15T15:00:00"/>
    <n v="79.599999999999994"/>
    <n v="79.599999999999994"/>
    <x v="0"/>
    <s v="MAQUILA ACERO FIGURADO 5"/>
    <x v="353"/>
    <x v="10"/>
  </r>
  <r>
    <x v="282"/>
    <x v="10"/>
    <d v="2011-01-15T15:00:00"/>
    <n v="81"/>
    <n v="81"/>
    <x v="0"/>
    <s v="MAQUILA ACERO FIGURADO 6"/>
    <x v="92"/>
    <x v="10"/>
  </r>
  <r>
    <x v="283"/>
    <x v="10"/>
    <d v="2011-01-15T15:00:00"/>
    <n v="233.6"/>
    <n v="233.6"/>
    <x v="0"/>
    <s v="MAQUILA ACERO FIGURADO 2"/>
    <x v="378"/>
    <x v="10"/>
  </r>
  <r>
    <x v="283"/>
    <x v="10"/>
    <d v="2011-01-15T15:00:00"/>
    <n v="916.8"/>
    <n v="916.8"/>
    <x v="0"/>
    <s v="MAQUILA ACERO FIGURADO 3"/>
    <x v="379"/>
    <x v="10"/>
  </r>
  <r>
    <x v="283"/>
    <x v="10"/>
    <d v="2011-01-15T15:00:00"/>
    <n v="16"/>
    <n v="16"/>
    <x v="0"/>
    <s v="MAQUILA ACERO FIGURADO 4"/>
    <x v="285"/>
    <x v="10"/>
  </r>
  <r>
    <x v="283"/>
    <x v="10"/>
    <d v="2011-01-15T15:00:00"/>
    <n v="105.5"/>
    <n v="105.5"/>
    <x v="0"/>
    <s v="MAQUILA ACERO FIGURADO 5"/>
    <x v="380"/>
    <x v="10"/>
  </r>
  <r>
    <x v="284"/>
    <x v="10"/>
    <d v="2011-01-15T15:00:00"/>
    <n v="67.2"/>
    <n v="67.2"/>
    <x v="1"/>
    <s v="MAQUILA VARILLA RECTA 60 MIL N.3 X 12 MTS"/>
    <x v="4"/>
    <x v="10"/>
  </r>
  <r>
    <x v="284"/>
    <x v="10"/>
    <d v="2011-01-15T15:00:00"/>
    <n v="240"/>
    <n v="240"/>
    <x v="1"/>
    <s v="MAQUILA VARILLA RECTA 60 MIL N.4 X 12 MTS"/>
    <x v="4"/>
    <x v="10"/>
  </r>
  <r>
    <x v="284"/>
    <x v="10"/>
    <d v="2011-01-15T15:00:00"/>
    <n v="400"/>
    <n v="400"/>
    <x v="0"/>
    <s v="MAQUILA ACERO FIGURADO 4"/>
    <x v="381"/>
    <x v="10"/>
  </r>
  <r>
    <x v="285"/>
    <x v="10"/>
    <d v="2011-01-15T15:00:00"/>
    <n v="1123.2"/>
    <n v="1123.2"/>
    <x v="1"/>
    <s v="MAQUILA VARILLA RECTA 60 MIL N.5 X 12 MTS"/>
    <x v="4"/>
    <x v="10"/>
  </r>
  <r>
    <x v="285"/>
    <x v="10"/>
    <d v="2011-01-15T15:00:00"/>
    <n v="8587.2999999999993"/>
    <n v="8587.2999999999993"/>
    <x v="0"/>
    <s v="MAQUILA ACERO FIGURADO 6"/>
    <x v="382"/>
    <x v="10"/>
  </r>
  <r>
    <x v="286"/>
    <x v="10"/>
    <d v="2011-01-15T15:00:00"/>
    <n v="3476.4"/>
    <n v="3476.4"/>
    <x v="0"/>
    <s v="MAQUILA ACERO FIGURADO 5"/>
    <x v="383"/>
    <x v="10"/>
  </r>
  <r>
    <x v="287"/>
    <x v="10"/>
    <d v="2011-01-15T15:00:00"/>
    <n v="2888.6"/>
    <n v="2888.6"/>
    <x v="0"/>
    <s v="MAQUILA ACERO FIGURADO 7"/>
    <x v="384"/>
    <x v="10"/>
  </r>
  <r>
    <x v="287"/>
    <x v="10"/>
    <d v="2011-01-15T15:00:00"/>
    <n v="2432"/>
    <n v="2432"/>
    <x v="0"/>
    <s v="MAQUILA ACERO FIGURADO 8"/>
    <x v="385"/>
    <x v="10"/>
  </r>
  <r>
    <x v="288"/>
    <x v="10"/>
    <d v="2011-01-15T15:00:00"/>
    <n v="1177.9000000000001"/>
    <n v="1177.9000000000001"/>
    <x v="0"/>
    <s v="MAQUILA ACERO FIGURADO 3"/>
    <x v="386"/>
    <x v="10"/>
  </r>
  <r>
    <x v="289"/>
    <x v="10"/>
    <d v="2011-01-15T15:00:00"/>
    <n v="112.7"/>
    <n v="112.7"/>
    <x v="0"/>
    <s v="MAQUILA ACERO FIGURADO 2"/>
    <x v="387"/>
    <x v="10"/>
  </r>
  <r>
    <x v="289"/>
    <x v="10"/>
    <d v="2011-01-15T15:00:00"/>
    <n v="1695.1"/>
    <n v="1695.1"/>
    <x v="0"/>
    <s v="MAQUILA ACERO FIGURADO 3"/>
    <x v="13"/>
    <x v="10"/>
  </r>
  <r>
    <x v="290"/>
    <x v="10"/>
    <d v="2011-01-15T15:00:00"/>
    <n v="2623"/>
    <n v="2623"/>
    <x v="0"/>
    <s v="MAQUILA ACERO FIGURADO 4"/>
    <x v="388"/>
    <x v="10"/>
  </r>
  <r>
    <x v="291"/>
    <x v="10"/>
    <d v="2011-01-15T15:00:00"/>
    <n v="293.8"/>
    <n v="293.8"/>
    <x v="0"/>
    <s v="MAQUILA ACERO FIGURADO 7"/>
    <x v="32"/>
    <x v="10"/>
  </r>
  <r>
    <x v="292"/>
    <x v="10"/>
    <d v="2011-01-15T15:00:00"/>
    <n v="1438"/>
    <n v="1438"/>
    <x v="0"/>
    <s v="MAQUILA ACERO FIGURADO 5"/>
    <x v="389"/>
    <x v="10"/>
  </r>
  <r>
    <x v="293"/>
    <x v="10"/>
    <d v="2011-01-15T15:00:00"/>
    <n v="999.5"/>
    <n v="999.5"/>
    <x v="0"/>
    <s v="MAQUILA ACERO FIGURADO 5"/>
    <x v="390"/>
    <x v="10"/>
  </r>
  <r>
    <x v="294"/>
    <x v="10"/>
    <d v="2011-01-15T15:00:00"/>
    <n v="7372"/>
    <n v="7372"/>
    <x v="0"/>
    <s v="MAQUILA ACERO FIGURADO 8"/>
    <x v="391"/>
    <x v="10"/>
  </r>
  <r>
    <x v="295"/>
    <x v="10"/>
    <d v="2011-01-15T15:00:00"/>
    <n v="4368"/>
    <n v="4368"/>
    <x v="1"/>
    <s v="MAQUILA VARILLA RECTA 60 MIL N.8 X 12 MTS"/>
    <x v="4"/>
    <x v="10"/>
  </r>
  <r>
    <x v="296"/>
    <x v="10"/>
    <d v="2011-01-15T15:00:00"/>
    <n v="220.3"/>
    <n v="220.3"/>
    <x v="1"/>
    <s v="MAQUILA VARILLA RECTA 60 MIL N.7 X 12 MTS"/>
    <x v="4"/>
    <x v="10"/>
  </r>
  <r>
    <x v="296"/>
    <x v="10"/>
    <d v="2011-01-15T15:00:00"/>
    <n v="720"/>
    <n v="720"/>
    <x v="1"/>
    <s v="MAQUILA VARILLA RECTA 60 MIL N.8 X 12 MTS"/>
    <x v="4"/>
    <x v="10"/>
  </r>
  <r>
    <x v="296"/>
    <x v="10"/>
    <d v="2011-01-15T15:00:00"/>
    <n v="2167.1999999999998"/>
    <n v="2167.1999999999998"/>
    <x v="0"/>
    <s v="MAQUILA ACERO FIGURADO 8"/>
    <x v="392"/>
    <x v="10"/>
  </r>
  <r>
    <x v="297"/>
    <x v="10"/>
    <d v="2011-01-15T15:00:00"/>
    <n v="768"/>
    <n v="768"/>
    <x v="1"/>
    <s v="MAQUILA VARILLA RECTA 60 MIL N.8 X 12 MTS"/>
    <x v="4"/>
    <x v="10"/>
  </r>
  <r>
    <x v="297"/>
    <x v="10"/>
    <d v="2011-01-15T15:00:00"/>
    <n v="925.3"/>
    <n v="925.3"/>
    <x v="0"/>
    <s v="MAQUILA ACERO FIGURADO 7"/>
    <x v="393"/>
    <x v="10"/>
  </r>
  <r>
    <x v="297"/>
    <x v="10"/>
    <d v="2011-01-15T15:00:00"/>
    <n v="3197.6"/>
    <n v="3197.6"/>
    <x v="0"/>
    <s v="MAQUILA ACERO FIGURADO 8"/>
    <x v="394"/>
    <x v="10"/>
  </r>
  <r>
    <x v="298"/>
    <x v="10"/>
    <d v="2011-01-15T15:00:00"/>
    <n v="100"/>
    <n v="3553"/>
    <x v="2"/>
    <s v="MAQUILA MALLA ELECT. M-159 C"/>
    <x v="395"/>
    <x v="10"/>
  </r>
  <r>
    <x v="299"/>
    <x v="10"/>
    <d v="2011-01-15T15:00:00"/>
    <n v="1500"/>
    <n v="1500"/>
    <x v="1"/>
    <s v="MAQUILA ALAMBRE RECOCIDO CAL 18"/>
    <x v="4"/>
    <x v="10"/>
  </r>
  <r>
    <x v="300"/>
    <x v="11"/>
    <d v="2011-01-17T15:00:00"/>
    <n v="9390.6"/>
    <n v="9390.6"/>
    <x v="0"/>
    <s v="MAQUILA ACERO FIGURADO 6"/>
    <x v="396"/>
    <x v="11"/>
  </r>
  <r>
    <x v="301"/>
    <x v="11"/>
    <d v="2011-01-17T15:00:00"/>
    <n v="341.8"/>
    <n v="341.8"/>
    <x v="0"/>
    <s v="MAQUILA ACERO FIGURADO 2"/>
    <x v="282"/>
    <x v="11"/>
  </r>
  <r>
    <x v="301"/>
    <x v="11"/>
    <d v="2011-01-17T15:00:00"/>
    <n v="2449.6999999999998"/>
    <n v="2449.6999999999998"/>
    <x v="0"/>
    <s v="MAQUILA ACERO FIGURADO 5"/>
    <x v="397"/>
    <x v="11"/>
  </r>
  <r>
    <x v="301"/>
    <x v="11"/>
    <d v="2011-01-17T15:00:00"/>
    <n v="5839.2"/>
    <n v="5839.2"/>
    <x v="0"/>
    <s v="MAQUILA ACERO FIGURADO 6"/>
    <x v="398"/>
    <x v="11"/>
  </r>
  <r>
    <x v="302"/>
    <x v="11"/>
    <d v="2011-01-17T15:00:00"/>
    <n v="131.30000000000001"/>
    <n v="131.30000000000001"/>
    <x v="0"/>
    <s v="MAQUILA ACERO FIGURADO 2"/>
    <x v="159"/>
    <x v="11"/>
  </r>
  <r>
    <x v="303"/>
    <x v="11"/>
    <d v="2011-01-17T15:00:00"/>
    <n v="43.7"/>
    <n v="43.7"/>
    <x v="0"/>
    <s v="MAQUILA ACERO FIGURADO 5"/>
    <x v="399"/>
    <x v="11"/>
  </r>
  <r>
    <x v="303"/>
    <x v="11"/>
    <d v="2011-01-17T15:00:00"/>
    <n v="3732.7"/>
    <n v="3732.7"/>
    <x v="0"/>
    <s v="MAQUILA ACERO FIGURADO 6"/>
    <x v="400"/>
    <x v="11"/>
  </r>
  <r>
    <x v="303"/>
    <x v="11"/>
    <d v="2011-01-17T15:00:00"/>
    <n v="7881.2"/>
    <n v="7881.2"/>
    <x v="0"/>
    <s v="MAQUILA ACERO FIGURADO 8"/>
    <x v="401"/>
    <x v="11"/>
  </r>
  <r>
    <x v="304"/>
    <x v="11"/>
    <d v="2011-01-17T15:00:00"/>
    <n v="9806.5"/>
    <n v="9806.5"/>
    <x v="0"/>
    <s v="MAQUILA ACERO FIGURADO 6"/>
    <x v="402"/>
    <x v="11"/>
  </r>
  <r>
    <x v="305"/>
    <x v="11"/>
    <d v="2011-01-17T15:00:00"/>
    <n v="4710"/>
    <n v="4710"/>
    <x v="0"/>
    <s v="MAQUILA ACERO FIGURADO 5"/>
    <x v="403"/>
    <x v="11"/>
  </r>
  <r>
    <x v="306"/>
    <x v="11"/>
    <d v="2011-01-17T15:00:00"/>
    <n v="1787.8"/>
    <n v="1787.8"/>
    <x v="0"/>
    <s v="MAQUILA ACERO FIGURADO 5"/>
    <x v="141"/>
    <x v="11"/>
  </r>
  <r>
    <x v="307"/>
    <x v="11"/>
    <d v="2011-01-17T15:00:00"/>
    <n v="1080"/>
    <n v="1080"/>
    <x v="1"/>
    <s v="MAQUILA VARILLA RECTA 60 MIL N.6 X 12 MTS"/>
    <x v="4"/>
    <x v="11"/>
  </r>
  <r>
    <x v="307"/>
    <x v="11"/>
    <d v="2011-01-17T15:00:00"/>
    <n v="672"/>
    <n v="672"/>
    <x v="1"/>
    <s v="MAQUILA VARILLA RECTA 60 MIL N.8 X 12 MTS"/>
    <x v="4"/>
    <x v="11"/>
  </r>
  <r>
    <x v="308"/>
    <x v="11"/>
    <d v="2011-01-17T15:00:00"/>
    <n v="1.4"/>
    <n v="1.4"/>
    <x v="0"/>
    <s v="MAQUILA ACERO FIGURADO 2"/>
    <x v="404"/>
    <x v="11"/>
  </r>
  <r>
    <x v="308"/>
    <x v="11"/>
    <d v="2011-01-17T15:00:00"/>
    <n v="749.4"/>
    <n v="749.4"/>
    <x v="0"/>
    <s v="MAQUILA ACERO FIGURADO 3"/>
    <x v="405"/>
    <x v="11"/>
  </r>
  <r>
    <x v="308"/>
    <x v="11"/>
    <d v="2011-01-17T15:00:00"/>
    <n v="6.1"/>
    <n v="6.1"/>
    <x v="0"/>
    <s v="MAQUILA ACERO FIGURADO 5"/>
    <x v="264"/>
    <x v="11"/>
  </r>
  <r>
    <x v="308"/>
    <x v="11"/>
    <d v="2011-01-17T15:00:00"/>
    <n v="17.5"/>
    <n v="17.5"/>
    <x v="0"/>
    <s v="MAQUILA ACERO FIGURADO 6"/>
    <x v="75"/>
    <x v="11"/>
  </r>
  <r>
    <x v="309"/>
    <x v="11"/>
    <d v="2011-01-17T15:00:00"/>
    <n v="3481.4"/>
    <n v="3481.4"/>
    <x v="0"/>
    <s v="MAQUILA ACERO FIGURADO 5"/>
    <x v="406"/>
    <x v="11"/>
  </r>
  <r>
    <x v="310"/>
    <x v="11"/>
    <d v="2011-01-17T15:00:00"/>
    <n v="74.900000000000006"/>
    <n v="74.900000000000006"/>
    <x v="1"/>
    <s v="MAQUILA VARILLA RECTA 60 MIL N.5 X 12 MTS"/>
    <x v="4"/>
    <x v="11"/>
  </r>
  <r>
    <x v="310"/>
    <x v="11"/>
    <d v="2011-01-17T15:00:00"/>
    <n v="108"/>
    <n v="108"/>
    <x v="1"/>
    <s v="MAQUILA VARILLA RECTA 60 MIL N.6 X 12 MTS"/>
    <x v="4"/>
    <x v="11"/>
  </r>
  <r>
    <x v="310"/>
    <x v="11"/>
    <d v="2011-01-17T15:00:00"/>
    <n v="1779.1"/>
    <n v="1779.1"/>
    <x v="0"/>
    <s v="MAQUILA ACERO FIGURADO 5"/>
    <x v="407"/>
    <x v="11"/>
  </r>
  <r>
    <x v="311"/>
    <x v="11"/>
    <d v="2011-01-17T15:00:00"/>
    <n v="434.5"/>
    <n v="434.5"/>
    <x v="0"/>
    <s v="MAQUILA ACERO FIGURADO 3"/>
    <x v="408"/>
    <x v="11"/>
  </r>
  <r>
    <x v="311"/>
    <x v="11"/>
    <d v="2011-01-17T15:00:00"/>
    <n v="599.4"/>
    <n v="599.4"/>
    <x v="0"/>
    <s v="MAQUILA ACERO FIGURADO 5"/>
    <x v="409"/>
    <x v="11"/>
  </r>
  <r>
    <x v="312"/>
    <x v="11"/>
    <d v="2011-01-17T15:00:00"/>
    <n v="3377.9"/>
    <n v="3377.9"/>
    <x v="0"/>
    <s v="MAQUILA ACERO FIGURADO 3"/>
    <x v="410"/>
    <x v="11"/>
  </r>
  <r>
    <x v="312"/>
    <x v="11"/>
    <d v="2011-01-17T15:00:00"/>
    <n v="2823.4"/>
    <n v="2823.4"/>
    <x v="0"/>
    <s v="MAQUILA ACERO FIGURADO 4"/>
    <x v="411"/>
    <x v="11"/>
  </r>
  <r>
    <x v="312"/>
    <x v="11"/>
    <d v="2011-01-17T15:00:00"/>
    <n v="187.2"/>
    <n v="187.2"/>
    <x v="0"/>
    <s v="MAQUILA ACERO FIGURADO 5"/>
    <x v="412"/>
    <x v="11"/>
  </r>
  <r>
    <x v="312"/>
    <x v="11"/>
    <d v="2011-01-17T15:00:00"/>
    <n v="918"/>
    <n v="918"/>
    <x v="0"/>
    <s v="MAQUILA ACERO FIGURADO 7"/>
    <x v="39"/>
    <x v="11"/>
  </r>
  <r>
    <x v="312"/>
    <x v="11"/>
    <d v="2011-01-17T15:00:00"/>
    <n v="396"/>
    <n v="396"/>
    <x v="0"/>
    <s v="MAQUILA ACERO FIGURADO 8"/>
    <x v="413"/>
    <x v="11"/>
  </r>
  <r>
    <x v="313"/>
    <x v="11"/>
    <d v="2011-01-17T15:00:00"/>
    <n v="326.60000000000002"/>
    <n v="326.60000000000002"/>
    <x v="0"/>
    <s v="MAQUILA ACERO FIGURADO 3"/>
    <x v="414"/>
    <x v="11"/>
  </r>
  <r>
    <x v="313"/>
    <x v="11"/>
    <d v="2011-01-17T15:00:00"/>
    <n v="864.9"/>
    <n v="864.9"/>
    <x v="0"/>
    <s v="MAQUILA ACERO FIGURADO 5"/>
    <x v="415"/>
    <x v="11"/>
  </r>
  <r>
    <x v="314"/>
    <x v="11"/>
    <d v="2011-01-17T15:00:00"/>
    <n v="115.4"/>
    <n v="115.4"/>
    <x v="0"/>
    <s v="MAQUILA ACERO FIGURADO 3"/>
    <x v="416"/>
    <x v="11"/>
  </r>
  <r>
    <x v="314"/>
    <x v="11"/>
    <d v="2011-01-17T15:00:00"/>
    <n v="239.6"/>
    <n v="239.6"/>
    <x v="0"/>
    <s v="MAQUILA ACERO FIGURADO 5"/>
    <x v="87"/>
    <x v="11"/>
  </r>
  <r>
    <x v="315"/>
    <x v="11"/>
    <d v="2011-01-17T15:00:00"/>
    <n v="33.6"/>
    <n v="33.6"/>
    <x v="1"/>
    <s v="MAQUILA VARILLA RECTA 60 MIL N.3 X 12 MTS"/>
    <x v="4"/>
    <x v="11"/>
  </r>
  <r>
    <x v="315"/>
    <x v="11"/>
    <d v="2011-01-17T15:00:00"/>
    <n v="36.700000000000003"/>
    <n v="36.700000000000003"/>
    <x v="1"/>
    <s v="MAQUILA VARILLA RECTA 60 MIL N.7 X 12 MTS"/>
    <x v="4"/>
    <x v="11"/>
  </r>
  <r>
    <x v="315"/>
    <x v="11"/>
    <d v="2011-01-17T15:00:00"/>
    <n v="1883.1"/>
    <n v="1883.1"/>
    <x v="0"/>
    <s v="MAQUILA ACERO FIGURADO 7"/>
    <x v="417"/>
    <x v="11"/>
  </r>
  <r>
    <x v="316"/>
    <x v="11"/>
    <d v="2011-01-17T15:00:00"/>
    <n v="420"/>
    <n v="420"/>
    <x v="1"/>
    <s v="MAQUILA VARILLA RECTA 60 MIL N.4 X 12 MTS"/>
    <x v="4"/>
    <x v="11"/>
  </r>
  <r>
    <x v="317"/>
    <x v="11"/>
    <d v="2011-01-17T15:00:00"/>
    <n v="672"/>
    <n v="672"/>
    <x v="1"/>
    <s v="MAQUILA VARILLA RECTA 60 MIL N.3 X 12 MTS"/>
    <x v="4"/>
    <x v="11"/>
  </r>
  <r>
    <x v="317"/>
    <x v="11"/>
    <d v="2011-01-17T15:00:00"/>
    <n v="420"/>
    <n v="420"/>
    <x v="1"/>
    <s v="MAQUILA VARILLA RECTA 60 MIL N.4 X 12 MTS"/>
    <x v="4"/>
    <x v="11"/>
  </r>
  <r>
    <x v="318"/>
    <x v="11"/>
    <d v="2011-01-17T15:00:00"/>
    <n v="573.1"/>
    <n v="573.1"/>
    <x v="0"/>
    <s v="MAQUILA ACERO FIGURADO 7"/>
    <x v="418"/>
    <x v="11"/>
  </r>
  <r>
    <x v="318"/>
    <x v="11"/>
    <d v="2011-01-17T15:00:00"/>
    <n v="1138.4000000000001"/>
    <n v="1138.4000000000001"/>
    <x v="0"/>
    <s v="MAQUILA ACERO FIGURADO 8"/>
    <x v="419"/>
    <x v="11"/>
  </r>
  <r>
    <x v="319"/>
    <x v="11"/>
    <d v="2011-01-17T15:00:00"/>
    <n v="1690"/>
    <n v="1000.48"/>
    <x v="1"/>
    <s v="MAQUILA VARILLA GRAFIL 4.0 MM X 6 MTS C"/>
    <x v="4"/>
    <x v="11"/>
  </r>
  <r>
    <x v="320"/>
    <x v="11"/>
    <d v="2011-01-17T15:00:00"/>
    <n v="10423.799999999999"/>
    <n v="10423.799999999999"/>
    <x v="0"/>
    <s v="MAQUILA ACERO FIGURADO 6"/>
    <x v="420"/>
    <x v="11"/>
  </r>
  <r>
    <x v="321"/>
    <x v="11"/>
    <d v="2011-01-17T15:00:00"/>
    <n v="8412.5"/>
    <n v="8412.5"/>
    <x v="0"/>
    <s v="MAQUILA ACERO FIGURADO 6"/>
    <x v="421"/>
    <x v="11"/>
  </r>
  <r>
    <x v="322"/>
    <x v="11"/>
    <d v="2011-01-17T15:00:00"/>
    <n v="200"/>
    <n v="3762"/>
    <x v="2"/>
    <s v="MAQUILA MALLA ELECT, M-084 C"/>
    <x v="422"/>
    <x v="11"/>
  </r>
  <r>
    <x v="322"/>
    <x v="11"/>
    <d v="2011-01-17T15:00:00"/>
    <n v="101"/>
    <n v="3588.53"/>
    <x v="2"/>
    <s v="MAQUILA MALLA ELECT. M-159 C"/>
    <x v="423"/>
    <x v="11"/>
  </r>
  <r>
    <x v="322"/>
    <x v="11"/>
    <d v="2011-01-17T15:00:00"/>
    <n v="110"/>
    <n v="4639.8"/>
    <x v="2"/>
    <s v="MAQUILA MALLA ELECT. M 188 C"/>
    <x v="424"/>
    <x v="11"/>
  </r>
  <r>
    <x v="322"/>
    <x v="11"/>
    <d v="2011-01-17T15:00:00"/>
    <n v="330"/>
    <n v="9655.7999999999993"/>
    <x v="2"/>
    <s v="MAQUILA MALLA ELECT.  M-131 C"/>
    <x v="425"/>
    <x v="11"/>
  </r>
  <r>
    <x v="323"/>
    <x v="11"/>
    <d v="2011-01-17T15:00:00"/>
    <n v="35000"/>
    <n v="35000"/>
    <x v="1"/>
    <s v="MAQUILA ALAMBRE RECOCIDO CAL 18"/>
    <x v="4"/>
    <x v="11"/>
  </r>
  <r>
    <x v="324"/>
    <x v="11"/>
    <d v="2011-01-17T15:00:00"/>
    <n v="190"/>
    <n v="5950.8"/>
    <x v="2"/>
    <s v="MAQUILA MALLA EN ROLLO E-047  X 18 MTS NC"/>
    <x v="426"/>
    <x v="11"/>
  </r>
  <r>
    <x v="325"/>
    <x v="11"/>
    <d v="2011-01-17T15:00:00"/>
    <n v="149.80000000000001"/>
    <n v="149.80000000000001"/>
    <x v="1"/>
    <s v="MAQUILA VARILLA RECTA 60 MIL N.5 X 12 MTS"/>
    <x v="4"/>
    <x v="11"/>
  </r>
  <r>
    <x v="325"/>
    <x v="11"/>
    <d v="2011-01-17T15:00:00"/>
    <n v="2601.4"/>
    <n v="2601.4"/>
    <x v="0"/>
    <s v="MAQUILA ACERO FIGURADO 4"/>
    <x v="427"/>
    <x v="11"/>
  </r>
  <r>
    <x v="325"/>
    <x v="11"/>
    <d v="2011-01-17T15:00:00"/>
    <n v="4810.2"/>
    <n v="4810.2"/>
    <x v="0"/>
    <s v="MAQUILA ACERO FIGURADO 5"/>
    <x v="428"/>
    <x v="11"/>
  </r>
  <r>
    <x v="325"/>
    <x v="11"/>
    <d v="2011-01-17T15:00:00"/>
    <n v="1012.5"/>
    <n v="1012.5"/>
    <x v="0"/>
    <s v="MAQUILA ACERO FIGURADO 6"/>
    <x v="351"/>
    <x v="11"/>
  </r>
  <r>
    <x v="325"/>
    <x v="11"/>
    <d v="2011-01-17T15:00:00"/>
    <n v="413.1"/>
    <n v="413.1"/>
    <x v="0"/>
    <s v="MAQUILA ACERO FIGURADO 7"/>
    <x v="429"/>
    <x v="11"/>
  </r>
  <r>
    <x v="325"/>
    <x v="11"/>
    <d v="2011-01-17T15:00:00"/>
    <n v="592"/>
    <n v="592"/>
    <x v="0"/>
    <s v="MAQUILA ACERO FIGURADO 8"/>
    <x v="430"/>
    <x v="11"/>
  </r>
  <r>
    <x v="326"/>
    <x v="11"/>
    <d v="2011-01-17T15:00:00"/>
    <n v="33.6"/>
    <n v="33.6"/>
    <x v="1"/>
    <s v="MAQUILA VARILLA RECTA 60 MIL N.3 X 12 MTS"/>
    <x v="4"/>
    <x v="11"/>
  </r>
  <r>
    <x v="326"/>
    <x v="11"/>
    <d v="2011-01-17T15:00:00"/>
    <n v="60"/>
    <n v="60"/>
    <x v="1"/>
    <s v="MAQUILA VARILLA RECTA 60 MIL N.4 X 12 MTS"/>
    <x v="4"/>
    <x v="11"/>
  </r>
  <r>
    <x v="326"/>
    <x v="11"/>
    <d v="2011-01-17T15:00:00"/>
    <n v="108"/>
    <n v="108"/>
    <x v="1"/>
    <s v="MAQUILA VARILLA RECTA 60 MIL N.6 X 12 MTS"/>
    <x v="4"/>
    <x v="11"/>
  </r>
  <r>
    <x v="327"/>
    <x v="11"/>
    <d v="2011-01-17T15:00:00"/>
    <n v="664.6"/>
    <n v="664.6"/>
    <x v="0"/>
    <s v="MAQUILA ACERO FIGURADO 5"/>
    <x v="431"/>
    <x v="11"/>
  </r>
  <r>
    <x v="328"/>
    <x v="11"/>
    <d v="2011-01-17T15:00:00"/>
    <n v="751.3"/>
    <n v="751.3"/>
    <x v="0"/>
    <s v="MAQUILA ACERO FIGURADO 5"/>
    <x v="432"/>
    <x v="11"/>
  </r>
  <r>
    <x v="329"/>
    <x v="11"/>
    <d v="2011-01-17T15:00:00"/>
    <n v="2207.9"/>
    <n v="2207.9"/>
    <x v="0"/>
    <s v="MAQUILA ACERO FIGURADO 5"/>
    <x v="433"/>
    <x v="11"/>
  </r>
  <r>
    <x v="329"/>
    <x v="11"/>
    <d v="2011-01-17T15:00:00"/>
    <n v="1602.7"/>
    <n v="1602.7"/>
    <x v="0"/>
    <s v="MAQUILA ACERO FIGURADO 6"/>
    <x v="434"/>
    <x v="11"/>
  </r>
  <r>
    <x v="330"/>
    <x v="11"/>
    <d v="2011-01-17T15:00:00"/>
    <n v="1495.4"/>
    <n v="1495.4"/>
    <x v="0"/>
    <s v="MAQUILA ACERO FIGURADO 4"/>
    <x v="435"/>
    <x v="11"/>
  </r>
  <r>
    <x v="330"/>
    <x v="11"/>
    <d v="2011-01-17T15:00:00"/>
    <n v="1784"/>
    <n v="1784"/>
    <x v="0"/>
    <s v="MAQUILA ACERO FIGURADO 8"/>
    <x v="436"/>
    <x v="11"/>
  </r>
  <r>
    <x v="331"/>
    <x v="11"/>
    <d v="2011-01-17T15:00:00"/>
    <n v="7200.7"/>
    <n v="6261.5"/>
    <x v="0"/>
    <s v="MAQUILA ACERO FIGURADO 3"/>
    <x v="437"/>
    <x v="11"/>
  </r>
  <r>
    <x v="332"/>
    <x v="11"/>
    <d v="2011-01-17T15:00:00"/>
    <n v="11356"/>
    <n v="34052.101600000002"/>
    <x v="1"/>
    <s v="MAQUILA VARILLA ENDEREZADA 60 MIL 9. MM X 6 MTS"/>
    <x v="4"/>
    <x v="11"/>
  </r>
  <r>
    <x v="333"/>
    <x v="11"/>
    <d v="2011-01-17T15:00:00"/>
    <n v="5916"/>
    <n v="34017"/>
    <x v="1"/>
    <s v="MAQUILA VARILLA ENDEREZADA 60 MIL 1/2 X 6 MTS APDR"/>
    <x v="4"/>
    <x v="11"/>
  </r>
  <r>
    <x v="334"/>
    <x v="12"/>
    <d v="2011-01-18T15:00:00"/>
    <n v="100"/>
    <n v="59.2"/>
    <x v="1"/>
    <s v="MAQUILA VARILLA GRAFIL 4.0 MM X 6 MTS C"/>
    <x v="4"/>
    <x v="12"/>
  </r>
  <r>
    <x v="335"/>
    <x v="12"/>
    <d v="2011-01-18T15:00:00"/>
    <n v="33"/>
    <n v="965.58"/>
    <x v="2"/>
    <s v="MAQUILA MALLA ELECT.  M-131 C"/>
    <x v="438"/>
    <x v="12"/>
  </r>
  <r>
    <x v="335"/>
    <x v="12"/>
    <d v="2011-01-18T15:00:00"/>
    <n v="33"/>
    <n v="2175.69"/>
    <x v="2"/>
    <s v="MAQUILA MALLA ELECT.  M-295 C"/>
    <x v="439"/>
    <x v="12"/>
  </r>
  <r>
    <x v="336"/>
    <x v="12"/>
    <d v="2011-01-18T15:00:00"/>
    <n v="12"/>
    <n v="506.16"/>
    <x v="2"/>
    <s v="MAQUILA MALLA ELECT. M 188 C"/>
    <x v="440"/>
    <x v="12"/>
  </r>
  <r>
    <x v="337"/>
    <x v="12"/>
    <d v="2011-01-18T15:00:00"/>
    <n v="60"/>
    <n v="690"/>
    <x v="2"/>
    <s v="MAQUILA MALLA ELECT.  E-050 C"/>
    <x v="18"/>
    <x v="12"/>
  </r>
  <r>
    <x v="337"/>
    <x v="12"/>
    <d v="2011-01-18T15:00:00"/>
    <n v="60"/>
    <n v="1128.5999999999999"/>
    <x v="2"/>
    <s v="MAQUILA MALLA ELECT, M-084 C"/>
    <x v="441"/>
    <x v="12"/>
  </r>
  <r>
    <x v="338"/>
    <x v="12"/>
    <d v="2011-01-18T15:00:00"/>
    <n v="500"/>
    <n v="500"/>
    <x v="1"/>
    <s v="MAQUILA ALAMBRE RECOCIDO CAL 18"/>
    <x v="4"/>
    <x v="12"/>
  </r>
  <r>
    <x v="339"/>
    <x v="12"/>
    <d v="2011-01-18T15:00:00"/>
    <n v="1633.1"/>
    <n v="1633.1"/>
    <x v="0"/>
    <s v="MAQUILA ACERO FIGURADO 3"/>
    <x v="442"/>
    <x v="12"/>
  </r>
  <r>
    <x v="339"/>
    <x v="12"/>
    <d v="2011-01-18T15:00:00"/>
    <n v="2192.6"/>
    <n v="2192.6"/>
    <x v="0"/>
    <s v="MAQUILA ACERO FIGURADO 4"/>
    <x v="443"/>
    <x v="12"/>
  </r>
  <r>
    <x v="340"/>
    <x v="12"/>
    <d v="2011-01-18T15:00:00"/>
    <n v="500"/>
    <n v="500"/>
    <x v="1"/>
    <s v="MAQUILA ALAMBRE RECOCIDO CAL 18"/>
    <x v="4"/>
    <x v="12"/>
  </r>
  <r>
    <x v="341"/>
    <x v="12"/>
    <d v="2011-01-18T15:00:00"/>
    <n v="46"/>
    <n v="649.05999999999995"/>
    <x v="2"/>
    <s v="MAQUILA MALLA ELECTROSOLDADA M-063  C"/>
    <x v="444"/>
    <x v="12"/>
  </r>
  <r>
    <x v="341"/>
    <x v="12"/>
    <d v="2011-01-18T15:00:00"/>
    <n v="46"/>
    <n v="1092.5"/>
    <x v="2"/>
    <s v="MAQUILA MALLA ELECT, M-106 C"/>
    <x v="445"/>
    <x v="12"/>
  </r>
  <r>
    <x v="342"/>
    <x v="12"/>
    <d v="2011-01-18T15:00:00"/>
    <n v="1248"/>
    <n v="1248"/>
    <x v="0"/>
    <s v="MAQUILA ACERO FIGURADO 4"/>
    <x v="446"/>
    <x v="12"/>
  </r>
  <r>
    <x v="342"/>
    <x v="12"/>
    <d v="2011-01-18T15:00:00"/>
    <n v="3081"/>
    <n v="3081"/>
    <x v="0"/>
    <s v="MAQUILA ACERO FIGURADO 5"/>
    <x v="447"/>
    <x v="12"/>
  </r>
  <r>
    <x v="343"/>
    <x v="12"/>
    <d v="2011-01-18T15:00:00"/>
    <n v="986.4"/>
    <n v="986.4"/>
    <x v="0"/>
    <s v="MAQUILA ACERO FIGURADO 5"/>
    <x v="448"/>
    <x v="12"/>
  </r>
  <r>
    <x v="344"/>
    <x v="12"/>
    <d v="2011-01-18T15:00:00"/>
    <n v="802.2"/>
    <n v="802.2"/>
    <x v="0"/>
    <s v="MAQUILA ACERO FIGURADO 5"/>
    <x v="449"/>
    <x v="12"/>
  </r>
  <r>
    <x v="345"/>
    <x v="12"/>
    <d v="2011-01-18T15:00:00"/>
    <n v="790.2"/>
    <n v="790.2"/>
    <x v="0"/>
    <s v="MAQUILA ACERO FIGURADO 3"/>
    <x v="450"/>
    <x v="12"/>
  </r>
  <r>
    <x v="345"/>
    <x v="12"/>
    <d v="2011-01-18T15:00:00"/>
    <n v="129"/>
    <n v="129"/>
    <x v="0"/>
    <s v="MAQUILA ACERO FIGURADO 4"/>
    <x v="451"/>
    <x v="12"/>
  </r>
  <r>
    <x v="345"/>
    <x v="12"/>
    <d v="2011-01-18T15:00:00"/>
    <n v="2112.1999999999998"/>
    <n v="2112.1999999999998"/>
    <x v="0"/>
    <s v="MAQUILA ACERO FIGURADO 5"/>
    <x v="452"/>
    <x v="12"/>
  </r>
  <r>
    <x v="345"/>
    <x v="12"/>
    <d v="2011-01-18T15:00:00"/>
    <n v="1684.8"/>
    <n v="1684.8"/>
    <x v="0"/>
    <s v="MAQUILA ACERO FIGURADO 6"/>
    <x v="453"/>
    <x v="12"/>
  </r>
  <r>
    <x v="345"/>
    <x v="12"/>
    <d v="2011-01-18T15:00:00"/>
    <n v="1066.4000000000001"/>
    <n v="1066.4000000000001"/>
    <x v="0"/>
    <s v="MAQUILA ACERO FIGURADO 7"/>
    <x v="454"/>
    <x v="12"/>
  </r>
  <r>
    <x v="345"/>
    <x v="12"/>
    <d v="2011-01-18T15:00:00"/>
    <n v="344"/>
    <n v="344"/>
    <x v="0"/>
    <s v="MAQUILA ACERO FIGURADO 8"/>
    <x v="455"/>
    <x v="12"/>
  </r>
  <r>
    <x v="346"/>
    <x v="12"/>
    <d v="2011-01-18T15:00:00"/>
    <n v="4069.3"/>
    <n v="4069.3"/>
    <x v="0"/>
    <s v="MAQUILA ACERO FIGURADO 5"/>
    <x v="456"/>
    <x v="12"/>
  </r>
  <r>
    <x v="347"/>
    <x v="12"/>
    <d v="2011-01-18T15:00:00"/>
    <n v="376.4"/>
    <n v="376.4"/>
    <x v="0"/>
    <s v="MAQUILA ACERO FIGURADO 3"/>
    <x v="457"/>
    <x v="12"/>
  </r>
  <r>
    <x v="348"/>
    <x v="12"/>
    <d v="2011-01-18T15:00:00"/>
    <n v="141.1"/>
    <n v="141.1"/>
    <x v="1"/>
    <s v="MAQUILA VARILLA RECTA 60 MIL N.3 X 12 MTS"/>
    <x v="4"/>
    <x v="12"/>
  </r>
  <r>
    <x v="348"/>
    <x v="12"/>
    <d v="2011-01-18T15:00:00"/>
    <n v="146.9"/>
    <n v="146.9"/>
    <x v="1"/>
    <s v="MAQUILA VARILLA RECTA 60 MIL N.7 X 12 MTS"/>
    <x v="4"/>
    <x v="12"/>
  </r>
  <r>
    <x v="348"/>
    <x v="12"/>
    <d v="2011-01-18T15:00:00"/>
    <n v="3611.6"/>
    <n v="3611.6"/>
    <x v="0"/>
    <s v="MAQUILA ACERO FIGURADO 3"/>
    <x v="458"/>
    <x v="12"/>
  </r>
  <r>
    <x v="348"/>
    <x v="12"/>
    <d v="2011-01-18T15:00:00"/>
    <n v="1918.6"/>
    <n v="1918.6"/>
    <x v="0"/>
    <s v="MAQUILA ACERO FIGURADO 7"/>
    <x v="459"/>
    <x v="12"/>
  </r>
  <r>
    <x v="348"/>
    <x v="12"/>
    <d v="2011-01-18T15:00:00"/>
    <n v="3484"/>
    <n v="3484"/>
    <x v="0"/>
    <s v="MAQUILA ACERO FIGURADO 8"/>
    <x v="460"/>
    <x v="12"/>
  </r>
  <r>
    <x v="349"/>
    <x v="12"/>
    <d v="2011-01-18T15:00:00"/>
    <n v="7649.5"/>
    <n v="7649.5"/>
    <x v="0"/>
    <s v="MAQUILA ACERO FIGURADO 7"/>
    <x v="461"/>
    <x v="12"/>
  </r>
  <r>
    <x v="350"/>
    <x v="12"/>
    <d v="2011-01-18T15:00:00"/>
    <n v="0"/>
    <n v="0"/>
    <x v="0"/>
    <s v="MAQUILA ACERO FIGURADO 2"/>
    <x v="4"/>
    <x v="12"/>
  </r>
  <r>
    <x v="350"/>
    <x v="12"/>
    <d v="2011-01-18T15:00:00"/>
    <n v="643.6"/>
    <n v="643.6"/>
    <x v="0"/>
    <s v="MAQUILA ACERO FIGURADO 3"/>
    <x v="462"/>
    <x v="12"/>
  </r>
  <r>
    <x v="351"/>
    <x v="12"/>
    <d v="2011-01-18T15:00:00"/>
    <n v="432.3"/>
    <n v="432.3"/>
    <x v="0"/>
    <s v="MAQUILA ACERO FIGURADO 3"/>
    <x v="463"/>
    <x v="12"/>
  </r>
  <r>
    <x v="351"/>
    <x v="12"/>
    <d v="2011-01-18T15:00:00"/>
    <n v="1788.8"/>
    <n v="1788.8"/>
    <x v="0"/>
    <s v="MAQUILA ACERO FIGURADO 4"/>
    <x v="464"/>
    <x v="12"/>
  </r>
  <r>
    <x v="352"/>
    <x v="12"/>
    <d v="2011-01-18T15:00:00"/>
    <n v="3126"/>
    <n v="3126"/>
    <x v="0"/>
    <s v="MAQUILA ACERO FIGURADO 4"/>
    <x v="465"/>
    <x v="12"/>
  </r>
  <r>
    <x v="353"/>
    <x v="13"/>
    <d v="2011-01-19T15:00:00"/>
    <n v="6012"/>
    <n v="17200"/>
    <x v="1"/>
    <s v="MAQUILA VARILLA ENDEREZADA 60 MIL 9. MM X 6 MTS"/>
    <x v="4"/>
    <x v="13"/>
  </r>
  <r>
    <x v="353"/>
    <x v="13"/>
    <d v="2011-01-19T15:00:00"/>
    <n v="5637"/>
    <n v="14620"/>
    <x v="1"/>
    <s v="MAQUILA VARILLA ENDEREZADA 60 MIL 1/4.  X 6 MTS"/>
    <x v="4"/>
    <x v="13"/>
  </r>
  <r>
    <x v="353"/>
    <x v="13"/>
    <d v="2011-01-19T15:00:00"/>
    <n v="4449"/>
    <n v="0"/>
    <x v="1"/>
    <s v="MAQUILA VARILLA ENDEREZADA 60 MIL 1/4.  X 6 MTS"/>
    <x v="4"/>
    <x v="13"/>
  </r>
  <r>
    <x v="354"/>
    <x v="13"/>
    <d v="2011-01-19T15:00:00"/>
    <n v="67.2"/>
    <n v="67.2"/>
    <x v="1"/>
    <s v="MAQUILA VARILLA RECTA 60 MIL N.3 X 12 MTS"/>
    <x v="4"/>
    <x v="13"/>
  </r>
  <r>
    <x v="355"/>
    <x v="13"/>
    <d v="2011-01-19T15:00:00"/>
    <n v="149"/>
    <n v="8549.6200000000008"/>
    <x v="2"/>
    <s v="MAQUILA MALLA ELECT. M 262 C"/>
    <x v="466"/>
    <x v="13"/>
  </r>
  <r>
    <x v="356"/>
    <x v="13"/>
    <d v="2011-01-19T15:00:00"/>
    <n v="67.2"/>
    <n v="67.2"/>
    <x v="1"/>
    <s v="MAQUILA VARILLA RECTA 60 MIL N.3 X 12 MTS"/>
    <x v="4"/>
    <x v="13"/>
  </r>
  <r>
    <x v="357"/>
    <x v="13"/>
    <d v="2011-01-19T15:00:00"/>
    <n v="67.2"/>
    <n v="67.2"/>
    <x v="1"/>
    <s v="MAQUILA VARILLA RECTA 60 MIL N.3 X 12 MTS"/>
    <x v="4"/>
    <x v="13"/>
  </r>
  <r>
    <x v="358"/>
    <x v="13"/>
    <d v="2011-01-19T15:00:00"/>
    <n v="93.6"/>
    <n v="93.6"/>
    <x v="1"/>
    <s v="MAQUILA VARILLA RECTA 60 MIL N.5 X 12 MTS"/>
    <x v="4"/>
    <x v="13"/>
  </r>
  <r>
    <x v="358"/>
    <x v="13"/>
    <d v="2011-01-19T15:00:00"/>
    <n v="1618.4"/>
    <n v="1618.4"/>
    <x v="0"/>
    <s v="MAQUILA ACERO FIGURADO 5"/>
    <x v="467"/>
    <x v="13"/>
  </r>
  <r>
    <x v="358"/>
    <x v="13"/>
    <d v="2011-01-19T15:00:00"/>
    <n v="2185.9"/>
    <n v="2185.9"/>
    <x v="0"/>
    <s v="MAQUILA ACERO FIGURADO 7"/>
    <x v="468"/>
    <x v="13"/>
  </r>
  <r>
    <x v="358"/>
    <x v="13"/>
    <d v="2011-01-19T15:00:00"/>
    <n v="745.6"/>
    <n v="745.6"/>
    <x v="0"/>
    <s v="MAQUILA ACERO FIGURADO 8"/>
    <x v="469"/>
    <x v="13"/>
  </r>
  <r>
    <x v="359"/>
    <x v="13"/>
    <d v="2011-01-19T15:00:00"/>
    <n v="30"/>
    <n v="877.8"/>
    <x v="2"/>
    <s v="MAQUILA MALLA ELECT.  M-131 C"/>
    <x v="470"/>
    <x v="13"/>
  </r>
  <r>
    <x v="360"/>
    <x v="13"/>
    <d v="2011-01-19T15:00:00"/>
    <n v="1076"/>
    <n v="1076"/>
    <x v="0"/>
    <s v="MAQUILA ACERO FIGURADO 4"/>
    <x v="471"/>
    <x v="13"/>
  </r>
  <r>
    <x v="360"/>
    <x v="13"/>
    <d v="2011-01-19T15:00:00"/>
    <n v="1592.4"/>
    <n v="1592.4"/>
    <x v="0"/>
    <s v="MAQUILA ACERO FIGURADO 7"/>
    <x v="472"/>
    <x v="13"/>
  </r>
  <r>
    <x v="360"/>
    <x v="13"/>
    <d v="2011-01-19T15:00:00"/>
    <n v="6366.4"/>
    <n v="6366.4"/>
    <x v="0"/>
    <s v="MAQUILA ACERO FIGURADO 8"/>
    <x v="473"/>
    <x v="13"/>
  </r>
  <r>
    <x v="361"/>
    <x v="13"/>
    <d v="2011-01-19T15:00:00"/>
    <n v="6006"/>
    <n v="6006"/>
    <x v="0"/>
    <s v="MAQUILA ACERO FIGURADO 3"/>
    <x v="474"/>
    <x v="13"/>
  </r>
  <r>
    <x v="362"/>
    <x v="13"/>
    <d v="2011-01-19T15:00:00"/>
    <n v="2872.3"/>
    <n v="2872.3"/>
    <x v="0"/>
    <s v="MAQUILA ACERO FIGURADO 3"/>
    <x v="475"/>
    <x v="13"/>
  </r>
  <r>
    <x v="363"/>
    <x v="13"/>
    <d v="2011-01-19T15:00:00"/>
    <n v="1103.0999999999999"/>
    <n v="1103.0999999999999"/>
    <x v="0"/>
    <s v="MAQUILA ACERO FIGURADO 3"/>
    <x v="476"/>
    <x v="13"/>
  </r>
  <r>
    <x v="364"/>
    <x v="13"/>
    <d v="2011-01-19T15:00:00"/>
    <n v="2657.1"/>
    <n v="2657.1"/>
    <x v="0"/>
    <s v="MAQUILA ACERO FIGURADO 4"/>
    <x v="146"/>
    <x v="13"/>
  </r>
  <r>
    <x v="364"/>
    <x v="13"/>
    <d v="2011-01-19T15:00:00"/>
    <n v="750"/>
    <n v="750"/>
    <x v="0"/>
    <s v="MAQUILA ACERO FIGURADO 5"/>
    <x v="405"/>
    <x v="13"/>
  </r>
  <r>
    <x v="364"/>
    <x v="13"/>
    <d v="2011-01-19T15:00:00"/>
    <n v="5"/>
    <n v="5"/>
    <x v="0"/>
    <s v="MAQUILA ACERO FIGURADO 6"/>
    <x v="477"/>
    <x v="13"/>
  </r>
  <r>
    <x v="364"/>
    <x v="13"/>
    <d v="2011-01-19T15:00:00"/>
    <n v="1399.6"/>
    <n v="1399.6"/>
    <x v="0"/>
    <s v="MAQUILA ACERO FIGURADO 7"/>
    <x v="478"/>
    <x v="13"/>
  </r>
  <r>
    <x v="364"/>
    <x v="13"/>
    <d v="2011-01-19T15:00:00"/>
    <n v="4575.2"/>
    <n v="4575.2"/>
    <x v="0"/>
    <s v="MAQUILA ACERO FIGURADO 8"/>
    <x v="479"/>
    <x v="13"/>
  </r>
  <r>
    <x v="365"/>
    <x v="13"/>
    <d v="2011-01-19T15:00:00"/>
    <n v="132"/>
    <n v="132"/>
    <x v="1"/>
    <s v="MAQUILA VARILLA RECTA 60 MIL N.4 X 12 MTS"/>
    <x v="4"/>
    <x v="13"/>
  </r>
  <r>
    <x v="365"/>
    <x v="13"/>
    <d v="2011-01-19T15:00:00"/>
    <n v="154"/>
    <n v="154"/>
    <x v="0"/>
    <s v="MAQUILA ACERO FIGURADO 4"/>
    <x v="209"/>
    <x v="13"/>
  </r>
  <r>
    <x v="366"/>
    <x v="13"/>
    <d v="2011-01-19T15:00:00"/>
    <n v="36"/>
    <n v="36"/>
    <x v="1"/>
    <s v="MAQUILA VARILLA RECTA 60 MIL N.4 X 12 MTS"/>
    <x v="4"/>
    <x v="13"/>
  </r>
  <r>
    <x v="366"/>
    <x v="13"/>
    <d v="2011-01-19T15:00:00"/>
    <n v="15.4"/>
    <n v="15.4"/>
    <x v="0"/>
    <s v="MAQUILA ACERO FIGURADO 4"/>
    <x v="480"/>
    <x v="13"/>
  </r>
  <r>
    <x v="367"/>
    <x v="13"/>
    <d v="2011-01-19T15:00:00"/>
    <n v="36.700000000000003"/>
    <n v="36.700000000000003"/>
    <x v="1"/>
    <s v="MAQUILA VARILLA RECTA 60 MIL N.7 X 12 MTS"/>
    <x v="4"/>
    <x v="13"/>
  </r>
  <r>
    <x v="367"/>
    <x v="13"/>
    <d v="2011-01-19T15:00:00"/>
    <n v="1128.4000000000001"/>
    <n v="1128.4000000000001"/>
    <x v="0"/>
    <s v="MAQUILA ACERO FIGURADO 4"/>
    <x v="481"/>
    <x v="13"/>
  </r>
  <r>
    <x v="367"/>
    <x v="13"/>
    <d v="2011-01-19T15:00:00"/>
    <n v="792.9"/>
    <n v="792.9"/>
    <x v="0"/>
    <s v="MAQUILA ACERO FIGURADO 5"/>
    <x v="482"/>
    <x v="13"/>
  </r>
  <r>
    <x v="367"/>
    <x v="13"/>
    <d v="2011-01-19T15:00:00"/>
    <n v="1976.4"/>
    <n v="1976.4"/>
    <x v="0"/>
    <s v="MAQUILA ACERO FIGURADO 7"/>
    <x v="483"/>
    <x v="13"/>
  </r>
  <r>
    <x v="367"/>
    <x v="13"/>
    <d v="2011-01-19T15:00:00"/>
    <n v="2104.1999999999998"/>
    <n v="2104.1999999999998"/>
    <x v="0"/>
    <s v="MAQUILA ACERO FIGURADO 8"/>
    <x v="484"/>
    <x v="13"/>
  </r>
  <r>
    <x v="368"/>
    <x v="13"/>
    <d v="2011-01-19T15:00:00"/>
    <n v="504"/>
    <n v="504"/>
    <x v="1"/>
    <s v="MAQUILA VARILLA RECTA 60 MIL N.4 X 12 MTS"/>
    <x v="4"/>
    <x v="13"/>
  </r>
  <r>
    <x v="368"/>
    <x v="13"/>
    <d v="2011-01-19T15:00:00"/>
    <n v="36"/>
    <n v="36"/>
    <x v="0"/>
    <s v="MAQUILA ACERO FIGURADO 4"/>
    <x v="485"/>
    <x v="13"/>
  </r>
  <r>
    <x v="369"/>
    <x v="13"/>
    <d v="2011-01-19T15:00:00"/>
    <n v="3021.2"/>
    <n v="3021.2"/>
    <x v="0"/>
    <s v="MAQUILA ACERO FIGURADO 3"/>
    <x v="486"/>
    <x v="13"/>
  </r>
  <r>
    <x v="369"/>
    <x v="13"/>
    <d v="2011-01-19T15:00:00"/>
    <n v="2171.5"/>
    <n v="2171.5"/>
    <x v="0"/>
    <s v="MAQUILA ACERO FIGURADO 5"/>
    <x v="487"/>
    <x v="13"/>
  </r>
  <r>
    <x v="369"/>
    <x v="13"/>
    <d v="2011-01-19T15:00:00"/>
    <n v="3672"/>
    <n v="3672"/>
    <x v="0"/>
    <s v="MAQUILA ACERO FIGURADO 6"/>
    <x v="488"/>
    <x v="13"/>
  </r>
  <r>
    <x v="370"/>
    <x v="13"/>
    <d v="2011-01-19T15:00:00"/>
    <n v="596.9"/>
    <n v="596.9"/>
    <x v="0"/>
    <s v="MAQUILA ACERO FIGURADO 3"/>
    <x v="36"/>
    <x v="13"/>
  </r>
  <r>
    <x v="371"/>
    <x v="13"/>
    <d v="2011-01-19T15:00:00"/>
    <n v="468.3"/>
    <n v="468.3"/>
    <x v="0"/>
    <s v="MAQUILA ACERO FIGURADO 3"/>
    <x v="489"/>
    <x v="13"/>
  </r>
  <r>
    <x v="372"/>
    <x v="13"/>
    <d v="2011-01-19T15:00:00"/>
    <n v="131.19999999999999"/>
    <n v="131.19999999999999"/>
    <x v="0"/>
    <s v="MAQUILA ACERO FIGURADO 3"/>
    <x v="159"/>
    <x v="13"/>
  </r>
  <r>
    <x v="373"/>
    <x v="13"/>
    <d v="2011-01-19T15:00:00"/>
    <n v="131.19999999999999"/>
    <n v="131.19999999999999"/>
    <x v="0"/>
    <s v="MAQUILA ACERO FIGURADO 3"/>
    <x v="159"/>
    <x v="13"/>
  </r>
  <r>
    <x v="374"/>
    <x v="13"/>
    <d v="2011-01-19T15:00:00"/>
    <n v="131.19999999999999"/>
    <n v="131.19999999999999"/>
    <x v="0"/>
    <s v="MAQUILA ACERO FIGURADO 3"/>
    <x v="159"/>
    <x v="13"/>
  </r>
  <r>
    <x v="375"/>
    <x v="13"/>
    <d v="2011-01-19T15:00:00"/>
    <n v="1128"/>
    <n v="1128"/>
    <x v="1"/>
    <s v="MAQUILA VARILLA RECTA 60 MIL N.4 X 12 MTS"/>
    <x v="4"/>
    <x v="13"/>
  </r>
  <r>
    <x v="375"/>
    <x v="13"/>
    <d v="2011-01-19T15:00:00"/>
    <n v="384"/>
    <n v="384"/>
    <x v="1"/>
    <s v="MAQUILA VARILLA RECTA 60 MIL N.8 X 12 MTS"/>
    <x v="4"/>
    <x v="13"/>
  </r>
  <r>
    <x v="376"/>
    <x v="13"/>
    <d v="2011-01-19T15:00:00"/>
    <n v="11191.2"/>
    <n v="11191.2"/>
    <x v="0"/>
    <s v="MAQUILA ACERO FIGURADO 5"/>
    <x v="490"/>
    <x v="13"/>
  </r>
  <r>
    <x v="377"/>
    <x v="13"/>
    <d v="2011-01-19T15:00:00"/>
    <n v="400"/>
    <n v="7524"/>
    <x v="2"/>
    <s v="MAQUILA MALLA ELECT, M-084 C"/>
    <x v="491"/>
    <x v="13"/>
  </r>
  <r>
    <x v="378"/>
    <x v="14"/>
    <d v="2011-01-20T15:00:00"/>
    <n v="224.6"/>
    <n v="224.6"/>
    <x v="1"/>
    <s v="MAQUILA VARILLA RECTA 60 MIL N.5 X 12 MTS"/>
    <x v="4"/>
    <x v="14"/>
  </r>
  <r>
    <x v="378"/>
    <x v="14"/>
    <d v="2011-01-20T15:00:00"/>
    <n v="3670.2"/>
    <n v="3670.2"/>
    <x v="0"/>
    <s v="MAQUILA ACERO FIGURADO 4"/>
    <x v="492"/>
    <x v="14"/>
  </r>
  <r>
    <x v="378"/>
    <x v="14"/>
    <d v="2011-01-20T15:00:00"/>
    <n v="1971.3"/>
    <n v="1971.3"/>
    <x v="0"/>
    <s v="MAQUILA ACERO FIGURADO 5"/>
    <x v="493"/>
    <x v="14"/>
  </r>
  <r>
    <x v="378"/>
    <x v="14"/>
    <d v="2011-01-20T15:00:00"/>
    <n v="1634.7"/>
    <n v="1634.7"/>
    <x v="0"/>
    <s v="MAQUILA ACERO FIGURADO 7"/>
    <x v="494"/>
    <x v="14"/>
  </r>
  <r>
    <x v="378"/>
    <x v="14"/>
    <d v="2011-01-20T15:00:00"/>
    <n v="1990"/>
    <n v="1990"/>
    <x v="0"/>
    <s v="MAQUILA ACERO FIGURADO 8"/>
    <x v="495"/>
    <x v="14"/>
  </r>
  <r>
    <x v="378"/>
    <x v="14"/>
    <d v="2011-01-20T15:00:00"/>
    <n v="270.5"/>
    <n v="270.5"/>
    <x v="0"/>
    <s v="MAQUILA ACERO FIGURADO 1.1/4"/>
    <x v="496"/>
    <x v="14"/>
  </r>
  <r>
    <x v="379"/>
    <x v="14"/>
    <d v="2011-01-20T15:00:00"/>
    <n v="386.4"/>
    <n v="386.4"/>
    <x v="1"/>
    <s v="MAQUILA VARILLA RECTA 60 MIL N.10 X 12 MTS"/>
    <x v="4"/>
    <x v="14"/>
  </r>
  <r>
    <x v="379"/>
    <x v="14"/>
    <d v="2011-01-20T15:00:00"/>
    <n v="414"/>
    <n v="414"/>
    <x v="0"/>
    <s v="MAQUILA ACERO FIGURADO 4"/>
    <x v="211"/>
    <x v="14"/>
  </r>
  <r>
    <x v="379"/>
    <x v="14"/>
    <d v="2011-01-20T15:00:00"/>
    <n v="473.6"/>
    <n v="473.6"/>
    <x v="0"/>
    <s v="MAQUILA ACERO FIGURADO 5"/>
    <x v="497"/>
    <x v="14"/>
  </r>
  <r>
    <x v="379"/>
    <x v="14"/>
    <d v="2011-01-20T15:00:00"/>
    <n v="1925.6"/>
    <n v="1925.6"/>
    <x v="0"/>
    <s v="MAQUILA ACERO FIGURADO 1.1/4"/>
    <x v="498"/>
    <x v="14"/>
  </r>
  <r>
    <x v="380"/>
    <x v="14"/>
    <d v="2011-01-20T15:00:00"/>
    <n v="5713.3"/>
    <n v="5713.3"/>
    <x v="0"/>
    <s v="MAQUILA ACERO FIGURADO 5"/>
    <x v="499"/>
    <x v="14"/>
  </r>
  <r>
    <x v="380"/>
    <x v="14"/>
    <d v="2011-01-20T15:00:00"/>
    <n v="205.6"/>
    <n v="205.6"/>
    <x v="0"/>
    <s v="MAQUILA ACERO FIGURADO 7"/>
    <x v="500"/>
    <x v="14"/>
  </r>
  <r>
    <x v="381"/>
    <x v="14"/>
    <d v="2011-01-20T15:00:00"/>
    <n v="600"/>
    <n v="600"/>
    <x v="0"/>
    <s v="MAQUILA ACERO FIGURADO 4"/>
    <x v="501"/>
    <x v="14"/>
  </r>
  <r>
    <x v="381"/>
    <x v="14"/>
    <d v="2011-01-20T15:00:00"/>
    <n v="936"/>
    <n v="936"/>
    <x v="0"/>
    <s v="MAQUILA ACERO FIGURADO 5"/>
    <x v="126"/>
    <x v="14"/>
  </r>
  <r>
    <x v="382"/>
    <x v="14"/>
    <d v="2011-01-20T15:00:00"/>
    <n v="7378.6"/>
    <n v="7378.6"/>
    <x v="0"/>
    <s v="MAQUILA ACERO FIGURADO 3"/>
    <x v="502"/>
    <x v="14"/>
  </r>
  <r>
    <x v="383"/>
    <x v="14"/>
    <d v="2011-01-20T15:00:00"/>
    <n v="8390"/>
    <n v="8390"/>
    <x v="0"/>
    <s v="MAQUILA ACERO FIGURADO 8"/>
    <x v="503"/>
    <x v="14"/>
  </r>
  <r>
    <x v="384"/>
    <x v="14"/>
    <d v="2011-01-20T15:00:00"/>
    <n v="8527.7999999999993"/>
    <n v="8527.7999999999993"/>
    <x v="0"/>
    <s v="MAQUILA ACERO FIGURADO 1.1/4"/>
    <x v="504"/>
    <x v="14"/>
  </r>
  <r>
    <x v="385"/>
    <x v="14"/>
    <d v="2011-01-20T15:00:00"/>
    <n v="17"/>
    <n v="403.75"/>
    <x v="2"/>
    <s v="MAQUILA MALLA ELECT, M-106 C"/>
    <x v="505"/>
    <x v="14"/>
  </r>
  <r>
    <x v="386"/>
    <x v="14"/>
    <d v="2011-01-20T15:00:00"/>
    <n v="5"/>
    <n v="210.9"/>
    <x v="2"/>
    <s v="MAQUILA MALLA ELECT. M 188 C"/>
    <x v="506"/>
    <x v="14"/>
  </r>
  <r>
    <x v="387"/>
    <x v="14"/>
    <d v="2011-01-20T15:00:00"/>
    <n v="600"/>
    <n v="600"/>
    <x v="1"/>
    <s v="MAQUILA VARILLA RECTA 60 MIL N.4 X 12 MTS"/>
    <x v="4"/>
    <x v="14"/>
  </r>
  <r>
    <x v="388"/>
    <x v="14"/>
    <d v="2011-01-20T15:00:00"/>
    <n v="4806"/>
    <n v="4806"/>
    <x v="0"/>
    <s v="MAQUILA ACERO FIGURADO 4"/>
    <x v="507"/>
    <x v="14"/>
  </r>
  <r>
    <x v="388"/>
    <x v="14"/>
    <d v="2011-01-20T15:00:00"/>
    <n v="2777.1"/>
    <n v="2777.1"/>
    <x v="0"/>
    <s v="MAQUILA ACERO FIGURADO 5"/>
    <x v="508"/>
    <x v="14"/>
  </r>
  <r>
    <x v="388"/>
    <x v="14"/>
    <d v="2011-01-20T15:00:00"/>
    <n v="544.70000000000005"/>
    <n v="544.70000000000005"/>
    <x v="0"/>
    <s v="MAQUILA ACERO FIGURADO 7"/>
    <x v="509"/>
    <x v="14"/>
  </r>
  <r>
    <x v="389"/>
    <x v="14"/>
    <d v="2011-01-20T15:00:00"/>
    <n v="2951.8"/>
    <n v="2951.8"/>
    <x v="0"/>
    <s v="MAQUILA ACERO FIGURADO 5"/>
    <x v="510"/>
    <x v="14"/>
  </r>
  <r>
    <x v="390"/>
    <x v="14"/>
    <d v="2011-01-20T15:00:00"/>
    <n v="5550.2"/>
    <n v="5550.2"/>
    <x v="0"/>
    <s v="MAQUILA ACERO FIGURADO 7"/>
    <x v="511"/>
    <x v="14"/>
  </r>
  <r>
    <x v="390"/>
    <x v="14"/>
    <d v="2011-01-20T15:00:00"/>
    <n v="5951.6"/>
    <n v="5951.6"/>
    <x v="0"/>
    <s v="MAQUILA ACERO FIGURADO 8"/>
    <x v="512"/>
    <x v="14"/>
  </r>
  <r>
    <x v="391"/>
    <x v="14"/>
    <d v="2011-01-20T15:00:00"/>
    <n v="2194.9"/>
    <n v="2194.9"/>
    <x v="0"/>
    <s v="MAQUILA ACERO FIGURADO 5"/>
    <x v="513"/>
    <x v="14"/>
  </r>
  <r>
    <x v="392"/>
    <x v="14"/>
    <d v="2011-01-20T15:00:00"/>
    <n v="20.100000000000001"/>
    <n v="20.100000000000001"/>
    <x v="0"/>
    <s v="MAQUILA ACERO FIGURADO 4"/>
    <x v="212"/>
    <x v="14"/>
  </r>
  <r>
    <x v="392"/>
    <x v="14"/>
    <d v="2011-01-20T15:00:00"/>
    <n v="1218.0999999999999"/>
    <n v="1218.0999999999999"/>
    <x v="0"/>
    <s v="MAQUILA ACERO FIGURADO 5"/>
    <x v="514"/>
    <x v="14"/>
  </r>
  <r>
    <x v="393"/>
    <x v="14"/>
    <d v="2011-01-20T15:00:00"/>
    <n v="291.8"/>
    <n v="291.8"/>
    <x v="0"/>
    <s v="MAQUILA ACERO FIGURADO 4"/>
    <x v="515"/>
    <x v="14"/>
  </r>
  <r>
    <x v="393"/>
    <x v="14"/>
    <d v="2011-01-20T15:00:00"/>
    <n v="75.2"/>
    <n v="75.2"/>
    <x v="0"/>
    <s v="MAQUILA ACERO FIGURADO 5"/>
    <x v="516"/>
    <x v="14"/>
  </r>
  <r>
    <x v="393"/>
    <x v="14"/>
    <d v="2011-01-20T15:00:00"/>
    <n v="2479.1999999999998"/>
    <n v="2479.1999999999998"/>
    <x v="0"/>
    <s v="MAQUILA ACERO FIGURADO 7"/>
    <x v="517"/>
    <x v="14"/>
  </r>
  <r>
    <x v="394"/>
    <x v="14"/>
    <d v="2011-01-20T15:00:00"/>
    <n v="5344"/>
    <n v="15909"/>
    <x v="1"/>
    <s v="MAQUILA VARILLA ENDEREZADA 60 MIL 9. MM X 6 MTS"/>
    <x v="4"/>
    <x v="14"/>
  </r>
  <r>
    <x v="394"/>
    <x v="14"/>
    <d v="2011-01-20T15:00:00"/>
    <n v="3480"/>
    <n v="19689"/>
    <x v="1"/>
    <s v="MAQUILA VARILLA ENDEREZADA 60 MIL 1/2 X 6 MTS APDR"/>
    <x v="4"/>
    <x v="14"/>
  </r>
  <r>
    <x v="395"/>
    <x v="14"/>
    <d v="2011-01-20T15:00:00"/>
    <n v="300"/>
    <n v="9396"/>
    <x v="2"/>
    <s v="MAQUILA MALLA EN ROLLO E-047  X 18 MTS NC"/>
    <x v="518"/>
    <x v="14"/>
  </r>
  <r>
    <x v="396"/>
    <x v="14"/>
    <d v="2011-01-20T15:00:00"/>
    <n v="60"/>
    <n v="1879.2"/>
    <x v="2"/>
    <s v="MAQUILA MALLA EN ROLLO E-047  X 18 MTS NC"/>
    <x v="519"/>
    <x v="14"/>
  </r>
  <r>
    <x v="397"/>
    <x v="14"/>
    <d v="2011-01-20T15:00:00"/>
    <n v="49"/>
    <n v="29.007999999999999"/>
    <x v="1"/>
    <s v="MAQUILA VARILLA GRAFIL 4.0 MM X 6 MTS C"/>
    <x v="4"/>
    <x v="14"/>
  </r>
  <r>
    <x v="397"/>
    <x v="14"/>
    <d v="2011-01-20T15:00:00"/>
    <n v="230"/>
    <n v="172.40799999999999"/>
    <x v="1"/>
    <s v="MAQUILA VARILLA GRAFIL 4.5 MM  X 6 MTS C"/>
    <x v="4"/>
    <x v="14"/>
  </r>
  <r>
    <x v="398"/>
    <x v="14"/>
    <d v="2011-01-20T15:00:00"/>
    <n v="3054.8"/>
    <n v="3054.8"/>
    <x v="0"/>
    <s v="MAQUILA ACERO FIGURADO 7"/>
    <x v="520"/>
    <x v="14"/>
  </r>
  <r>
    <x v="398"/>
    <x v="14"/>
    <d v="2011-01-20T15:00:00"/>
    <n v="1950.4"/>
    <n v="1950.4"/>
    <x v="0"/>
    <s v="MAQUILA ACERO FIGURADO 8"/>
    <x v="521"/>
    <x v="14"/>
  </r>
  <r>
    <x v="399"/>
    <x v="15"/>
    <d v="2011-01-21T15:00:00"/>
    <n v="341"/>
    <n v="341"/>
    <x v="0"/>
    <s v="MAQUILA ACERO FIGURADO 4"/>
    <x v="522"/>
    <x v="15"/>
  </r>
  <r>
    <x v="400"/>
    <x v="15"/>
    <d v="2011-01-21T15:00:00"/>
    <n v="72.5"/>
    <n v="72.5"/>
    <x v="0"/>
    <s v="MAQUILA ACERO FIGURADO 4"/>
    <x v="523"/>
    <x v="15"/>
  </r>
  <r>
    <x v="400"/>
    <x v="15"/>
    <d v="2011-01-21T15:00:00"/>
    <n v="1891.7"/>
    <n v="1891.7"/>
    <x v="0"/>
    <s v="MAQUILA ACERO FIGURADO 5"/>
    <x v="524"/>
    <x v="15"/>
  </r>
  <r>
    <x v="400"/>
    <x v="15"/>
    <d v="2011-01-21T15:00:00"/>
    <n v="339.7"/>
    <n v="339.7"/>
    <x v="0"/>
    <s v="MAQUILA ACERO FIGURADO 7"/>
    <x v="525"/>
    <x v="15"/>
  </r>
  <r>
    <x v="400"/>
    <x v="15"/>
    <d v="2011-01-21T15:00:00"/>
    <n v="43.2"/>
    <n v="43.2"/>
    <x v="0"/>
    <s v="MAQUILA ACERO FIGURADO 8"/>
    <x v="526"/>
    <x v="15"/>
  </r>
  <r>
    <x v="401"/>
    <x v="15"/>
    <d v="2011-01-21T15:00:00"/>
    <n v="694.7"/>
    <n v="694.7"/>
    <x v="0"/>
    <s v="MAQUILA ACERO FIGURADO 5"/>
    <x v="527"/>
    <x v="15"/>
  </r>
  <r>
    <x v="401"/>
    <x v="15"/>
    <d v="2011-01-21T15:00:00"/>
    <n v="895"/>
    <n v="895"/>
    <x v="0"/>
    <s v="MAQUILA ACERO FIGURADO 7"/>
    <x v="528"/>
    <x v="15"/>
  </r>
  <r>
    <x v="402"/>
    <x v="15"/>
    <d v="2011-01-21T15:00:00"/>
    <n v="10078.799999999999"/>
    <n v="10078.799999999999"/>
    <x v="0"/>
    <s v="MAQUILA ACERO FIGURADO 8"/>
    <x v="529"/>
    <x v="15"/>
  </r>
  <r>
    <x v="403"/>
    <x v="15"/>
    <d v="2011-01-21T15:00:00"/>
    <n v="360"/>
    <n v="360"/>
    <x v="1"/>
    <s v="MAQUILA VARILLA RECTA 60 MIL N.4 X 12 MTS"/>
    <x v="4"/>
    <x v="15"/>
  </r>
  <r>
    <x v="403"/>
    <x v="15"/>
    <d v="2011-01-21T15:00:00"/>
    <n v="2016"/>
    <n v="2016"/>
    <x v="1"/>
    <s v="MAQUILA VARILLA RECTA 60 MIL N.8 X 12 MTS"/>
    <x v="4"/>
    <x v="15"/>
  </r>
  <r>
    <x v="403"/>
    <x v="15"/>
    <d v="2011-01-21T15:00:00"/>
    <n v="480.5"/>
    <n v="480.5"/>
    <x v="0"/>
    <s v="MAQUILA ACERO FIGURADO 5"/>
    <x v="530"/>
    <x v="15"/>
  </r>
  <r>
    <x v="403"/>
    <x v="15"/>
    <d v="2011-01-21T15:00:00"/>
    <n v="1386"/>
    <n v="1386"/>
    <x v="0"/>
    <s v="MAQUILA ACERO FIGURADO 6"/>
    <x v="531"/>
    <x v="15"/>
  </r>
  <r>
    <x v="403"/>
    <x v="15"/>
    <d v="2011-01-21T15:00:00"/>
    <n v="1885"/>
    <n v="1885"/>
    <x v="0"/>
    <s v="MAQUILA ACERO FIGURADO 7"/>
    <x v="532"/>
    <x v="15"/>
  </r>
  <r>
    <x v="403"/>
    <x v="15"/>
    <d v="2011-01-21T15:00:00"/>
    <n v="2464"/>
    <n v="2464"/>
    <x v="0"/>
    <s v="MAQUILA ACERO FIGURADO 8"/>
    <x v="533"/>
    <x v="15"/>
  </r>
  <r>
    <x v="404"/>
    <x v="15"/>
    <d v="2011-01-21T15:00:00"/>
    <n v="312"/>
    <n v="312"/>
    <x v="0"/>
    <s v="MAQUILA ACERO FIGURADO 4"/>
    <x v="58"/>
    <x v="15"/>
  </r>
  <r>
    <x v="404"/>
    <x v="15"/>
    <d v="2011-01-21T15:00:00"/>
    <n v="488.6"/>
    <n v="488.6"/>
    <x v="0"/>
    <s v="MAQUILA ACERO FIGURADO 5"/>
    <x v="59"/>
    <x v="15"/>
  </r>
  <r>
    <x v="405"/>
    <x v="15"/>
    <d v="2011-01-21T15:00:00"/>
    <n v="11676.2"/>
    <n v="11676.2"/>
    <x v="0"/>
    <s v="MAQUILA ACERO FIGURADO 8"/>
    <x v="534"/>
    <x v="15"/>
  </r>
  <r>
    <x v="406"/>
    <x v="15"/>
    <d v="2011-01-21T15:00:00"/>
    <n v="2196.8000000000002"/>
    <n v="2196.8000000000002"/>
    <x v="0"/>
    <s v="MAQUILA ACERO FIGURADO 4"/>
    <x v="535"/>
    <x v="15"/>
  </r>
  <r>
    <x v="406"/>
    <x v="15"/>
    <d v="2011-01-21T15:00:00"/>
    <n v="1608.3"/>
    <n v="1608.3"/>
    <x v="0"/>
    <s v="MAQUILA ACERO FIGURADO 5"/>
    <x v="536"/>
    <x v="15"/>
  </r>
  <r>
    <x v="406"/>
    <x v="15"/>
    <d v="2011-01-21T15:00:00"/>
    <n v="207.8"/>
    <n v="207.8"/>
    <x v="0"/>
    <s v="MAQUILA ACERO FIGURADO 7"/>
    <x v="116"/>
    <x v="15"/>
  </r>
  <r>
    <x v="406"/>
    <x v="15"/>
    <d v="2011-01-21T15:00:00"/>
    <n v="72"/>
    <n v="72"/>
    <x v="0"/>
    <s v="MAQUILA ACERO FIGURADO 8"/>
    <x v="523"/>
    <x v="15"/>
  </r>
  <r>
    <x v="407"/>
    <x v="15"/>
    <d v="2011-01-21T15:00:00"/>
    <n v="66.599999999999994"/>
    <n v="66.599999999999994"/>
    <x v="0"/>
    <s v="MAQUILA ACERO FIGURADO 4"/>
    <x v="537"/>
    <x v="15"/>
  </r>
  <r>
    <x v="408"/>
    <x v="15"/>
    <d v="2011-01-21T15:00:00"/>
    <n v="448.8"/>
    <n v="448.8"/>
    <x v="0"/>
    <s v="MAQUILA ACERO FIGURADO 4"/>
    <x v="538"/>
    <x v="15"/>
  </r>
  <r>
    <x v="408"/>
    <x v="15"/>
    <d v="2011-01-21T15:00:00"/>
    <n v="433"/>
    <n v="433"/>
    <x v="0"/>
    <s v="MAQUILA ACERO FIGURADO 5"/>
    <x v="152"/>
    <x v="15"/>
  </r>
  <r>
    <x v="409"/>
    <x v="15"/>
    <d v="2011-01-21T15:00:00"/>
    <n v="187.4"/>
    <n v="187.4"/>
    <x v="0"/>
    <s v="MAQUILA ACERO FIGURADO 4"/>
    <x v="412"/>
    <x v="15"/>
  </r>
  <r>
    <x v="409"/>
    <x v="15"/>
    <d v="2011-01-21T15:00:00"/>
    <n v="213.4"/>
    <n v="213.4"/>
    <x v="0"/>
    <s v="MAQUILA ACERO FIGURADO 5"/>
    <x v="539"/>
    <x v="15"/>
  </r>
  <r>
    <x v="410"/>
    <x v="15"/>
    <d v="2011-01-21T15:00:00"/>
    <n v="953.4"/>
    <n v="953.4"/>
    <x v="0"/>
    <s v="MAQUILA ACERO FIGURADO 4"/>
    <x v="540"/>
    <x v="15"/>
  </r>
  <r>
    <x v="410"/>
    <x v="15"/>
    <d v="2011-01-21T15:00:00"/>
    <n v="745.1"/>
    <n v="745.1"/>
    <x v="0"/>
    <s v="MAQUILA ACERO FIGURADO 5"/>
    <x v="469"/>
    <x v="15"/>
  </r>
  <r>
    <x v="410"/>
    <x v="15"/>
    <d v="2011-01-21T15:00:00"/>
    <n v="677.5"/>
    <n v="677.5"/>
    <x v="0"/>
    <s v="MAQUILA ACERO FIGURADO 7"/>
    <x v="541"/>
    <x v="15"/>
  </r>
  <r>
    <x v="411"/>
    <x v="15"/>
    <d v="2011-01-21T15:00:00"/>
    <n v="66.599999999999994"/>
    <n v="66.599999999999994"/>
    <x v="0"/>
    <s v="MAQUILA ACERO FIGURADO 4"/>
    <x v="537"/>
    <x v="15"/>
  </r>
  <r>
    <x v="412"/>
    <x v="15"/>
    <d v="2011-01-21T15:00:00"/>
    <n v="150"/>
    <n v="3562.5"/>
    <x v="2"/>
    <s v="MAQUILA MALLA ELECT, M-106 C"/>
    <x v="542"/>
    <x v="15"/>
  </r>
  <r>
    <x v="413"/>
    <x v="15"/>
    <d v="2011-01-21T15:00:00"/>
    <n v="90"/>
    <n v="2137.5"/>
    <x v="2"/>
    <s v="MAQUILA MALLA ELECT, M-106 C"/>
    <x v="543"/>
    <x v="15"/>
  </r>
  <r>
    <x v="414"/>
    <x v="15"/>
    <d v="2011-01-21T15:00:00"/>
    <n v="121"/>
    <n v="2873.75"/>
    <x v="2"/>
    <s v="MAQUILA MALLA ELECT, M-106 C"/>
    <x v="544"/>
    <x v="15"/>
  </r>
  <r>
    <x v="415"/>
    <x v="15"/>
    <d v="2011-01-21T15:00:00"/>
    <n v="6344.8"/>
    <n v="6344.8"/>
    <x v="0"/>
    <s v="MAQUILA ACERO FIGURADO 3"/>
    <x v="545"/>
    <x v="15"/>
  </r>
  <r>
    <x v="416"/>
    <x v="15"/>
    <d v="2011-01-21T15:00:00"/>
    <n v="374.4"/>
    <n v="374.4"/>
    <x v="1"/>
    <s v="MAQUILA VARILLA RECTA 60 MIL N.5 X 12 MTS"/>
    <x v="4"/>
    <x v="15"/>
  </r>
  <r>
    <x v="416"/>
    <x v="15"/>
    <d v="2011-01-21T15:00:00"/>
    <n v="73.400000000000006"/>
    <n v="73.400000000000006"/>
    <x v="1"/>
    <s v="MAQUILA VARILLA RECTA 60 MIL N.7 X 12 MTS"/>
    <x v="4"/>
    <x v="15"/>
  </r>
  <r>
    <x v="416"/>
    <x v="15"/>
    <d v="2011-01-21T15:00:00"/>
    <n v="240"/>
    <n v="240"/>
    <x v="1"/>
    <s v="MAQUILA VARILLA RECTA 60 MIL N.8 X 12 MTS"/>
    <x v="4"/>
    <x v="15"/>
  </r>
  <r>
    <x v="416"/>
    <x v="15"/>
    <d v="2011-01-21T15:00:00"/>
    <n v="1076"/>
    <n v="1076"/>
    <x v="0"/>
    <s v="MAQUILA ACERO FIGURADO 4"/>
    <x v="471"/>
    <x v="15"/>
  </r>
  <r>
    <x v="416"/>
    <x v="15"/>
    <d v="2011-01-21T15:00:00"/>
    <n v="2930.1"/>
    <n v="2930.1"/>
    <x v="0"/>
    <s v="MAQUILA ACERO FIGURADO 5"/>
    <x v="546"/>
    <x v="15"/>
  </r>
  <r>
    <x v="416"/>
    <x v="15"/>
    <d v="2011-01-21T15:00:00"/>
    <n v="2679"/>
    <n v="2679"/>
    <x v="0"/>
    <s v="MAQUILA ACERO FIGURADO 7"/>
    <x v="547"/>
    <x v="15"/>
  </r>
  <r>
    <x v="416"/>
    <x v="15"/>
    <d v="2011-01-21T15:00:00"/>
    <n v="4485.2"/>
    <n v="4485.2"/>
    <x v="0"/>
    <s v="MAQUILA ACERO FIGURADO 8"/>
    <x v="548"/>
    <x v="15"/>
  </r>
  <r>
    <x v="417"/>
    <x v="15"/>
    <d v="2011-01-21T15:00:00"/>
    <n v="1238.4000000000001"/>
    <n v="1238.4000000000001"/>
    <x v="0"/>
    <s v="MAQUILA ACERO FIGURADO 4"/>
    <x v="549"/>
    <x v="15"/>
  </r>
  <r>
    <x v="418"/>
    <x v="15"/>
    <d v="2011-01-21T15:00:00"/>
    <n v="204"/>
    <n v="204"/>
    <x v="0"/>
    <s v="MAQUILA ACERO FIGURADO 4"/>
    <x v="550"/>
    <x v="15"/>
  </r>
  <r>
    <x v="419"/>
    <x v="15"/>
    <d v="2011-01-21T15:00:00"/>
    <n v="825.6"/>
    <n v="825.6"/>
    <x v="0"/>
    <s v="MAQUILA ACERO FIGURADO 7"/>
    <x v="551"/>
    <x v="15"/>
  </r>
  <r>
    <x v="419"/>
    <x v="15"/>
    <d v="2011-01-21T15:00:00"/>
    <n v="602"/>
    <n v="602"/>
    <x v="0"/>
    <s v="MAQUILA ACERO FIGURADO 8"/>
    <x v="552"/>
    <x v="15"/>
  </r>
  <r>
    <x v="420"/>
    <x v="15"/>
    <d v="2011-01-21T15:00:00"/>
    <n v="25.5"/>
    <n v="25.5"/>
    <x v="0"/>
    <s v="MAQUILA ACERO FIGURADO 4"/>
    <x v="553"/>
    <x v="15"/>
  </r>
  <r>
    <x v="420"/>
    <x v="15"/>
    <d v="2011-01-21T15:00:00"/>
    <n v="27.1"/>
    <n v="27.1"/>
    <x v="0"/>
    <s v="MAQUILA ACERO FIGURADO 5"/>
    <x v="21"/>
    <x v="15"/>
  </r>
  <r>
    <x v="421"/>
    <x v="15"/>
    <d v="2011-01-21T15:00:00"/>
    <n v="1763.8"/>
    <n v="1763.8"/>
    <x v="0"/>
    <s v="MAQUILA ACERO FIGURADO 4"/>
    <x v="554"/>
    <x v="15"/>
  </r>
  <r>
    <x v="421"/>
    <x v="15"/>
    <d v="2011-01-21T15:00:00"/>
    <n v="777.1"/>
    <n v="777.1"/>
    <x v="0"/>
    <s v="MAQUILA ACERO FIGURADO 5"/>
    <x v="555"/>
    <x v="15"/>
  </r>
  <r>
    <x v="422"/>
    <x v="15"/>
    <d v="2011-01-21T15:00:00"/>
    <n v="2042"/>
    <n v="2042"/>
    <x v="0"/>
    <s v="MAQUILA ACERO FIGURADO 5"/>
    <x v="556"/>
    <x v="15"/>
  </r>
  <r>
    <x v="423"/>
    <x v="15"/>
    <d v="2011-01-21T15:00:00"/>
    <n v="2088"/>
    <n v="11588"/>
    <x v="1"/>
    <s v="MAQUILA VARILLA ENDEREZADA 60 MIL 1/2 X 6 MTS APDR"/>
    <x v="4"/>
    <x v="15"/>
  </r>
  <r>
    <x v="424"/>
    <x v="15"/>
    <d v="2011-01-21T15:00:00"/>
    <n v="2789.3"/>
    <n v="2789.3"/>
    <x v="1"/>
    <s v="MAQUILA VARILLA RECTA 60 MIL N.5 X 12 MTS"/>
    <x v="4"/>
    <x v="15"/>
  </r>
  <r>
    <x v="425"/>
    <x v="15"/>
    <d v="2011-01-21T15:00:00"/>
    <n v="936"/>
    <n v="936"/>
    <x v="1"/>
    <s v="MAQUILA VARILLA RECTA 60 MIL N.5 X 12 MTS"/>
    <x v="4"/>
    <x v="15"/>
  </r>
  <r>
    <x v="426"/>
    <x v="15"/>
    <d v="2011-01-21T15:00:00"/>
    <n v="355.7"/>
    <n v="355.7"/>
    <x v="1"/>
    <s v="MAQUILA VARILLA RECTA 60 MIL N.5 X 12 MTS"/>
    <x v="4"/>
    <x v="15"/>
  </r>
  <r>
    <x v="427"/>
    <x v="15"/>
    <d v="2011-01-21T15:00:00"/>
    <n v="2808"/>
    <n v="2808"/>
    <x v="1"/>
    <s v="MAQUILA VARILLA RECTA 60 MIL N.5 X 12 MTS"/>
    <x v="4"/>
    <x v="15"/>
  </r>
  <r>
    <x v="428"/>
    <x v="15"/>
    <d v="2011-01-21T15:00:00"/>
    <n v="3744"/>
    <n v="3744"/>
    <x v="1"/>
    <s v="MAQUILA VARILLA RECTA 60 MIL N.5 X 12 MTS"/>
    <x v="4"/>
    <x v="15"/>
  </r>
  <r>
    <x v="429"/>
    <x v="15"/>
    <d v="2011-01-21T15:00:00"/>
    <n v="540"/>
    <n v="540"/>
    <x v="0"/>
    <s v="MAQUILA ACERO FIGURADO 3"/>
    <x v="557"/>
    <x v="15"/>
  </r>
  <r>
    <x v="429"/>
    <x v="15"/>
    <d v="2011-01-21T15:00:00"/>
    <n v="775.6"/>
    <n v="775.6"/>
    <x v="0"/>
    <s v="MAQUILA ACERO FIGURADO 5"/>
    <x v="558"/>
    <x v="15"/>
  </r>
  <r>
    <x v="430"/>
    <x v="15"/>
    <d v="2011-01-21T15:00:00"/>
    <n v="141"/>
    <n v="141"/>
    <x v="0"/>
    <s v="MAQUILA ACERO FIGURADO 5"/>
    <x v="559"/>
    <x v="15"/>
  </r>
  <r>
    <x v="430"/>
    <x v="15"/>
    <d v="2011-01-21T15:00:00"/>
    <n v="203.4"/>
    <n v="203.4"/>
    <x v="0"/>
    <s v="MAQUILA ACERO FIGURADO 6"/>
    <x v="550"/>
    <x v="15"/>
  </r>
  <r>
    <x v="431"/>
    <x v="15"/>
    <d v="2011-01-21T15:00:00"/>
    <n v="78.400000000000006"/>
    <n v="78.400000000000006"/>
    <x v="0"/>
    <s v="MAQUILA ACERO FIGURADO 4"/>
    <x v="249"/>
    <x v="15"/>
  </r>
  <r>
    <x v="431"/>
    <x v="15"/>
    <d v="2011-01-21T15:00:00"/>
    <n v="157.9"/>
    <n v="157.9"/>
    <x v="0"/>
    <s v="MAQUILA ACERO FIGURADO 5"/>
    <x v="560"/>
    <x v="15"/>
  </r>
  <r>
    <x v="432"/>
    <x v="15"/>
    <d v="2011-01-21T15:00:00"/>
    <n v="282"/>
    <n v="282"/>
    <x v="0"/>
    <s v="MAQUILA ACERO FIGURADO 5"/>
    <x v="561"/>
    <x v="15"/>
  </r>
  <r>
    <x v="433"/>
    <x v="15"/>
    <d v="2011-01-21T15:00:00"/>
    <n v="8539.4"/>
    <n v="8539.4"/>
    <x v="0"/>
    <s v="MAQUILA ACERO FIGURADO 5"/>
    <x v="562"/>
    <x v="15"/>
  </r>
  <r>
    <x v="434"/>
    <x v="15"/>
    <d v="2011-01-21T15:00:00"/>
    <n v="175.6"/>
    <n v="175.6"/>
    <x v="0"/>
    <s v="MAQUILA ACERO FIGURADO 4"/>
    <x v="563"/>
    <x v="15"/>
  </r>
  <r>
    <x v="434"/>
    <x v="15"/>
    <d v="2011-01-21T15:00:00"/>
    <n v="590"/>
    <n v="590"/>
    <x v="0"/>
    <s v="MAQUILA ACERO FIGURADO 5"/>
    <x v="564"/>
    <x v="15"/>
  </r>
  <r>
    <x v="434"/>
    <x v="15"/>
    <d v="2011-01-21T15:00:00"/>
    <n v="640.20000000000005"/>
    <n v="640.20000000000005"/>
    <x v="0"/>
    <s v="MAQUILA ACERO FIGURADO 7"/>
    <x v="565"/>
    <x v="15"/>
  </r>
  <r>
    <x v="435"/>
    <x v="16"/>
    <d v="2011-01-22T15:00:00"/>
    <n v="1788"/>
    <n v="1788"/>
    <x v="1"/>
    <s v="MAQUILA VARILLA RECTA 60 MIL N.4 X 12 MTS"/>
    <x v="4"/>
    <x v="16"/>
  </r>
  <r>
    <x v="435"/>
    <x v="16"/>
    <d v="2011-01-22T15:00:00"/>
    <n v="2380.8000000000002"/>
    <n v="2380.8000000000002"/>
    <x v="0"/>
    <s v="MAQUILA ACERO FIGURADO 4"/>
    <x v="49"/>
    <x v="16"/>
  </r>
  <r>
    <x v="436"/>
    <x v="16"/>
    <d v="2011-01-22T15:00:00"/>
    <n v="838.1"/>
    <n v="838.1"/>
    <x v="0"/>
    <s v="MAQUILA ACERO FIGURADO 3"/>
    <x v="566"/>
    <x v="16"/>
  </r>
  <r>
    <x v="436"/>
    <x v="16"/>
    <d v="2011-01-22T15:00:00"/>
    <n v="207"/>
    <n v="207"/>
    <x v="0"/>
    <s v="MAQUILA ACERO FIGURADO 4"/>
    <x v="567"/>
    <x v="16"/>
  </r>
  <r>
    <x v="436"/>
    <x v="16"/>
    <d v="2011-01-22T15:00:00"/>
    <n v="1366.6"/>
    <n v="1366.6"/>
    <x v="0"/>
    <s v="MAQUILA ACERO FIGURADO 5"/>
    <x v="568"/>
    <x v="16"/>
  </r>
  <r>
    <x v="436"/>
    <x v="16"/>
    <d v="2011-01-22T15:00:00"/>
    <n v="1575.4"/>
    <n v="1575.4"/>
    <x v="0"/>
    <s v="MAQUILA ACERO FIGURADO 6"/>
    <x v="569"/>
    <x v="16"/>
  </r>
  <r>
    <x v="436"/>
    <x v="16"/>
    <d v="2011-01-22T15:00:00"/>
    <n v="985.3"/>
    <n v="985.3"/>
    <x v="0"/>
    <s v="MAQUILA ACERO FIGURADO 7"/>
    <x v="188"/>
    <x v="16"/>
  </r>
  <r>
    <x v="436"/>
    <x v="16"/>
    <d v="2011-01-22T15:00:00"/>
    <n v="634"/>
    <n v="634"/>
    <x v="0"/>
    <s v="MAQUILA ACERO FIGURADO 8"/>
    <x v="570"/>
    <x v="16"/>
  </r>
  <r>
    <x v="437"/>
    <x v="16"/>
    <d v="2011-01-22T15:00:00"/>
    <n v="257"/>
    <n v="257"/>
    <x v="1"/>
    <s v="MAQUILA VARILLA RECTA 60 MIL N.7 X 12 MTS"/>
    <x v="4"/>
    <x v="16"/>
  </r>
  <r>
    <x v="437"/>
    <x v="16"/>
    <d v="2011-01-22T15:00:00"/>
    <n v="1606.9"/>
    <n v="1606.9"/>
    <x v="0"/>
    <s v="MAQUILA ACERO FIGURADO 3"/>
    <x v="571"/>
    <x v="16"/>
  </r>
  <r>
    <x v="437"/>
    <x v="16"/>
    <d v="2011-01-22T15:00:00"/>
    <n v="1622.6"/>
    <n v="1622.6"/>
    <x v="0"/>
    <s v="MAQUILA ACERO FIGURADO 5"/>
    <x v="572"/>
    <x v="16"/>
  </r>
  <r>
    <x v="437"/>
    <x v="16"/>
    <d v="2011-01-22T15:00:00"/>
    <n v="2585.6999999999998"/>
    <n v="2585.6999999999998"/>
    <x v="0"/>
    <s v="MAQUILA ACERO FIGURADO 7"/>
    <x v="573"/>
    <x v="16"/>
  </r>
  <r>
    <x v="437"/>
    <x v="16"/>
    <d v="2011-01-22T15:00:00"/>
    <n v="316"/>
    <n v="316"/>
    <x v="0"/>
    <s v="MAQUILA ACERO FIGURADO 8"/>
    <x v="574"/>
    <x v="16"/>
  </r>
  <r>
    <x v="438"/>
    <x v="16"/>
    <d v="2011-01-22T15:00:00"/>
    <n v="46"/>
    <n v="865.26"/>
    <x v="2"/>
    <s v="MAQUILA MALLA ELECT, M-084 C"/>
    <x v="575"/>
    <x v="16"/>
  </r>
  <r>
    <x v="439"/>
    <x v="16"/>
    <d v="2011-01-22T15:00:00"/>
    <n v="56"/>
    <n v="1053.3599999999999"/>
    <x v="2"/>
    <s v="MAQUILA MALLA ELECT, M-084 C"/>
    <x v="576"/>
    <x v="16"/>
  </r>
  <r>
    <x v="440"/>
    <x v="16"/>
    <d v="2011-01-22T15:00:00"/>
    <n v="56"/>
    <n v="1053.3599999999999"/>
    <x v="2"/>
    <s v="MAQUILA MALLA ELECT, M-084 C"/>
    <x v="576"/>
    <x v="16"/>
  </r>
  <r>
    <x v="441"/>
    <x v="16"/>
    <d v="2011-01-22T15:00:00"/>
    <n v="35"/>
    <n v="1476.3"/>
    <x v="2"/>
    <s v="MAQUILA MALLA ELECT. M 188 C"/>
    <x v="577"/>
    <x v="16"/>
  </r>
  <r>
    <x v="441"/>
    <x v="16"/>
    <d v="2011-01-22T15:00:00"/>
    <n v="2"/>
    <n v="98.8"/>
    <x v="2"/>
    <s v="MAQUILA MALLA ELECT, M-221 CERTIFICADA"/>
    <x v="578"/>
    <x v="16"/>
  </r>
  <r>
    <x v="441"/>
    <x v="16"/>
    <d v="2011-01-22T15:00:00"/>
    <n v="10"/>
    <n v="659.3"/>
    <x v="2"/>
    <s v="MAQUILA MALLA ELECT.  M-295 C"/>
    <x v="107"/>
    <x v="16"/>
  </r>
  <r>
    <x v="442"/>
    <x v="16"/>
    <d v="2011-01-22T15:00:00"/>
    <n v="72"/>
    <n v="1085.76"/>
    <x v="2"/>
    <s v="MAQUILA MALLA ELECT. H-084 C"/>
    <x v="579"/>
    <x v="16"/>
  </r>
  <r>
    <x v="443"/>
    <x v="16"/>
    <d v="2011-01-22T15:00:00"/>
    <n v="3024"/>
    <n v="3024"/>
    <x v="1"/>
    <s v="MAQUILA VARILLA RECTA 60 MIL N.3 X 12 MTS"/>
    <x v="4"/>
    <x v="16"/>
  </r>
  <r>
    <x v="444"/>
    <x v="16"/>
    <d v="2011-01-22T15:00:00"/>
    <n v="5162.8999999999996"/>
    <n v="5162.8999999999996"/>
    <x v="0"/>
    <s v="MAQUILA ACERO FIGURADO 6"/>
    <x v="580"/>
    <x v="16"/>
  </r>
  <r>
    <x v="445"/>
    <x v="16"/>
    <d v="2011-01-22T15:00:00"/>
    <n v="3132"/>
    <n v="17709"/>
    <x v="1"/>
    <s v="MAQUILA VARILLA ENDEREZADA 60 MIL 1/2 X 6 MTS APDR"/>
    <x v="4"/>
    <x v="16"/>
  </r>
  <r>
    <x v="446"/>
    <x v="16"/>
    <d v="2011-01-22T15:00:00"/>
    <n v="3132"/>
    <n v="17780"/>
    <x v="1"/>
    <s v="MAQUILA VARILLA ENDEREZADA 60 MIL 1/2 X 6 MTS APDR"/>
    <x v="4"/>
    <x v="16"/>
  </r>
  <r>
    <x v="447"/>
    <x v="16"/>
    <d v="2011-01-22T15:00:00"/>
    <n v="6"/>
    <n v="6"/>
    <x v="0"/>
    <s v="MAQUILA ACERO FIGURADO 4"/>
    <x v="264"/>
    <x v="16"/>
  </r>
  <r>
    <x v="447"/>
    <x v="16"/>
    <d v="2011-01-22T15:00:00"/>
    <n v="5790.7"/>
    <n v="5790.7"/>
    <x v="0"/>
    <s v="MAQUILA ACERO FIGURADO 5"/>
    <x v="581"/>
    <x v="16"/>
  </r>
  <r>
    <x v="447"/>
    <x v="16"/>
    <d v="2011-01-22T15:00:00"/>
    <n v="405"/>
    <n v="405"/>
    <x v="0"/>
    <s v="MAQUILA ACERO FIGURADO 6"/>
    <x v="582"/>
    <x v="16"/>
  </r>
  <r>
    <x v="447"/>
    <x v="16"/>
    <d v="2011-01-22T15:00:00"/>
    <n v="4499.5"/>
    <n v="4499.5"/>
    <x v="0"/>
    <s v="MAQUILA ACERO FIGURADO 7"/>
    <x v="583"/>
    <x v="16"/>
  </r>
  <r>
    <x v="447"/>
    <x v="16"/>
    <d v="2011-01-22T15:00:00"/>
    <n v="777"/>
    <n v="777"/>
    <x v="0"/>
    <s v="MAQUILA ACERO FIGURADO 8"/>
    <x v="555"/>
    <x v="16"/>
  </r>
  <r>
    <x v="448"/>
    <x v="16"/>
    <d v="2011-01-22T15:00:00"/>
    <n v="246"/>
    <n v="246"/>
    <x v="1"/>
    <s v="MAQUILA VARILLA GRAFIL 5.0 MM  C"/>
    <x v="4"/>
    <x v="16"/>
  </r>
  <r>
    <x v="448"/>
    <x v="16"/>
    <d v="2011-01-22T15:00:00"/>
    <n v="187.9"/>
    <n v="187.9"/>
    <x v="1"/>
    <s v="MAQUILA VARILLA  GRAFIL 6.5 MM C"/>
    <x v="4"/>
    <x v="16"/>
  </r>
  <r>
    <x v="448"/>
    <x v="16"/>
    <d v="2011-01-22T15:00:00"/>
    <n v="44.7"/>
    <n v="44.7"/>
    <x v="1"/>
    <s v="MAQUILA VARILLA GRAFIL 7.0 MM  X 6 MTS C"/>
    <x v="4"/>
    <x v="16"/>
  </r>
  <r>
    <x v="448"/>
    <x v="16"/>
    <d v="2011-01-22T15:00:00"/>
    <n v="178.5"/>
    <n v="178.5"/>
    <x v="1"/>
    <s v="MAQUILA VARILLA GRAFIL 7.5 MM C"/>
    <x v="4"/>
    <x v="16"/>
  </r>
  <r>
    <x v="448"/>
    <x v="16"/>
    <d v="2011-01-22T15:00:00"/>
    <n v="48"/>
    <n v="87.024000000000001"/>
    <x v="1"/>
    <s v="MAQUILA VARILLA GRAFIL 7.0 MM  X 6 MTS C"/>
    <x v="4"/>
    <x v="16"/>
  </r>
  <r>
    <x v="449"/>
    <x v="16"/>
    <d v="2011-01-22T15:00:00"/>
    <n v="182.5"/>
    <n v="182.5"/>
    <x v="1"/>
    <s v="MAQUILA VARILLA GRAFIL 5.0 MM  C"/>
    <x v="4"/>
    <x v="16"/>
  </r>
  <r>
    <x v="449"/>
    <x v="16"/>
    <d v="2011-01-22T15:00:00"/>
    <n v="211"/>
    <n v="211"/>
    <x v="1"/>
    <s v="MAQUILA VARILLA  GRAFIL 6.5 MM C"/>
    <x v="4"/>
    <x v="16"/>
  </r>
  <r>
    <x v="449"/>
    <x v="16"/>
    <d v="2011-01-22T15:00:00"/>
    <n v="40.4"/>
    <n v="40.4"/>
    <x v="1"/>
    <s v="MAQUILA VARILLA GRAFIL 7.0 MM  X 6 MTS C"/>
    <x v="4"/>
    <x v="16"/>
  </r>
  <r>
    <x v="449"/>
    <x v="16"/>
    <d v="2011-01-22T15:00:00"/>
    <n v="151.9"/>
    <n v="151.9"/>
    <x v="1"/>
    <s v="MAQUILA VARILLA GRAFIL 7.5 MM C"/>
    <x v="4"/>
    <x v="16"/>
  </r>
  <r>
    <x v="449"/>
    <x v="16"/>
    <d v="2011-01-22T15:00:00"/>
    <n v="40"/>
    <n v="72.52"/>
    <x v="1"/>
    <s v="MAQUILA VARILLA GRAFIL 7.0 MM  X 6 MTS C"/>
    <x v="4"/>
    <x v="16"/>
  </r>
  <r>
    <x v="450"/>
    <x v="16"/>
    <d v="2011-01-22T15:00:00"/>
    <n v="21.4"/>
    <n v="21.4"/>
    <x v="1"/>
    <s v="MAQUILA  VARILLA GRAFIL 4.0 MM C"/>
    <x v="4"/>
    <x v="16"/>
  </r>
  <r>
    <x v="450"/>
    <x v="16"/>
    <d v="2011-01-22T15:00:00"/>
    <n v="42.1"/>
    <n v="42.1"/>
    <x v="1"/>
    <s v="MAQUILA VARILLA GRAFIL 5.0 MM  C"/>
    <x v="4"/>
    <x v="16"/>
  </r>
  <r>
    <x v="450"/>
    <x v="16"/>
    <d v="2011-01-22T15:00:00"/>
    <n v="19.399999999999999"/>
    <n v="19.399999999999999"/>
    <x v="1"/>
    <s v="MAQUILA VARILLA GRAFIL 5.5 MM C"/>
    <x v="4"/>
    <x v="16"/>
  </r>
  <r>
    <x v="450"/>
    <x v="16"/>
    <d v="2011-01-22T15:00:00"/>
    <n v="3.6"/>
    <n v="3.6"/>
    <x v="1"/>
    <s v="MAQUILA VARILLA GRAFIL 6.0 MM C"/>
    <x v="4"/>
    <x v="16"/>
  </r>
  <r>
    <x v="450"/>
    <x v="16"/>
    <d v="2011-01-22T15:00:00"/>
    <n v="7.3"/>
    <n v="7.3"/>
    <x v="1"/>
    <s v="MAQUILA VARILLA  GRAFIL 6.5 MM C"/>
    <x v="4"/>
    <x v="16"/>
  </r>
  <r>
    <x v="450"/>
    <x v="16"/>
    <d v="2011-01-22T15:00:00"/>
    <n v="17.600000000000001"/>
    <n v="17.600000000000001"/>
    <x v="1"/>
    <s v="MAQUILA VARILLA GRAFIL 7.0 MM  X 6 MTS C"/>
    <x v="4"/>
    <x v="16"/>
  </r>
  <r>
    <x v="451"/>
    <x v="16"/>
    <d v="2011-01-22T15:00:00"/>
    <n v="2"/>
    <n v="71.06"/>
    <x v="2"/>
    <s v="MAQUILA MALLA ELECT. M-159 C"/>
    <x v="96"/>
    <x v="16"/>
  </r>
  <r>
    <x v="452"/>
    <x v="17"/>
    <d v="2011-01-23T15:00:00"/>
    <n v="1116"/>
    <n v="1116"/>
    <x v="0"/>
    <s v="MAQUILA ACERO FIGURADO 6"/>
    <x v="584"/>
    <x v="17"/>
  </r>
  <r>
    <x v="453"/>
    <x v="17"/>
    <d v="2011-01-23T15:00:00"/>
    <n v="9729.5"/>
    <n v="9729.5"/>
    <x v="0"/>
    <s v="MAQUILA ACERO FIGURADO 6"/>
    <x v="585"/>
    <x v="17"/>
  </r>
  <r>
    <x v="454"/>
    <x v="17"/>
    <d v="2011-01-23T15:00:00"/>
    <n v="2016"/>
    <n v="2016"/>
    <x v="1"/>
    <s v="MAQUILA VARILLA RECTA 60 MIL N.3 X 12 MTS"/>
    <x v="4"/>
    <x v="17"/>
  </r>
  <r>
    <x v="454"/>
    <x v="17"/>
    <d v="2011-01-23T15:00:00"/>
    <n v="280.8"/>
    <n v="280.8"/>
    <x v="1"/>
    <s v="MAQUILA VARILLA RECTA 60 MIL N.5 X 12 MTS"/>
    <x v="4"/>
    <x v="17"/>
  </r>
  <r>
    <x v="454"/>
    <x v="17"/>
    <d v="2011-01-23T15:00:00"/>
    <n v="729"/>
    <n v="729"/>
    <x v="1"/>
    <s v="MAQUILA VARILLA RECTA 60 MIL N.6 X 12 MTS"/>
    <x v="4"/>
    <x v="17"/>
  </r>
  <r>
    <x v="454"/>
    <x v="17"/>
    <d v="2011-01-23T15:00:00"/>
    <n v="293.8"/>
    <n v="293.8"/>
    <x v="1"/>
    <s v="MAQUILA VARILLA RECTA 60 MIL N.7 X 12 MTS"/>
    <x v="4"/>
    <x v="17"/>
  </r>
  <r>
    <x v="454"/>
    <x v="17"/>
    <d v="2011-01-23T15:00:00"/>
    <n v="240"/>
    <n v="240"/>
    <x v="1"/>
    <s v="MAQUILA VARILLA RECTA 60 MIL N.8 X 12 MTS"/>
    <x v="4"/>
    <x v="17"/>
  </r>
  <r>
    <x v="454"/>
    <x v="17"/>
    <d v="2011-01-23T15:00:00"/>
    <n v="8832.4"/>
    <n v="8832.4"/>
    <x v="0"/>
    <s v="MAQUILA ACERO FIGURADO 3"/>
    <x v="586"/>
    <x v="17"/>
  </r>
  <r>
    <x v="454"/>
    <x v="17"/>
    <d v="2011-01-23T15:00:00"/>
    <n v="10138.5"/>
    <n v="10138.5"/>
    <x v="0"/>
    <s v="MAQUILA ACERO FIGURADO 6"/>
    <x v="587"/>
    <x v="17"/>
  </r>
  <r>
    <x v="455"/>
    <x v="18"/>
    <d v="2011-01-24T15:00:00"/>
    <n v="7894.6"/>
    <n v="7894.6"/>
    <x v="0"/>
    <s v="MAQUILA ACERO FIGURADO 3"/>
    <x v="588"/>
    <x v="17"/>
  </r>
  <r>
    <x v="456"/>
    <x v="18"/>
    <d v="2011-01-24T15:00:00"/>
    <n v="2824.8"/>
    <n v="2824.8"/>
    <x v="0"/>
    <s v="MAQUILA ACERO FIGURADO 3"/>
    <x v="589"/>
    <x v="17"/>
  </r>
  <r>
    <x v="457"/>
    <x v="18"/>
    <d v="2011-01-24T15:00:00"/>
    <n v="350.2"/>
    <n v="350.2"/>
    <x v="0"/>
    <s v="MAQUILA ACERO FIGURADO 3"/>
    <x v="590"/>
    <x v="17"/>
  </r>
  <r>
    <x v="457"/>
    <x v="18"/>
    <d v="2011-01-24T15:00:00"/>
    <n v="18"/>
    <n v="18"/>
    <x v="0"/>
    <s v="MAQUILA ACERO FIGURADO 4"/>
    <x v="591"/>
    <x v="17"/>
  </r>
  <r>
    <x v="457"/>
    <x v="18"/>
    <d v="2011-01-24T15:00:00"/>
    <n v="1514"/>
    <n v="1514"/>
    <x v="0"/>
    <s v="MAQUILA ACERO FIGURADO 5"/>
    <x v="592"/>
    <x v="17"/>
  </r>
  <r>
    <x v="457"/>
    <x v="18"/>
    <d v="2011-01-24T15:00:00"/>
    <n v="3311.5"/>
    <n v="3311.5"/>
    <x v="0"/>
    <s v="MAQUILA ACERO FIGURADO 7"/>
    <x v="593"/>
    <x v="17"/>
  </r>
  <r>
    <x v="457"/>
    <x v="18"/>
    <d v="2011-01-24T15:00:00"/>
    <n v="5454"/>
    <n v="5454"/>
    <x v="0"/>
    <s v="MAQUILA ACERO FIGURADO 8"/>
    <x v="594"/>
    <x v="17"/>
  </r>
  <r>
    <x v="458"/>
    <x v="18"/>
    <d v="2011-01-24T15:00:00"/>
    <n v="2681.5"/>
    <n v="2681.5"/>
    <x v="0"/>
    <s v="MAQUILA ACERO FIGURADO 6"/>
    <x v="595"/>
    <x v="17"/>
  </r>
  <r>
    <x v="459"/>
    <x v="18"/>
    <d v="2011-01-24T15:00:00"/>
    <n v="2893.6"/>
    <n v="2893.6"/>
    <x v="0"/>
    <s v="MAQUILA ACERO FIGURADO 3"/>
    <x v="596"/>
    <x v="17"/>
  </r>
  <r>
    <x v="459"/>
    <x v="18"/>
    <d v="2011-01-24T15:00:00"/>
    <n v="378"/>
    <n v="378"/>
    <x v="0"/>
    <s v="MAQUILA ACERO FIGURADO 6"/>
    <x v="597"/>
    <x v="17"/>
  </r>
  <r>
    <x v="460"/>
    <x v="18"/>
    <d v="2011-01-24T15:00:00"/>
    <n v="546.79999999999995"/>
    <n v="546.79999999999995"/>
    <x v="0"/>
    <s v="MAQUILA ACERO FIGURADO 6"/>
    <x v="598"/>
    <x v="17"/>
  </r>
  <r>
    <x v="461"/>
    <x v="18"/>
    <d v="2011-01-24T15:00:00"/>
    <n v="161.1"/>
    <n v="161.1"/>
    <x v="0"/>
    <s v="MAQUILA ACERO FIGURADO 3"/>
    <x v="599"/>
    <x v="17"/>
  </r>
  <r>
    <x v="462"/>
    <x v="18"/>
    <d v="2011-01-24T15:00:00"/>
    <n v="2225.8000000000002"/>
    <n v="2225.8000000000002"/>
    <x v="0"/>
    <s v="MAQUILA ACERO FIGURADO 3"/>
    <x v="600"/>
    <x v="17"/>
  </r>
  <r>
    <x v="463"/>
    <x v="18"/>
    <d v="2011-01-24T15:00:00"/>
    <n v="2005.8"/>
    <n v="2005.8"/>
    <x v="0"/>
    <s v="MAQUILA ACERO FIGURADO 3"/>
    <x v="601"/>
    <x v="17"/>
  </r>
  <r>
    <x v="464"/>
    <x v="18"/>
    <d v="2011-01-24T15:00:00"/>
    <n v="355.8"/>
    <n v="355.8"/>
    <x v="0"/>
    <s v="MAQUILA ACERO FIGURADO 3"/>
    <x v="602"/>
    <x v="17"/>
  </r>
  <r>
    <x v="465"/>
    <x v="18"/>
    <d v="2011-01-24T15:00:00"/>
    <n v="26.9"/>
    <n v="26.9"/>
    <x v="1"/>
    <s v="MAQUILA VARILLA RECTA 60 MIL N.3 X 12 MTS"/>
    <x v="4"/>
    <x v="17"/>
  </r>
  <r>
    <x v="465"/>
    <x v="18"/>
    <d v="2011-01-24T15:00:00"/>
    <n v="72"/>
    <n v="72"/>
    <x v="1"/>
    <s v="MAQUILA VARILLA RECTA 60 MIL N.4 X 12 MTS"/>
    <x v="4"/>
    <x v="17"/>
  </r>
  <r>
    <x v="465"/>
    <x v="18"/>
    <d v="2011-01-24T15:00:00"/>
    <n v="51.2"/>
    <n v="51.2"/>
    <x v="0"/>
    <s v="MAQUILA ACERO FIGURADO 2"/>
    <x v="603"/>
    <x v="17"/>
  </r>
  <r>
    <x v="465"/>
    <x v="18"/>
    <d v="2011-01-24T15:00:00"/>
    <n v="1990"/>
    <n v="1990"/>
    <x v="0"/>
    <s v="MAQUILA ACERO FIGURADO 3"/>
    <x v="495"/>
    <x v="17"/>
  </r>
  <r>
    <x v="465"/>
    <x v="18"/>
    <d v="2011-01-24T15:00:00"/>
    <n v="812.9"/>
    <n v="812.9"/>
    <x v="0"/>
    <s v="MAQUILA ACERO FIGURADO 4"/>
    <x v="604"/>
    <x v="17"/>
  </r>
  <r>
    <x v="465"/>
    <x v="18"/>
    <d v="2011-01-24T15:00:00"/>
    <n v="864.2"/>
    <n v="864.2"/>
    <x v="0"/>
    <s v="MAQUILA ACERO FIGURADO 5"/>
    <x v="605"/>
    <x v="17"/>
  </r>
  <r>
    <x v="465"/>
    <x v="18"/>
    <d v="2011-01-24T15:00:00"/>
    <n v="272.5"/>
    <n v="272.5"/>
    <x v="0"/>
    <s v="MAQUILA ACERO FIGURADO 6"/>
    <x v="606"/>
    <x v="17"/>
  </r>
  <r>
    <x v="465"/>
    <x v="18"/>
    <d v="2011-01-24T15:00:00"/>
    <n v="62.4"/>
    <n v="62.4"/>
    <x v="0"/>
    <s v="MAQUILA ACERO FIGURADO 7"/>
    <x v="607"/>
    <x v="17"/>
  </r>
  <r>
    <x v="466"/>
    <x v="18"/>
    <d v="2011-01-24T15:00:00"/>
    <n v="1890.7"/>
    <n v="1890.7"/>
    <x v="1"/>
    <s v="MAQUILA VARILLA RECTA 60 MIL N.5 X 12 MTS"/>
    <x v="4"/>
    <x v="17"/>
  </r>
  <r>
    <x v="466"/>
    <x v="18"/>
    <d v="2011-01-24T15:00:00"/>
    <n v="2779.2"/>
    <n v="2779.2"/>
    <x v="0"/>
    <s v="MAQUILA ACERO FIGURADO 8"/>
    <x v="608"/>
    <x v="17"/>
  </r>
  <r>
    <x v="467"/>
    <x v="18"/>
    <d v="2011-01-24T15:00:00"/>
    <n v="11734.8"/>
    <n v="11734.8"/>
    <x v="0"/>
    <s v="MAQUILA ACERO FIGURADO 6"/>
    <x v="609"/>
    <x v="17"/>
  </r>
  <r>
    <x v="468"/>
    <x v="18"/>
    <d v="2011-01-24T15:00:00"/>
    <n v="360"/>
    <n v="360"/>
    <x v="0"/>
    <s v="MAQUILA ACERO FIGURADO 4"/>
    <x v="610"/>
    <x v="17"/>
  </r>
  <r>
    <x v="468"/>
    <x v="18"/>
    <d v="2011-01-24T15:00:00"/>
    <n v="187.2"/>
    <n v="187.2"/>
    <x v="0"/>
    <s v="MAQUILA ACERO FIGURADO 5"/>
    <x v="412"/>
    <x v="17"/>
  </r>
  <r>
    <x v="469"/>
    <x v="18"/>
    <d v="2011-01-24T15:00:00"/>
    <n v="966.9"/>
    <n v="966.9"/>
    <x v="0"/>
    <s v="MAQUILA ACERO FIGURADO 6"/>
    <x v="611"/>
    <x v="17"/>
  </r>
  <r>
    <x v="470"/>
    <x v="18"/>
    <d v="2011-01-24T15:00:00"/>
    <n v="432.9"/>
    <n v="432.9"/>
    <x v="0"/>
    <s v="MAQUILA ACERO FIGURADO 6"/>
    <x v="463"/>
    <x v="17"/>
  </r>
  <r>
    <x v="471"/>
    <x v="18"/>
    <d v="2011-01-24T15:00:00"/>
    <n v="358"/>
    <n v="358"/>
    <x v="0"/>
    <s v="MAQUILA ACERO FIGURADO 6"/>
    <x v="156"/>
    <x v="17"/>
  </r>
  <r>
    <x v="472"/>
    <x v="18"/>
    <d v="2011-01-24T15:00:00"/>
    <n v="3536.6"/>
    <n v="3536.6"/>
    <x v="0"/>
    <s v="MAQUILA ACERO FIGURADO 6"/>
    <x v="612"/>
    <x v="17"/>
  </r>
  <r>
    <x v="473"/>
    <x v="18"/>
    <d v="2011-01-24T15:00:00"/>
    <n v="1199.2"/>
    <n v="1199.2"/>
    <x v="0"/>
    <s v="MAQUILA ACERO FIGURADO 5"/>
    <x v="613"/>
    <x v="17"/>
  </r>
  <r>
    <x v="473"/>
    <x v="18"/>
    <d v="2011-01-24T15:00:00"/>
    <n v="1101"/>
    <n v="1101"/>
    <x v="0"/>
    <s v="MAQUILA ACERO FIGURADO 7"/>
    <x v="223"/>
    <x v="17"/>
  </r>
  <r>
    <x v="473"/>
    <x v="18"/>
    <d v="2011-01-24T15:00:00"/>
    <n v="2542"/>
    <n v="2542"/>
    <x v="0"/>
    <s v="MAQUILA ACERO FIGURADO 8"/>
    <x v="614"/>
    <x v="17"/>
  </r>
  <r>
    <x v="474"/>
    <x v="18"/>
    <d v="2011-01-24T15:00:00"/>
    <n v="5855.7"/>
    <n v="5855.7"/>
    <x v="0"/>
    <s v="MAQUILA ACERO FIGURADO 6"/>
    <x v="615"/>
    <x v="17"/>
  </r>
  <r>
    <x v="475"/>
    <x v="18"/>
    <d v="2011-01-24T15:00:00"/>
    <n v="2291.9"/>
    <n v="2291.9"/>
    <x v="0"/>
    <s v="MAQUILA ACERO FIGURADO 3"/>
    <x v="616"/>
    <x v="17"/>
  </r>
  <r>
    <x v="476"/>
    <x v="18"/>
    <d v="2011-01-24T15:00:00"/>
    <n v="550.29999999999995"/>
    <n v="550.29999999999995"/>
    <x v="0"/>
    <s v="MAQUILA ACERO FIGURADO 3"/>
    <x v="617"/>
    <x v="17"/>
  </r>
  <r>
    <x v="476"/>
    <x v="18"/>
    <d v="2011-01-24T15:00:00"/>
    <n v="62"/>
    <n v="62"/>
    <x v="0"/>
    <s v="MAQUILA ACERO FIGURADO 4"/>
    <x v="607"/>
    <x v="17"/>
  </r>
  <r>
    <x v="477"/>
    <x v="18"/>
    <d v="2011-01-24T15:00:00"/>
    <n v="264.60000000000002"/>
    <n v="264.60000000000002"/>
    <x v="0"/>
    <s v="MAQUILA ACERO FIGURADO 3"/>
    <x v="618"/>
    <x v="17"/>
  </r>
  <r>
    <x v="477"/>
    <x v="18"/>
    <d v="2011-01-24T15:00:00"/>
    <n v="193"/>
    <n v="193"/>
    <x v="0"/>
    <s v="MAQUILA ACERO FIGURADO 4"/>
    <x v="619"/>
    <x v="17"/>
  </r>
  <r>
    <x v="478"/>
    <x v="18"/>
    <d v="2011-01-24T15:00:00"/>
    <n v="993.7"/>
    <n v="993.7"/>
    <x v="0"/>
    <s v="MAQUILA ACERO FIGURADO 3"/>
    <x v="620"/>
    <x v="17"/>
  </r>
  <r>
    <x v="479"/>
    <x v="18"/>
    <d v="2011-01-24T15:00:00"/>
    <n v="3450"/>
    <n v="3450"/>
    <x v="2"/>
    <s v="MAQUILA MALLA ESPECIAL"/>
    <x v="621"/>
    <x v="17"/>
  </r>
  <r>
    <x v="480"/>
    <x v="18"/>
    <d v="2011-01-24T15:00:00"/>
    <n v="35"/>
    <n v="1729"/>
    <x v="2"/>
    <s v="MAQUILA MALLA ELECT, M-221 CERTIFICADA"/>
    <x v="622"/>
    <x v="17"/>
  </r>
  <r>
    <x v="481"/>
    <x v="18"/>
    <d v="2011-01-24T15:00:00"/>
    <n v="35"/>
    <n v="1729"/>
    <x v="2"/>
    <s v="MAQUILA MALLA ELECT, M-221 CERTIFICADA"/>
    <x v="622"/>
    <x v="17"/>
  </r>
  <r>
    <x v="482"/>
    <x v="18"/>
    <d v="2011-01-24T15:00:00"/>
    <n v="47.4"/>
    <n v="47.4"/>
    <x v="1"/>
    <s v="MAQUILA VARILLA  GRAFIL 8.0 MM C"/>
    <x v="4"/>
    <x v="17"/>
  </r>
  <r>
    <x v="483"/>
    <x v="18"/>
    <d v="2011-01-24T15:00:00"/>
    <n v="23.7"/>
    <n v="23.7"/>
    <x v="1"/>
    <s v="MAQUILA VARILLA  GRAFIL 8.0 MM C"/>
    <x v="4"/>
    <x v="17"/>
  </r>
  <r>
    <x v="484"/>
    <x v="18"/>
    <d v="2011-01-24T15:00:00"/>
    <n v="23.7"/>
    <n v="23.7"/>
    <x v="1"/>
    <s v="MAQUILA VARILLA  GRAFIL 8.0 MM C"/>
    <x v="4"/>
    <x v="17"/>
  </r>
  <r>
    <x v="485"/>
    <x v="18"/>
    <d v="2011-01-24T15:00:00"/>
    <n v="1500"/>
    <n v="1500"/>
    <x v="1"/>
    <s v="MAQUILA ALAMBRE RECOCIDO CAL 18"/>
    <x v="4"/>
    <x v="17"/>
  </r>
  <r>
    <x v="486"/>
    <x v="18"/>
    <d v="2011-01-24T15:00:00"/>
    <n v="455"/>
    <n v="8558.5499999999993"/>
    <x v="2"/>
    <s v="MAQUILA MALLA ELECT, M-084 C"/>
    <x v="623"/>
    <x v="17"/>
  </r>
  <r>
    <x v="486"/>
    <x v="18"/>
    <d v="2011-01-24T15:00:00"/>
    <n v="10"/>
    <n v="313.2"/>
    <x v="2"/>
    <s v="MAQUILA MALLA EN ROLLO E-047  X 18 MTS NC"/>
    <x v="624"/>
    <x v="17"/>
  </r>
  <r>
    <x v="487"/>
    <x v="18"/>
    <d v="2011-01-24T15:00:00"/>
    <n v="324"/>
    <n v="324"/>
    <x v="1"/>
    <s v="MAQUILA ALAMBRE RECOCIDO CAL 18"/>
    <x v="4"/>
    <x v="17"/>
  </r>
  <r>
    <x v="488"/>
    <x v="18"/>
    <d v="2011-01-24T15:00:00"/>
    <n v="120"/>
    <n v="1809.6"/>
    <x v="2"/>
    <s v="MAQUILA MALLA ELECT. H-084 C"/>
    <x v="625"/>
    <x v="17"/>
  </r>
  <r>
    <x v="489"/>
    <x v="18"/>
    <d v="2011-01-24T15:00:00"/>
    <n v="1021"/>
    <n v="1388.56"/>
    <x v="2"/>
    <s v="MAQUILA RAM 140 C"/>
    <x v="626"/>
    <x v="17"/>
  </r>
  <r>
    <x v="490"/>
    <x v="18"/>
    <d v="2011-01-24T15:00:00"/>
    <n v="250"/>
    <n v="12350"/>
    <x v="2"/>
    <s v="MAQUILA MALLA ELECT, M-221 CERTIFICADA"/>
    <x v="148"/>
    <x v="17"/>
  </r>
  <r>
    <x v="490"/>
    <x v="18"/>
    <d v="2011-01-24T15:00:00"/>
    <n v="250"/>
    <n v="10545"/>
    <x v="2"/>
    <s v="MAQUILA MALLA ELECT. M 188 C"/>
    <x v="149"/>
    <x v="17"/>
  </r>
  <r>
    <x v="491"/>
    <x v="18"/>
    <d v="2011-01-24T15:00:00"/>
    <n v="9710.9"/>
    <n v="9710.9"/>
    <x v="0"/>
    <s v="MAQUILA ACERO FIGURADO 7"/>
    <x v="627"/>
    <x v="17"/>
  </r>
  <r>
    <x v="491"/>
    <x v="18"/>
    <d v="2011-01-24T15:00:00"/>
    <n v="80"/>
    <n v="80"/>
    <x v="0"/>
    <s v="MAQUILA ACERO FIGURADO 8"/>
    <x v="628"/>
    <x v="17"/>
  </r>
  <r>
    <x v="492"/>
    <x v="18"/>
    <d v="2011-01-24T15:00:00"/>
    <n v="307"/>
    <n v="307"/>
    <x v="1"/>
    <s v="MAQUILA ALAMBRE RECOCIDO CAL 18"/>
    <x v="4"/>
    <x v="17"/>
  </r>
  <r>
    <x v="493"/>
    <x v="18"/>
    <d v="2011-01-24T15:00:00"/>
    <n v="500"/>
    <n v="296"/>
    <x v="1"/>
    <s v="MAQUILA VARILLA GRAFIL 4.0 MM X 6 MTS C"/>
    <x v="4"/>
    <x v="17"/>
  </r>
  <r>
    <x v="494"/>
    <x v="18"/>
    <d v="2011-01-24T15:00:00"/>
    <n v="42"/>
    <n v="2074.8000000000002"/>
    <x v="2"/>
    <s v="MAQUILA MALLA ELECT, M-221 CERTIFICADA"/>
    <x v="629"/>
    <x v="17"/>
  </r>
  <r>
    <x v="494"/>
    <x v="18"/>
    <d v="2011-01-24T15:00:00"/>
    <n v="122.2"/>
    <n v="122.2"/>
    <x v="1"/>
    <s v="MAQUILA VARILLA GRAFIL 4.0 MM X 6 MTS C"/>
    <x v="4"/>
    <x v="17"/>
  </r>
  <r>
    <x v="495"/>
    <x v="18"/>
    <d v="2011-01-24T15:00:00"/>
    <n v="42"/>
    <n v="2074.8000000000002"/>
    <x v="2"/>
    <s v="MAQUILA MALLA ELECT, M-221 CERTIFICADA"/>
    <x v="629"/>
    <x v="17"/>
  </r>
  <r>
    <x v="495"/>
    <x v="18"/>
    <d v="2011-01-24T15:00:00"/>
    <n v="122.2"/>
    <n v="122.2"/>
    <x v="1"/>
    <s v="MAQUILA VARILLA GRAFIL 4.0 MM X 6 MTS C"/>
    <x v="4"/>
    <x v="17"/>
  </r>
  <r>
    <x v="496"/>
    <x v="18"/>
    <d v="2011-01-24T15:00:00"/>
    <n v="5279.1"/>
    <n v="5279.1"/>
    <x v="0"/>
    <s v="MAQUILA ACERO FIGURADO 7"/>
    <x v="630"/>
    <x v="17"/>
  </r>
  <r>
    <x v="496"/>
    <x v="18"/>
    <d v="2011-01-24T15:00:00"/>
    <n v="4285.3999999999996"/>
    <n v="4285.3999999999996"/>
    <x v="0"/>
    <s v="MAQUILA ACERO FIGURADO 8"/>
    <x v="631"/>
    <x v="17"/>
  </r>
  <r>
    <x v="497"/>
    <x v="19"/>
    <d v="2011-01-25T15:00:00"/>
    <n v="215"/>
    <n v="215"/>
    <x v="0"/>
    <s v="MAQUILA ACERO FIGURADO 3"/>
    <x v="632"/>
    <x v="18"/>
  </r>
  <r>
    <x v="497"/>
    <x v="19"/>
    <d v="2011-01-25T15:00:00"/>
    <n v="672"/>
    <n v="672"/>
    <x v="0"/>
    <s v="MAQUILA ACERO FIGURADO 4"/>
    <x v="633"/>
    <x v="18"/>
  </r>
  <r>
    <x v="497"/>
    <x v="19"/>
    <d v="2011-01-25T15:00:00"/>
    <n v="861.1"/>
    <n v="861.1"/>
    <x v="0"/>
    <s v="MAQUILA ACERO FIGURADO 5"/>
    <x v="310"/>
    <x v="18"/>
  </r>
  <r>
    <x v="498"/>
    <x v="19"/>
    <d v="2011-01-25T15:00:00"/>
    <n v="121"/>
    <n v="121"/>
    <x v="0"/>
    <s v="MAQUILA ACERO FIGURADO 3"/>
    <x v="634"/>
    <x v="18"/>
  </r>
  <r>
    <x v="498"/>
    <x v="19"/>
    <d v="2011-01-25T15:00:00"/>
    <n v="480"/>
    <n v="480"/>
    <x v="0"/>
    <s v="MAQUILA ACERO FIGURADO 4"/>
    <x v="530"/>
    <x v="18"/>
  </r>
  <r>
    <x v="498"/>
    <x v="19"/>
    <d v="2011-01-25T15:00:00"/>
    <n v="524.20000000000005"/>
    <n v="524.20000000000005"/>
    <x v="0"/>
    <s v="MAQUILA ACERO FIGURADO 5"/>
    <x v="635"/>
    <x v="18"/>
  </r>
  <r>
    <x v="499"/>
    <x v="19"/>
    <d v="2011-01-25T15:00:00"/>
    <n v="459.2"/>
    <n v="459.2"/>
    <x v="0"/>
    <s v="MAQUILA ACERO FIGURADO 3"/>
    <x v="317"/>
    <x v="18"/>
  </r>
  <r>
    <x v="500"/>
    <x v="19"/>
    <d v="2011-01-25T15:00:00"/>
    <n v="304.3"/>
    <n v="304.3"/>
    <x v="0"/>
    <s v="MAQUILA ACERO FIGURADO 2"/>
    <x v="99"/>
    <x v="18"/>
  </r>
  <r>
    <x v="500"/>
    <x v="19"/>
    <d v="2011-01-25T15:00:00"/>
    <n v="639"/>
    <n v="639"/>
    <x v="0"/>
    <s v="MAQUILA ACERO FIGURADO 3"/>
    <x v="636"/>
    <x v="18"/>
  </r>
  <r>
    <x v="501"/>
    <x v="19"/>
    <d v="2011-01-25T15:00:00"/>
    <n v="353.5"/>
    <n v="353.5"/>
    <x v="0"/>
    <s v="MAQUILA ACERO FIGURADO 2"/>
    <x v="637"/>
    <x v="18"/>
  </r>
  <r>
    <x v="501"/>
    <x v="19"/>
    <d v="2011-01-25T15:00:00"/>
    <n v="713.7"/>
    <n v="713.7"/>
    <x v="0"/>
    <s v="MAQUILA ACERO FIGURADO 3"/>
    <x v="638"/>
    <x v="18"/>
  </r>
  <r>
    <x v="502"/>
    <x v="19"/>
    <d v="2011-01-25T15:00:00"/>
    <n v="8100"/>
    <n v="8100"/>
    <x v="0"/>
    <s v="MAQUILA ACERO FIGURADO 6"/>
    <x v="639"/>
    <x v="18"/>
  </r>
  <r>
    <x v="503"/>
    <x v="19"/>
    <d v="2011-01-25T15:00:00"/>
    <n v="108.5"/>
    <n v="108.5"/>
    <x v="0"/>
    <s v="MAQUILA ACERO FIGURADO 2"/>
    <x v="79"/>
    <x v="18"/>
  </r>
  <r>
    <x v="503"/>
    <x v="19"/>
    <d v="2011-01-25T15:00:00"/>
    <n v="1131.0999999999999"/>
    <n v="1131.0999999999999"/>
    <x v="0"/>
    <s v="MAQUILA ACERO FIGURADO 3"/>
    <x v="640"/>
    <x v="18"/>
  </r>
  <r>
    <x v="504"/>
    <x v="19"/>
    <d v="2011-01-25T15:00:00"/>
    <n v="1852.3"/>
    <n v="1852.3"/>
    <x v="0"/>
    <s v="MAQUILA ACERO FIGURADO 3"/>
    <x v="641"/>
    <x v="18"/>
  </r>
  <r>
    <x v="505"/>
    <x v="19"/>
    <d v="2011-01-25T15:00:00"/>
    <n v="13.4"/>
    <n v="13.4"/>
    <x v="0"/>
    <s v="MAQUILA ACERO FIGURADO 3"/>
    <x v="642"/>
    <x v="18"/>
  </r>
  <r>
    <x v="506"/>
    <x v="19"/>
    <d v="2011-01-25T15:00:00"/>
    <n v="1587.9"/>
    <n v="1587.9"/>
    <x v="0"/>
    <s v="MAQUILA ACERO FIGURADO 3"/>
    <x v="643"/>
    <x v="18"/>
  </r>
  <r>
    <x v="506"/>
    <x v="19"/>
    <d v="2011-01-25T15:00:00"/>
    <n v="1583.8"/>
    <n v="1583.8"/>
    <x v="0"/>
    <s v="MAQUILA ACERO FIGURADO 6"/>
    <x v="644"/>
    <x v="18"/>
  </r>
  <r>
    <x v="507"/>
    <x v="19"/>
    <d v="2011-01-25T15:00:00"/>
    <n v="2010.1"/>
    <n v="2010.1"/>
    <x v="0"/>
    <s v="MAQUILA ACERO FIGURADO 3"/>
    <x v="645"/>
    <x v="18"/>
  </r>
  <r>
    <x v="507"/>
    <x v="19"/>
    <d v="2011-01-25T15:00:00"/>
    <n v="1844.7"/>
    <n v="1844.7"/>
    <x v="0"/>
    <s v="MAQUILA ACERO FIGURADO 6"/>
    <x v="111"/>
    <x v="18"/>
  </r>
  <r>
    <x v="507"/>
    <x v="19"/>
    <d v="2011-01-25T15:00:00"/>
    <n v="1633"/>
    <n v="1633"/>
    <x v="1"/>
    <s v="MAQUILA VARILLA RECTA 60 MIL N.3 X 12 MTS"/>
    <x v="4"/>
    <x v="18"/>
  </r>
  <r>
    <x v="508"/>
    <x v="19"/>
    <d v="2011-01-25T15:00:00"/>
    <n v="9734.4"/>
    <n v="9734.4"/>
    <x v="1"/>
    <s v="MAQUILA VARILLA RECTA 60 MIL N.5 X 12 MTS"/>
    <x v="4"/>
    <x v="18"/>
  </r>
  <r>
    <x v="508"/>
    <x v="19"/>
    <d v="2011-01-25T15:00:00"/>
    <n v="72.7"/>
    <n v="72.7"/>
    <x v="0"/>
    <s v="MAQUILA ACERO FIGURADO 3"/>
    <x v="85"/>
    <x v="18"/>
  </r>
  <r>
    <x v="508"/>
    <x v="19"/>
    <d v="2011-01-25T15:00:00"/>
    <n v="947.5"/>
    <n v="947.5"/>
    <x v="0"/>
    <s v="MAQUILA ACERO FIGURADO 4"/>
    <x v="646"/>
    <x v="18"/>
  </r>
  <r>
    <x v="508"/>
    <x v="19"/>
    <d v="2011-01-25T15:00:00"/>
    <n v="68.8"/>
    <n v="68.8"/>
    <x v="0"/>
    <s v="MAQUILA ACERO FIGURADO 5"/>
    <x v="305"/>
    <x v="18"/>
  </r>
  <r>
    <x v="509"/>
    <x v="19"/>
    <d v="2011-01-25T15:00:00"/>
    <n v="25.2"/>
    <n v="25.2"/>
    <x v="0"/>
    <s v="MAQUILA ACERO FIGURADO 2"/>
    <x v="553"/>
    <x v="18"/>
  </r>
  <r>
    <x v="509"/>
    <x v="19"/>
    <d v="2011-01-25T15:00:00"/>
    <n v="267.60000000000002"/>
    <n v="267.60000000000002"/>
    <x v="0"/>
    <s v="MAQUILA ACERO FIGURADO 4"/>
    <x v="647"/>
    <x v="18"/>
  </r>
  <r>
    <x v="510"/>
    <x v="19"/>
    <d v="2011-01-25T15:00:00"/>
    <n v="200"/>
    <n v="200"/>
    <x v="1"/>
    <s v="MAQUILA CHIPA  # 3"/>
    <x v="4"/>
    <x v="18"/>
  </r>
  <r>
    <x v="510"/>
    <x v="19"/>
    <d v="2011-01-25T15:00:00"/>
    <n v="33.6"/>
    <n v="33.6"/>
    <x v="1"/>
    <s v="MAQUILA VARILLA RECTA 60 MIL N.3 X 12 MTS"/>
    <x v="4"/>
    <x v="18"/>
  </r>
  <r>
    <x v="510"/>
    <x v="19"/>
    <d v="2011-01-25T15:00:00"/>
    <n v="48"/>
    <n v="48"/>
    <x v="1"/>
    <s v="MAQUILA VARILLA RECTA 60 MIL N.4 X 12 MTS"/>
    <x v="4"/>
    <x v="18"/>
  </r>
  <r>
    <x v="510"/>
    <x v="19"/>
    <d v="2011-01-25T15:00:00"/>
    <n v="1773.1"/>
    <n v="1773.1"/>
    <x v="0"/>
    <s v="MAQUILA ACERO FIGURADO 3"/>
    <x v="648"/>
    <x v="18"/>
  </r>
  <r>
    <x v="511"/>
    <x v="19"/>
    <d v="2011-01-25T15:00:00"/>
    <n v="7441.2"/>
    <n v="7441.2"/>
    <x v="0"/>
    <s v="MAQUILA ACERO FIGURADO 3"/>
    <x v="649"/>
    <x v="18"/>
  </r>
  <r>
    <x v="512"/>
    <x v="19"/>
    <d v="2011-01-25T15:00:00"/>
    <n v="428"/>
    <n v="428"/>
    <x v="0"/>
    <s v="MAQUILA ACERO FIGURADO 4"/>
    <x v="165"/>
    <x v="18"/>
  </r>
  <r>
    <x v="512"/>
    <x v="19"/>
    <d v="2011-01-25T15:00:00"/>
    <n v="1378.7"/>
    <n v="1378.7"/>
    <x v="0"/>
    <s v="MAQUILA ACERO FIGURADO 5"/>
    <x v="650"/>
    <x v="18"/>
  </r>
  <r>
    <x v="512"/>
    <x v="19"/>
    <d v="2011-01-25T15:00:00"/>
    <n v="2604.1"/>
    <n v="2604.1"/>
    <x v="0"/>
    <s v="MAQUILA ACERO FIGURADO 6"/>
    <x v="651"/>
    <x v="18"/>
  </r>
  <r>
    <x v="513"/>
    <x v="19"/>
    <d v="2011-01-25T15:00:00"/>
    <n v="1014.3"/>
    <n v="1014.3"/>
    <x v="0"/>
    <s v="MAQUILA ACERO FIGURADO 5"/>
    <x v="652"/>
    <x v="18"/>
  </r>
  <r>
    <x v="514"/>
    <x v="19"/>
    <d v="2011-01-25T15:00:00"/>
    <n v="48"/>
    <n v="48"/>
    <x v="0"/>
    <s v="MAQUILA ACERO FIGURADO 4"/>
    <x v="653"/>
    <x v="18"/>
  </r>
  <r>
    <x v="514"/>
    <x v="19"/>
    <d v="2011-01-25T15:00:00"/>
    <n v="3172.7"/>
    <n v="3172.7"/>
    <x v="0"/>
    <s v="MAQUILA ACERO FIGURADO 5"/>
    <x v="654"/>
    <x v="18"/>
  </r>
  <r>
    <x v="514"/>
    <x v="19"/>
    <d v="2011-01-25T15:00:00"/>
    <n v="2584.4"/>
    <n v="2584.4"/>
    <x v="0"/>
    <s v="MAQUILA ACERO FIGURADO 6"/>
    <x v="655"/>
    <x v="18"/>
  </r>
  <r>
    <x v="514"/>
    <x v="19"/>
    <d v="2011-01-25T15:00:00"/>
    <n v="605.9"/>
    <n v="605.9"/>
    <x v="0"/>
    <s v="MAQUILA ACERO FIGURADO 7"/>
    <x v="656"/>
    <x v="18"/>
  </r>
  <r>
    <x v="515"/>
    <x v="19"/>
    <d v="2011-01-25T15:00:00"/>
    <n v="40"/>
    <n v="40"/>
    <x v="1"/>
    <s v="MAQUILA CHIPA  # 2"/>
    <x v="4"/>
    <x v="18"/>
  </r>
  <r>
    <x v="516"/>
    <x v="19"/>
    <d v="2011-01-25T15:00:00"/>
    <n v="201.1"/>
    <n v="201.1"/>
    <x v="0"/>
    <s v="MAQUILA ACERO FIGURADO 2"/>
    <x v="657"/>
    <x v="18"/>
  </r>
  <r>
    <x v="516"/>
    <x v="19"/>
    <d v="2011-01-25T15:00:00"/>
    <n v="2922.4"/>
    <n v="2922.4"/>
    <x v="0"/>
    <s v="MAQUILA ACERO FIGURADO 3"/>
    <x v="658"/>
    <x v="18"/>
  </r>
  <r>
    <x v="516"/>
    <x v="19"/>
    <d v="2011-01-25T15:00:00"/>
    <n v="3572.4"/>
    <n v="3572.4"/>
    <x v="0"/>
    <s v="MAQUILA ACERO FIGURADO 4"/>
    <x v="659"/>
    <x v="18"/>
  </r>
  <r>
    <x v="516"/>
    <x v="19"/>
    <d v="2011-01-25T15:00:00"/>
    <n v="2282.9"/>
    <n v="2282.9"/>
    <x v="0"/>
    <s v="MAQUILA ACERO FIGURADO 5"/>
    <x v="660"/>
    <x v="18"/>
  </r>
  <r>
    <x v="517"/>
    <x v="19"/>
    <d v="2011-01-25T15:00:00"/>
    <n v="100"/>
    <n v="100"/>
    <x v="1"/>
    <s v="MAQUILA ALAMBRE RECOCIDO CAL 18"/>
    <x v="4"/>
    <x v="18"/>
  </r>
  <r>
    <x v="518"/>
    <x v="19"/>
    <d v="2011-01-25T15:00:00"/>
    <n v="120"/>
    <n v="120"/>
    <x v="1"/>
    <s v="MAQUILA ALAMBRE RECOCIDO CAL 18"/>
    <x v="4"/>
    <x v="18"/>
  </r>
  <r>
    <x v="519"/>
    <x v="19"/>
    <d v="2011-01-25T15:00:00"/>
    <n v="90"/>
    <n v="4446"/>
    <x v="2"/>
    <s v="MAQUILA MALLA ELECT, M-221 CERTIFICADA"/>
    <x v="661"/>
    <x v="18"/>
  </r>
  <r>
    <x v="520"/>
    <x v="19"/>
    <d v="2011-01-25T15:00:00"/>
    <n v="1020"/>
    <n v="1000"/>
    <x v="1"/>
    <s v="MAQUILA ALAMBRE RECOCIDO CAL 18"/>
    <x v="4"/>
    <x v="18"/>
  </r>
  <r>
    <x v="521"/>
    <x v="19"/>
    <d v="2011-01-25T15:00:00"/>
    <n v="3480"/>
    <n v="19869"/>
    <x v="1"/>
    <s v="MAQUILA VARILLA ENDEREZADA 60 MIL 1/2 X 6 MTS APDR"/>
    <x v="4"/>
    <x v="18"/>
  </r>
  <r>
    <x v="521"/>
    <x v="19"/>
    <d v="2011-01-25T15:00:00"/>
    <n v="1044"/>
    <n v="11933"/>
    <x v="1"/>
    <s v="MAQUILA VARILLA ENDEREZADA 60 MIL 1/2 X 12 MTS APDR"/>
    <x v="4"/>
    <x v="18"/>
  </r>
  <r>
    <x v="522"/>
    <x v="19"/>
    <d v="2011-01-25T15:00:00"/>
    <n v="5220"/>
    <n v="31564"/>
    <x v="1"/>
    <s v="MAQUILA VARILLA ENDEREZADA 60 MIL 1/2 X 6 MTS APDR"/>
    <x v="4"/>
    <x v="18"/>
  </r>
  <r>
    <x v="523"/>
    <x v="19"/>
    <d v="2011-01-25T15:00:00"/>
    <n v="1190.4000000000001"/>
    <n v="1190.4000000000001"/>
    <x v="0"/>
    <s v="MAQUILA ACERO FIGURADO 3"/>
    <x v="662"/>
    <x v="18"/>
  </r>
  <r>
    <x v="524"/>
    <x v="19"/>
    <d v="2011-01-25T15:00:00"/>
    <n v="400"/>
    <n v="400"/>
    <x v="1"/>
    <s v="MAQUILA ALAMBRE RECOCIDO CAL 18"/>
    <x v="4"/>
    <x v="18"/>
  </r>
  <r>
    <x v="525"/>
    <x v="19"/>
    <d v="2011-01-25T15:00:00"/>
    <n v="950"/>
    <n v="950"/>
    <x v="1"/>
    <s v="MAQUILA ALAMBRE RECOCIDO CAL 18"/>
    <x v="4"/>
    <x v="18"/>
  </r>
  <r>
    <x v="526"/>
    <x v="19"/>
    <d v="2011-01-25T15:00:00"/>
    <n v="625"/>
    <n v="600"/>
    <x v="1"/>
    <s v="MAQUILA ALAMBRE RECOCIDO CAL 18"/>
    <x v="4"/>
    <x v="18"/>
  </r>
  <r>
    <x v="527"/>
    <x v="19"/>
    <d v="2011-01-25T15:00:00"/>
    <n v="348"/>
    <n v="1975"/>
    <x v="1"/>
    <s v="MAQUILA VARILLA ENDEREZADA 60 MIL 1/2 X 6 MTS APDR"/>
    <x v="4"/>
    <x v="18"/>
  </r>
  <r>
    <x v="528"/>
    <x v="19"/>
    <d v="2011-01-25T15:00:00"/>
    <n v="1012.6"/>
    <n v="1012.6"/>
    <x v="0"/>
    <s v="MAQUILA ACERO FIGURADO 3"/>
    <x v="351"/>
    <x v="18"/>
  </r>
  <r>
    <x v="528"/>
    <x v="19"/>
    <d v="2011-01-25T15:00:00"/>
    <n v="1041.3"/>
    <n v="1041.3"/>
    <x v="0"/>
    <s v="MAQUILA ACERO FIGURADO 6"/>
    <x v="663"/>
    <x v="18"/>
  </r>
  <r>
    <x v="529"/>
    <x v="19"/>
    <d v="2011-01-25T15:00:00"/>
    <n v="1040.5"/>
    <n v="1040.5"/>
    <x v="0"/>
    <s v="MAQUILA ACERO FIGURADO 3"/>
    <x v="664"/>
    <x v="18"/>
  </r>
  <r>
    <x v="529"/>
    <x v="19"/>
    <d v="2011-01-25T15:00:00"/>
    <n v="54.6"/>
    <n v="54.6"/>
    <x v="0"/>
    <s v="MAQUILA ACERO FIGURADO 6"/>
    <x v="294"/>
    <x v="18"/>
  </r>
  <r>
    <x v="530"/>
    <x v="19"/>
    <d v="2011-01-25T15:00:00"/>
    <n v="191.5"/>
    <n v="191.5"/>
    <x v="0"/>
    <s v="MAQUILA ACERO FIGURADO 3"/>
    <x v="665"/>
    <x v="18"/>
  </r>
  <r>
    <x v="530"/>
    <x v="19"/>
    <d v="2011-01-25T15:00:00"/>
    <n v="1476"/>
    <n v="1476"/>
    <x v="0"/>
    <s v="MAQUILA ACERO FIGURADO 4"/>
    <x v="666"/>
    <x v="18"/>
  </r>
  <r>
    <x v="531"/>
    <x v="19"/>
    <d v="2011-01-25T15:00:00"/>
    <n v="191.5"/>
    <n v="191.5"/>
    <x v="0"/>
    <s v="MAQUILA ACERO FIGURADO 3"/>
    <x v="665"/>
    <x v="18"/>
  </r>
  <r>
    <x v="531"/>
    <x v="19"/>
    <d v="2011-01-25T15:00:00"/>
    <n v="1458"/>
    <n v="1458"/>
    <x v="0"/>
    <s v="MAQUILA ACERO FIGURADO 4"/>
    <x v="667"/>
    <x v="18"/>
  </r>
  <r>
    <x v="532"/>
    <x v="19"/>
    <d v="2011-01-25T15:00:00"/>
    <n v="108"/>
    <n v="108"/>
    <x v="1"/>
    <s v="MAQUILA VARILLA RECTA 60 MIL N.4 X 12 MTS"/>
    <x v="4"/>
    <x v="18"/>
  </r>
  <r>
    <x v="532"/>
    <x v="19"/>
    <d v="2011-01-25T15:00:00"/>
    <n v="478.5"/>
    <n v="478.5"/>
    <x v="0"/>
    <s v="MAQUILA ACERO FIGURADO 3"/>
    <x v="57"/>
    <x v="18"/>
  </r>
  <r>
    <x v="533"/>
    <x v="19"/>
    <d v="2011-01-25T15:00:00"/>
    <n v="314.5"/>
    <n v="314.5"/>
    <x v="0"/>
    <s v="MAQUILA ACERO FIGURADO 2"/>
    <x v="352"/>
    <x v="18"/>
  </r>
  <r>
    <x v="534"/>
    <x v="19"/>
    <d v="2011-01-25T15:00:00"/>
    <n v="46"/>
    <n v="3032.78"/>
    <x v="2"/>
    <s v="MAQUILA MALLA ELECT.  M-295 C"/>
    <x v="668"/>
    <x v="18"/>
  </r>
  <r>
    <x v="535"/>
    <x v="19"/>
    <d v="2011-01-25T15:00:00"/>
    <n v="616.20000000000005"/>
    <n v="616.20000000000005"/>
    <x v="0"/>
    <s v="MAQUILA ACERO FIGURADO 3"/>
    <x v="669"/>
    <x v="18"/>
  </r>
  <r>
    <x v="535"/>
    <x v="19"/>
    <d v="2011-01-25T15:00:00"/>
    <n v="566.70000000000005"/>
    <n v="566.70000000000005"/>
    <x v="0"/>
    <s v="MAQUILA ACERO FIGURADO 6"/>
    <x v="670"/>
    <x v="18"/>
  </r>
  <r>
    <x v="536"/>
    <x v="20"/>
    <d v="2011-01-26T15:00:00"/>
    <n v="450.4"/>
    <n v="450.4"/>
    <x v="0"/>
    <s v="MAQUILA ACERO FIGURADO 4"/>
    <x v="671"/>
    <x v="19"/>
  </r>
  <r>
    <x v="537"/>
    <x v="20"/>
    <d v="2011-01-26T15:00:00"/>
    <n v="3024"/>
    <n v="3024"/>
    <x v="1"/>
    <s v="MAQUILA VARILLA RECTA 60 MIL N.3 X 12 MTS"/>
    <x v="4"/>
    <x v="19"/>
  </r>
  <r>
    <x v="537"/>
    <x v="20"/>
    <d v="2011-01-26T15:00:00"/>
    <n v="4200"/>
    <n v="4200"/>
    <x v="1"/>
    <s v="MAQUILA VARILLA RECTA 60 MIL N.4 X 12 MTS"/>
    <x v="4"/>
    <x v="19"/>
  </r>
  <r>
    <x v="537"/>
    <x v="20"/>
    <d v="2011-01-26T15:00:00"/>
    <n v="526"/>
    <n v="526"/>
    <x v="0"/>
    <s v="MAQUILA ACERO FIGURADO 3"/>
    <x v="672"/>
    <x v="19"/>
  </r>
  <r>
    <x v="538"/>
    <x v="20"/>
    <d v="2011-01-26T15:00:00"/>
    <n v="255.6"/>
    <n v="255.6"/>
    <x v="0"/>
    <s v="MAQUILA ACERO FIGURADO 6"/>
    <x v="673"/>
    <x v="19"/>
  </r>
  <r>
    <x v="539"/>
    <x v="20"/>
    <d v="2011-01-26T15:00:00"/>
    <n v="336"/>
    <n v="336"/>
    <x v="1"/>
    <s v="MAQUILA VARILLA RECTA 60 MIL N.3 X 12 MTS"/>
    <x v="4"/>
    <x v="19"/>
  </r>
  <r>
    <x v="539"/>
    <x v="20"/>
    <d v="2011-01-26T15:00:00"/>
    <n v="518.6"/>
    <n v="518.6"/>
    <x v="0"/>
    <s v="MAQUILA ACERO FIGURADO 3"/>
    <x v="674"/>
    <x v="19"/>
  </r>
  <r>
    <x v="539"/>
    <x v="20"/>
    <d v="2011-01-26T15:00:00"/>
    <n v="663.2"/>
    <n v="663.2"/>
    <x v="0"/>
    <s v="MAQUILA ACERO FIGURADO 5"/>
    <x v="675"/>
    <x v="19"/>
  </r>
  <r>
    <x v="540"/>
    <x v="20"/>
    <d v="2011-01-26T15:00:00"/>
    <n v="154.1"/>
    <n v="154.1"/>
    <x v="0"/>
    <s v="MAQUILA ACERO FIGURADO 2"/>
    <x v="209"/>
    <x v="19"/>
  </r>
  <r>
    <x v="540"/>
    <x v="20"/>
    <d v="2011-01-26T15:00:00"/>
    <n v="1050.5"/>
    <n v="1050.5"/>
    <x v="0"/>
    <s v="MAQUILA ACERO FIGURADO 3"/>
    <x v="676"/>
    <x v="19"/>
  </r>
  <r>
    <x v="540"/>
    <x v="20"/>
    <d v="2011-01-26T15:00:00"/>
    <n v="1200.2"/>
    <n v="1200.2"/>
    <x v="0"/>
    <s v="MAQUILA ACERO FIGURADO 6"/>
    <x v="677"/>
    <x v="19"/>
  </r>
  <r>
    <x v="541"/>
    <x v="20"/>
    <d v="2011-01-26T15:00:00"/>
    <n v="134.4"/>
    <n v="134.4"/>
    <x v="1"/>
    <s v="MAQUILA VARILLA RECTA 60 MIL N.3 X 12 MTS"/>
    <x v="4"/>
    <x v="19"/>
  </r>
  <r>
    <x v="541"/>
    <x v="20"/>
    <d v="2011-01-26T15:00:00"/>
    <n v="1712.5"/>
    <n v="1712.5"/>
    <x v="0"/>
    <s v="MAQUILA ACERO FIGURADO 3"/>
    <x v="678"/>
    <x v="19"/>
  </r>
  <r>
    <x v="541"/>
    <x v="20"/>
    <d v="2011-01-26T15:00:00"/>
    <n v="4218.2"/>
    <n v="4218.2"/>
    <x v="0"/>
    <s v="MAQUILA ACERO FIGURADO 7"/>
    <x v="679"/>
    <x v="19"/>
  </r>
  <r>
    <x v="541"/>
    <x v="20"/>
    <d v="2011-01-26T15:00:00"/>
    <n v="89.6"/>
    <n v="89.6"/>
    <x v="0"/>
    <s v="MAQUILA ACERO FIGURADO 8"/>
    <x v="680"/>
    <x v="19"/>
  </r>
  <r>
    <x v="542"/>
    <x v="20"/>
    <d v="2011-01-26T15:00:00"/>
    <n v="99.1"/>
    <n v="99.1"/>
    <x v="0"/>
    <s v="MAQUILA ACERO FIGURADO 3"/>
    <x v="681"/>
    <x v="19"/>
  </r>
  <r>
    <x v="542"/>
    <x v="20"/>
    <d v="2011-01-26T15:00:00"/>
    <n v="342.9"/>
    <n v="342.9"/>
    <x v="0"/>
    <s v="MAQUILA ACERO FIGURADO 6"/>
    <x v="190"/>
    <x v="19"/>
  </r>
  <r>
    <x v="543"/>
    <x v="20"/>
    <d v="2011-01-26T15:00:00"/>
    <n v="1027.3"/>
    <n v="1027.3"/>
    <x v="0"/>
    <s v="MAQUILA ACERO FIGURADO 3"/>
    <x v="682"/>
    <x v="19"/>
  </r>
  <r>
    <x v="543"/>
    <x v="20"/>
    <d v="2011-01-26T15:00:00"/>
    <n v="353.5"/>
    <n v="353.5"/>
    <x v="0"/>
    <s v="MAQUILA ACERO FIGURADO 6"/>
    <x v="637"/>
    <x v="19"/>
  </r>
  <r>
    <x v="544"/>
    <x v="20"/>
    <d v="2011-01-26T15:00:00"/>
    <n v="436.8"/>
    <n v="436.8"/>
    <x v="1"/>
    <s v="MAQUILA VARILLA RECTA 60 MIL N.3 X 12 MTS"/>
    <x v="4"/>
    <x v="19"/>
  </r>
  <r>
    <x v="544"/>
    <x v="20"/>
    <d v="2011-01-26T15:00:00"/>
    <n v="149.80000000000001"/>
    <n v="149.80000000000001"/>
    <x v="1"/>
    <s v="MAQUILA VARILLA RECTA 60 MIL N.5 X 12 MTS"/>
    <x v="4"/>
    <x v="19"/>
  </r>
  <r>
    <x v="544"/>
    <x v="20"/>
    <d v="2011-01-26T15:00:00"/>
    <n v="10747.2"/>
    <n v="10747.2"/>
    <x v="0"/>
    <s v="MAQUILA ACERO FIGURADO 5"/>
    <x v="683"/>
    <x v="19"/>
  </r>
  <r>
    <x v="545"/>
    <x v="20"/>
    <d v="2011-01-26T15:00:00"/>
    <n v="1102.3"/>
    <n v="1102.3"/>
    <x v="0"/>
    <s v="MAQUILA ACERO FIGURADO 4"/>
    <x v="684"/>
    <x v="19"/>
  </r>
  <r>
    <x v="546"/>
    <x v="20"/>
    <d v="2011-01-26T15:00:00"/>
    <n v="1136.4000000000001"/>
    <n v="1136.4000000000001"/>
    <x v="0"/>
    <s v="MAQUILA ACERO FIGURADO 3"/>
    <x v="70"/>
    <x v="19"/>
  </r>
  <r>
    <x v="547"/>
    <x v="20"/>
    <d v="2011-01-26T15:00:00"/>
    <n v="887"/>
    <n v="887"/>
    <x v="0"/>
    <s v="MAQUILA ACERO FIGURADO 3"/>
    <x v="685"/>
    <x v="19"/>
  </r>
  <r>
    <x v="548"/>
    <x v="20"/>
    <d v="2011-01-26T15:00:00"/>
    <n v="1536"/>
    <n v="1536"/>
    <x v="1"/>
    <s v="MAQUILA VARILLA RECTA 60 MIL N.8 X 12 MTS"/>
    <x v="4"/>
    <x v="19"/>
  </r>
  <r>
    <x v="548"/>
    <x v="20"/>
    <d v="2011-01-26T15:00:00"/>
    <n v="9873.9"/>
    <n v="9873.9"/>
    <x v="0"/>
    <s v="MAQUILA ACERO FIGURADO 6"/>
    <x v="686"/>
    <x v="19"/>
  </r>
  <r>
    <x v="549"/>
    <x v="20"/>
    <d v="2011-01-26T15:00:00"/>
    <n v="675"/>
    <n v="675"/>
    <x v="1"/>
    <s v="MAQUILA VARILLA RECTA 60 MIL N.6 X 12 MTS"/>
    <x v="4"/>
    <x v="19"/>
  </r>
  <r>
    <x v="549"/>
    <x v="20"/>
    <d v="2011-01-26T15:00:00"/>
    <n v="10189.4"/>
    <n v="10189.4"/>
    <x v="0"/>
    <s v="MAQUILA ACERO FIGURADO 6"/>
    <x v="687"/>
    <x v="19"/>
  </r>
  <r>
    <x v="550"/>
    <x v="20"/>
    <d v="2011-01-26T15:00:00"/>
    <n v="250"/>
    <n v="12350"/>
    <x v="2"/>
    <s v="MAQUILA MALLA ELECT, M-221 CERTIFICADA"/>
    <x v="148"/>
    <x v="19"/>
  </r>
  <r>
    <x v="550"/>
    <x v="20"/>
    <d v="2011-01-26T15:00:00"/>
    <n v="250"/>
    <n v="10545"/>
    <x v="2"/>
    <s v="MAQUILA MALLA ELECT. M 188 C"/>
    <x v="149"/>
    <x v="19"/>
  </r>
  <r>
    <x v="551"/>
    <x v="20"/>
    <d v="2011-01-26T15:00:00"/>
    <n v="46"/>
    <n v="649.05999999999995"/>
    <x v="2"/>
    <s v="MAQUILA MALLA ELECTROSOLDADA M-063  C"/>
    <x v="444"/>
    <x v="19"/>
  </r>
  <r>
    <x v="551"/>
    <x v="20"/>
    <d v="2011-01-26T15:00:00"/>
    <n v="46"/>
    <n v="1092.5"/>
    <x v="2"/>
    <s v="MAQUILA MALLA ELECT, M-106 C"/>
    <x v="445"/>
    <x v="19"/>
  </r>
  <r>
    <x v="551"/>
    <x v="20"/>
    <d v="2011-01-26T15:00:00"/>
    <n v="36"/>
    <n v="1778.4"/>
    <x v="2"/>
    <s v="MAQUILA MALLA ELECT, M-221 CERTIFICADA"/>
    <x v="688"/>
    <x v="19"/>
  </r>
  <r>
    <x v="552"/>
    <x v="20"/>
    <d v="2011-01-26T15:00:00"/>
    <n v="38"/>
    <n v="1160.52"/>
    <x v="2"/>
    <s v="MAQUILA MALLA ELECT. H-221 C"/>
    <x v="689"/>
    <x v="19"/>
  </r>
  <r>
    <x v="553"/>
    <x v="20"/>
    <d v="2011-01-26T15:00:00"/>
    <n v="264"/>
    <n v="359.04"/>
    <x v="2"/>
    <s v="MAQUILA RAM 140 C"/>
    <x v="690"/>
    <x v="19"/>
  </r>
  <r>
    <x v="554"/>
    <x v="20"/>
    <d v="2011-01-26T15:00:00"/>
    <n v="201.6"/>
    <n v="201.6"/>
    <x v="0"/>
    <s v="MAQUILA ACERO FIGURADO 3"/>
    <x v="691"/>
    <x v="19"/>
  </r>
  <r>
    <x v="554"/>
    <x v="20"/>
    <d v="2011-01-26T15:00:00"/>
    <n v="294.2"/>
    <n v="294.2"/>
    <x v="0"/>
    <s v="MAQUILA ACERO FIGURADO 4"/>
    <x v="32"/>
    <x v="19"/>
  </r>
  <r>
    <x v="554"/>
    <x v="20"/>
    <d v="2011-01-26T15:00:00"/>
    <n v="1048.3"/>
    <n v="1048.3"/>
    <x v="0"/>
    <s v="MAQUILA ACERO FIGURADO 5"/>
    <x v="692"/>
    <x v="19"/>
  </r>
  <r>
    <x v="555"/>
    <x v="20"/>
    <d v="2011-01-26T15:00:00"/>
    <n v="841"/>
    <n v="841"/>
    <x v="0"/>
    <s v="MAQUILA ACERO FIGURADO 3"/>
    <x v="693"/>
    <x v="19"/>
  </r>
  <r>
    <x v="555"/>
    <x v="20"/>
    <d v="2011-01-26T15:00:00"/>
    <n v="258.8"/>
    <n v="258.8"/>
    <x v="0"/>
    <s v="MAQUILA ACERO FIGURADO 6"/>
    <x v="23"/>
    <x v="19"/>
  </r>
  <r>
    <x v="556"/>
    <x v="20"/>
    <d v="2011-01-26T15:00:00"/>
    <n v="6285"/>
    <n v="6285"/>
    <x v="2"/>
    <s v="MAQUILA MALLA ESPECIAL"/>
    <x v="694"/>
    <x v="19"/>
  </r>
  <r>
    <x v="557"/>
    <x v="20"/>
    <d v="2011-01-26T15:00:00"/>
    <n v="60"/>
    <n v="1128.5999999999999"/>
    <x v="2"/>
    <s v="MAQUILA MALLA ELECT, M-084 C"/>
    <x v="441"/>
    <x v="19"/>
  </r>
  <r>
    <x v="558"/>
    <x v="20"/>
    <d v="2011-01-26T15:00:00"/>
    <n v="60"/>
    <n v="1128.5999999999999"/>
    <x v="2"/>
    <s v="MAQUILA MALLA ELECT, M-084 C"/>
    <x v="441"/>
    <x v="19"/>
  </r>
  <r>
    <x v="559"/>
    <x v="20"/>
    <d v="2011-01-26T15:00:00"/>
    <n v="359"/>
    <n v="359"/>
    <x v="0"/>
    <s v="MAQUILA ACERO FIGURADO 3"/>
    <x v="695"/>
    <x v="19"/>
  </r>
  <r>
    <x v="559"/>
    <x v="20"/>
    <d v="2011-01-26T15:00:00"/>
    <n v="146"/>
    <n v="146"/>
    <x v="0"/>
    <s v="MAQUILA ACERO FIGURADO 5"/>
    <x v="696"/>
    <x v="19"/>
  </r>
  <r>
    <x v="559"/>
    <x v="20"/>
    <d v="2011-01-26T15:00:00"/>
    <n v="413.1"/>
    <n v="413.1"/>
    <x v="0"/>
    <s v="MAQUILA ACERO FIGURADO 7"/>
    <x v="429"/>
    <x v="19"/>
  </r>
  <r>
    <x v="559"/>
    <x v="20"/>
    <d v="2011-01-26T15:00:00"/>
    <n v="268.8"/>
    <n v="268.8"/>
    <x v="0"/>
    <s v="MAQUILA ACERO FIGURADO 8"/>
    <x v="14"/>
    <x v="19"/>
  </r>
  <r>
    <x v="560"/>
    <x v="20"/>
    <d v="2011-01-26T15:00:00"/>
    <n v="60"/>
    <n v="1128.5999999999999"/>
    <x v="2"/>
    <s v="MAQUILA MALLA ELECT, M-084 C"/>
    <x v="441"/>
    <x v="19"/>
  </r>
  <r>
    <x v="561"/>
    <x v="20"/>
    <d v="2011-01-26T15:00:00"/>
    <n v="600"/>
    <n v="600"/>
    <x v="1"/>
    <s v="MAQUILA VARILLA RECTA 60 MIL N.4 X 12 MTS"/>
    <x v="4"/>
    <x v="19"/>
  </r>
  <r>
    <x v="561"/>
    <x v="20"/>
    <d v="2011-01-26T15:00:00"/>
    <n v="936"/>
    <n v="936"/>
    <x v="1"/>
    <s v="MAQUILA VARILLA RECTA 60 MIL N.5 X 12 MTS"/>
    <x v="4"/>
    <x v="19"/>
  </r>
  <r>
    <x v="562"/>
    <x v="20"/>
    <d v="2011-01-26T15:00:00"/>
    <n v="336"/>
    <n v="336"/>
    <x v="1"/>
    <s v="MAQUILA VARILLA RECTA 60 MIL N.3 X 12 MTS"/>
    <x v="4"/>
    <x v="19"/>
  </r>
  <r>
    <x v="562"/>
    <x v="20"/>
    <d v="2011-01-26T15:00:00"/>
    <n v="4704.6000000000004"/>
    <n v="4704.6000000000004"/>
    <x v="0"/>
    <s v="MAQUILA ACERO FIGURADO 3"/>
    <x v="697"/>
    <x v="19"/>
  </r>
  <r>
    <x v="563"/>
    <x v="20"/>
    <d v="2011-01-26T15:00:00"/>
    <n v="1644.2"/>
    <n v="1644.2"/>
    <x v="0"/>
    <s v="MAQUILA ACERO FIGURADO 5"/>
    <x v="698"/>
    <x v="19"/>
  </r>
  <r>
    <x v="563"/>
    <x v="20"/>
    <d v="2011-01-26T15:00:00"/>
    <n v="460.8"/>
    <n v="460.8"/>
    <x v="0"/>
    <s v="MAQUILA ACERO FIGURADO 6"/>
    <x v="699"/>
    <x v="19"/>
  </r>
  <r>
    <x v="564"/>
    <x v="20"/>
    <d v="2011-01-26T15:00:00"/>
    <n v="459"/>
    <n v="459"/>
    <x v="0"/>
    <s v="MAQUILA ACERO FIGURADO 3"/>
    <x v="317"/>
    <x v="19"/>
  </r>
  <r>
    <x v="564"/>
    <x v="20"/>
    <d v="2011-01-26T15:00:00"/>
    <n v="452.4"/>
    <n v="452.4"/>
    <x v="0"/>
    <s v="MAQUILA ACERO FIGURADO 5"/>
    <x v="700"/>
    <x v="19"/>
  </r>
  <r>
    <x v="564"/>
    <x v="20"/>
    <d v="2011-01-26T15:00:00"/>
    <n v="486"/>
    <n v="486"/>
    <x v="0"/>
    <s v="MAQUILA ACERO FIGURADO 6"/>
    <x v="701"/>
    <x v="19"/>
  </r>
  <r>
    <x v="565"/>
    <x v="20"/>
    <d v="2011-01-26T15:00:00"/>
    <n v="416.4"/>
    <n v="416.4"/>
    <x v="0"/>
    <s v="MAQUILA ACERO FIGURADO 3"/>
    <x v="702"/>
    <x v="19"/>
  </r>
  <r>
    <x v="565"/>
    <x v="20"/>
    <d v="2011-01-26T15:00:00"/>
    <n v="188.6"/>
    <n v="188.6"/>
    <x v="0"/>
    <s v="MAQUILA ACERO FIGURADO 4"/>
    <x v="703"/>
    <x v="19"/>
  </r>
  <r>
    <x v="565"/>
    <x v="20"/>
    <d v="2011-01-26T15:00:00"/>
    <n v="372.7"/>
    <n v="372.7"/>
    <x v="0"/>
    <s v="MAQUILA ACERO FIGURADO 5"/>
    <x v="236"/>
    <x v="19"/>
  </r>
  <r>
    <x v="565"/>
    <x v="20"/>
    <d v="2011-01-26T15:00:00"/>
    <n v="71.099999999999994"/>
    <n v="71.099999999999994"/>
    <x v="0"/>
    <s v="MAQUILA ACERO FIGURADO 6"/>
    <x v="268"/>
    <x v="19"/>
  </r>
  <r>
    <x v="565"/>
    <x v="20"/>
    <d v="2011-01-26T15:00:00"/>
    <n v="71.599999999999994"/>
    <n v="71.599999999999994"/>
    <x v="0"/>
    <s v="MAQUILA ACERO FIGURADO 7"/>
    <x v="704"/>
    <x v="19"/>
  </r>
  <r>
    <x v="565"/>
    <x v="20"/>
    <d v="2011-01-26T15:00:00"/>
    <n v="89.6"/>
    <n v="89.6"/>
    <x v="0"/>
    <s v="MAQUILA ACERO FIGURADO 8"/>
    <x v="680"/>
    <x v="19"/>
  </r>
  <r>
    <x v="566"/>
    <x v="20"/>
    <d v="2011-01-26T15:00:00"/>
    <n v="2812.5"/>
    <n v="2812.5"/>
    <x v="0"/>
    <s v="MAQUILA ACERO FIGURADO 3"/>
    <x v="575"/>
    <x v="19"/>
  </r>
  <r>
    <x v="567"/>
    <x v="20"/>
    <d v="2011-01-26T15:00:00"/>
    <n v="994.8"/>
    <n v="994.8"/>
    <x v="0"/>
    <s v="MAQUILA ACERO FIGURADO 3"/>
    <x v="705"/>
    <x v="19"/>
  </r>
  <r>
    <x v="568"/>
    <x v="20"/>
    <d v="2011-01-26T15:00:00"/>
    <n v="892.1"/>
    <n v="892.1"/>
    <x v="0"/>
    <s v="MAQUILA ACERO FIGURADO 3"/>
    <x v="706"/>
    <x v="19"/>
  </r>
  <r>
    <x v="569"/>
    <x v="20"/>
    <d v="2011-01-26T15:00:00"/>
    <n v="892.1"/>
    <n v="892.1"/>
    <x v="0"/>
    <s v="MAQUILA ACERO FIGURADO 3"/>
    <x v="706"/>
    <x v="19"/>
  </r>
  <r>
    <x v="570"/>
    <x v="20"/>
    <d v="2011-01-26T15:00:00"/>
    <n v="2812"/>
    <n v="2812"/>
    <x v="0"/>
    <s v="MAQUILA ACERO FIGURADO 3"/>
    <x v="575"/>
    <x v="19"/>
  </r>
  <r>
    <x v="571"/>
    <x v="20"/>
    <d v="2011-01-26T15:00:00"/>
    <n v="1344"/>
    <n v="1344"/>
    <x v="1"/>
    <s v="MAQUILA VARILLA RECTA 60 MIL N.3 X 12 MTS"/>
    <x v="4"/>
    <x v="19"/>
  </r>
  <r>
    <x v="572"/>
    <x v="20"/>
    <d v="2011-01-26T15:00:00"/>
    <n v="60"/>
    <n v="690"/>
    <x v="2"/>
    <s v="MAQUILA MALLA ELECT.  E-050 C"/>
    <x v="18"/>
    <x v="19"/>
  </r>
  <r>
    <x v="573"/>
    <x v="20"/>
    <d v="2011-01-26T15:00:00"/>
    <n v="60"/>
    <n v="690"/>
    <x v="2"/>
    <s v="MAQUILA MALLA ELECT.  E-050 C"/>
    <x v="18"/>
    <x v="19"/>
  </r>
  <r>
    <x v="574"/>
    <x v="20"/>
    <d v="2011-01-26T15:00:00"/>
    <n v="60"/>
    <n v="690"/>
    <x v="2"/>
    <s v="MAQUILA MALLA ELECT.  E-050 C"/>
    <x v="18"/>
    <x v="19"/>
  </r>
  <r>
    <x v="575"/>
    <x v="20"/>
    <d v="2011-01-26T15:00:00"/>
    <n v="2005.9"/>
    <n v="2005.9"/>
    <x v="0"/>
    <s v="MAQUILA ACERO FIGURADO 3"/>
    <x v="601"/>
    <x v="19"/>
  </r>
  <r>
    <x v="576"/>
    <x v="20"/>
    <d v="2011-01-26T15:00:00"/>
    <n v="481.7"/>
    <n v="481.7"/>
    <x v="0"/>
    <s v="MAQUILA ACERO FIGURADO 3"/>
    <x v="707"/>
    <x v="19"/>
  </r>
  <r>
    <x v="577"/>
    <x v="20"/>
    <d v="2011-01-26T15:00:00"/>
    <n v="286.39999999999998"/>
    <n v="286.39999999999998"/>
    <x v="0"/>
    <s v="MAQUILA ACERO FIGURADO 3"/>
    <x v="708"/>
    <x v="19"/>
  </r>
  <r>
    <x v="578"/>
    <x v="20"/>
    <d v="2011-01-26T15:00:00"/>
    <n v="5"/>
    <n v="97.15"/>
    <x v="2"/>
    <s v="MAQUILA MALLA ELECT. H-131 C"/>
    <x v="376"/>
    <x v="19"/>
  </r>
  <r>
    <x v="578"/>
    <x v="20"/>
    <d v="2011-01-26T15:00:00"/>
    <n v="5"/>
    <n v="70.55"/>
    <x v="2"/>
    <s v="MAQUILA MALLA ELECTROSOLDADA M-063  C"/>
    <x v="709"/>
    <x v="19"/>
  </r>
  <r>
    <x v="579"/>
    <x v="20"/>
    <d v="2011-01-26T15:00:00"/>
    <n v="11108.2"/>
    <n v="11108.2"/>
    <x v="0"/>
    <s v="MAQUILA ACERO FIGURADO 6"/>
    <x v="710"/>
    <x v="19"/>
  </r>
  <r>
    <x v="580"/>
    <x v="20"/>
    <d v="2011-01-26T15:00:00"/>
    <n v="1102.3"/>
    <n v="1102.3"/>
    <x v="0"/>
    <s v="MAQUILA ACERO FIGURADO 4"/>
    <x v="684"/>
    <x v="19"/>
  </r>
  <r>
    <x v="581"/>
    <x v="21"/>
    <d v="2011-01-27T15:00:00"/>
    <n v="10391.799999999999"/>
    <n v="10391.799999999999"/>
    <x v="0"/>
    <s v="MAQUILA ACERO FIGURADO 7"/>
    <x v="711"/>
    <x v="20"/>
  </r>
  <r>
    <x v="582"/>
    <x v="21"/>
    <d v="2011-01-27T15:00:00"/>
    <n v="405"/>
    <n v="405"/>
    <x v="0"/>
    <s v="MAQUILA ACERO FIGURADO 6"/>
    <x v="582"/>
    <x v="20"/>
  </r>
  <r>
    <x v="583"/>
    <x v="21"/>
    <d v="2011-01-27T15:00:00"/>
    <n v="357.1"/>
    <n v="357.1"/>
    <x v="0"/>
    <s v="MAQUILA ACERO FIGURADO 3"/>
    <x v="712"/>
    <x v="20"/>
  </r>
  <r>
    <x v="583"/>
    <x v="21"/>
    <d v="2011-01-27T15:00:00"/>
    <n v="2709.8"/>
    <n v="2709.8"/>
    <x v="0"/>
    <s v="MAQUILA ACERO FIGURADO 4"/>
    <x v="713"/>
    <x v="20"/>
  </r>
  <r>
    <x v="584"/>
    <x v="21"/>
    <d v="2011-01-27T15:00:00"/>
    <n v="122"/>
    <n v="122"/>
    <x v="0"/>
    <s v="MAQUILA ACERO FIGURADO 3"/>
    <x v="714"/>
    <x v="20"/>
  </r>
  <r>
    <x v="585"/>
    <x v="21"/>
    <d v="2011-01-27T15:00:00"/>
    <n v="1188"/>
    <n v="1188"/>
    <x v="1"/>
    <s v="MAQUILA VARILLA RECTA 60 MIL N.6 X 12 MTS"/>
    <x v="4"/>
    <x v="20"/>
  </r>
  <r>
    <x v="586"/>
    <x v="21"/>
    <d v="2011-01-27T15:00:00"/>
    <n v="56.2"/>
    <n v="56.2"/>
    <x v="1"/>
    <s v="MAQUILA VARILLA RECTA 60 MIL N.5 X 12 MTS"/>
    <x v="4"/>
    <x v="20"/>
  </r>
  <r>
    <x v="587"/>
    <x v="21"/>
    <d v="2011-01-27T15:00:00"/>
    <n v="3442.9"/>
    <n v="3442.9"/>
    <x v="0"/>
    <s v="MAQUILA ACERO FIGURADO 5"/>
    <x v="715"/>
    <x v="20"/>
  </r>
  <r>
    <x v="587"/>
    <x v="21"/>
    <d v="2011-01-27T15:00:00"/>
    <n v="2726.1"/>
    <n v="2726.1"/>
    <x v="0"/>
    <s v="MAQUILA ACERO FIGURADO 6"/>
    <x v="716"/>
    <x v="20"/>
  </r>
  <r>
    <x v="587"/>
    <x v="21"/>
    <d v="2011-01-27T15:00:00"/>
    <n v="1952"/>
    <n v="1952"/>
    <x v="0"/>
    <s v="MAQUILA ACERO FIGURADO 7"/>
    <x v="717"/>
    <x v="20"/>
  </r>
  <r>
    <x v="587"/>
    <x v="21"/>
    <d v="2011-01-27T15:00:00"/>
    <n v="504"/>
    <n v="504"/>
    <x v="0"/>
    <s v="MAQUILA ACERO FIGURADO 8"/>
    <x v="718"/>
    <x v="20"/>
  </r>
  <r>
    <x v="588"/>
    <x v="21"/>
    <d v="2011-01-27T15:00:00"/>
    <n v="188.8"/>
    <n v="188.8"/>
    <x v="0"/>
    <s v="MAQUILA ACERO FIGURADO 5"/>
    <x v="703"/>
    <x v="20"/>
  </r>
  <r>
    <x v="588"/>
    <x v="21"/>
    <d v="2011-01-27T15:00:00"/>
    <n v="593.6"/>
    <n v="593.6"/>
    <x v="0"/>
    <s v="MAQUILA ACERO FIGURADO 6"/>
    <x v="719"/>
    <x v="20"/>
  </r>
  <r>
    <x v="589"/>
    <x v="21"/>
    <d v="2011-01-27T15:00:00"/>
    <n v="719.9"/>
    <n v="719.9"/>
    <x v="0"/>
    <s v="MAQUILA ACERO FIGURADO 3"/>
    <x v="720"/>
    <x v="20"/>
  </r>
  <r>
    <x v="590"/>
    <x v="21"/>
    <d v="2011-01-27T15:00:00"/>
    <n v="4079.9"/>
    <n v="4079.9"/>
    <x v="0"/>
    <s v="MAQUILA ACERO FIGURADO 4"/>
    <x v="721"/>
    <x v="20"/>
  </r>
  <r>
    <x v="591"/>
    <x v="21"/>
    <d v="2011-01-27T15:00:00"/>
    <n v="998.5"/>
    <n v="998.5"/>
    <x v="0"/>
    <s v="MAQUILA ACERO FIGURADO 3"/>
    <x v="722"/>
    <x v="20"/>
  </r>
  <r>
    <x v="592"/>
    <x v="21"/>
    <d v="2011-01-27T15:00:00"/>
    <n v="998.5"/>
    <n v="998.5"/>
    <x v="0"/>
    <s v="MAQUILA ACERO FIGURADO 3"/>
    <x v="722"/>
    <x v="20"/>
  </r>
  <r>
    <x v="593"/>
    <x v="21"/>
    <d v="2011-01-27T15:00:00"/>
    <n v="977.6"/>
    <n v="977.6"/>
    <x v="0"/>
    <s v="MAQUILA ACERO FIGURADO 3"/>
    <x v="723"/>
    <x v="20"/>
  </r>
  <r>
    <x v="593"/>
    <x v="21"/>
    <d v="2011-01-27T15:00:00"/>
    <n v="1580.1"/>
    <n v="1580.1"/>
    <x v="0"/>
    <s v="MAQUILA ACERO FIGURADO 4"/>
    <x v="724"/>
    <x v="20"/>
  </r>
  <r>
    <x v="594"/>
    <x v="21"/>
    <d v="2011-01-27T15:00:00"/>
    <n v="1497.4"/>
    <n v="1497.4"/>
    <x v="0"/>
    <s v="MAQUILA ACERO FIGURADO 3"/>
    <x v="725"/>
    <x v="20"/>
  </r>
  <r>
    <x v="594"/>
    <x v="21"/>
    <d v="2011-01-27T15:00:00"/>
    <n v="187.2"/>
    <n v="187.2"/>
    <x v="0"/>
    <s v="MAQUILA ACERO FIGURADO 5"/>
    <x v="412"/>
    <x v="20"/>
  </r>
  <r>
    <x v="595"/>
    <x v="21"/>
    <d v="2011-01-27T15:00:00"/>
    <n v="500"/>
    <n v="500"/>
    <x v="1"/>
    <s v="MAQUILA CHIPA  # 3"/>
    <x v="4"/>
    <x v="20"/>
  </r>
  <r>
    <x v="596"/>
    <x v="21"/>
    <d v="2011-01-27T15:00:00"/>
    <n v="2023.1"/>
    <n v="2023.1"/>
    <x v="0"/>
    <s v="MAQUILA ACERO FIGURADO 3"/>
    <x v="726"/>
    <x v="20"/>
  </r>
  <r>
    <x v="596"/>
    <x v="21"/>
    <d v="2011-01-27T15:00:00"/>
    <n v="1250.9000000000001"/>
    <n v="1250.9000000000001"/>
    <x v="0"/>
    <s v="MAQUILA ACERO FIGURADO 4"/>
    <x v="727"/>
    <x v="20"/>
  </r>
  <r>
    <x v="596"/>
    <x v="21"/>
    <d v="2011-01-27T15:00:00"/>
    <n v="1064.0999999999999"/>
    <n v="1064.0999999999999"/>
    <x v="0"/>
    <s v="MAQUILA ACERO FIGURADO 5"/>
    <x v="728"/>
    <x v="20"/>
  </r>
  <r>
    <x v="596"/>
    <x v="21"/>
    <d v="2011-01-27T15:00:00"/>
    <n v="72.900000000000006"/>
    <n v="72.900000000000006"/>
    <x v="0"/>
    <s v="MAQUILA ACERO FIGURADO 6"/>
    <x v="85"/>
    <x v="20"/>
  </r>
  <r>
    <x v="596"/>
    <x v="21"/>
    <d v="2011-01-27T15:00:00"/>
    <n v="60"/>
    <n v="60"/>
    <x v="0"/>
    <s v="MAQUILA ACERO FIGURADO 7"/>
    <x v="729"/>
    <x v="20"/>
  </r>
  <r>
    <x v="596"/>
    <x v="21"/>
    <d v="2011-01-27T15:00:00"/>
    <n v="326.39999999999998"/>
    <n v="326.39999999999998"/>
    <x v="0"/>
    <s v="MAQUILA ACERO FIGURADO 8"/>
    <x v="414"/>
    <x v="20"/>
  </r>
  <r>
    <x v="597"/>
    <x v="21"/>
    <d v="2011-01-27T15:00:00"/>
    <n v="443.5"/>
    <n v="443.5"/>
    <x v="1"/>
    <s v="MAQUILA VARILLA RECTA 60 MIL N.3 X 12 MTS"/>
    <x v="4"/>
    <x v="20"/>
  </r>
  <r>
    <x v="597"/>
    <x v="21"/>
    <d v="2011-01-27T15:00:00"/>
    <n v="1080"/>
    <n v="1080"/>
    <x v="1"/>
    <s v="MAQUILA VARILLA RECTA 60 MIL N.4 X 12 MTS"/>
    <x v="4"/>
    <x v="20"/>
  </r>
  <r>
    <x v="597"/>
    <x v="21"/>
    <d v="2011-01-27T15:00:00"/>
    <n v="567"/>
    <n v="567"/>
    <x v="1"/>
    <s v="MAQUILA VARILLA RECTA 60 MIL N.6 X 12 MTS"/>
    <x v="4"/>
    <x v="20"/>
  </r>
  <r>
    <x v="597"/>
    <x v="21"/>
    <d v="2011-01-27T15:00:00"/>
    <n v="2910.9"/>
    <n v="2910.9"/>
    <x v="0"/>
    <s v="MAQUILA ACERO FIGURADO 4"/>
    <x v="730"/>
    <x v="20"/>
  </r>
  <r>
    <x v="598"/>
    <x v="21"/>
    <d v="2011-01-27T15:00:00"/>
    <n v="476"/>
    <n v="476"/>
    <x v="0"/>
    <s v="MAQUILA ACERO FIGURADO 4"/>
    <x v="731"/>
    <x v="20"/>
  </r>
  <r>
    <x v="599"/>
    <x v="21"/>
    <d v="2011-01-27T15:00:00"/>
    <n v="1419.9"/>
    <n v="1419.9"/>
    <x v="0"/>
    <s v="MAQUILA ACERO FIGURADO 3"/>
    <x v="5"/>
    <x v="20"/>
  </r>
  <r>
    <x v="599"/>
    <x v="21"/>
    <d v="2011-01-27T15:00:00"/>
    <n v="294.5"/>
    <n v="294.5"/>
    <x v="0"/>
    <s v="MAQUILA ACERO FIGURADO 5"/>
    <x v="732"/>
    <x v="20"/>
  </r>
  <r>
    <x v="599"/>
    <x v="21"/>
    <d v="2011-01-27T15:00:00"/>
    <n v="770"/>
    <n v="770"/>
    <x v="0"/>
    <s v="MAQUILA ACERO FIGURADO 6"/>
    <x v="287"/>
    <x v="20"/>
  </r>
  <r>
    <x v="599"/>
    <x v="21"/>
    <d v="2011-01-27T15:00:00"/>
    <n v="505.5"/>
    <n v="505.5"/>
    <x v="0"/>
    <s v="MAQUILA ACERO FIGURADO 7"/>
    <x v="733"/>
    <x v="20"/>
  </r>
  <r>
    <x v="600"/>
    <x v="21"/>
    <d v="2011-01-27T15:00:00"/>
    <n v="1654.5"/>
    <n v="1654.5"/>
    <x v="0"/>
    <s v="MAQUILA ACERO FIGURADO 3"/>
    <x v="734"/>
    <x v="20"/>
  </r>
  <r>
    <x v="600"/>
    <x v="21"/>
    <d v="2011-01-27T15:00:00"/>
    <n v="180"/>
    <n v="180"/>
    <x v="0"/>
    <s v="MAQUILA ACERO FIGURADO 4"/>
    <x v="10"/>
    <x v="20"/>
  </r>
  <r>
    <x v="600"/>
    <x v="21"/>
    <d v="2011-01-27T15:00:00"/>
    <n v="1390.9"/>
    <n v="1390.9"/>
    <x v="0"/>
    <s v="MAQUILA ACERO FIGURADO 5"/>
    <x v="11"/>
    <x v="20"/>
  </r>
  <r>
    <x v="600"/>
    <x v="21"/>
    <d v="2011-01-27T15:00:00"/>
    <n v="1701.4"/>
    <n v="1701.4"/>
    <x v="0"/>
    <s v="MAQUILA ACERO FIGURADO 6"/>
    <x v="12"/>
    <x v="20"/>
  </r>
  <r>
    <x v="600"/>
    <x v="21"/>
    <d v="2011-01-27T15:00:00"/>
    <n v="1695.3"/>
    <n v="1695.3"/>
    <x v="0"/>
    <s v="MAQUILA ACERO FIGURADO 7"/>
    <x v="13"/>
    <x v="20"/>
  </r>
  <r>
    <x v="601"/>
    <x v="21"/>
    <d v="2011-01-27T15:00:00"/>
    <n v="974"/>
    <n v="974"/>
    <x v="2"/>
    <s v="MAQUILA MALLA ESPECIAL"/>
    <x v="735"/>
    <x v="20"/>
  </r>
  <r>
    <x v="602"/>
    <x v="21"/>
    <d v="2011-01-27T15:00:00"/>
    <n v="336"/>
    <n v="336"/>
    <x v="1"/>
    <s v="MAQUILA VARILLA RECTA 60 MIL N.3 X 12 MTS"/>
    <x v="4"/>
    <x v="20"/>
  </r>
  <r>
    <x v="602"/>
    <x v="21"/>
    <d v="2011-01-27T15:00:00"/>
    <n v="180"/>
    <n v="180"/>
    <x v="0"/>
    <s v="MAQUILA ACERO FIGURADO 2"/>
    <x v="10"/>
    <x v="20"/>
  </r>
  <r>
    <x v="603"/>
    <x v="21"/>
    <d v="2011-01-27T15:00:00"/>
    <n v="9479.9"/>
    <n v="9479.9"/>
    <x v="0"/>
    <s v="MAQUILA ACERO FIGURADO 7"/>
    <x v="736"/>
    <x v="20"/>
  </r>
  <r>
    <x v="604"/>
    <x v="21"/>
    <d v="2011-01-27T15:00:00"/>
    <n v="3133.4"/>
    <n v="3133.4"/>
    <x v="0"/>
    <s v="MAQUILA ACERO FIGURADO 6"/>
    <x v="737"/>
    <x v="20"/>
  </r>
  <r>
    <x v="605"/>
    <x v="21"/>
    <d v="2011-01-27T15:00:00"/>
    <n v="4437"/>
    <n v="4437"/>
    <x v="0"/>
    <s v="MAQUILA ACERO FIGURADO 5"/>
    <x v="738"/>
    <x v="20"/>
  </r>
  <r>
    <x v="605"/>
    <x v="21"/>
    <d v="2011-01-27T15:00:00"/>
    <n v="1186.7"/>
    <n v="1186.7"/>
    <x v="0"/>
    <s v="MAQUILA ACERO FIGURADO 7"/>
    <x v="739"/>
    <x v="20"/>
  </r>
  <r>
    <x v="605"/>
    <x v="21"/>
    <d v="2011-01-27T15:00:00"/>
    <n v="1434.4"/>
    <n v="1434.4"/>
    <x v="0"/>
    <s v="MAQUILA ACERO FIGURADO 8"/>
    <x v="740"/>
    <x v="20"/>
  </r>
  <r>
    <x v="606"/>
    <x v="21"/>
    <d v="2011-01-27T15:00:00"/>
    <n v="3257.3"/>
    <n v="3257.3"/>
    <x v="0"/>
    <s v="MAQUILA ACERO FIGURADO 5"/>
    <x v="741"/>
    <x v="20"/>
  </r>
  <r>
    <x v="607"/>
    <x v="21"/>
    <d v="2011-01-27T15:00:00"/>
    <n v="1286.7"/>
    <n v="1286.7"/>
    <x v="0"/>
    <s v="MAQUILA ACERO FIGURADO 5"/>
    <x v="742"/>
    <x v="20"/>
  </r>
  <r>
    <x v="608"/>
    <x v="21"/>
    <d v="2011-01-27T15:00:00"/>
    <n v="9228.4"/>
    <n v="9228.4"/>
    <x v="0"/>
    <s v="MAQUILA ACERO FIGURADO 6"/>
    <x v="743"/>
    <x v="20"/>
  </r>
  <r>
    <x v="609"/>
    <x v="21"/>
    <d v="2011-01-27T15:00:00"/>
    <n v="337"/>
    <n v="337"/>
    <x v="1"/>
    <s v="MAQUILA VARILLA RECTA 60 MIL N.5 X 12 MTS"/>
    <x v="4"/>
    <x v="20"/>
  </r>
  <r>
    <x v="609"/>
    <x v="21"/>
    <d v="2011-01-27T15:00:00"/>
    <n v="8326.1"/>
    <n v="8326.1"/>
    <x v="0"/>
    <s v="MAQUILA ACERO FIGURADO 5"/>
    <x v="744"/>
    <x v="20"/>
  </r>
  <r>
    <x v="609"/>
    <x v="21"/>
    <d v="2011-01-27T15:00:00"/>
    <n v="702"/>
    <n v="702"/>
    <x v="0"/>
    <s v="MAQUILA ACERO FIGURADO 6"/>
    <x v="745"/>
    <x v="20"/>
  </r>
  <r>
    <x v="610"/>
    <x v="21"/>
    <d v="2011-01-27T15:00:00"/>
    <n v="4736"/>
    <n v="4736"/>
    <x v="2"/>
    <s v="MAQUILA MALLA ESPECIAL"/>
    <x v="746"/>
    <x v="20"/>
  </r>
  <r>
    <x v="611"/>
    <x v="21"/>
    <d v="2011-01-27T15:00:00"/>
    <n v="1582"/>
    <n v="1582"/>
    <x v="2"/>
    <s v="MAQUILA MALLA ESPECIAL"/>
    <x v="747"/>
    <x v="20"/>
  </r>
  <r>
    <x v="612"/>
    <x v="21"/>
    <d v="2011-01-27T15:00:00"/>
    <n v="567"/>
    <n v="567"/>
    <x v="1"/>
    <s v="MAQUILA VARILLA RECTA 60 MIL N.6 X 12 MTS"/>
    <x v="4"/>
    <x v="20"/>
  </r>
  <r>
    <x v="612"/>
    <x v="21"/>
    <d v="2011-01-27T15:00:00"/>
    <n v="3272.8"/>
    <n v="3272.8"/>
    <x v="0"/>
    <s v="MAQUILA ACERO FIGURADO 6"/>
    <x v="748"/>
    <x v="20"/>
  </r>
  <r>
    <x v="613"/>
    <x v="21"/>
    <d v="2011-01-27T15:00:00"/>
    <n v="405"/>
    <n v="405"/>
    <x v="1"/>
    <s v="MAQUILA VARILLA RECTA 60 MIL N.6 X 12 MTS"/>
    <x v="4"/>
    <x v="20"/>
  </r>
  <r>
    <x v="613"/>
    <x v="21"/>
    <d v="2011-01-27T15:00:00"/>
    <n v="2091.1999999999998"/>
    <n v="2091.1999999999998"/>
    <x v="0"/>
    <s v="MAQUILA ACERO FIGURADO 6"/>
    <x v="749"/>
    <x v="20"/>
  </r>
  <r>
    <x v="614"/>
    <x v="21"/>
    <d v="2011-01-27T15:00:00"/>
    <n v="837"/>
    <n v="837"/>
    <x v="1"/>
    <s v="MAQUILA VARILLA RECTA 60 MIL N.6 X 12 MTS"/>
    <x v="4"/>
    <x v="20"/>
  </r>
  <r>
    <x v="614"/>
    <x v="21"/>
    <d v="2011-01-27T15:00:00"/>
    <n v="4168.1000000000004"/>
    <n v="4168.1000000000004"/>
    <x v="0"/>
    <s v="MAQUILA ACERO FIGURADO 6"/>
    <x v="750"/>
    <x v="20"/>
  </r>
  <r>
    <x v="615"/>
    <x v="21"/>
    <d v="2011-01-27T15:00:00"/>
    <n v="604.79999999999995"/>
    <n v="604.79999999999995"/>
    <x v="1"/>
    <s v="MAQUILA VARILLA RECTA 60 MIL N.3 X 12 MTS"/>
    <x v="4"/>
    <x v="20"/>
  </r>
  <r>
    <x v="615"/>
    <x v="21"/>
    <d v="2011-01-27T15:00:00"/>
    <n v="600"/>
    <n v="600"/>
    <x v="1"/>
    <s v="MAQUILA VARILLA RECTA 60 MIL N.4 X 12 MTS"/>
    <x v="4"/>
    <x v="20"/>
  </r>
  <r>
    <x v="615"/>
    <x v="21"/>
    <d v="2011-01-27T15:00:00"/>
    <n v="1497.6"/>
    <n v="1497.6"/>
    <x v="1"/>
    <s v="MAQUILA VARILLA RECTA 60 MIL N.5 X 12 MTS"/>
    <x v="4"/>
    <x v="20"/>
  </r>
  <r>
    <x v="615"/>
    <x v="21"/>
    <d v="2011-01-27T15:00:00"/>
    <n v="288"/>
    <n v="288"/>
    <x v="1"/>
    <s v="MAQUILA VARILLA RECTA 60 MIL N.8 X 12 MTS"/>
    <x v="4"/>
    <x v="20"/>
  </r>
  <r>
    <x v="615"/>
    <x v="21"/>
    <d v="2011-01-27T15:00:00"/>
    <n v="2956.2"/>
    <n v="2956.2"/>
    <x v="0"/>
    <s v="MAQUILA ACERO FIGURADO 3"/>
    <x v="751"/>
    <x v="20"/>
  </r>
  <r>
    <x v="615"/>
    <x v="21"/>
    <d v="2011-01-27T15:00:00"/>
    <n v="1035.5"/>
    <n v="1035.5"/>
    <x v="0"/>
    <s v="MAQUILA ACERO FIGURADO 4"/>
    <x v="752"/>
    <x v="20"/>
  </r>
  <r>
    <x v="616"/>
    <x v="21"/>
    <d v="2011-01-27T15:00:00"/>
    <n v="53.8"/>
    <n v="53.8"/>
    <x v="1"/>
    <s v="MAQUILA VARILLA RECTA 60 MIL N.3 X 12 MTS"/>
    <x v="4"/>
    <x v="20"/>
  </r>
  <r>
    <x v="616"/>
    <x v="21"/>
    <d v="2011-01-27T15:00:00"/>
    <n v="12"/>
    <n v="12"/>
    <x v="1"/>
    <s v="MAQUILA VARILLA RECTA 60 MIL N.4 X 12 MTS"/>
    <x v="4"/>
    <x v="20"/>
  </r>
  <r>
    <x v="616"/>
    <x v="21"/>
    <d v="2011-01-27T15:00:00"/>
    <n v="18.7"/>
    <n v="18.7"/>
    <x v="1"/>
    <s v="MAQUILA VARILLA RECTA 60 MIL N.5 X 12 MTS"/>
    <x v="4"/>
    <x v="20"/>
  </r>
  <r>
    <x v="616"/>
    <x v="21"/>
    <d v="2011-01-27T15:00:00"/>
    <n v="749.7"/>
    <n v="749.7"/>
    <x v="0"/>
    <s v="MAQUILA ACERO FIGURADO 3"/>
    <x v="405"/>
    <x v="20"/>
  </r>
  <r>
    <x v="616"/>
    <x v="21"/>
    <d v="2011-01-27T15:00:00"/>
    <n v="71.400000000000006"/>
    <n v="71.400000000000006"/>
    <x v="0"/>
    <s v="MAQUILA ACERO FIGURADO 4"/>
    <x v="704"/>
    <x v="20"/>
  </r>
  <r>
    <x v="616"/>
    <x v="21"/>
    <d v="2011-01-27T15:00:00"/>
    <n v="112"/>
    <n v="112"/>
    <x v="0"/>
    <s v="MAQUILA ACERO FIGURADO 5"/>
    <x v="34"/>
    <x v="20"/>
  </r>
  <r>
    <x v="617"/>
    <x v="21"/>
    <d v="2011-01-27T15:00:00"/>
    <n v="638.4"/>
    <n v="638.4"/>
    <x v="0"/>
    <s v="MAQUILA ACERO FIGURADO 3"/>
    <x v="214"/>
    <x v="20"/>
  </r>
  <r>
    <x v="618"/>
    <x v="21"/>
    <d v="2011-01-27T15:00:00"/>
    <n v="75.900000000000006"/>
    <n v="75.900000000000006"/>
    <x v="0"/>
    <s v="MAQUILA ACERO FIGURADO 2"/>
    <x v="753"/>
    <x v="20"/>
  </r>
  <r>
    <x v="618"/>
    <x v="21"/>
    <d v="2011-01-27T15:00:00"/>
    <n v="5726.9"/>
    <n v="5726.9"/>
    <x v="0"/>
    <s v="MAQUILA ACERO FIGURADO 3"/>
    <x v="754"/>
    <x v="20"/>
  </r>
  <r>
    <x v="619"/>
    <x v="21"/>
    <d v="2011-01-27T15:00:00"/>
    <n v="87"/>
    <n v="87"/>
    <x v="0"/>
    <s v="MAQUILA ACERO FIGURADO 2"/>
    <x v="755"/>
    <x v="20"/>
  </r>
  <r>
    <x v="619"/>
    <x v="21"/>
    <d v="2011-01-27T15:00:00"/>
    <n v="2257.9"/>
    <n v="2257.9"/>
    <x v="0"/>
    <s v="MAQUILA ACERO FIGURADO 3"/>
    <x v="756"/>
    <x v="20"/>
  </r>
  <r>
    <x v="619"/>
    <x v="21"/>
    <d v="2011-01-27T15:00:00"/>
    <n v="4562.3"/>
    <n v="4562.3"/>
    <x v="0"/>
    <s v="MAQUILA ACERO FIGURADO 4"/>
    <x v="757"/>
    <x v="20"/>
  </r>
  <r>
    <x v="619"/>
    <x v="21"/>
    <d v="2011-01-27T15:00:00"/>
    <n v="2477.9"/>
    <n v="2477.9"/>
    <x v="0"/>
    <s v="MAQUILA ACERO FIGURADO 5"/>
    <x v="758"/>
    <x v="20"/>
  </r>
  <r>
    <x v="620"/>
    <x v="21"/>
    <d v="2011-01-27T15:00:00"/>
    <n v="194.4"/>
    <n v="194.4"/>
    <x v="0"/>
    <s v="MAQUILA ACERO FIGURADO 3"/>
    <x v="759"/>
    <x v="20"/>
  </r>
  <r>
    <x v="621"/>
    <x v="21"/>
    <d v="2011-01-27T15:00:00"/>
    <n v="161.30000000000001"/>
    <n v="161.30000000000001"/>
    <x v="1"/>
    <s v="MAQUILA VARILLA RECTA 60 MIL N.3 X 12 MTS"/>
    <x v="4"/>
    <x v="20"/>
  </r>
  <r>
    <x v="621"/>
    <x v="21"/>
    <d v="2011-01-27T15:00:00"/>
    <n v="2832.1"/>
    <n v="2832.1"/>
    <x v="0"/>
    <s v="MAQUILA ACERO FIGURADO 3"/>
    <x v="760"/>
    <x v="20"/>
  </r>
  <r>
    <x v="621"/>
    <x v="21"/>
    <d v="2011-01-27T15:00:00"/>
    <n v="2170.4"/>
    <n v="2170.4"/>
    <x v="0"/>
    <s v="MAQUILA ACERO FIGURADO 4"/>
    <x v="761"/>
    <x v="20"/>
  </r>
  <r>
    <x v="621"/>
    <x v="21"/>
    <d v="2011-01-27T15:00:00"/>
    <n v="1675.2"/>
    <n v="1675.2"/>
    <x v="0"/>
    <s v="MAQUILA ACERO FIGURADO 5"/>
    <x v="762"/>
    <x v="20"/>
  </r>
  <r>
    <x v="621"/>
    <x v="21"/>
    <d v="2011-01-27T15:00:00"/>
    <n v="862.1"/>
    <n v="862.1"/>
    <x v="0"/>
    <s v="MAQUILA ACERO FIGURADO 6"/>
    <x v="763"/>
    <x v="20"/>
  </r>
  <r>
    <x v="621"/>
    <x v="21"/>
    <d v="2011-01-27T15:00:00"/>
    <n v="178.4"/>
    <n v="178.4"/>
    <x v="0"/>
    <s v="MAQUILA ACERO FIGURADO 7"/>
    <x v="764"/>
    <x v="20"/>
  </r>
  <r>
    <x v="621"/>
    <x v="21"/>
    <d v="2011-01-27T15:00:00"/>
    <n v="44"/>
    <n v="44"/>
    <x v="0"/>
    <s v="MAQUILA ACERO FIGURADO 8"/>
    <x v="399"/>
    <x v="20"/>
  </r>
  <r>
    <x v="622"/>
    <x v="21"/>
    <d v="2011-01-27T15:00:00"/>
    <n v="676.6"/>
    <n v="676.6"/>
    <x v="0"/>
    <s v="MAQUILA ACERO FIGURADO 4"/>
    <x v="765"/>
    <x v="20"/>
  </r>
  <r>
    <x v="622"/>
    <x v="21"/>
    <d v="2011-01-27T15:00:00"/>
    <n v="703.6"/>
    <n v="703.6"/>
    <x v="0"/>
    <s v="MAQUILA ACERO FIGURADO 5"/>
    <x v="766"/>
    <x v="20"/>
  </r>
  <r>
    <x v="623"/>
    <x v="21"/>
    <d v="2011-01-27T15:00:00"/>
    <n v="706.8"/>
    <n v="706.8"/>
    <x v="0"/>
    <s v="MAQUILA ACERO FIGURADO 3"/>
    <x v="767"/>
    <x v="20"/>
  </r>
  <r>
    <x v="623"/>
    <x v="21"/>
    <d v="2011-01-27T15:00:00"/>
    <n v="217"/>
    <n v="217"/>
    <x v="0"/>
    <s v="MAQUILA ACERO FIGURADO 4"/>
    <x v="768"/>
    <x v="20"/>
  </r>
  <r>
    <x v="623"/>
    <x v="21"/>
    <d v="2011-01-27T15:00:00"/>
    <n v="44.9"/>
    <n v="44.9"/>
    <x v="0"/>
    <s v="MAQUILA ACERO FIGURADO 5"/>
    <x v="769"/>
    <x v="20"/>
  </r>
  <r>
    <x v="623"/>
    <x v="21"/>
    <d v="2011-01-27T15:00:00"/>
    <n v="33.299999999999997"/>
    <n v="33.299999999999997"/>
    <x v="0"/>
    <s v="MAQUILA ACERO FIGURADO 6"/>
    <x v="770"/>
    <x v="20"/>
  </r>
  <r>
    <x v="624"/>
    <x v="21"/>
    <d v="2011-01-27T15:00:00"/>
    <n v="621"/>
    <n v="621"/>
    <x v="1"/>
    <s v="MAQUILA VARILLA RECTA 60 MIL N.6 X 12 MTS"/>
    <x v="4"/>
    <x v="20"/>
  </r>
  <r>
    <x v="624"/>
    <x v="21"/>
    <d v="2011-01-27T15:00:00"/>
    <n v="10542.4"/>
    <n v="10542.4"/>
    <x v="0"/>
    <s v="MAQUILA ACERO FIGURADO 6"/>
    <x v="771"/>
    <x v="20"/>
  </r>
  <r>
    <x v="625"/>
    <x v="21"/>
    <d v="2011-01-27T15:00:00"/>
    <n v="149.80000000000001"/>
    <n v="149.80000000000001"/>
    <x v="1"/>
    <s v="MAQUILA VARILLA RECTA 60 MIL N.5 X 12 MTS"/>
    <x v="4"/>
    <x v="20"/>
  </r>
  <r>
    <x v="625"/>
    <x v="21"/>
    <d v="2011-01-27T15:00:00"/>
    <n v="480"/>
    <n v="480"/>
    <x v="0"/>
    <s v="MAQUILA ACERO FIGURADO 8"/>
    <x v="530"/>
    <x v="20"/>
  </r>
  <r>
    <x v="626"/>
    <x v="21"/>
    <d v="2011-01-27T15:00:00"/>
    <n v="270"/>
    <n v="270"/>
    <x v="1"/>
    <s v="MAQUILA VARILLA RECTA 60 MIL N.6 X 12 MTS"/>
    <x v="4"/>
    <x v="20"/>
  </r>
  <r>
    <x v="627"/>
    <x v="21"/>
    <d v="2011-01-27T15:00:00"/>
    <n v="108"/>
    <n v="108"/>
    <x v="1"/>
    <s v="MAQUILA VARILLA RECTA 60 MIL N.4 X 12 MTS"/>
    <x v="4"/>
    <x v="20"/>
  </r>
  <r>
    <x v="627"/>
    <x v="21"/>
    <d v="2011-01-27T15:00:00"/>
    <n v="564.29999999999995"/>
    <n v="564.29999999999995"/>
    <x v="0"/>
    <s v="MAQUILA ACERO FIGURADO 3"/>
    <x v="772"/>
    <x v="20"/>
  </r>
  <r>
    <x v="628"/>
    <x v="21"/>
    <d v="2011-01-27T15:00:00"/>
    <n v="350.6"/>
    <n v="350.6"/>
    <x v="0"/>
    <s v="MAQUILA ACERO FIGURADO 3"/>
    <x v="590"/>
    <x v="20"/>
  </r>
  <r>
    <x v="628"/>
    <x v="21"/>
    <d v="2011-01-27T15:00:00"/>
    <n v="432"/>
    <n v="432"/>
    <x v="0"/>
    <s v="MAQUILA ACERO FIGURADO 4"/>
    <x v="773"/>
    <x v="20"/>
  </r>
  <r>
    <x v="629"/>
    <x v="21"/>
    <d v="2011-01-27T15:00:00"/>
    <n v="108"/>
    <n v="108"/>
    <x v="1"/>
    <s v="MAQUILA VARILLA RECTA 60 MIL N.4 X 12 MTS"/>
    <x v="4"/>
    <x v="20"/>
  </r>
  <r>
    <x v="629"/>
    <x v="21"/>
    <d v="2011-01-27T15:00:00"/>
    <n v="478.5"/>
    <n v="478.5"/>
    <x v="0"/>
    <s v="MAQUILA ACERO FIGURADO 3"/>
    <x v="57"/>
    <x v="20"/>
  </r>
  <r>
    <x v="630"/>
    <x v="21"/>
    <d v="2011-01-27T15:00:00"/>
    <n v="8937.6"/>
    <n v="8937.6"/>
    <x v="1"/>
    <s v="MAQUILA VARILLA RECTA 60 MIL N.3 X 12 MTS"/>
    <x v="4"/>
    <x v="20"/>
  </r>
  <r>
    <x v="630"/>
    <x v="21"/>
    <d v="2011-01-27T15:00:00"/>
    <n v="480"/>
    <n v="480"/>
    <x v="1"/>
    <s v="MAQUILA VARILLA RECTA 60 MIL N.4 X 12 MTS"/>
    <x v="4"/>
    <x v="20"/>
  </r>
  <r>
    <x v="631"/>
    <x v="22"/>
    <d v="2011-01-28T15:00:00"/>
    <n v="5916"/>
    <n v="33846"/>
    <x v="1"/>
    <s v="MAQUILA VARILLA ENDEREZADA 60 MIL 1/2 X 6 MTS APDR"/>
    <x v="4"/>
    <x v="21"/>
  </r>
  <r>
    <x v="632"/>
    <x v="22"/>
    <d v="2011-01-28T15:00:00"/>
    <n v="3132"/>
    <n v="35610"/>
    <x v="1"/>
    <s v="MAQUILA VARILLA ENDEREZADA 60 MIL 1/2 X 12 MTS APDR"/>
    <x v="4"/>
    <x v="21"/>
  </r>
  <r>
    <x v="633"/>
    <x v="22"/>
    <d v="2011-01-28T15:00:00"/>
    <n v="37.4"/>
    <n v="37.4"/>
    <x v="1"/>
    <s v="MAQUILA VARILLA RECTA 60 MIL N.5 X 12 MTS"/>
    <x v="4"/>
    <x v="21"/>
  </r>
  <r>
    <x v="633"/>
    <x v="22"/>
    <d v="2011-01-28T15:00:00"/>
    <n v="108"/>
    <n v="108"/>
    <x v="1"/>
    <s v="MAQUILA VARILLA RECTA 60 MIL N.6 X 12 MTS"/>
    <x v="4"/>
    <x v="21"/>
  </r>
  <r>
    <x v="633"/>
    <x v="22"/>
    <d v="2011-01-28T15:00:00"/>
    <n v="96"/>
    <n v="96"/>
    <x v="1"/>
    <s v="MAQUILA VARILLA RECTA 60 MIL N.8 X 12 MTS"/>
    <x v="4"/>
    <x v="21"/>
  </r>
  <r>
    <x v="633"/>
    <x v="22"/>
    <d v="2011-01-28T15:00:00"/>
    <n v="2209.6999999999998"/>
    <n v="2209.6999999999998"/>
    <x v="0"/>
    <s v="MAQUILA ACERO FIGURADO 4"/>
    <x v="774"/>
    <x v="21"/>
  </r>
  <r>
    <x v="633"/>
    <x v="22"/>
    <d v="2011-01-28T15:00:00"/>
    <n v="3118.5"/>
    <n v="3118.5"/>
    <x v="0"/>
    <s v="MAQUILA ACERO FIGURADO 5"/>
    <x v="775"/>
    <x v="21"/>
  </r>
  <r>
    <x v="633"/>
    <x v="22"/>
    <d v="2011-01-28T15:00:00"/>
    <n v="2251.1"/>
    <n v="2251.1"/>
    <x v="0"/>
    <s v="MAQUILA ACERO FIGURADO 6"/>
    <x v="776"/>
    <x v="21"/>
  </r>
  <r>
    <x v="633"/>
    <x v="22"/>
    <d v="2011-01-28T15:00:00"/>
    <n v="598.20000000000005"/>
    <n v="598.20000000000005"/>
    <x v="0"/>
    <s v="MAQUILA ACERO FIGURADO 7"/>
    <x v="777"/>
    <x v="21"/>
  </r>
  <r>
    <x v="633"/>
    <x v="22"/>
    <d v="2011-01-28T15:00:00"/>
    <n v="76"/>
    <n v="76"/>
    <x v="0"/>
    <s v="MAQUILA ACERO FIGURADO 8"/>
    <x v="753"/>
    <x v="21"/>
  </r>
  <r>
    <x v="633"/>
    <x v="22"/>
    <d v="2011-01-28T15:00:00"/>
    <n v="2139.6"/>
    <n v="2139.6"/>
    <x v="0"/>
    <s v="MAQUILA ACERO FIGURADO 3"/>
    <x v="778"/>
    <x v="21"/>
  </r>
  <r>
    <x v="634"/>
    <x v="22"/>
    <d v="2011-01-28T15:00:00"/>
    <n v="5.0999999999999996"/>
    <n v="5.0999999999999996"/>
    <x v="0"/>
    <s v="MAQUILA ACERO FIGURADO 3"/>
    <x v="477"/>
    <x v="21"/>
  </r>
  <r>
    <x v="635"/>
    <x v="22"/>
    <d v="2011-01-28T15:00:00"/>
    <n v="305.10000000000002"/>
    <n v="305.10000000000002"/>
    <x v="0"/>
    <s v="MAQUILA ACERO FIGURADO 2"/>
    <x v="779"/>
    <x v="21"/>
  </r>
  <r>
    <x v="636"/>
    <x v="22"/>
    <d v="2011-01-28T15:00:00"/>
    <n v="74.8"/>
    <n v="74.8"/>
    <x v="0"/>
    <s v="MAQUILA ACERO FIGURADO 2"/>
    <x v="516"/>
    <x v="21"/>
  </r>
  <r>
    <x v="637"/>
    <x v="22"/>
    <d v="2011-01-28T15:00:00"/>
    <n v="404.5"/>
    <n v="404.5"/>
    <x v="0"/>
    <s v="MAQUILA ACERO FIGURADO 2"/>
    <x v="780"/>
    <x v="21"/>
  </r>
  <r>
    <x v="638"/>
    <x v="22"/>
    <d v="2011-01-28T15:00:00"/>
    <n v="316.8"/>
    <n v="316.8"/>
    <x v="0"/>
    <s v="MAQUILA ACERO FIGURADO 2"/>
    <x v="781"/>
    <x v="21"/>
  </r>
  <r>
    <x v="639"/>
    <x v="22"/>
    <d v="2011-01-28T15:00:00"/>
    <n v="112.2"/>
    <n v="112.2"/>
    <x v="0"/>
    <s v="MAQUILA ACERO FIGURADO 3"/>
    <x v="34"/>
    <x v="21"/>
  </r>
  <r>
    <x v="639"/>
    <x v="22"/>
    <d v="2011-01-28T15:00:00"/>
    <n v="1895.3"/>
    <n v="1895.3"/>
    <x v="0"/>
    <s v="MAQUILA ACERO FIGURADO 4"/>
    <x v="782"/>
    <x v="21"/>
  </r>
  <r>
    <x v="640"/>
    <x v="22"/>
    <d v="2011-01-28T15:00:00"/>
    <n v="434.1"/>
    <n v="434.1"/>
    <x v="0"/>
    <s v="MAQUILA ACERO FIGURADO 5"/>
    <x v="783"/>
    <x v="21"/>
  </r>
  <r>
    <x v="641"/>
    <x v="22"/>
    <d v="2011-01-28T15:00:00"/>
    <n v="2825.4"/>
    <n v="2825.4"/>
    <x v="0"/>
    <s v="MAQUILA ACERO FIGURADO 3"/>
    <x v="784"/>
    <x v="21"/>
  </r>
  <r>
    <x v="641"/>
    <x v="22"/>
    <d v="2011-01-28T15:00:00"/>
    <n v="2158.4"/>
    <n v="2158.4"/>
    <x v="0"/>
    <s v="MAQUILA ACERO FIGURADO 4"/>
    <x v="785"/>
    <x v="21"/>
  </r>
  <r>
    <x v="641"/>
    <x v="22"/>
    <d v="2011-01-28T15:00:00"/>
    <n v="1675.2"/>
    <n v="1675.2"/>
    <x v="0"/>
    <s v="MAQUILA ACERO FIGURADO 5"/>
    <x v="762"/>
    <x v="21"/>
  </r>
  <r>
    <x v="641"/>
    <x v="22"/>
    <d v="2011-01-28T15:00:00"/>
    <n v="862.1"/>
    <n v="862.1"/>
    <x v="0"/>
    <s v="MAQUILA ACERO FIGURADO 6"/>
    <x v="763"/>
    <x v="21"/>
  </r>
  <r>
    <x v="641"/>
    <x v="22"/>
    <d v="2011-01-28T15:00:00"/>
    <n v="178.4"/>
    <n v="178.4"/>
    <x v="0"/>
    <s v="MAQUILA ACERO FIGURADO 7"/>
    <x v="764"/>
    <x v="21"/>
  </r>
  <r>
    <x v="641"/>
    <x v="22"/>
    <d v="2011-01-28T15:00:00"/>
    <n v="44"/>
    <n v="44"/>
    <x v="0"/>
    <s v="MAQUILA ACERO FIGURADO 8"/>
    <x v="399"/>
    <x v="21"/>
  </r>
  <r>
    <x v="642"/>
    <x v="22"/>
    <d v="2011-01-28T15:00:00"/>
    <n v="400"/>
    <n v="400"/>
    <x v="1"/>
    <s v="MAQUILA ALAMBRE RECOCIDO CAL 18"/>
    <x v="4"/>
    <x v="21"/>
  </r>
  <r>
    <x v="643"/>
    <x v="22"/>
    <d v="2011-01-28T15:00:00"/>
    <n v="100"/>
    <n v="59.2"/>
    <x v="1"/>
    <s v="MAQUILA VARILLA GRAFIL 4.0 MM X 6 MTS C"/>
    <x v="4"/>
    <x v="21"/>
  </r>
  <r>
    <x v="644"/>
    <x v="22"/>
    <d v="2011-01-28T15:00:00"/>
    <n v="33.700000000000003"/>
    <n v="33.700000000000003"/>
    <x v="1"/>
    <s v="MAQUILA VARILLA GRAFIL 5.5 MM C"/>
    <x v="4"/>
    <x v="21"/>
  </r>
  <r>
    <x v="644"/>
    <x v="22"/>
    <d v="2011-01-28T15:00:00"/>
    <n v="129.1"/>
    <n v="129.1"/>
    <x v="0"/>
    <s v="MAQUILA GRAFIL FIGURADO 5.5 MM C"/>
    <x v="451"/>
    <x v="21"/>
  </r>
  <r>
    <x v="644"/>
    <x v="22"/>
    <d v="2011-01-28T15:00:00"/>
    <n v="26.6"/>
    <n v="26.6"/>
    <x v="1"/>
    <s v="MAQUILA VARILLA GRAFIL 6.0 MM C"/>
    <x v="4"/>
    <x v="21"/>
  </r>
  <r>
    <x v="644"/>
    <x v="22"/>
    <d v="2011-01-28T15:00:00"/>
    <n v="511.9"/>
    <n v="511.9"/>
    <x v="0"/>
    <s v="MAQUILA GRAFIL FIGURADO 6.0 MM C"/>
    <x v="786"/>
    <x v="21"/>
  </r>
  <r>
    <x v="644"/>
    <x v="22"/>
    <d v="2011-01-28T15:00:00"/>
    <n v="54.5"/>
    <n v="54.5"/>
    <x v="1"/>
    <s v="MAQUILA VARILLA GRAFIL 7MM C"/>
    <x v="4"/>
    <x v="21"/>
  </r>
  <r>
    <x v="644"/>
    <x v="22"/>
    <d v="2011-01-28T15:00:00"/>
    <n v="173.3"/>
    <n v="173.3"/>
    <x v="0"/>
    <s v="MAQUILA GRAFIL FIGURADO 7.0 MM C"/>
    <x v="787"/>
    <x v="21"/>
  </r>
  <r>
    <x v="644"/>
    <x v="22"/>
    <d v="2011-01-28T15:00:00"/>
    <n v="142.9"/>
    <n v="142.9"/>
    <x v="0"/>
    <s v="MAQUILA GRAFIL FIGURADO 8.0 MM C"/>
    <x v="788"/>
    <x v="21"/>
  </r>
  <r>
    <x v="645"/>
    <x v="22"/>
    <d v="2011-01-28T15:00:00"/>
    <n v="16.8"/>
    <n v="16.8"/>
    <x v="1"/>
    <s v="MAQUILA VARILLA GRAFIL 5.5 MM C"/>
    <x v="4"/>
    <x v="21"/>
  </r>
  <r>
    <x v="645"/>
    <x v="22"/>
    <d v="2011-01-28T15:00:00"/>
    <n v="64.599999999999994"/>
    <n v="64.599999999999994"/>
    <x v="0"/>
    <s v="MAQUILA GRAFIL FIGURADO 5.5 MM C"/>
    <x v="789"/>
    <x v="21"/>
  </r>
  <r>
    <x v="645"/>
    <x v="22"/>
    <d v="2011-01-28T15:00:00"/>
    <n v="13.3"/>
    <n v="13.3"/>
    <x v="1"/>
    <s v="MAQUILA VARILLA GRAFIL 6.0 MM C"/>
    <x v="4"/>
    <x v="21"/>
  </r>
  <r>
    <x v="645"/>
    <x v="22"/>
    <d v="2011-01-28T15:00:00"/>
    <n v="255.9"/>
    <n v="255.9"/>
    <x v="0"/>
    <s v="MAQUILA GRAFIL FIGURADO 6.0 MM C"/>
    <x v="673"/>
    <x v="21"/>
  </r>
  <r>
    <x v="645"/>
    <x v="22"/>
    <d v="2011-01-28T15:00:00"/>
    <n v="27.3"/>
    <n v="27.3"/>
    <x v="1"/>
    <s v="MAQUILA VARILLA GRAFIL 7MM C"/>
    <x v="4"/>
    <x v="21"/>
  </r>
  <r>
    <x v="645"/>
    <x v="22"/>
    <d v="2011-01-28T15:00:00"/>
    <n v="113"/>
    <n v="113"/>
    <x v="0"/>
    <s v="MAQUILA GRAFIL FIGURADO 7.0 MM C"/>
    <x v="387"/>
    <x v="21"/>
  </r>
  <r>
    <x v="645"/>
    <x v="22"/>
    <d v="2011-01-28T15:00:00"/>
    <n v="71.400000000000006"/>
    <n v="71.400000000000006"/>
    <x v="0"/>
    <s v="MAQUILA GRAFIL FIGURADO 8.0 MM C"/>
    <x v="704"/>
    <x v="21"/>
  </r>
  <r>
    <x v="646"/>
    <x v="22"/>
    <d v="2011-01-28T15:00:00"/>
    <n v="16.8"/>
    <n v="16.8"/>
    <x v="1"/>
    <s v="MAQUILA VARILLA GRAFIL 5.5 MM C"/>
    <x v="4"/>
    <x v="21"/>
  </r>
  <r>
    <x v="646"/>
    <x v="22"/>
    <d v="2011-01-28T15:00:00"/>
    <n v="64.599999999999994"/>
    <n v="64.599999999999994"/>
    <x v="0"/>
    <s v="MAQUILA GRAFIL FIGURADO 5.5 MM C"/>
    <x v="789"/>
    <x v="21"/>
  </r>
  <r>
    <x v="646"/>
    <x v="22"/>
    <d v="2011-01-28T15:00:00"/>
    <n v="13.3"/>
    <n v="13.3"/>
    <x v="1"/>
    <s v="MAQUILA VARILLA GRAFIL 6.0 MM C"/>
    <x v="4"/>
    <x v="21"/>
  </r>
  <r>
    <x v="646"/>
    <x v="22"/>
    <d v="2011-01-28T15:00:00"/>
    <n v="255.9"/>
    <n v="255.9"/>
    <x v="0"/>
    <s v="MAQUILA GRAFIL FIGURADO 6.0 MM C"/>
    <x v="673"/>
    <x v="21"/>
  </r>
  <r>
    <x v="646"/>
    <x v="22"/>
    <d v="2011-01-28T15:00:00"/>
    <n v="27.3"/>
    <n v="27.3"/>
    <x v="1"/>
    <s v="MAQUILA VARILLA GRAFIL 7MM C"/>
    <x v="4"/>
    <x v="21"/>
  </r>
  <r>
    <x v="646"/>
    <x v="22"/>
    <d v="2011-01-28T15:00:00"/>
    <n v="113"/>
    <n v="113"/>
    <x v="0"/>
    <s v="MAQUILA GRAFIL FIGURADO 7.0 MM C"/>
    <x v="387"/>
    <x v="21"/>
  </r>
  <r>
    <x v="646"/>
    <x v="22"/>
    <d v="2011-01-28T15:00:00"/>
    <n v="71.400000000000006"/>
    <n v="71.400000000000006"/>
    <x v="0"/>
    <s v="MAQUILA GRAFIL FIGURADO 8.0 MM C"/>
    <x v="704"/>
    <x v="21"/>
  </r>
  <r>
    <x v="647"/>
    <x v="22"/>
    <d v="2011-01-28T15:00:00"/>
    <n v="50"/>
    <n v="2109"/>
    <x v="2"/>
    <s v="MAQUILA MALLA ELECT. M 188 C"/>
    <x v="790"/>
    <x v="21"/>
  </r>
  <r>
    <x v="647"/>
    <x v="22"/>
    <d v="2011-01-28T15:00:00"/>
    <n v="40"/>
    <n v="3384"/>
    <x v="2"/>
    <s v="MAQUILA MALLA ELECTROSOLDADA M-378 CERTIFICADA"/>
    <x v="791"/>
    <x v="21"/>
  </r>
  <r>
    <x v="648"/>
    <x v="22"/>
    <d v="2011-01-28T15:00:00"/>
    <n v="25"/>
    <n v="1054.5"/>
    <x v="2"/>
    <s v="MAQUILA MALLA ELECT. M 188 C"/>
    <x v="792"/>
    <x v="21"/>
  </r>
  <r>
    <x v="648"/>
    <x v="22"/>
    <d v="2011-01-28T15:00:00"/>
    <n v="25"/>
    <n v="1235"/>
    <x v="2"/>
    <s v="MAQUILA MALLA ELECT, M-221 CERTIFICADA"/>
    <x v="793"/>
    <x v="21"/>
  </r>
  <r>
    <x v="649"/>
    <x v="22"/>
    <d v="2011-01-28T15:00:00"/>
    <n v="30"/>
    <n v="1482"/>
    <x v="2"/>
    <s v="MAQUILA MALLA ELECT, M-221 CERTIFICADA"/>
    <x v="794"/>
    <x v="21"/>
  </r>
  <r>
    <x v="650"/>
    <x v="22"/>
    <d v="2011-01-28T15:00:00"/>
    <n v="766.4"/>
    <n v="766.4"/>
    <x v="0"/>
    <s v="MAQUILA ACERO FIGURADO 4"/>
    <x v="795"/>
    <x v="21"/>
  </r>
  <r>
    <x v="651"/>
    <x v="22"/>
    <d v="2011-01-28T15:00:00"/>
    <n v="468.1"/>
    <n v="468.1"/>
    <x v="0"/>
    <s v="MAQUILA ACERO FIGURADO 3"/>
    <x v="489"/>
    <x v="21"/>
  </r>
  <r>
    <x v="651"/>
    <x v="22"/>
    <d v="2011-01-28T15:00:00"/>
    <n v="460.2"/>
    <n v="460.2"/>
    <x v="0"/>
    <s v="MAQUILA ACERO FIGURADO 4"/>
    <x v="796"/>
    <x v="21"/>
  </r>
  <r>
    <x v="651"/>
    <x v="22"/>
    <d v="2011-01-28T15:00:00"/>
    <n v="160.5"/>
    <n v="160.5"/>
    <x v="0"/>
    <s v="MAQUILA ACERO FIGURADO 5"/>
    <x v="797"/>
    <x v="21"/>
  </r>
  <r>
    <x v="651"/>
    <x v="22"/>
    <d v="2011-01-28T15:00:00"/>
    <n v="115.2"/>
    <n v="115.2"/>
    <x v="0"/>
    <s v="MAQUILA ACERO FIGURADO 6"/>
    <x v="416"/>
    <x v="21"/>
  </r>
  <r>
    <x v="651"/>
    <x v="22"/>
    <d v="2011-01-28T15:00:00"/>
    <n v="64.900000000000006"/>
    <n v="64.900000000000006"/>
    <x v="0"/>
    <s v="MAQUILA ACERO FIGURADO 7"/>
    <x v="798"/>
    <x v="21"/>
  </r>
  <r>
    <x v="652"/>
    <x v="22"/>
    <d v="2011-01-28T15:00:00"/>
    <n v="341"/>
    <n v="341"/>
    <x v="0"/>
    <s v="MAQUILA ACERO FIGURADO 3"/>
    <x v="522"/>
    <x v="21"/>
  </r>
  <r>
    <x v="652"/>
    <x v="22"/>
    <d v="2011-01-28T15:00:00"/>
    <n v="418"/>
    <n v="418"/>
    <x v="0"/>
    <s v="MAQUILA ACERO FIGURADO 4"/>
    <x v="799"/>
    <x v="21"/>
  </r>
  <r>
    <x v="652"/>
    <x v="22"/>
    <d v="2011-01-28T15:00:00"/>
    <n v="118.6"/>
    <n v="118.6"/>
    <x v="0"/>
    <s v="MAQUILA ACERO FIGURADO 5"/>
    <x v="800"/>
    <x v="21"/>
  </r>
  <r>
    <x v="653"/>
    <x v="22"/>
    <d v="2011-01-28T15:00:00"/>
    <n v="96"/>
    <n v="96"/>
    <x v="1"/>
    <s v="MAQUILA VARILLA RECTA 60 MIL N.4 X 12 MTS"/>
    <x v="4"/>
    <x v="21"/>
  </r>
  <r>
    <x v="653"/>
    <x v="22"/>
    <d v="2011-01-28T15:00:00"/>
    <n v="502"/>
    <n v="502"/>
    <x v="0"/>
    <s v="MAQUILA ACERO FIGURADO 3"/>
    <x v="801"/>
    <x v="21"/>
  </r>
  <r>
    <x v="653"/>
    <x v="22"/>
    <d v="2011-01-28T15:00:00"/>
    <n v="986.6"/>
    <n v="986.6"/>
    <x v="0"/>
    <s v="MAQUILA ACERO FIGURADO 4"/>
    <x v="448"/>
    <x v="21"/>
  </r>
  <r>
    <x v="653"/>
    <x v="22"/>
    <d v="2011-01-28T15:00:00"/>
    <n v="110.7"/>
    <n v="110.7"/>
    <x v="0"/>
    <s v="MAQUILA ACERO FIGURADO 6"/>
    <x v="802"/>
    <x v="21"/>
  </r>
  <r>
    <x v="654"/>
    <x v="22"/>
    <d v="2011-01-28T15:00:00"/>
    <n v="80.599999999999994"/>
    <n v="80.599999999999994"/>
    <x v="1"/>
    <s v="MAQUILA VARILLA RECTA 60 MIL N.3 X 12 MTS"/>
    <x v="4"/>
    <x v="21"/>
  </r>
  <r>
    <x v="654"/>
    <x v="22"/>
    <d v="2011-01-28T15:00:00"/>
    <n v="2344.8000000000002"/>
    <n v="2344.8000000000002"/>
    <x v="0"/>
    <s v="MAQUILA ACERO FIGURADO 3"/>
    <x v="803"/>
    <x v="21"/>
  </r>
  <r>
    <x v="655"/>
    <x v="22"/>
    <d v="2011-01-28T15:00:00"/>
    <n v="428.2"/>
    <n v="428.2"/>
    <x v="0"/>
    <s v="MAQUILA ACERO FIGURADO 3"/>
    <x v="165"/>
    <x v="21"/>
  </r>
  <r>
    <x v="656"/>
    <x v="22"/>
    <d v="2011-01-28T15:00:00"/>
    <n v="637.70000000000005"/>
    <n v="637.70000000000005"/>
    <x v="0"/>
    <s v="MAQUILA ACERO FIGURADO 3"/>
    <x v="41"/>
    <x v="21"/>
  </r>
  <r>
    <x v="657"/>
    <x v="22"/>
    <d v="2011-01-28T15:00:00"/>
    <n v="1008"/>
    <n v="1008"/>
    <x v="0"/>
    <s v="MAQUILA ACERO FIGURADO 3"/>
    <x v="804"/>
    <x v="21"/>
  </r>
  <r>
    <x v="658"/>
    <x v="22"/>
    <d v="2011-01-28T15:00:00"/>
    <n v="161.30000000000001"/>
    <n v="161.30000000000001"/>
    <x v="1"/>
    <s v="MAQUILA VARILLA RECTA 60 MIL N.3 X 12 MTS"/>
    <x v="4"/>
    <x v="21"/>
  </r>
  <r>
    <x v="658"/>
    <x v="22"/>
    <d v="2011-01-28T15:00:00"/>
    <n v="2744.7"/>
    <n v="2744.7"/>
    <x v="0"/>
    <s v="MAQUILA ACERO FIGURADO 3"/>
    <x v="805"/>
    <x v="21"/>
  </r>
  <r>
    <x v="659"/>
    <x v="22"/>
    <d v="2011-01-28T15:00:00"/>
    <n v="401.6"/>
    <n v="401.6"/>
    <x v="0"/>
    <s v="MAQUILA ACERO FIGURADO 2"/>
    <x v="806"/>
    <x v="21"/>
  </r>
  <r>
    <x v="660"/>
    <x v="22"/>
    <d v="2011-01-28T15:00:00"/>
    <n v="390.5"/>
    <n v="390.5"/>
    <x v="0"/>
    <s v="MAQUILA ACERO FIGURADO 2"/>
    <x v="807"/>
    <x v="21"/>
  </r>
  <r>
    <x v="661"/>
    <x v="22"/>
    <d v="2011-01-28T15:00:00"/>
    <n v="494.3"/>
    <n v="494.3"/>
    <x v="0"/>
    <s v="MAQUILA ACERO FIGURADO 2"/>
    <x v="808"/>
    <x v="21"/>
  </r>
  <r>
    <x v="662"/>
    <x v="22"/>
    <d v="2011-01-28T15:00:00"/>
    <n v="936"/>
    <n v="936"/>
    <x v="1"/>
    <s v="MAQUILA VARILLA RECTA 60 MIL N.5 X 12 MTS"/>
    <x v="4"/>
    <x v="21"/>
  </r>
  <r>
    <x v="662"/>
    <x v="22"/>
    <d v="2011-01-28T15:00:00"/>
    <n v="2672.7"/>
    <n v="2672.7"/>
    <x v="0"/>
    <s v="MAQUILA ACERO FIGURADO 5"/>
    <x v="809"/>
    <x v="21"/>
  </r>
  <r>
    <x v="663"/>
    <x v="22"/>
    <d v="2011-01-28T15:00:00"/>
    <n v="367.2"/>
    <n v="367.2"/>
    <x v="1"/>
    <s v="MAQUILA VARILLA RECTA 60 MIL N.7 X 12 MTS"/>
    <x v="4"/>
    <x v="21"/>
  </r>
  <r>
    <x v="663"/>
    <x v="22"/>
    <d v="2011-01-28T15:00:00"/>
    <n v="342"/>
    <n v="342"/>
    <x v="0"/>
    <s v="MAQUILA ACERO FIGURADO 8"/>
    <x v="810"/>
    <x v="21"/>
  </r>
  <r>
    <x v="664"/>
    <x v="22"/>
    <d v="2011-01-28T15:00:00"/>
    <n v="194.5"/>
    <n v="194.5"/>
    <x v="0"/>
    <s v="MAQUILA ACERO FIGURADO 5"/>
    <x v="759"/>
    <x v="21"/>
  </r>
  <r>
    <x v="664"/>
    <x v="22"/>
    <d v="2011-01-28T15:00:00"/>
    <n v="366.3"/>
    <n v="366.3"/>
    <x v="0"/>
    <s v="MAQUILA ACERO FIGURADO 6"/>
    <x v="811"/>
    <x v="21"/>
  </r>
  <r>
    <x v="664"/>
    <x v="22"/>
    <d v="2011-01-28T15:00:00"/>
    <n v="352.5"/>
    <n v="352.5"/>
    <x v="0"/>
    <s v="MAQUILA ACERO FIGURADO 7"/>
    <x v="812"/>
    <x v="21"/>
  </r>
  <r>
    <x v="664"/>
    <x v="22"/>
    <d v="2011-01-28T15:00:00"/>
    <n v="724.8"/>
    <n v="724.8"/>
    <x v="0"/>
    <s v="MAQUILA ACERO FIGURADO 8"/>
    <x v="813"/>
    <x v="21"/>
  </r>
  <r>
    <x v="665"/>
    <x v="22"/>
    <d v="2011-01-28T15:00:00"/>
    <n v="68"/>
    <n v="959.48"/>
    <x v="2"/>
    <s v="MAQUILA MALLA ELECTROSOLDADA M-063  C"/>
    <x v="775"/>
    <x v="21"/>
  </r>
  <r>
    <x v="666"/>
    <x v="23"/>
    <d v="2011-01-29T15:00:00"/>
    <n v="2776.2"/>
    <n v="2776.2"/>
    <x v="0"/>
    <s v="MAQUILA ACERO FIGURADO 3"/>
    <x v="814"/>
    <x v="22"/>
  </r>
  <r>
    <x v="667"/>
    <x v="23"/>
    <d v="2011-01-29T15:00:00"/>
    <n v="6525.8"/>
    <n v="6525.8"/>
    <x v="0"/>
    <s v="MAQUILA ACERO FIGURADO 3"/>
    <x v="815"/>
    <x v="22"/>
  </r>
  <r>
    <x v="668"/>
    <x v="23"/>
    <d v="2011-01-29T15:00:00"/>
    <n v="85.7"/>
    <n v="85.7"/>
    <x v="0"/>
    <s v="MAQUILA ACERO FIGURADO 2"/>
    <x v="816"/>
    <x v="22"/>
  </r>
  <r>
    <x v="668"/>
    <x v="23"/>
    <d v="2011-01-29T15:00:00"/>
    <n v="1699.4"/>
    <n v="1699.4"/>
    <x v="0"/>
    <s v="MAQUILA ACERO FIGURADO 3"/>
    <x v="817"/>
    <x v="22"/>
  </r>
  <r>
    <x v="668"/>
    <x v="23"/>
    <d v="2011-01-29T15:00:00"/>
    <n v="4303.1000000000004"/>
    <n v="4303.1000000000004"/>
    <x v="0"/>
    <s v="MAQUILA ACERO FIGURADO 4"/>
    <x v="818"/>
    <x v="22"/>
  </r>
  <r>
    <x v="668"/>
    <x v="23"/>
    <d v="2011-01-29T15:00:00"/>
    <n v="541"/>
    <n v="541"/>
    <x v="0"/>
    <s v="MAQUILA ACERO FIGURADO 5"/>
    <x v="819"/>
    <x v="22"/>
  </r>
  <r>
    <x v="669"/>
    <x v="23"/>
    <d v="2011-01-29T15:00:00"/>
    <n v="156.5"/>
    <n v="156.5"/>
    <x v="0"/>
    <s v="MAQUILA ACERO FIGURADO 2"/>
    <x v="820"/>
    <x v="22"/>
  </r>
  <r>
    <x v="670"/>
    <x v="23"/>
    <d v="2011-01-29T15:00:00"/>
    <n v="610.1"/>
    <n v="610.1"/>
    <x v="0"/>
    <s v="MAQUILA ACERO FIGURADO 3"/>
    <x v="821"/>
    <x v="22"/>
  </r>
  <r>
    <x v="670"/>
    <x v="23"/>
    <d v="2011-01-29T15:00:00"/>
    <n v="464.1"/>
    <n v="464.1"/>
    <x v="0"/>
    <s v="MAQUILA ACERO FIGURADO 5"/>
    <x v="822"/>
    <x v="22"/>
  </r>
  <r>
    <x v="670"/>
    <x v="23"/>
    <d v="2011-01-29T15:00:00"/>
    <n v="720"/>
    <n v="720"/>
    <x v="0"/>
    <s v="MAQUILA ACERO FIGURADO 6"/>
    <x v="720"/>
    <x v="22"/>
  </r>
  <r>
    <x v="670"/>
    <x v="23"/>
    <d v="2011-01-29T15:00:00"/>
    <n v="841.5"/>
    <n v="841.5"/>
    <x v="0"/>
    <s v="MAQUILA ACERO FIGURADO 7"/>
    <x v="823"/>
    <x v="22"/>
  </r>
  <r>
    <x v="670"/>
    <x v="23"/>
    <d v="2011-01-29T15:00:00"/>
    <n v="374"/>
    <n v="374"/>
    <x v="0"/>
    <s v="MAQUILA ACERO FIGURADO 8"/>
    <x v="354"/>
    <x v="22"/>
  </r>
  <r>
    <x v="671"/>
    <x v="23"/>
    <d v="2011-01-29T15:00:00"/>
    <n v="400"/>
    <n v="236.8"/>
    <x v="1"/>
    <s v="MAQUILA VARILLA GRAFIL 4.0 MM X 6 MTS C"/>
    <x v="4"/>
    <x v="22"/>
  </r>
  <r>
    <x v="672"/>
    <x v="23"/>
    <d v="2011-01-29T15:00:00"/>
    <n v="320"/>
    <n v="320"/>
    <x v="1"/>
    <s v="MAQUILA ALAMBRE RECOCIDO CAL 18"/>
    <x v="4"/>
    <x v="22"/>
  </r>
  <r>
    <x v="673"/>
    <x v="23"/>
    <d v="2011-01-29T15:00:00"/>
    <n v="10611.04"/>
    <n v="10611.04"/>
    <x v="2"/>
    <s v="MAQUILA MALLA ESPECIAL"/>
    <x v="824"/>
    <x v="22"/>
  </r>
  <r>
    <x v="674"/>
    <x v="23"/>
    <d v="2011-01-29T15:00:00"/>
    <n v="3714.8"/>
    <n v="3714.8"/>
    <x v="0"/>
    <s v="MAQUILA ACERO FIGURADO 6"/>
    <x v="825"/>
    <x v="22"/>
  </r>
  <r>
    <x v="675"/>
    <x v="23"/>
    <d v="2011-01-29T15:00:00"/>
    <n v="1008"/>
    <n v="1008"/>
    <x v="1"/>
    <s v="MAQUILA VARILLA RECTA 60 MIL N.3 X 12 MTS"/>
    <x v="4"/>
    <x v="22"/>
  </r>
  <r>
    <x v="675"/>
    <x v="23"/>
    <d v="2011-01-29T15:00:00"/>
    <n v="1200"/>
    <n v="1200"/>
    <x v="1"/>
    <s v="MAQUILA VARILLA RECTA 60 MIL N.4 X 12 MTS"/>
    <x v="4"/>
    <x v="22"/>
  </r>
  <r>
    <x v="675"/>
    <x v="23"/>
    <d v="2011-01-29T15:00:00"/>
    <n v="5400"/>
    <n v="5400"/>
    <x v="1"/>
    <s v="MAQUILA VARILLA RECTA 60 MIL N.6 X 12 MTS"/>
    <x v="4"/>
    <x v="22"/>
  </r>
  <r>
    <x v="676"/>
    <x v="23"/>
    <d v="2011-01-29T15:00:00"/>
    <n v="54"/>
    <n v="54"/>
    <x v="1"/>
    <s v="MAQUILA VARILLA RECTA 60 MIL N.6 X 12 MTS"/>
    <x v="4"/>
    <x v="22"/>
  </r>
  <r>
    <x v="676"/>
    <x v="23"/>
    <d v="2011-01-29T15:00:00"/>
    <n v="156"/>
    <n v="156"/>
    <x v="0"/>
    <s v="MAQUILA ACERO FIGURADO 4"/>
    <x v="826"/>
    <x v="22"/>
  </r>
  <r>
    <x v="676"/>
    <x v="23"/>
    <d v="2011-01-29T15:00:00"/>
    <n v="3104.6"/>
    <n v="3104.6"/>
    <x v="0"/>
    <s v="MAQUILA ACERO FIGURADO 6"/>
    <x v="827"/>
    <x v="22"/>
  </r>
  <r>
    <x v="677"/>
    <x v="23"/>
    <d v="2011-01-29T15:00:00"/>
    <n v="7565.8"/>
    <n v="7565.8"/>
    <x v="0"/>
    <s v="MAQUILA ACERO FIGURADO 6"/>
    <x v="828"/>
    <x v="22"/>
  </r>
  <r>
    <x v="678"/>
    <x v="23"/>
    <d v="2011-01-29T15:00:00"/>
    <n v="108"/>
    <n v="108"/>
    <x v="1"/>
    <s v="MAQUILA VARILLA RECTA 60 MIL N.6 X 12 MTS"/>
    <x v="4"/>
    <x v="22"/>
  </r>
  <r>
    <x v="679"/>
    <x v="23"/>
    <d v="2011-01-29T15:00:00"/>
    <n v="108"/>
    <n v="108"/>
    <x v="1"/>
    <s v="MAQUILA VARILLA RECTA 60 MIL N.6 X 12 MTS"/>
    <x v="4"/>
    <x v="22"/>
  </r>
  <r>
    <x v="679"/>
    <x v="23"/>
    <d v="2011-01-29T15:00:00"/>
    <n v="10453.6"/>
    <n v="10453.6"/>
    <x v="0"/>
    <s v="MAQUILA ACERO FIGURADO 6"/>
    <x v="829"/>
    <x v="22"/>
  </r>
  <r>
    <x v="680"/>
    <x v="23"/>
    <d v="2011-01-29T15:00:00"/>
    <n v="121"/>
    <n v="121"/>
    <x v="1"/>
    <s v="MAQUILA VARILLA RECTA 60 MIL N.3 X 12 MTS"/>
    <x v="4"/>
    <x v="22"/>
  </r>
  <r>
    <x v="680"/>
    <x v="23"/>
    <d v="2011-01-29T15:00:00"/>
    <n v="564"/>
    <n v="564"/>
    <x v="1"/>
    <s v="MAQUILA VARILLA RECTA 60 MIL N.4 X 12 MTS"/>
    <x v="4"/>
    <x v="22"/>
  </r>
  <r>
    <x v="680"/>
    <x v="23"/>
    <d v="2011-01-29T15:00:00"/>
    <n v="228.8"/>
    <n v="228.8"/>
    <x v="0"/>
    <s v="MAQUILA ACERO FIGURADO 4"/>
    <x v="709"/>
    <x v="22"/>
  </r>
  <r>
    <x v="680"/>
    <x v="23"/>
    <d v="2011-01-29T15:00:00"/>
    <n v="188.1"/>
    <n v="188.1"/>
    <x v="0"/>
    <s v="MAQUILA ACERO FIGURADO 5"/>
    <x v="830"/>
    <x v="22"/>
  </r>
  <r>
    <x v="681"/>
    <x v="23"/>
    <d v="2011-01-29T15:00:00"/>
    <n v="678.7"/>
    <n v="678.7"/>
    <x v="1"/>
    <s v="MAQUILA VARILLA RECTA 60 MIL N.3 X 12 MTS"/>
    <x v="4"/>
    <x v="22"/>
  </r>
  <r>
    <x v="681"/>
    <x v="23"/>
    <d v="2011-01-29T15:00:00"/>
    <n v="74.900000000000006"/>
    <n v="74.900000000000006"/>
    <x v="1"/>
    <s v="MAQUILA VARILLA RECTA 60 MIL N.5 X 12 MTS"/>
    <x v="4"/>
    <x v="22"/>
  </r>
  <r>
    <x v="681"/>
    <x v="23"/>
    <d v="2011-01-29T15:00:00"/>
    <n v="108"/>
    <n v="108"/>
    <x v="1"/>
    <s v="MAQUILA VARILLA RECTA 60 MIL N.6 X 12 MTS"/>
    <x v="4"/>
    <x v="22"/>
  </r>
  <r>
    <x v="681"/>
    <x v="23"/>
    <d v="2011-01-29T15:00:00"/>
    <n v="70.400000000000006"/>
    <n v="70.400000000000006"/>
    <x v="0"/>
    <s v="MAQUILA ACERO FIGURADO 7"/>
    <x v="831"/>
    <x v="22"/>
  </r>
  <r>
    <x v="682"/>
    <x v="23"/>
    <d v="2011-01-29T15:00:00"/>
    <n v="672"/>
    <n v="672"/>
    <x v="1"/>
    <s v="MAQUILA VARILLA RECTA 60 MIL N.3 X 12 MTS"/>
    <x v="4"/>
    <x v="22"/>
  </r>
  <r>
    <x v="683"/>
    <x v="23"/>
    <d v="2011-01-29T15:00:00"/>
    <n v="1344"/>
    <n v="1344"/>
    <x v="1"/>
    <s v="MAQUILA VARILLA RECTA 60 MIL N.3 X 12 MTS"/>
    <x v="4"/>
    <x v="22"/>
  </r>
  <r>
    <x v="684"/>
    <x v="23"/>
    <d v="2011-01-29T15:00:00"/>
    <n v="336"/>
    <n v="336"/>
    <x v="1"/>
    <s v="MAQUILA VARILLA RECTA 60 MIL N.3 X 12 MTS"/>
    <x v="4"/>
    <x v="22"/>
  </r>
  <r>
    <x v="684"/>
    <x v="23"/>
    <d v="2011-01-29T15:00:00"/>
    <n v="240"/>
    <n v="240"/>
    <x v="1"/>
    <s v="MAQUILA VARILLA RECTA 60 MIL N.4 X 12 MTS"/>
    <x v="4"/>
    <x v="22"/>
  </r>
  <r>
    <x v="684"/>
    <x v="23"/>
    <d v="2011-01-29T15:00:00"/>
    <n v="810"/>
    <n v="810"/>
    <x v="1"/>
    <s v="MAQUILA VARILLA RECTA 60 MIL N.6 X 12 MTS"/>
    <x v="4"/>
    <x v="22"/>
  </r>
  <r>
    <x v="685"/>
    <x v="23"/>
    <d v="2011-01-29T15:00:00"/>
    <n v="792"/>
    <n v="792"/>
    <x v="1"/>
    <s v="MAQUILA VARILLA RECTA 60 MIL N.4 X 12 MTS"/>
    <x v="4"/>
    <x v="22"/>
  </r>
  <r>
    <x v="686"/>
    <x v="23"/>
    <d v="2011-01-29T15:00:00"/>
    <n v="6501.6"/>
    <n v="6501.6"/>
    <x v="0"/>
    <s v="MAQUILA ACERO FIGURADO 3"/>
    <x v="832"/>
    <x v="22"/>
  </r>
  <r>
    <x v="687"/>
    <x v="23"/>
    <d v="2011-01-29T15:00:00"/>
    <n v="7660.1"/>
    <n v="7660.1"/>
    <x v="0"/>
    <s v="MAQUILA ACERO FIGURADO 3"/>
    <x v="833"/>
    <x v="22"/>
  </r>
  <r>
    <x v="688"/>
    <x v="23"/>
    <d v="2011-01-29T15:00:00"/>
    <n v="2016"/>
    <n v="2016"/>
    <x v="1"/>
    <s v="MAQUILA VARILLA RECTA 60 MIL N.3 X 12 MTS"/>
    <x v="4"/>
    <x v="22"/>
  </r>
  <r>
    <x v="688"/>
    <x v="23"/>
    <d v="2011-01-29T15:00:00"/>
    <n v="179.3"/>
    <n v="179.3"/>
    <x v="0"/>
    <s v="MAQUILA ACERO FIGURADO 2"/>
    <x v="834"/>
    <x v="22"/>
  </r>
  <r>
    <x v="688"/>
    <x v="23"/>
    <d v="2011-01-29T15:00:00"/>
    <n v="717.6"/>
    <n v="717.6"/>
    <x v="0"/>
    <s v="MAQUILA ACERO FIGURADO 3"/>
    <x v="835"/>
    <x v="22"/>
  </r>
  <r>
    <x v="689"/>
    <x v="23"/>
    <d v="2011-01-29T15:00:00"/>
    <n v="517.4"/>
    <n v="517.4"/>
    <x v="1"/>
    <s v="MAQUILA VARILLA RECTA 60 MIL N.3 X 12 MTS"/>
    <x v="4"/>
    <x v="22"/>
  </r>
  <r>
    <x v="689"/>
    <x v="23"/>
    <d v="2011-01-29T15:00:00"/>
    <n v="444"/>
    <n v="444"/>
    <x v="1"/>
    <s v="MAQUILA VARILLA RECTA 60 MIL N.4 X 12 MTS"/>
    <x v="4"/>
    <x v="22"/>
  </r>
  <r>
    <x v="689"/>
    <x v="23"/>
    <d v="2011-01-29T15:00:00"/>
    <n v="272.39999999999998"/>
    <n v="234.89999999999998"/>
    <x v="0"/>
    <s v="MAQUILA ACERO FIGURADO 2"/>
    <x v="836"/>
    <x v="22"/>
  </r>
  <r>
    <x v="689"/>
    <x v="23"/>
    <d v="2011-01-29T15:00:00"/>
    <n v="395.7"/>
    <n v="395.7"/>
    <x v="0"/>
    <s v="MAQUILA ACERO FIGURADO 3"/>
    <x v="413"/>
    <x v="22"/>
  </r>
  <r>
    <x v="689"/>
    <x v="23"/>
    <d v="2011-01-29T15:00:00"/>
    <n v="1072.8"/>
    <n v="1072.8"/>
    <x v="0"/>
    <s v="MAQUILA ACERO FIGURADO 4"/>
    <x v="837"/>
    <x v="22"/>
  </r>
  <r>
    <x v="690"/>
    <x v="23"/>
    <d v="2011-01-29T15:00:00"/>
    <n v="418.4"/>
    <n v="418.4"/>
    <x v="0"/>
    <s v="MAQUILA ACERO FIGURADO 3"/>
    <x v="799"/>
    <x v="22"/>
  </r>
  <r>
    <x v="691"/>
    <x v="23"/>
    <d v="2011-01-29T15:00:00"/>
    <n v="33.6"/>
    <n v="33.6"/>
    <x v="1"/>
    <s v="MAQUILA VARILLA RECTA 60 MIL N.3 X 12 MTS"/>
    <x v="4"/>
    <x v="22"/>
  </r>
  <r>
    <x v="691"/>
    <x v="23"/>
    <d v="2011-01-29T15:00:00"/>
    <n v="24"/>
    <n v="24"/>
    <x v="1"/>
    <s v="MAQUILA VARILLA RECTA 60 MIL N.4 X 12 MTS"/>
    <x v="4"/>
    <x v="22"/>
  </r>
  <r>
    <x v="691"/>
    <x v="23"/>
    <d v="2011-01-29T15:00:00"/>
    <n v="102.9"/>
    <n v="102.9"/>
    <x v="0"/>
    <s v="MAQUILA ACERO FIGURADO 2"/>
    <x v="838"/>
    <x v="22"/>
  </r>
  <r>
    <x v="691"/>
    <x v="23"/>
    <d v="2011-01-29T15:00:00"/>
    <n v="805.5"/>
    <n v="805.5"/>
    <x v="0"/>
    <s v="MAQUILA ACERO FIGURADO 3"/>
    <x v="839"/>
    <x v="22"/>
  </r>
  <r>
    <x v="691"/>
    <x v="23"/>
    <d v="2011-01-29T15:00:00"/>
    <n v="1007.4"/>
    <n v="1007.4"/>
    <x v="0"/>
    <s v="MAQUILA ACERO FIGURADO 4"/>
    <x v="840"/>
    <x v="22"/>
  </r>
  <r>
    <x v="691"/>
    <x v="23"/>
    <d v="2011-01-29T15:00:00"/>
    <n v="231.1"/>
    <n v="231.1"/>
    <x v="0"/>
    <s v="MAQUILA ACERO FIGURADO 5"/>
    <x v="96"/>
    <x v="22"/>
  </r>
  <r>
    <x v="691"/>
    <x v="23"/>
    <d v="2011-01-29T15:00:00"/>
    <n v="180.6"/>
    <n v="180.6"/>
    <x v="0"/>
    <s v="MAQUILA ACERO FIGURADO 6"/>
    <x v="841"/>
    <x v="22"/>
  </r>
  <r>
    <x v="692"/>
    <x v="23"/>
    <d v="2011-01-29T15:00:00"/>
    <n v="434.3"/>
    <n v="434.3"/>
    <x v="0"/>
    <s v="MAQUILA ACERO FIGURADO 2"/>
    <x v="783"/>
    <x v="22"/>
  </r>
  <r>
    <x v="693"/>
    <x v="23"/>
    <d v="2011-01-29T15:00:00"/>
    <n v="13.4"/>
    <n v="13.4"/>
    <x v="0"/>
    <s v="MAQUILA ACERO FIGURADO 3"/>
    <x v="642"/>
    <x v="22"/>
  </r>
  <r>
    <x v="694"/>
    <x v="23"/>
    <d v="2011-01-29T15:00:00"/>
    <n v="106"/>
    <n v="106"/>
    <x v="0"/>
    <s v="MAQUILA ACERO FIGURADO 3"/>
    <x v="842"/>
    <x v="22"/>
  </r>
  <r>
    <x v="695"/>
    <x v="23"/>
    <d v="2011-01-29T15:00:00"/>
    <n v="926.23"/>
    <n v="926.23"/>
    <x v="2"/>
    <s v="MAQUILA MALLA ESPECIAL"/>
    <x v="843"/>
    <x v="22"/>
  </r>
  <r>
    <x v="696"/>
    <x v="23"/>
    <d v="2011-01-29T15:00:00"/>
    <n v="1442.83"/>
    <n v="1442.83"/>
    <x v="2"/>
    <s v="MAQUILA MALLA ESPECIAL"/>
    <x v="844"/>
    <x v="22"/>
  </r>
  <r>
    <x v="697"/>
    <x v="23"/>
    <d v="2011-01-29T15:00:00"/>
    <n v="718"/>
    <n v="976.48"/>
    <x v="2"/>
    <s v="MAQUILA RAM 140 C"/>
    <x v="845"/>
    <x v="22"/>
  </r>
  <r>
    <x v="698"/>
    <x v="24"/>
    <d v="2011-01-30T15:00:00"/>
    <n v="4560"/>
    <n v="30643.200000000001"/>
    <x v="1"/>
    <s v="MAQUILA VARILLA ENDEREZADA 60 MIL 3/8 X 12 MTS"/>
    <x v="4"/>
    <x v="23"/>
  </r>
  <r>
    <x v="698"/>
    <x v="24"/>
    <d v="2011-01-30T15:00:00"/>
    <n v="522"/>
    <n v="6264"/>
    <x v="1"/>
    <s v="MAQUILA VARILLA ENDEREZADA 60 MIL 1/2 X 12 MTS"/>
    <x v="4"/>
    <x v="23"/>
  </r>
  <r>
    <x v="699"/>
    <x v="25"/>
    <d v="2011-01-31T15:00:00"/>
    <n v="20"/>
    <n v="11.84"/>
    <x v="1"/>
    <s v="MAQUILA VARILLA GRAFIL 4.0 MM X 6 MTS C"/>
    <x v="4"/>
    <x v="23"/>
  </r>
  <r>
    <x v="699"/>
    <x v="25"/>
    <d v="2011-01-31T15:00:00"/>
    <n v="20"/>
    <n v="14.992000000000001"/>
    <x v="1"/>
    <s v="MAQUILA VARILLA GRAFIL 4.5 MM  X 6 MTS C"/>
    <x v="4"/>
    <x v="23"/>
  </r>
  <r>
    <x v="699"/>
    <x v="25"/>
    <d v="2011-01-31T15:00:00"/>
    <n v="20"/>
    <n v="18.510000000000002"/>
    <x v="1"/>
    <s v="MAQUILA VARILLA GRAFIL 5.0 MM  X 6 MTS C"/>
    <x v="4"/>
    <x v="23"/>
  </r>
  <r>
    <x v="699"/>
    <x v="25"/>
    <d v="2011-01-31T15:00:00"/>
    <n v="60"/>
    <n v="1755.6"/>
    <x v="2"/>
    <s v="MAQUILA MALLA ELECT.  M-131 C"/>
    <x v="302"/>
    <x v="23"/>
  </r>
  <r>
    <x v="699"/>
    <x v="25"/>
    <d v="2011-01-31T15:00:00"/>
    <n v="6"/>
    <n v="253.08"/>
    <x v="2"/>
    <s v="MAQUILA MALLA ELECT. M 188 C"/>
    <x v="303"/>
    <x v="23"/>
  </r>
  <r>
    <x v="700"/>
    <x v="25"/>
    <d v="2011-01-31T15:00:00"/>
    <n v="15"/>
    <n v="13.8825"/>
    <x v="1"/>
    <s v="MAQUILA VARILLA GRAFIL 5.0 MM  X 6 MTS C"/>
    <x v="4"/>
    <x v="23"/>
  </r>
  <r>
    <x v="701"/>
    <x v="25"/>
    <d v="2011-01-31T15:00:00"/>
    <n v="20"/>
    <n v="11.84"/>
    <x v="1"/>
    <s v="MAQUILA VARILLA GRAFIL 4.0 MM X 6 MTS C"/>
    <x v="4"/>
    <x v="23"/>
  </r>
  <r>
    <x v="701"/>
    <x v="25"/>
    <d v="2011-01-31T15:00:00"/>
    <n v="20"/>
    <n v="14.992000000000001"/>
    <x v="1"/>
    <s v="MAQUILA VARILLA GRAFIL 4.5 MM  X 6 MTS C"/>
    <x v="4"/>
    <x v="23"/>
  </r>
  <r>
    <x v="701"/>
    <x v="25"/>
    <d v="2011-01-31T15:00:00"/>
    <n v="20"/>
    <n v="18.510000000000002"/>
    <x v="1"/>
    <s v="MAQUILA VARILLA GRAFIL 5.0 MM  X 6 MTS C"/>
    <x v="4"/>
    <x v="23"/>
  </r>
  <r>
    <x v="701"/>
    <x v="25"/>
    <d v="2011-01-31T15:00:00"/>
    <n v="60"/>
    <n v="1755.6"/>
    <x v="2"/>
    <s v="MAQUILA MALLA ELECT.  M-131 C"/>
    <x v="302"/>
    <x v="23"/>
  </r>
  <r>
    <x v="701"/>
    <x v="25"/>
    <d v="2011-01-31T15:00:00"/>
    <n v="6"/>
    <n v="253.08"/>
    <x v="2"/>
    <s v="MAQUILA MALLA ELECT. M 188 C"/>
    <x v="303"/>
    <x v="23"/>
  </r>
  <r>
    <x v="702"/>
    <x v="25"/>
    <d v="2011-01-31T15:00:00"/>
    <n v="7420"/>
    <n v="7420"/>
    <x v="2"/>
    <s v="MAQUILA MALLA ESPECIAL"/>
    <x v="846"/>
    <x v="23"/>
  </r>
  <r>
    <x v="703"/>
    <x v="25"/>
    <d v="2011-01-31T15:00:00"/>
    <n v="2100.17"/>
    <n v="2100.17"/>
    <x v="2"/>
    <s v="MAQUILA MALLA ESPECIAL"/>
    <x v="847"/>
    <x v="23"/>
  </r>
  <r>
    <x v="704"/>
    <x v="25"/>
    <d v="2011-01-31T15:00:00"/>
    <n v="2906.77"/>
    <n v="2906.77"/>
    <x v="2"/>
    <s v="MAQUILA MALLA ESPECIAL"/>
    <x v="848"/>
    <x v="23"/>
  </r>
  <r>
    <x v="705"/>
    <x v="25"/>
    <d v="2011-01-31T15:00:00"/>
    <n v="155"/>
    <n v="155"/>
    <x v="1"/>
    <s v="MAQUILA ALAMBRE RECOCIDO CAL 18"/>
    <x v="4"/>
    <x v="23"/>
  </r>
  <r>
    <x v="705"/>
    <x v="25"/>
    <d v="2011-01-31T15:00:00"/>
    <n v="41"/>
    <n v="973.75"/>
    <x v="2"/>
    <s v="MAQUILA MALLA ELECT, M-106 C"/>
    <x v="849"/>
    <x v="23"/>
  </r>
  <r>
    <x v="706"/>
    <x v="25"/>
    <d v="2011-01-31T15:00:00"/>
    <n v="35160"/>
    <n v="35160"/>
    <x v="1"/>
    <s v="MAQUILA ALAMBRE RECOCIDO CAL 18"/>
    <x v="4"/>
    <x v="23"/>
  </r>
  <r>
    <x v="707"/>
    <x v="25"/>
    <d v="2011-01-31T15:00:00"/>
    <n v="899"/>
    <n v="1222.6400000000001"/>
    <x v="2"/>
    <s v="MAQUILA RAM 140 C"/>
    <x v="850"/>
    <x v="23"/>
  </r>
  <r>
    <x v="708"/>
    <x v="25"/>
    <d v="2011-01-31T15:00:00"/>
    <n v="150"/>
    <n v="150"/>
    <x v="1"/>
    <s v="MAQUILA ALAMBRE RECOCIDO CAL 18"/>
    <x v="4"/>
    <x v="23"/>
  </r>
  <r>
    <x v="709"/>
    <x v="25"/>
    <d v="2011-01-31T15:00:00"/>
    <n v="4"/>
    <n v="197.6"/>
    <x v="2"/>
    <s v="MAQUILA MALLA ELECT, M-221 CERTIFICADA"/>
    <x v="851"/>
    <x v="23"/>
  </r>
  <r>
    <x v="710"/>
    <x v="25"/>
    <d v="2011-01-31T15:00:00"/>
    <n v="37"/>
    <n v="1827.8"/>
    <x v="2"/>
    <s v="MAQUILA MALLA ELECT, M-221 CERTIFICADA"/>
    <x v="852"/>
    <x v="23"/>
  </r>
  <r>
    <x v="711"/>
    <x v="25"/>
    <d v="2011-01-31T15:00:00"/>
    <n v="37"/>
    <n v="1827.8"/>
    <x v="2"/>
    <s v="MAQUILA MALLA ELECT, M-221 CERTIFICADA"/>
    <x v="852"/>
    <x v="23"/>
  </r>
  <r>
    <x v="712"/>
    <x v="25"/>
    <d v="2011-01-31T15:00:00"/>
    <n v="35"/>
    <n v="1729"/>
    <x v="2"/>
    <s v="MAQUILA MALLA ELECT, M-221 CERTIFICADA"/>
    <x v="622"/>
    <x v="23"/>
  </r>
  <r>
    <x v="713"/>
    <x v="25"/>
    <d v="2011-01-31T15:00:00"/>
    <n v="37"/>
    <n v="1827.8"/>
    <x v="2"/>
    <s v="MAQUILA MALLA ELECT, M-221 CERTIFICADA"/>
    <x v="852"/>
    <x v="23"/>
  </r>
  <r>
    <x v="714"/>
    <x v="25"/>
    <d v="2011-01-31T15:00:00"/>
    <n v="37"/>
    <n v="1827.8"/>
    <x v="2"/>
    <s v="MAQUILA MALLA ELECT, M-221 CERTIFICADA"/>
    <x v="852"/>
    <x v="23"/>
  </r>
  <r>
    <x v="715"/>
    <x v="26"/>
    <d v="2011-02-01T15:00:00"/>
    <n v="9889.5"/>
    <n v="9889.5"/>
    <x v="0"/>
    <s v="MAQUILA ACERO FIGURADO 4"/>
    <x v="853"/>
    <x v="24"/>
  </r>
  <r>
    <x v="716"/>
    <x v="26"/>
    <d v="2011-02-01T15:00:00"/>
    <n v="257.2"/>
    <n v="257.2"/>
    <x v="0"/>
    <s v="MAQUILA ACERO FIGURADO 3"/>
    <x v="854"/>
    <x v="24"/>
  </r>
  <r>
    <x v="716"/>
    <x v="26"/>
    <d v="2011-02-01T15:00:00"/>
    <n v="1494.3"/>
    <n v="1494.3"/>
    <x v="0"/>
    <s v="MAQUILA ACERO FIGURADO 4"/>
    <x v="855"/>
    <x v="24"/>
  </r>
  <r>
    <x v="717"/>
    <x v="26"/>
    <d v="2011-02-01T15:00:00"/>
    <n v="1008"/>
    <n v="1008"/>
    <x v="1"/>
    <s v="MAQUILA VARILLA RECTA 60 MIL N.3 X 12 MTS"/>
    <x v="4"/>
    <x v="24"/>
  </r>
  <r>
    <x v="717"/>
    <x v="26"/>
    <d v="2011-02-01T15:00:00"/>
    <n v="1800"/>
    <n v="1800"/>
    <x v="1"/>
    <s v="MAQUILA VARILLA RECTA 60 MIL N.4 X 12 MTS"/>
    <x v="4"/>
    <x v="24"/>
  </r>
  <r>
    <x v="717"/>
    <x v="26"/>
    <d v="2011-02-01T15:00:00"/>
    <n v="4050"/>
    <n v="4050"/>
    <x v="1"/>
    <s v="MAQUILA VARILLA RECTA 60 MIL N.6 X 12 MTS"/>
    <x v="4"/>
    <x v="24"/>
  </r>
  <r>
    <x v="718"/>
    <x v="26"/>
    <d v="2011-02-01T15:00:00"/>
    <n v="143.69999999999999"/>
    <n v="143.69999999999999"/>
    <x v="0"/>
    <s v="MAQUILA ACERO FIGURADO 3"/>
    <x v="73"/>
    <x v="24"/>
  </r>
  <r>
    <x v="719"/>
    <x v="26"/>
    <d v="2011-02-01T15:00:00"/>
    <n v="45.6"/>
    <n v="45.6"/>
    <x v="0"/>
    <s v="MAQUILA ACERO FIGURADO 3"/>
    <x v="856"/>
    <x v="24"/>
  </r>
  <r>
    <x v="719"/>
    <x v="26"/>
    <d v="2011-02-01T15:00:00"/>
    <n v="146.80000000000001"/>
    <n v="146.80000000000001"/>
    <x v="0"/>
    <s v="MAQUILA ACERO FIGURADO 4"/>
    <x v="857"/>
    <x v="24"/>
  </r>
  <r>
    <x v="720"/>
    <x v="26"/>
    <d v="2011-02-01T15:00:00"/>
    <n v="3127.7"/>
    <n v="3127.7"/>
    <x v="0"/>
    <s v="MAQUILA ACERO FIGURADO 3"/>
    <x v="858"/>
    <x v="24"/>
  </r>
  <r>
    <x v="720"/>
    <x v="26"/>
    <d v="2011-02-01T15:00:00"/>
    <n v="1193.7"/>
    <n v="1193.7"/>
    <x v="0"/>
    <s v="MAQUILA ACERO FIGURADO 4"/>
    <x v="859"/>
    <x v="24"/>
  </r>
  <r>
    <x v="720"/>
    <x v="26"/>
    <d v="2011-02-01T15:00:00"/>
    <n v="1695.7"/>
    <n v="1695.7"/>
    <x v="0"/>
    <s v="MAQUILA ACERO FIGURADO 5"/>
    <x v="860"/>
    <x v="24"/>
  </r>
  <r>
    <x v="720"/>
    <x v="26"/>
    <d v="2011-02-01T15:00:00"/>
    <n v="137.69999999999999"/>
    <n v="137.69999999999999"/>
    <x v="0"/>
    <s v="MAQUILA ACERO FIGURADO 6"/>
    <x v="248"/>
    <x v="24"/>
  </r>
  <r>
    <x v="720"/>
    <x v="26"/>
    <d v="2011-02-01T15:00:00"/>
    <n v="168.9"/>
    <n v="168.9"/>
    <x v="0"/>
    <s v="MAQUILA ACERO FIGURADO 7"/>
    <x v="861"/>
    <x v="24"/>
  </r>
  <r>
    <x v="720"/>
    <x v="26"/>
    <d v="2011-02-01T15:00:00"/>
    <n v="153.6"/>
    <n v="153.6"/>
    <x v="0"/>
    <s v="MAQUILA ACERO FIGURADO 8"/>
    <x v="209"/>
    <x v="24"/>
  </r>
  <r>
    <x v="721"/>
    <x v="26"/>
    <d v="2011-02-01T15:00:00"/>
    <n v="39.9"/>
    <n v="39.9"/>
    <x v="0"/>
    <s v="MAQUILA ACERO FIGURADO 2"/>
    <x v="862"/>
    <x v="24"/>
  </r>
  <r>
    <x v="721"/>
    <x v="26"/>
    <d v="2011-02-01T15:00:00"/>
    <n v="139.1"/>
    <n v="139.1"/>
    <x v="0"/>
    <s v="MAQUILA ACERO FIGURADO 3"/>
    <x v="863"/>
    <x v="24"/>
  </r>
  <r>
    <x v="721"/>
    <x v="26"/>
    <d v="2011-02-01T15:00:00"/>
    <n v="1433.3"/>
    <n v="1433.3"/>
    <x v="0"/>
    <s v="MAQUILA ACERO FIGURADO 4"/>
    <x v="864"/>
    <x v="24"/>
  </r>
  <r>
    <x v="722"/>
    <x v="26"/>
    <d v="2011-02-01T15:00:00"/>
    <n v="192.1"/>
    <n v="192.1"/>
    <x v="0"/>
    <s v="MAQUILA ACERO FIGURADO 4"/>
    <x v="865"/>
    <x v="24"/>
  </r>
  <r>
    <x v="723"/>
    <x v="26"/>
    <d v="2011-02-01T15:00:00"/>
    <n v="2494.5"/>
    <n v="2494.5"/>
    <x v="0"/>
    <s v="MAQUILA ACERO FIGURADO 3"/>
    <x v="866"/>
    <x v="24"/>
  </r>
  <r>
    <x v="723"/>
    <x v="26"/>
    <d v="2011-02-01T15:00:00"/>
    <n v="4132.3"/>
    <n v="4132.3"/>
    <x v="0"/>
    <s v="MAQUILA ACERO FIGURADO 4"/>
    <x v="867"/>
    <x v="24"/>
  </r>
  <r>
    <x v="723"/>
    <x v="26"/>
    <d v="2011-02-01T15:00:00"/>
    <n v="2280.1"/>
    <n v="2280.1"/>
    <x v="0"/>
    <s v="MAQUILA ACERO FIGURADO 5"/>
    <x v="868"/>
    <x v="24"/>
  </r>
  <r>
    <x v="724"/>
    <x v="26"/>
    <d v="2011-02-01T15:00:00"/>
    <n v="425.6"/>
    <n v="425.6"/>
    <x v="0"/>
    <s v="MAQUILA ACERO FIGURADO 3"/>
    <x v="869"/>
    <x v="24"/>
  </r>
  <r>
    <x v="724"/>
    <x v="26"/>
    <d v="2011-02-01T15:00:00"/>
    <n v="3208"/>
    <n v="3208"/>
    <x v="0"/>
    <s v="MAQUILA ACERO FIGURADO 4"/>
    <x v="870"/>
    <x v="24"/>
  </r>
  <r>
    <x v="725"/>
    <x v="26"/>
    <d v="2011-02-01T15:00:00"/>
    <n v="40.299999999999997"/>
    <n v="40.299999999999997"/>
    <x v="1"/>
    <s v="MAQUILA VARILLA RECTA 60 MIL N.3 X 12 MTS"/>
    <x v="4"/>
    <x v="24"/>
  </r>
  <r>
    <x v="725"/>
    <x v="26"/>
    <d v="2011-02-01T15:00:00"/>
    <n v="127.7"/>
    <n v="127.7"/>
    <x v="0"/>
    <s v="MAQUILA ACERO FIGURADO 3"/>
    <x v="871"/>
    <x v="24"/>
  </r>
  <r>
    <x v="725"/>
    <x v="26"/>
    <d v="2011-02-01T15:00:00"/>
    <n v="966"/>
    <n v="966"/>
    <x v="0"/>
    <s v="MAQUILA ACERO FIGURADO 4"/>
    <x v="872"/>
    <x v="24"/>
  </r>
  <r>
    <x v="726"/>
    <x v="26"/>
    <d v="2011-02-01T15:00:00"/>
    <n v="255.4"/>
    <n v="255.4"/>
    <x v="0"/>
    <s v="MAQUILA ACERO FIGURADO 3"/>
    <x v="673"/>
    <x v="24"/>
  </r>
  <r>
    <x v="726"/>
    <x v="26"/>
    <d v="2011-02-01T15:00:00"/>
    <n v="2052"/>
    <n v="2052"/>
    <x v="0"/>
    <s v="MAQUILA ACERO FIGURADO 4"/>
    <x v="873"/>
    <x v="24"/>
  </r>
  <r>
    <x v="726"/>
    <x v="26"/>
    <d v="2011-02-01T15:00:00"/>
    <n v="232.1"/>
    <n v="232.1"/>
    <x v="0"/>
    <s v="MAQUILA ACERO FIGURADO 5"/>
    <x v="874"/>
    <x v="24"/>
  </r>
  <r>
    <x v="727"/>
    <x v="26"/>
    <d v="2011-02-01T15:00:00"/>
    <n v="255.4"/>
    <n v="255.4"/>
    <x v="0"/>
    <s v="MAQUILA ACERO FIGURADO 3"/>
    <x v="673"/>
    <x v="24"/>
  </r>
  <r>
    <x v="727"/>
    <x v="26"/>
    <d v="2011-02-01T15:00:00"/>
    <n v="1596"/>
    <n v="1596"/>
    <x v="0"/>
    <s v="MAQUILA ACERO FIGURADO 4"/>
    <x v="875"/>
    <x v="24"/>
  </r>
  <r>
    <x v="727"/>
    <x v="26"/>
    <d v="2011-02-01T15:00:00"/>
    <n v="1005.9"/>
    <n v="1005.9"/>
    <x v="0"/>
    <s v="MAQUILA ACERO FIGURADO 5"/>
    <x v="876"/>
    <x v="24"/>
  </r>
  <r>
    <x v="728"/>
    <x v="26"/>
    <d v="2011-02-01T15:00:00"/>
    <n v="349.4"/>
    <n v="349.4"/>
    <x v="1"/>
    <s v="MAQUILA VARILLA RECTA 60 MIL N.3 X 12 MTS"/>
    <x v="4"/>
    <x v="24"/>
  </r>
  <r>
    <x v="728"/>
    <x v="26"/>
    <d v="2011-02-01T15:00:00"/>
    <n v="324"/>
    <n v="324"/>
    <x v="1"/>
    <s v="MAQUILA VARILLA RECTA 60 MIL N.6 X 12 MTS"/>
    <x v="4"/>
    <x v="24"/>
  </r>
  <r>
    <x v="729"/>
    <x v="26"/>
    <d v="2011-02-01T15:00:00"/>
    <n v="31.4"/>
    <n v="31.4"/>
    <x v="0"/>
    <s v="MAQUILA ACERO FIGURADO 3"/>
    <x v="877"/>
    <x v="24"/>
  </r>
  <r>
    <x v="730"/>
    <x v="26"/>
    <d v="2011-02-01T15:00:00"/>
    <n v="243.4"/>
    <n v="243.4"/>
    <x v="1"/>
    <s v="MAQUILA VARILLA RECTA 60 MIL N.5 X 12 MTS"/>
    <x v="4"/>
    <x v="24"/>
  </r>
  <r>
    <x v="730"/>
    <x v="26"/>
    <d v="2011-02-01T15:00:00"/>
    <n v="148"/>
    <n v="148"/>
    <x v="0"/>
    <s v="MAQUILA ACERO FIGURADO 2"/>
    <x v="878"/>
    <x v="24"/>
  </r>
  <r>
    <x v="730"/>
    <x v="26"/>
    <d v="2011-02-01T15:00:00"/>
    <n v="5447.1"/>
    <n v="5447.1"/>
    <x v="0"/>
    <s v="MAQUILA ACERO FIGURADO 3"/>
    <x v="879"/>
    <x v="24"/>
  </r>
  <r>
    <x v="731"/>
    <x v="26"/>
    <d v="2011-02-01T15:00:00"/>
    <n v="1674"/>
    <n v="1674"/>
    <x v="1"/>
    <s v="MAQUILA VARILLA RECTA 60 MIL N.6 X 12 MTS"/>
    <x v="4"/>
    <x v="24"/>
  </r>
  <r>
    <x v="731"/>
    <x v="26"/>
    <d v="2011-02-01T15:00:00"/>
    <n v="835.4"/>
    <n v="835.4"/>
    <x v="0"/>
    <s v="MAQUILA ACERO FIGURADO 7"/>
    <x v="880"/>
    <x v="24"/>
  </r>
  <r>
    <x v="732"/>
    <x v="26"/>
    <d v="2011-02-01T15:00:00"/>
    <n v="144"/>
    <n v="144"/>
    <x v="1"/>
    <s v="MAQUILA VARILLA RECTA 60 MIL N.4 X 12 MTS"/>
    <x v="4"/>
    <x v="24"/>
  </r>
  <r>
    <x v="732"/>
    <x v="26"/>
    <d v="2011-02-01T15:00:00"/>
    <n v="1359.7"/>
    <n v="1359.7"/>
    <x v="0"/>
    <s v="MAQUILA ACERO FIGURADO 3"/>
    <x v="881"/>
    <x v="24"/>
  </r>
  <r>
    <x v="732"/>
    <x v="26"/>
    <d v="2011-02-01T15:00:00"/>
    <n v="1611.6"/>
    <n v="1611.6"/>
    <x v="0"/>
    <s v="MAQUILA ACERO FIGURADO 4"/>
    <x v="882"/>
    <x v="24"/>
  </r>
  <r>
    <x v="733"/>
    <x v="26"/>
    <d v="2011-02-01T15:00:00"/>
    <n v="72"/>
    <n v="72"/>
    <x v="1"/>
    <s v="MAQUILA VARILLA RECTA 60 MIL N.4 X 12 MTS"/>
    <x v="4"/>
    <x v="24"/>
  </r>
  <r>
    <x v="733"/>
    <x v="26"/>
    <d v="2011-02-01T15:00:00"/>
    <n v="1145.4000000000001"/>
    <n v="1145.4000000000001"/>
    <x v="0"/>
    <s v="MAQUILA ACERO FIGURADO 3"/>
    <x v="883"/>
    <x v="24"/>
  </r>
  <r>
    <x v="733"/>
    <x v="26"/>
    <d v="2011-02-01T15:00:00"/>
    <n v="1395"/>
    <n v="1395"/>
    <x v="0"/>
    <s v="MAQUILA ACERO FIGURADO 4"/>
    <x v="884"/>
    <x v="24"/>
  </r>
  <r>
    <x v="734"/>
    <x v="26"/>
    <d v="2011-02-01T15:00:00"/>
    <n v="144"/>
    <n v="144"/>
    <x v="1"/>
    <s v="MAQUILA VARILLA RECTA 60 MIL N.4 X 12 MTS"/>
    <x v="4"/>
    <x v="24"/>
  </r>
  <r>
    <x v="734"/>
    <x v="26"/>
    <d v="2011-02-01T15:00:00"/>
    <n v="1382.8"/>
    <n v="1382.8"/>
    <x v="0"/>
    <s v="MAQUILA ACERO FIGURADO 3"/>
    <x v="885"/>
    <x v="24"/>
  </r>
  <r>
    <x v="734"/>
    <x v="26"/>
    <d v="2011-02-01T15:00:00"/>
    <n v="1610.2"/>
    <n v="1610.2"/>
    <x v="0"/>
    <s v="MAQUILA ACERO FIGURADO 4"/>
    <x v="886"/>
    <x v="24"/>
  </r>
  <r>
    <x v="735"/>
    <x v="26"/>
    <d v="2011-02-01T15:00:00"/>
    <n v="891"/>
    <n v="891"/>
    <x v="1"/>
    <s v="MAQUILA VARILLA RECTA 60 MIL N.6 X 12 MTS"/>
    <x v="4"/>
    <x v="24"/>
  </r>
  <r>
    <x v="736"/>
    <x v="26"/>
    <d v="2011-02-01T15:00:00"/>
    <n v="101.1"/>
    <n v="101.1"/>
    <x v="0"/>
    <s v="MAQUILA ACERO FIGURADO 3"/>
    <x v="887"/>
    <x v="24"/>
  </r>
  <r>
    <x v="737"/>
    <x v="26"/>
    <d v="2011-02-01T15:00:00"/>
    <n v="120"/>
    <n v="120"/>
    <x v="1"/>
    <s v="MAQUILA VARILLA RECTA 60 MIL N.4 X 12 MTS"/>
    <x v="4"/>
    <x v="24"/>
  </r>
  <r>
    <x v="737"/>
    <x v="26"/>
    <d v="2011-02-01T15:00:00"/>
    <n v="383.8"/>
    <n v="383.8"/>
    <x v="0"/>
    <s v="MAQUILA ACERO FIGURADO 2"/>
    <x v="888"/>
    <x v="24"/>
  </r>
  <r>
    <x v="737"/>
    <x v="26"/>
    <d v="2011-02-01T15:00:00"/>
    <n v="36.299999999999997"/>
    <n v="36.299999999999997"/>
    <x v="0"/>
    <s v="MAQUILA ACERO FIGURADO 3"/>
    <x v="485"/>
    <x v="24"/>
  </r>
  <r>
    <x v="737"/>
    <x v="26"/>
    <d v="2011-02-01T15:00:00"/>
    <n v="332.8"/>
    <n v="332.8"/>
    <x v="0"/>
    <s v="MAQUILA ACERO FIGURADO 4"/>
    <x v="889"/>
    <x v="24"/>
  </r>
  <r>
    <x v="737"/>
    <x v="26"/>
    <d v="2011-02-01T15:00:00"/>
    <n v="408"/>
    <n v="408"/>
    <x v="0"/>
    <s v="MAQUILA ACERO FIGURADO 5"/>
    <x v="890"/>
    <x v="24"/>
  </r>
  <r>
    <x v="737"/>
    <x v="26"/>
    <d v="2011-02-01T15:00:00"/>
    <n v="296.10000000000002"/>
    <n v="296.10000000000002"/>
    <x v="0"/>
    <s v="MAQUILA ACERO FIGURADO 6"/>
    <x v="891"/>
    <x v="24"/>
  </r>
  <r>
    <x v="737"/>
    <x v="26"/>
    <d v="2011-02-01T15:00:00"/>
    <n v="100.7"/>
    <n v="100.7"/>
    <x v="0"/>
    <s v="MAQUILA ACERO FIGURADO 7"/>
    <x v="892"/>
    <x v="24"/>
  </r>
  <r>
    <x v="738"/>
    <x v="26"/>
    <d v="2011-02-01T15:00:00"/>
    <n v="1273.8"/>
    <n v="1273.8"/>
    <x v="0"/>
    <s v="MAQUILA ACERO FIGURADO 3"/>
    <x v="893"/>
    <x v="24"/>
  </r>
  <r>
    <x v="738"/>
    <x v="26"/>
    <d v="2011-02-01T15:00:00"/>
    <n v="664.4"/>
    <n v="664.4"/>
    <x v="0"/>
    <s v="MAQUILA ACERO FIGURADO 4"/>
    <x v="431"/>
    <x v="24"/>
  </r>
  <r>
    <x v="738"/>
    <x v="26"/>
    <d v="2011-02-01T15:00:00"/>
    <n v="511.8"/>
    <n v="511.8"/>
    <x v="0"/>
    <s v="MAQUILA ACERO FIGURADO 5"/>
    <x v="786"/>
    <x v="24"/>
  </r>
  <r>
    <x v="738"/>
    <x v="26"/>
    <d v="2011-02-01T15:00:00"/>
    <n v="281.7"/>
    <n v="281.7"/>
    <x v="0"/>
    <s v="MAQUILA ACERO FIGURADO 6"/>
    <x v="561"/>
    <x v="24"/>
  </r>
  <r>
    <x v="738"/>
    <x v="26"/>
    <d v="2011-02-01T15:00:00"/>
    <n v="44.1"/>
    <n v="44.1"/>
    <x v="0"/>
    <s v="MAQUILA ACERO FIGURADO 7"/>
    <x v="399"/>
    <x v="24"/>
  </r>
  <r>
    <x v="738"/>
    <x v="26"/>
    <d v="2011-02-01T15:00:00"/>
    <n v="139.19999999999999"/>
    <n v="139.19999999999999"/>
    <x v="0"/>
    <s v="MAQUILA ACERO FIGURADO 8"/>
    <x v="863"/>
    <x v="24"/>
  </r>
  <r>
    <x v="739"/>
    <x v="26"/>
    <d v="2011-02-01T15:00:00"/>
    <n v="120"/>
    <n v="120"/>
    <x v="1"/>
    <s v="MAQUILA VARILLA RECTA 60 MIL N.4 X 12 MTS"/>
    <x v="4"/>
    <x v="24"/>
  </r>
  <r>
    <x v="739"/>
    <x v="26"/>
    <d v="2011-02-01T15:00:00"/>
    <n v="166.9"/>
    <n v="166.9"/>
    <x v="0"/>
    <s v="MAQUILA ACERO FIGURADO 2"/>
    <x v="894"/>
    <x v="24"/>
  </r>
  <r>
    <x v="739"/>
    <x v="26"/>
    <d v="2011-02-01T15:00:00"/>
    <n v="10.1"/>
    <n v="10.1"/>
    <x v="0"/>
    <s v="MAQUILA ACERO FIGURADO 3"/>
    <x v="895"/>
    <x v="24"/>
  </r>
  <r>
    <x v="739"/>
    <x v="26"/>
    <d v="2011-02-01T15:00:00"/>
    <n v="48.4"/>
    <n v="48.4"/>
    <x v="0"/>
    <s v="MAQUILA ACERO FIGURADO 4"/>
    <x v="896"/>
    <x v="24"/>
  </r>
  <r>
    <x v="739"/>
    <x v="26"/>
    <d v="2011-02-01T15:00:00"/>
    <n v="351.2"/>
    <n v="351.2"/>
    <x v="0"/>
    <s v="MAQUILA ACERO FIGURADO 5"/>
    <x v="897"/>
    <x v="24"/>
  </r>
  <r>
    <x v="739"/>
    <x v="26"/>
    <d v="2011-02-01T15:00:00"/>
    <n v="51.3"/>
    <n v="51.3"/>
    <x v="0"/>
    <s v="MAQUILA ACERO FIGURADO 6"/>
    <x v="603"/>
    <x v="24"/>
  </r>
  <r>
    <x v="739"/>
    <x v="26"/>
    <d v="2011-02-01T15:00:00"/>
    <n v="116.3"/>
    <n v="116.3"/>
    <x v="0"/>
    <s v="MAQUILA ACERO FIGURADO 7"/>
    <x v="898"/>
    <x v="24"/>
  </r>
  <r>
    <x v="740"/>
    <x v="26"/>
    <d v="2011-02-01T15:00:00"/>
    <n v="201.6"/>
    <n v="201.6"/>
    <x v="1"/>
    <s v="MAQUILA VARILLA RECTA 60 MIL N.3 X 12 MTS"/>
    <x v="4"/>
    <x v="24"/>
  </r>
  <r>
    <x v="740"/>
    <x v="26"/>
    <d v="2011-02-01T15:00:00"/>
    <n v="360"/>
    <n v="360"/>
    <x v="1"/>
    <s v="MAQUILA VARILLA RECTA 60 MIL N.4 X 12 MTS"/>
    <x v="4"/>
    <x v="24"/>
  </r>
  <r>
    <x v="740"/>
    <x v="26"/>
    <d v="2011-02-01T15:00:00"/>
    <n v="187.2"/>
    <n v="187.2"/>
    <x v="1"/>
    <s v="MAQUILA VARILLA RECTA 60 MIL N.5 X 12 MTS"/>
    <x v="4"/>
    <x v="24"/>
  </r>
  <r>
    <x v="740"/>
    <x v="26"/>
    <d v="2011-02-01T15:00:00"/>
    <n v="270"/>
    <n v="270"/>
    <x v="1"/>
    <s v="MAQUILA VARILLA RECTA 60 MIL N.6 X 12 MTS"/>
    <x v="4"/>
    <x v="24"/>
  </r>
  <r>
    <x v="741"/>
    <x v="26"/>
    <d v="2011-02-01T15:00:00"/>
    <n v="4668.6000000000004"/>
    <n v="4668.6000000000004"/>
    <x v="0"/>
    <s v="MAQUILA ACERO FIGURADO 3"/>
    <x v="899"/>
    <x v="24"/>
  </r>
  <r>
    <x v="742"/>
    <x v="27"/>
    <d v="2011-02-02T15:00:00"/>
    <n v="1254.5"/>
    <n v="1254.5"/>
    <x v="0"/>
    <s v="MAQUILA ACERO FIGURADO 3"/>
    <x v="900"/>
    <x v="25"/>
  </r>
  <r>
    <x v="742"/>
    <x v="27"/>
    <d v="2011-02-02T15:00:00"/>
    <n v="355.4"/>
    <n v="355.4"/>
    <x v="0"/>
    <s v="MAQUILA ACERO FIGURADO 4"/>
    <x v="901"/>
    <x v="25"/>
  </r>
  <r>
    <x v="742"/>
    <x v="27"/>
    <d v="2011-02-02T15:00:00"/>
    <n v="1713.4"/>
    <n v="1713.4"/>
    <x v="0"/>
    <s v="MAQUILA ACERO FIGURADO 5"/>
    <x v="902"/>
    <x v="25"/>
  </r>
  <r>
    <x v="742"/>
    <x v="27"/>
    <d v="2011-02-02T15:00:00"/>
    <n v="1563.5"/>
    <n v="1563.5"/>
    <x v="0"/>
    <s v="MAQUILA ACERO FIGURADO 6"/>
    <x v="903"/>
    <x v="25"/>
  </r>
  <r>
    <x v="742"/>
    <x v="27"/>
    <d v="2011-02-02T15:00:00"/>
    <n v="372.1"/>
    <n v="372.1"/>
    <x v="0"/>
    <s v="MAQUILA ACERO FIGURADO 7"/>
    <x v="304"/>
    <x v="25"/>
  </r>
  <r>
    <x v="742"/>
    <x v="27"/>
    <d v="2011-02-02T15:00:00"/>
    <n v="55.2"/>
    <n v="55.2"/>
    <x v="0"/>
    <s v="MAQUILA ACERO FIGURADO 8"/>
    <x v="294"/>
    <x v="25"/>
  </r>
  <r>
    <x v="743"/>
    <x v="27"/>
    <d v="2011-02-02T15:00:00"/>
    <n v="221.2"/>
    <n v="221.2"/>
    <x v="0"/>
    <s v="MAQUILA ACERO FIGURADO 3"/>
    <x v="237"/>
    <x v="25"/>
  </r>
  <r>
    <x v="743"/>
    <x v="27"/>
    <d v="2011-02-02T15:00:00"/>
    <n v="36.299999999999997"/>
    <n v="36.299999999999997"/>
    <x v="0"/>
    <s v="MAQUILA ACERO FIGURADO 4"/>
    <x v="485"/>
    <x v="25"/>
  </r>
  <r>
    <x v="744"/>
    <x v="27"/>
    <d v="2011-02-02T15:00:00"/>
    <n v="67.2"/>
    <n v="67.2"/>
    <x v="1"/>
    <s v="MAQUILA VARILLA RECTA 60 MIL N.3 X 12 MTS"/>
    <x v="4"/>
    <x v="25"/>
  </r>
  <r>
    <x v="745"/>
    <x v="27"/>
    <d v="2011-02-02T15:00:00"/>
    <n v="179.2"/>
    <n v="179.2"/>
    <x v="0"/>
    <s v="MAQUILA ACERO FIGURADO 3"/>
    <x v="834"/>
    <x v="25"/>
  </r>
  <r>
    <x v="746"/>
    <x v="27"/>
    <d v="2011-02-02T15:00:00"/>
    <n v="1735.6"/>
    <n v="1735.6"/>
    <x v="0"/>
    <s v="MAQUILA ACERO FIGURADO 3"/>
    <x v="904"/>
    <x v="25"/>
  </r>
  <r>
    <x v="747"/>
    <x v="27"/>
    <d v="2011-02-02T15:00:00"/>
    <n v="662.7"/>
    <n v="662.7"/>
    <x v="0"/>
    <s v="MAQUILA ACERO FIGURADO 3"/>
    <x v="675"/>
    <x v="25"/>
  </r>
  <r>
    <x v="747"/>
    <x v="27"/>
    <d v="2011-02-02T15:00:00"/>
    <n v="848.3"/>
    <n v="848.3"/>
    <x v="0"/>
    <s v="MAQUILA ACERO FIGURADO 6"/>
    <x v="905"/>
    <x v="25"/>
  </r>
  <r>
    <x v="748"/>
    <x v="27"/>
    <d v="2011-02-02T15:00:00"/>
    <n v="2436.9"/>
    <n v="2436.9"/>
    <x v="0"/>
    <s v="MAQUILA ACERO FIGURADO 4"/>
    <x v="906"/>
    <x v="25"/>
  </r>
  <r>
    <x v="748"/>
    <x v="27"/>
    <d v="2011-02-02T15:00:00"/>
    <n v="1175.4000000000001"/>
    <n v="1175.4000000000001"/>
    <x v="0"/>
    <s v="MAQUILA ACERO FIGURADO 5"/>
    <x v="907"/>
    <x v="25"/>
  </r>
  <r>
    <x v="748"/>
    <x v="27"/>
    <d v="2011-02-02T15:00:00"/>
    <n v="101.7"/>
    <n v="101.7"/>
    <x v="0"/>
    <s v="MAQUILA ACERO FIGURADO 6"/>
    <x v="157"/>
    <x v="25"/>
  </r>
  <r>
    <x v="748"/>
    <x v="27"/>
    <d v="2011-02-02T15:00:00"/>
    <n v="200.4"/>
    <n v="200.4"/>
    <x v="0"/>
    <s v="MAQUILA ACERO FIGURADO 7"/>
    <x v="62"/>
    <x v="25"/>
  </r>
  <r>
    <x v="749"/>
    <x v="27"/>
    <d v="2011-02-02T15:00:00"/>
    <n v="470.4"/>
    <n v="470.4"/>
    <x v="1"/>
    <s v="MAQUILA VARILLA RECTA 60 MIL N.3 X 12 MTS"/>
    <x v="4"/>
    <x v="25"/>
  </r>
  <r>
    <x v="749"/>
    <x v="27"/>
    <d v="2011-02-02T15:00:00"/>
    <n v="528"/>
    <n v="528"/>
    <x v="1"/>
    <s v="MAQUILA VARILLA RECTA 60 MIL N.4 X 12 MTS"/>
    <x v="4"/>
    <x v="25"/>
  </r>
  <r>
    <x v="749"/>
    <x v="27"/>
    <d v="2011-02-02T15:00:00"/>
    <n v="779.7"/>
    <n v="779.7"/>
    <x v="0"/>
    <s v="MAQUILA ACERO FIGURADO 5"/>
    <x v="908"/>
    <x v="25"/>
  </r>
  <r>
    <x v="749"/>
    <x v="27"/>
    <d v="2011-02-02T15:00:00"/>
    <n v="3010.3"/>
    <n v="3010.3"/>
    <x v="0"/>
    <s v="MAQUILA ACERO FIGURADO 6"/>
    <x v="843"/>
    <x v="25"/>
  </r>
  <r>
    <x v="750"/>
    <x v="27"/>
    <d v="2011-02-02T15:00:00"/>
    <n v="336"/>
    <n v="336"/>
    <x v="1"/>
    <s v="MAQUILA VARILLA RECTA 60 MIL N.3 X 12 MTS"/>
    <x v="4"/>
    <x v="25"/>
  </r>
  <r>
    <x v="750"/>
    <x v="27"/>
    <d v="2011-02-02T15:00:00"/>
    <n v="120"/>
    <n v="120"/>
    <x v="1"/>
    <s v="MAQUILA VARILLA RECTA 60 MIL N.4 X 12 MTS"/>
    <x v="4"/>
    <x v="25"/>
  </r>
  <r>
    <x v="750"/>
    <x v="27"/>
    <d v="2011-02-02T15:00:00"/>
    <n v="67.2"/>
    <n v="67.2"/>
    <x v="0"/>
    <s v="MAQUILA ACERO FIGURADO 2"/>
    <x v="909"/>
    <x v="25"/>
  </r>
  <r>
    <x v="750"/>
    <x v="27"/>
    <d v="2011-02-02T15:00:00"/>
    <n v="1827.2"/>
    <n v="1827.2"/>
    <x v="0"/>
    <s v="MAQUILA ACERO FIGURADO 3"/>
    <x v="910"/>
    <x v="25"/>
  </r>
  <r>
    <x v="750"/>
    <x v="27"/>
    <d v="2011-02-02T15:00:00"/>
    <n v="1721.4"/>
    <n v="1721.4"/>
    <x v="0"/>
    <s v="MAQUILA ACERO FIGURADO 4"/>
    <x v="911"/>
    <x v="25"/>
  </r>
  <r>
    <x v="750"/>
    <x v="27"/>
    <d v="2011-02-02T15:00:00"/>
    <n v="149.1"/>
    <n v="149.1"/>
    <x v="0"/>
    <s v="MAQUILA ACERO FIGURADO 5"/>
    <x v="912"/>
    <x v="25"/>
  </r>
  <r>
    <x v="750"/>
    <x v="27"/>
    <d v="2011-02-02T15:00:00"/>
    <n v="36"/>
    <n v="36"/>
    <x v="0"/>
    <s v="MAQUILA ACERO FIGURADO 6"/>
    <x v="485"/>
    <x v="25"/>
  </r>
  <r>
    <x v="750"/>
    <x v="27"/>
    <d v="2011-02-02T15:00:00"/>
    <n v="120"/>
    <n v="120"/>
    <x v="0"/>
    <s v="MAQUILA ACERO FIGURADO 7"/>
    <x v="122"/>
    <x v="25"/>
  </r>
  <r>
    <x v="750"/>
    <x v="27"/>
    <d v="2011-02-02T15:00:00"/>
    <n v="217.6"/>
    <n v="217.6"/>
    <x v="0"/>
    <s v="MAQUILA ACERO FIGURADO 8"/>
    <x v="216"/>
    <x v="25"/>
  </r>
  <r>
    <x v="751"/>
    <x v="27"/>
    <d v="2011-02-02T15:00:00"/>
    <n v="2200"/>
    <n v="2200"/>
    <x v="1"/>
    <s v="MAQUILA CHIPA  # 3"/>
    <x v="4"/>
    <x v="25"/>
  </r>
  <r>
    <x v="751"/>
    <x v="27"/>
    <d v="2011-02-02T15:00:00"/>
    <n v="848"/>
    <n v="848"/>
    <x v="0"/>
    <s v="MAQUILA ACERO FIGURADO 4"/>
    <x v="913"/>
    <x v="25"/>
  </r>
  <r>
    <x v="752"/>
    <x v="27"/>
    <d v="2011-02-02T15:00:00"/>
    <n v="7140.2"/>
    <n v="7140.2"/>
    <x v="0"/>
    <s v="MAQUILA ACERO FIGURADO 6"/>
    <x v="914"/>
    <x v="25"/>
  </r>
  <r>
    <x v="752"/>
    <x v="27"/>
    <d v="2011-02-02T15:00:00"/>
    <n v="4385.6000000000004"/>
    <n v="4385.6000000000004"/>
    <x v="0"/>
    <s v="MAQUILA ACERO FIGURADO 7"/>
    <x v="915"/>
    <x v="25"/>
  </r>
  <r>
    <x v="752"/>
    <x v="27"/>
    <d v="2011-02-02T15:00:00"/>
    <n v="1401.6"/>
    <n v="1401.6"/>
    <x v="0"/>
    <s v="MAQUILA ACERO FIGURADO 8"/>
    <x v="916"/>
    <x v="25"/>
  </r>
  <r>
    <x v="753"/>
    <x v="27"/>
    <d v="2011-02-02T15:00:00"/>
    <n v="846.1"/>
    <n v="846.1"/>
    <x v="0"/>
    <s v="MAQUILA ACERO FIGURADO 5"/>
    <x v="265"/>
    <x v="25"/>
  </r>
  <r>
    <x v="754"/>
    <x v="27"/>
    <d v="2011-02-02T15:00:00"/>
    <n v="161.30000000000001"/>
    <n v="161.30000000000001"/>
    <x v="1"/>
    <s v="MAQUILA VARILLA RECTA 60 MIL N.3 X 12 MTS"/>
    <x v="4"/>
    <x v="25"/>
  </r>
  <r>
    <x v="754"/>
    <x v="27"/>
    <d v="2011-02-02T15:00:00"/>
    <n v="316.8"/>
    <n v="316.8"/>
    <x v="0"/>
    <s v="MAQUILA ACERO FIGURADO 2"/>
    <x v="781"/>
    <x v="25"/>
  </r>
  <r>
    <x v="754"/>
    <x v="27"/>
    <d v="2011-02-02T15:00:00"/>
    <n v="6.7"/>
    <n v="6.7"/>
    <x v="0"/>
    <s v="MAQUILA ACERO FIGURADO 3"/>
    <x v="917"/>
    <x v="25"/>
  </r>
  <r>
    <x v="754"/>
    <x v="27"/>
    <d v="2011-02-02T15:00:00"/>
    <n v="12"/>
    <n v="12"/>
    <x v="0"/>
    <s v="MAQUILA ACERO FIGURADO 4"/>
    <x v="918"/>
    <x v="25"/>
  </r>
  <r>
    <x v="755"/>
    <x v="27"/>
    <d v="2011-02-02T15:00:00"/>
    <n v="683.4"/>
    <n v="683.4"/>
    <x v="0"/>
    <s v="MAQUILA ACERO FIGURADO 3"/>
    <x v="919"/>
    <x v="25"/>
  </r>
  <r>
    <x v="755"/>
    <x v="27"/>
    <d v="2011-02-02T15:00:00"/>
    <n v="263.7"/>
    <n v="263.7"/>
    <x v="0"/>
    <s v="MAQUILA ACERO FIGURADO 4"/>
    <x v="920"/>
    <x v="25"/>
  </r>
  <r>
    <x v="755"/>
    <x v="27"/>
    <d v="2011-02-02T15:00:00"/>
    <n v="1043.3"/>
    <n v="1043.3"/>
    <x v="0"/>
    <s v="MAQUILA ACERO FIGURADO 5"/>
    <x v="921"/>
    <x v="25"/>
  </r>
  <r>
    <x v="755"/>
    <x v="27"/>
    <d v="2011-02-02T15:00:00"/>
    <n v="416.7"/>
    <n v="416.7"/>
    <x v="0"/>
    <s v="MAQUILA ACERO FIGURADO 6"/>
    <x v="702"/>
    <x v="25"/>
  </r>
  <r>
    <x v="755"/>
    <x v="27"/>
    <d v="2011-02-02T15:00:00"/>
    <n v="1559.4"/>
    <n v="1559.4"/>
    <x v="0"/>
    <s v="MAQUILA ACERO FIGURADO 7"/>
    <x v="922"/>
    <x v="25"/>
  </r>
  <r>
    <x v="755"/>
    <x v="27"/>
    <d v="2011-02-02T15:00:00"/>
    <n v="43.6"/>
    <n v="43.6"/>
    <x v="0"/>
    <s v="MAQUILA ACERO FIGURADO 8"/>
    <x v="526"/>
    <x v="25"/>
  </r>
  <r>
    <x v="756"/>
    <x v="27"/>
    <d v="2011-02-02T15:00:00"/>
    <n v="334.1"/>
    <n v="334.1"/>
    <x v="0"/>
    <s v="MAQUILA ACERO FIGURADO 4"/>
    <x v="263"/>
    <x v="25"/>
  </r>
  <r>
    <x v="756"/>
    <x v="27"/>
    <d v="2011-02-02T15:00:00"/>
    <n v="683"/>
    <n v="683"/>
    <x v="0"/>
    <s v="MAQUILA ACERO FIGURADO 5"/>
    <x v="919"/>
    <x v="25"/>
  </r>
  <r>
    <x v="756"/>
    <x v="27"/>
    <d v="2011-02-02T15:00:00"/>
    <n v="416.7"/>
    <n v="416.7"/>
    <x v="0"/>
    <s v="MAQUILA ACERO FIGURADO 6"/>
    <x v="702"/>
    <x v="25"/>
  </r>
  <r>
    <x v="756"/>
    <x v="27"/>
    <d v="2011-02-02T15:00:00"/>
    <n v="1045.3"/>
    <n v="1045.3"/>
    <x v="0"/>
    <s v="MAQUILA ACERO FIGURADO 7"/>
    <x v="923"/>
    <x v="25"/>
  </r>
  <r>
    <x v="756"/>
    <x v="27"/>
    <d v="2011-02-02T15:00:00"/>
    <n v="43.6"/>
    <n v="43.6"/>
    <x v="0"/>
    <s v="MAQUILA ACERO FIGURADO 8"/>
    <x v="526"/>
    <x v="25"/>
  </r>
  <r>
    <x v="757"/>
    <x v="27"/>
    <d v="2011-02-02T15:00:00"/>
    <n v="65.2"/>
    <n v="65.2"/>
    <x v="0"/>
    <s v="MAQUILA ACERO FIGURADO 3"/>
    <x v="798"/>
    <x v="25"/>
  </r>
  <r>
    <x v="758"/>
    <x v="27"/>
    <d v="2011-02-02T15:00:00"/>
    <n v="53.8"/>
    <n v="53.8"/>
    <x v="1"/>
    <s v="MAQUILA VARILLA RECTA 60 MIL N.3 X 12 MTS"/>
    <x v="4"/>
    <x v="25"/>
  </r>
  <r>
    <x v="758"/>
    <x v="27"/>
    <d v="2011-02-02T15:00:00"/>
    <n v="2.7"/>
    <n v="2.7"/>
    <x v="0"/>
    <s v="MAQUILA ACERO FIGURADO 3"/>
    <x v="924"/>
    <x v="25"/>
  </r>
  <r>
    <x v="758"/>
    <x v="27"/>
    <d v="2011-02-02T15:00:00"/>
    <n v="362.8"/>
    <n v="362.8"/>
    <x v="0"/>
    <s v="MAQUILA ACERO FIGURADO 4"/>
    <x v="925"/>
    <x v="25"/>
  </r>
  <r>
    <x v="758"/>
    <x v="27"/>
    <d v="2011-02-02T15:00:00"/>
    <n v="7.5"/>
    <n v="7.5"/>
    <x v="0"/>
    <s v="MAQUILA ACERO FIGURADO 5"/>
    <x v="926"/>
    <x v="25"/>
  </r>
  <r>
    <x v="758"/>
    <x v="27"/>
    <d v="2011-02-02T15:00:00"/>
    <n v="10.8"/>
    <n v="10.8"/>
    <x v="0"/>
    <s v="MAQUILA ACERO FIGURADO 6"/>
    <x v="24"/>
    <x v="25"/>
  </r>
  <r>
    <x v="758"/>
    <x v="27"/>
    <d v="2011-02-02T15:00:00"/>
    <n v="14.7"/>
    <n v="14.7"/>
    <x v="0"/>
    <s v="MAQUILA ACERO FIGURADO 7"/>
    <x v="927"/>
    <x v="25"/>
  </r>
  <r>
    <x v="758"/>
    <x v="27"/>
    <d v="2011-02-02T15:00:00"/>
    <n v="19.2"/>
    <n v="19.2"/>
    <x v="0"/>
    <s v="MAQUILA ACERO FIGURADO 8"/>
    <x v="928"/>
    <x v="25"/>
  </r>
  <r>
    <x v="759"/>
    <x v="27"/>
    <d v="2011-02-02T15:00:00"/>
    <n v="1288.8"/>
    <n v="1288.8"/>
    <x v="0"/>
    <s v="MAQUILA ACERO FIGURADO 4"/>
    <x v="929"/>
    <x v="25"/>
  </r>
  <r>
    <x v="759"/>
    <x v="27"/>
    <d v="2011-02-02T15:00:00"/>
    <n v="53.4"/>
    <n v="53.4"/>
    <x v="0"/>
    <s v="MAQUILA ACERO FIGURADO 5"/>
    <x v="930"/>
    <x v="25"/>
  </r>
  <r>
    <x v="760"/>
    <x v="27"/>
    <d v="2011-02-02T15:00:00"/>
    <n v="954.8"/>
    <n v="954.8"/>
    <x v="0"/>
    <s v="MAQUILA ACERO FIGURADO 3"/>
    <x v="16"/>
    <x v="25"/>
  </r>
  <r>
    <x v="761"/>
    <x v="27"/>
    <d v="2011-02-02T15:00:00"/>
    <n v="1624"/>
    <n v="1624"/>
    <x v="0"/>
    <s v="MAQUILA ACERO FIGURADO 3"/>
    <x v="931"/>
    <x v="25"/>
  </r>
  <r>
    <x v="762"/>
    <x v="27"/>
    <d v="2011-02-02T15:00:00"/>
    <n v="44.4"/>
    <n v="44.4"/>
    <x v="0"/>
    <s v="MAQUILA ACERO FIGURADO 3"/>
    <x v="399"/>
    <x v="25"/>
  </r>
  <r>
    <x v="763"/>
    <x v="27"/>
    <d v="2011-02-02T15:00:00"/>
    <n v="799.7"/>
    <n v="799.7"/>
    <x v="1"/>
    <s v="MAQUILA VARILLA RECTA 60 MIL N.3 X 12 MTS"/>
    <x v="4"/>
    <x v="25"/>
  </r>
  <r>
    <x v="763"/>
    <x v="27"/>
    <d v="2011-02-02T15:00:00"/>
    <n v="443.5"/>
    <n v="443.5"/>
    <x v="0"/>
    <s v="MAQUILA ACERO FIGURADO 3"/>
    <x v="932"/>
    <x v="25"/>
  </r>
  <r>
    <x v="763"/>
    <x v="27"/>
    <d v="2011-02-02T15:00:00"/>
    <n v="2491"/>
    <n v="2491"/>
    <x v="0"/>
    <s v="MAQUILA ACERO FIGURADO 4"/>
    <x v="933"/>
    <x v="25"/>
  </r>
  <r>
    <x v="764"/>
    <x v="27"/>
    <d v="2011-02-02T15:00:00"/>
    <n v="241.9"/>
    <n v="241.9"/>
    <x v="1"/>
    <s v="MAQUILA VARILLA RECTA 60 MIL N.3 X 12 MTS"/>
    <x v="4"/>
    <x v="25"/>
  </r>
  <r>
    <x v="764"/>
    <x v="27"/>
    <d v="2011-02-02T15:00:00"/>
    <n v="473.1"/>
    <n v="473.1"/>
    <x v="0"/>
    <s v="MAQUILA ACERO FIGURADO 3"/>
    <x v="934"/>
    <x v="25"/>
  </r>
  <r>
    <x v="764"/>
    <x v="27"/>
    <d v="2011-02-02T15:00:00"/>
    <n v="564.79999999999995"/>
    <n v="564.79999999999995"/>
    <x v="0"/>
    <s v="MAQUILA ACERO FIGURADO 6"/>
    <x v="935"/>
    <x v="25"/>
  </r>
  <r>
    <x v="764"/>
    <x v="27"/>
    <d v="2011-02-02T15:00:00"/>
    <n v="667.7"/>
    <n v="667.7"/>
    <x v="0"/>
    <s v="MAQUILA ACERO FIGURADO 7"/>
    <x v="936"/>
    <x v="25"/>
  </r>
  <r>
    <x v="765"/>
    <x v="27"/>
    <d v="2011-02-02T15:00:00"/>
    <n v="747.9"/>
    <n v="747.9"/>
    <x v="0"/>
    <s v="MAQUILA ACERO FIGURADO 4"/>
    <x v="937"/>
    <x v="25"/>
  </r>
  <r>
    <x v="766"/>
    <x v="27"/>
    <d v="2011-02-02T15:00:00"/>
    <n v="979.2"/>
    <n v="979.2"/>
    <x v="0"/>
    <s v="MAQUILA ACERO FIGURADO 3"/>
    <x v="938"/>
    <x v="25"/>
  </r>
  <r>
    <x v="766"/>
    <x v="27"/>
    <d v="2011-02-02T15:00:00"/>
    <n v="640.79999999999995"/>
    <n v="640.79999999999995"/>
    <x v="0"/>
    <s v="MAQUILA ACERO FIGURADO 6"/>
    <x v="939"/>
    <x v="25"/>
  </r>
  <r>
    <x v="766"/>
    <x v="27"/>
    <d v="2011-02-02T15:00:00"/>
    <n v="445.5"/>
    <n v="445.5"/>
    <x v="0"/>
    <s v="MAQUILA ACERO FIGURADO 7"/>
    <x v="940"/>
    <x v="25"/>
  </r>
  <r>
    <x v="766"/>
    <x v="27"/>
    <d v="2011-02-02T15:00:00"/>
    <n v="223.2"/>
    <n v="223.2"/>
    <x v="0"/>
    <s v="MAQUILA ACERO FIGURADO 8"/>
    <x v="941"/>
    <x v="25"/>
  </r>
  <r>
    <x v="767"/>
    <x v="27"/>
    <d v="2011-02-02T15:00:00"/>
    <n v="4288.7"/>
    <n v="4288.7"/>
    <x v="0"/>
    <s v="MAQUILA ACERO FIGURADO 3"/>
    <x v="942"/>
    <x v="25"/>
  </r>
  <r>
    <x v="768"/>
    <x v="27"/>
    <d v="2011-02-02T15:00:00"/>
    <n v="2616.4"/>
    <n v="2616.4"/>
    <x v="0"/>
    <s v="MAQUILA ACERO FIGURADO 3"/>
    <x v="943"/>
    <x v="25"/>
  </r>
  <r>
    <x v="769"/>
    <x v="27"/>
    <d v="2011-02-02T15:00:00"/>
    <n v="188"/>
    <n v="188"/>
    <x v="1"/>
    <s v="MAQUILA ALAMBRE RECOCIDO CAL 18"/>
    <x v="4"/>
    <x v="25"/>
  </r>
  <r>
    <x v="770"/>
    <x v="27"/>
    <d v="2011-02-02T15:00:00"/>
    <n v="66"/>
    <n v="3787.08"/>
    <x v="2"/>
    <s v="MAQUILA MALLA ELECT. M 262 C"/>
    <x v="46"/>
    <x v="25"/>
  </r>
  <r>
    <x v="771"/>
    <x v="27"/>
    <d v="2011-02-02T15:00:00"/>
    <n v="66"/>
    <n v="3787.08"/>
    <x v="2"/>
    <s v="MAQUILA MALLA ELECT. M 262 C"/>
    <x v="46"/>
    <x v="25"/>
  </r>
  <r>
    <x v="772"/>
    <x v="27"/>
    <d v="2011-02-02T15:00:00"/>
    <n v="66"/>
    <n v="3787.08"/>
    <x v="2"/>
    <s v="MAQUILA MALLA ELECT. M 262 C"/>
    <x v="46"/>
    <x v="25"/>
  </r>
  <r>
    <x v="773"/>
    <x v="27"/>
    <d v="2011-02-02T15:00:00"/>
    <n v="33"/>
    <n v="379.5"/>
    <x v="2"/>
    <s v="MAQUILA MALLA ELECT.  E-050 C"/>
    <x v="944"/>
    <x v="25"/>
  </r>
  <r>
    <x v="773"/>
    <x v="27"/>
    <d v="2011-02-02T15:00:00"/>
    <n v="60"/>
    <n v="1128.5999999999999"/>
    <x v="2"/>
    <s v="MAQUILA MALLA ELECT, M-084 C"/>
    <x v="441"/>
    <x v="25"/>
  </r>
  <r>
    <x v="774"/>
    <x v="27"/>
    <d v="2011-02-02T15:00:00"/>
    <n v="60"/>
    <n v="690"/>
    <x v="2"/>
    <s v="MAQUILA MALLA ELECT.  E-050 C"/>
    <x v="18"/>
    <x v="25"/>
  </r>
  <r>
    <x v="774"/>
    <x v="27"/>
    <d v="2011-02-02T15:00:00"/>
    <n v="60"/>
    <n v="1128.5999999999999"/>
    <x v="2"/>
    <s v="MAQUILA MALLA ELECT, M-084 C"/>
    <x v="441"/>
    <x v="25"/>
  </r>
  <r>
    <x v="775"/>
    <x v="27"/>
    <d v="2011-02-02T15:00:00"/>
    <n v="3435"/>
    <n v="3435"/>
    <x v="2"/>
    <s v="MAQUILA MALLA ESPECIAL"/>
    <x v="945"/>
    <x v="25"/>
  </r>
  <r>
    <x v="776"/>
    <x v="27"/>
    <d v="2011-02-02T15:00:00"/>
    <n v="23"/>
    <n v="672.98"/>
    <x v="2"/>
    <s v="MAQUILA MALLA ELECT.  M-131 C"/>
    <x v="946"/>
    <x v="25"/>
  </r>
  <r>
    <x v="776"/>
    <x v="27"/>
    <d v="2011-02-02T15:00:00"/>
    <n v="23"/>
    <n v="817.19"/>
    <x v="2"/>
    <s v="MAQUILA MALLA ELECT. M-159 C"/>
    <x v="947"/>
    <x v="25"/>
  </r>
  <r>
    <x v="776"/>
    <x v="27"/>
    <d v="2011-02-02T15:00:00"/>
    <n v="23"/>
    <n v="970.14"/>
    <x v="2"/>
    <s v="MAQUILA MALLA ELECT. M 188 C"/>
    <x v="948"/>
    <x v="25"/>
  </r>
  <r>
    <x v="777"/>
    <x v="27"/>
    <d v="2011-02-02T15:00:00"/>
    <n v="121"/>
    <n v="121"/>
    <x v="1"/>
    <s v="MAQUILA VARILLA RECTA 60 MIL N.3 X 12 MTS"/>
    <x v="4"/>
    <x v="25"/>
  </r>
  <r>
    <x v="777"/>
    <x v="27"/>
    <d v="2011-02-02T15:00:00"/>
    <n v="380"/>
    <n v="380"/>
    <x v="0"/>
    <s v="MAQUILA ACERO FIGURADO 2"/>
    <x v="949"/>
    <x v="25"/>
  </r>
  <r>
    <x v="777"/>
    <x v="27"/>
    <d v="2011-02-02T15:00:00"/>
    <n v="1085.2"/>
    <n v="1085.2"/>
    <x v="0"/>
    <s v="MAQUILA ACERO FIGURADO 3"/>
    <x v="950"/>
    <x v="25"/>
  </r>
  <r>
    <x v="777"/>
    <x v="27"/>
    <d v="2011-02-02T15:00:00"/>
    <n v="1944.6"/>
    <n v="1944.6"/>
    <x v="0"/>
    <s v="MAQUILA ACERO FIGURADO 4"/>
    <x v="951"/>
    <x v="25"/>
  </r>
  <r>
    <x v="777"/>
    <x v="27"/>
    <d v="2011-02-02T15:00:00"/>
    <n v="533.1"/>
    <n v="533.1"/>
    <x v="0"/>
    <s v="MAQUILA ACERO FIGURADO 5"/>
    <x v="952"/>
    <x v="25"/>
  </r>
  <r>
    <x v="777"/>
    <x v="27"/>
    <d v="2011-02-02T15:00:00"/>
    <n v="480.6"/>
    <n v="480.6"/>
    <x v="0"/>
    <s v="MAQUILA ACERO FIGURADO 6"/>
    <x v="530"/>
    <x v="25"/>
  </r>
  <r>
    <x v="777"/>
    <x v="27"/>
    <d v="2011-02-02T15:00:00"/>
    <n v="119"/>
    <n v="119"/>
    <x v="0"/>
    <s v="MAQUILA ACERO FIGURADO 7"/>
    <x v="953"/>
    <x v="25"/>
  </r>
  <r>
    <x v="777"/>
    <x v="27"/>
    <d v="2011-02-02T15:00:00"/>
    <n v="678.4"/>
    <n v="678.4"/>
    <x v="0"/>
    <s v="MAQUILA ACERO FIGURADO 8"/>
    <x v="954"/>
    <x v="25"/>
  </r>
  <r>
    <x v="778"/>
    <x v="27"/>
    <d v="2011-02-02T15:00:00"/>
    <n v="101"/>
    <n v="101"/>
    <x v="1"/>
    <s v="MAQUILA ALAMBRE RECOCIDO CAL 18"/>
    <x v="4"/>
    <x v="25"/>
  </r>
  <r>
    <x v="778"/>
    <x v="27"/>
    <d v="2011-02-02T15:00:00"/>
    <n v="38"/>
    <n v="714.78"/>
    <x v="2"/>
    <s v="MAQUILA MALLA ELECT, M-084 C"/>
    <x v="955"/>
    <x v="25"/>
  </r>
  <r>
    <x v="779"/>
    <x v="27"/>
    <d v="2011-02-02T15:00:00"/>
    <n v="41"/>
    <n v="1729.38"/>
    <x v="2"/>
    <s v="MAQUILA MALLA ELECT. M 188 C"/>
    <x v="277"/>
    <x v="25"/>
  </r>
  <r>
    <x v="780"/>
    <x v="27"/>
    <d v="2011-02-02T15:00:00"/>
    <n v="21.3"/>
    <n v="21.3"/>
    <x v="0"/>
    <s v="MAQUILA ACERO FIGURADO 2"/>
    <x v="81"/>
    <x v="25"/>
  </r>
  <r>
    <x v="780"/>
    <x v="27"/>
    <d v="2011-02-02T15:00:00"/>
    <n v="1295.4000000000001"/>
    <n v="1295.4000000000001"/>
    <x v="0"/>
    <s v="MAQUILA ACERO FIGURADO 3"/>
    <x v="956"/>
    <x v="25"/>
  </r>
  <r>
    <x v="780"/>
    <x v="27"/>
    <d v="2011-02-02T15:00:00"/>
    <n v="648.6"/>
    <n v="648.6"/>
    <x v="0"/>
    <s v="MAQUILA ACERO FIGURADO 4"/>
    <x v="957"/>
    <x v="25"/>
  </r>
  <r>
    <x v="780"/>
    <x v="27"/>
    <d v="2011-02-02T15:00:00"/>
    <n v="404.7"/>
    <n v="404.7"/>
    <x v="0"/>
    <s v="MAQUILA ACERO FIGURADO 5"/>
    <x v="780"/>
    <x v="25"/>
  </r>
  <r>
    <x v="781"/>
    <x v="27"/>
    <d v="2011-02-02T15:00:00"/>
    <n v="255.4"/>
    <n v="255.4"/>
    <x v="0"/>
    <s v="MAQUILA ACERO FIGURADO 3"/>
    <x v="673"/>
    <x v="25"/>
  </r>
  <r>
    <x v="781"/>
    <x v="27"/>
    <d v="2011-02-02T15:00:00"/>
    <n v="1968"/>
    <n v="1968"/>
    <x v="0"/>
    <s v="MAQUILA ACERO FIGURADO 4"/>
    <x v="958"/>
    <x v="25"/>
  </r>
  <r>
    <x v="782"/>
    <x v="27"/>
    <d v="2011-02-02T15:00:00"/>
    <n v="1000"/>
    <n v="1000"/>
    <x v="1"/>
    <s v="MAQUILA ALAMBRE RECOCIDO CAL 18"/>
    <x v="4"/>
    <x v="25"/>
  </r>
  <r>
    <x v="783"/>
    <x v="27"/>
    <d v="2011-02-02T15:00:00"/>
    <n v="1000"/>
    <n v="1000"/>
    <x v="1"/>
    <s v="MAQUILA ALAMBRE RECOCIDO CAL 18"/>
    <x v="4"/>
    <x v="25"/>
  </r>
  <r>
    <x v="784"/>
    <x v="27"/>
    <d v="2011-02-02T15:00:00"/>
    <n v="712.8"/>
    <n v="712.8"/>
    <x v="1"/>
    <s v="MAQUILA  VARILLA GRAFIL 4.0 MM C"/>
    <x v="4"/>
    <x v="25"/>
  </r>
  <r>
    <x v="785"/>
    <x v="27"/>
    <d v="2011-02-02T15:00:00"/>
    <n v="8"/>
    <n v="337.44"/>
    <x v="2"/>
    <s v="MAQUILA MALLA ELECT. M 188 C"/>
    <x v="25"/>
    <x v="25"/>
  </r>
  <r>
    <x v="786"/>
    <x v="27"/>
    <d v="2011-02-02T15:00:00"/>
    <n v="26"/>
    <n v="1096.68"/>
    <x v="2"/>
    <s v="MAQUILA MALLA ELECT. M 188 C"/>
    <x v="27"/>
    <x v="25"/>
  </r>
  <r>
    <x v="787"/>
    <x v="27"/>
    <d v="2011-02-02T15:00:00"/>
    <n v="10"/>
    <n v="494"/>
    <x v="2"/>
    <s v="MAQUILA MALLA ELECT, M-221 CERTIFICADA"/>
    <x v="959"/>
    <x v="25"/>
  </r>
  <r>
    <x v="788"/>
    <x v="27"/>
    <d v="2011-02-02T15:00:00"/>
    <n v="206"/>
    <n v="206"/>
    <x v="1"/>
    <s v="MAQUILA ALAMBRE RECOCIDO CAL 18"/>
    <x v="4"/>
    <x v="25"/>
  </r>
  <r>
    <x v="789"/>
    <x v="27"/>
    <d v="2011-02-02T15:00:00"/>
    <n v="630.70000000000005"/>
    <n v="630.70000000000005"/>
    <x v="1"/>
    <s v="MAQUILA VARILLA  GRAFIL 6.5 MM C"/>
    <x v="4"/>
    <x v="25"/>
  </r>
  <r>
    <x v="790"/>
    <x v="27"/>
    <d v="2011-02-02T15:00:00"/>
    <n v="11947.1"/>
    <n v="11947.1"/>
    <x v="0"/>
    <s v="MAQUILA ACERO FIGURADO 6"/>
    <x v="960"/>
    <x v="25"/>
  </r>
  <r>
    <x v="791"/>
    <x v="27"/>
    <d v="2011-02-02T15:00:00"/>
    <n v="200"/>
    <n v="6264"/>
    <x v="2"/>
    <s v="MAQUILA MALLA EN ROLLO E-047  X 18 MTS NC"/>
    <x v="961"/>
    <x v="25"/>
  </r>
  <r>
    <x v="792"/>
    <x v="27"/>
    <d v="2011-02-02T15:00:00"/>
    <n v="506.9"/>
    <n v="506.9"/>
    <x v="0"/>
    <s v="MAQUILA ACERO FIGURADO 3"/>
    <x v="962"/>
    <x v="25"/>
  </r>
  <r>
    <x v="793"/>
    <x v="27"/>
    <d v="2011-02-02T15:00:00"/>
    <n v="900"/>
    <n v="900"/>
    <x v="1"/>
    <s v="MAQUILA VARILLA RECTA 60 MIL N.4 X 12 MTS"/>
    <x v="4"/>
    <x v="25"/>
  </r>
  <r>
    <x v="794"/>
    <x v="27"/>
    <d v="2011-02-02T15:00:00"/>
    <n v="19.399999999999999"/>
    <n v="19.399999999999999"/>
    <x v="0"/>
    <s v="MAQUILA ACERO FIGURADO 2"/>
    <x v="928"/>
    <x v="25"/>
  </r>
  <r>
    <x v="794"/>
    <x v="27"/>
    <d v="2011-02-02T15:00:00"/>
    <n v="1245.0999999999999"/>
    <n v="1245.0999999999999"/>
    <x v="0"/>
    <s v="MAQUILA ACERO FIGURADO 3"/>
    <x v="963"/>
    <x v="25"/>
  </r>
  <r>
    <x v="794"/>
    <x v="27"/>
    <d v="2011-02-02T15:00:00"/>
    <n v="247.1"/>
    <n v="247.1"/>
    <x v="0"/>
    <s v="MAQUILA ACERO FIGURADO 4"/>
    <x v="964"/>
    <x v="25"/>
  </r>
  <r>
    <x v="794"/>
    <x v="27"/>
    <d v="2011-02-02T15:00:00"/>
    <n v="1301.8"/>
    <n v="1301.8"/>
    <x v="0"/>
    <s v="MAQUILA ACERO FIGURADO 5"/>
    <x v="965"/>
    <x v="25"/>
  </r>
  <r>
    <x v="794"/>
    <x v="27"/>
    <d v="2011-02-02T15:00:00"/>
    <n v="832.3"/>
    <n v="832.3"/>
    <x v="0"/>
    <s v="MAQUILA ACERO FIGURADO 6"/>
    <x v="104"/>
    <x v="25"/>
  </r>
  <r>
    <x v="794"/>
    <x v="27"/>
    <d v="2011-02-02T15:00:00"/>
    <n v="979.5"/>
    <n v="979.5"/>
    <x v="0"/>
    <s v="MAQUILA ACERO FIGURADO 7"/>
    <x v="938"/>
    <x v="25"/>
  </r>
  <r>
    <x v="794"/>
    <x v="27"/>
    <d v="2011-02-02T15:00:00"/>
    <n v="69.599999999999994"/>
    <n v="69.599999999999994"/>
    <x v="0"/>
    <s v="MAQUILA ACERO FIGURADO 8"/>
    <x v="966"/>
    <x v="25"/>
  </r>
  <r>
    <x v="795"/>
    <x v="27"/>
    <d v="2011-02-02T15:00:00"/>
    <n v="648.1"/>
    <n v="648.1"/>
    <x v="0"/>
    <s v="MAQUILA ACERO FIGURADO 3"/>
    <x v="967"/>
    <x v="25"/>
  </r>
  <r>
    <x v="795"/>
    <x v="27"/>
    <d v="2011-02-02T15:00:00"/>
    <n v="371.8"/>
    <n v="371.8"/>
    <x v="0"/>
    <s v="MAQUILA ACERO FIGURADO 4"/>
    <x v="304"/>
    <x v="25"/>
  </r>
  <r>
    <x v="795"/>
    <x v="27"/>
    <d v="2011-02-02T15:00:00"/>
    <n v="611.4"/>
    <n v="611.4"/>
    <x v="0"/>
    <s v="MAQUILA ACERO FIGURADO 5"/>
    <x v="968"/>
    <x v="25"/>
  </r>
  <r>
    <x v="795"/>
    <x v="27"/>
    <d v="2011-02-02T15:00:00"/>
    <n v="646.4"/>
    <n v="646.4"/>
    <x v="0"/>
    <s v="MAQUILA ACERO FIGURADO 6"/>
    <x v="969"/>
    <x v="25"/>
  </r>
  <r>
    <x v="795"/>
    <x v="27"/>
    <d v="2011-02-02T15:00:00"/>
    <n v="283.39999999999998"/>
    <n v="283.39999999999998"/>
    <x v="0"/>
    <s v="MAQUILA ACERO FIGURADO 7"/>
    <x v="970"/>
    <x v="25"/>
  </r>
  <r>
    <x v="796"/>
    <x v="27"/>
    <d v="2011-02-02T15:00:00"/>
    <n v="598.29999999999995"/>
    <n v="598.29999999999995"/>
    <x v="0"/>
    <s v="MAQUILA ACERO FIGURADO 3"/>
    <x v="777"/>
    <x v="25"/>
  </r>
  <r>
    <x v="796"/>
    <x v="27"/>
    <d v="2011-02-02T15:00:00"/>
    <n v="98.6"/>
    <n v="98.6"/>
    <x v="0"/>
    <s v="MAQUILA ACERO FIGURADO 5"/>
    <x v="681"/>
    <x v="25"/>
  </r>
  <r>
    <x v="796"/>
    <x v="27"/>
    <d v="2011-02-02T15:00:00"/>
    <n v="221.4"/>
    <n v="221.4"/>
    <x v="0"/>
    <s v="MAQUILA ACERO FIGURADO 6"/>
    <x v="971"/>
    <x v="25"/>
  </r>
  <r>
    <x v="796"/>
    <x v="27"/>
    <d v="2011-02-02T15:00:00"/>
    <n v="203.2"/>
    <n v="203.2"/>
    <x v="0"/>
    <s v="MAQUILA ACERO FIGURADO 7"/>
    <x v="972"/>
    <x v="25"/>
  </r>
  <r>
    <x v="796"/>
    <x v="27"/>
    <d v="2011-02-02T15:00:00"/>
    <n v="1118"/>
    <n v="1118"/>
    <x v="0"/>
    <s v="MAQUILA ACERO FIGURADO 8"/>
    <x v="973"/>
    <x v="25"/>
  </r>
  <r>
    <x v="797"/>
    <x v="27"/>
    <d v="2011-02-02T15:00:00"/>
    <n v="1794"/>
    <n v="1794"/>
    <x v="0"/>
    <s v="MAQUILA ACERO FIGURADO 4"/>
    <x v="974"/>
    <x v="25"/>
  </r>
  <r>
    <x v="798"/>
    <x v="27"/>
    <d v="2011-02-02T15:00:00"/>
    <n v="48"/>
    <n v="48"/>
    <x v="1"/>
    <s v="MAQUILA VARILLA RECTA 60 MIL N.4 X 12 MTS"/>
    <x v="4"/>
    <x v="25"/>
  </r>
  <r>
    <x v="798"/>
    <x v="27"/>
    <d v="2011-02-02T15:00:00"/>
    <n v="588.4"/>
    <n v="588.4"/>
    <x v="0"/>
    <s v="MAQUILA ACERO FIGURADO 3"/>
    <x v="975"/>
    <x v="25"/>
  </r>
  <r>
    <x v="798"/>
    <x v="27"/>
    <d v="2011-02-02T15:00:00"/>
    <n v="760"/>
    <n v="760"/>
    <x v="0"/>
    <s v="MAQUILA ACERO FIGURADO 4"/>
    <x v="976"/>
    <x v="25"/>
  </r>
  <r>
    <x v="798"/>
    <x v="27"/>
    <d v="2011-02-02T15:00:00"/>
    <n v="621.70000000000005"/>
    <n v="621.70000000000005"/>
    <x v="0"/>
    <s v="MAQUILA ACERO FIGURADO 5"/>
    <x v="977"/>
    <x v="25"/>
  </r>
  <r>
    <x v="798"/>
    <x v="27"/>
    <d v="2011-02-02T15:00:00"/>
    <n v="108"/>
    <n v="108"/>
    <x v="0"/>
    <s v="MAQUILA ACERO FIGURADO 6"/>
    <x v="79"/>
    <x v="25"/>
  </r>
  <r>
    <x v="798"/>
    <x v="27"/>
    <d v="2011-02-02T15:00:00"/>
    <n v="91.8"/>
    <n v="91.8"/>
    <x v="0"/>
    <s v="MAQUILA ACERO FIGURADO 7"/>
    <x v="978"/>
    <x v="25"/>
  </r>
  <r>
    <x v="799"/>
    <x v="28"/>
    <d v="2011-02-03T15:00:00"/>
    <n v="384"/>
    <n v="384"/>
    <x v="1"/>
    <s v="MAQUILA VARILLA RECTA 60 MIL N.4 X 12 MTS"/>
    <x v="4"/>
    <x v="26"/>
  </r>
  <r>
    <x v="799"/>
    <x v="28"/>
    <d v="2011-02-03T15:00:00"/>
    <n v="2675.6"/>
    <n v="2675.6"/>
    <x v="0"/>
    <s v="MAQUILA ACERO FIGURADO 4"/>
    <x v="979"/>
    <x v="26"/>
  </r>
  <r>
    <x v="800"/>
    <x v="28"/>
    <d v="2011-02-03T15:00:00"/>
    <n v="916.8"/>
    <n v="916.8"/>
    <x v="0"/>
    <s v="MAQUILA ACERO FIGURADO 3"/>
    <x v="379"/>
    <x v="26"/>
  </r>
  <r>
    <x v="800"/>
    <x v="28"/>
    <d v="2011-02-03T15:00:00"/>
    <n v="16"/>
    <n v="16"/>
    <x v="0"/>
    <s v="MAQUILA ACERO FIGURADO 4"/>
    <x v="285"/>
    <x v="26"/>
  </r>
  <r>
    <x v="800"/>
    <x v="28"/>
    <d v="2011-02-03T15:00:00"/>
    <n v="105.5"/>
    <n v="105.5"/>
    <x v="0"/>
    <s v="MAQUILA ACERO FIGURADO 5"/>
    <x v="380"/>
    <x v="26"/>
  </r>
  <r>
    <x v="801"/>
    <x v="28"/>
    <d v="2011-02-03T15:00:00"/>
    <n v="286"/>
    <n v="286"/>
    <x v="0"/>
    <s v="MAQUILA ACERO FIGURADO 3"/>
    <x v="980"/>
    <x v="26"/>
  </r>
  <r>
    <x v="801"/>
    <x v="28"/>
    <d v="2011-02-03T15:00:00"/>
    <n v="414.4"/>
    <n v="414.4"/>
    <x v="0"/>
    <s v="MAQUILA ACERO FIGURADO 4"/>
    <x v="981"/>
    <x v="26"/>
  </r>
  <r>
    <x v="802"/>
    <x v="28"/>
    <d v="2011-02-03T15:00:00"/>
    <n v="290"/>
    <n v="290"/>
    <x v="0"/>
    <s v="MAQUILA ACERO FIGURADO 4"/>
    <x v="982"/>
    <x v="26"/>
  </r>
  <r>
    <x v="802"/>
    <x v="28"/>
    <d v="2011-02-03T15:00:00"/>
    <n v="460.2"/>
    <n v="460.2"/>
    <x v="0"/>
    <s v="MAQUILA ACERO FIGURADO 5"/>
    <x v="796"/>
    <x v="26"/>
  </r>
  <r>
    <x v="803"/>
    <x v="28"/>
    <d v="2011-02-03T15:00:00"/>
    <n v="916.8"/>
    <n v="916.8"/>
    <x v="0"/>
    <s v="MAQUILA ACERO FIGURADO 3"/>
    <x v="379"/>
    <x v="26"/>
  </r>
  <r>
    <x v="803"/>
    <x v="28"/>
    <d v="2011-02-03T15:00:00"/>
    <n v="16"/>
    <n v="16"/>
    <x v="0"/>
    <s v="MAQUILA ACERO FIGURADO 4"/>
    <x v="285"/>
    <x v="26"/>
  </r>
  <r>
    <x v="803"/>
    <x v="28"/>
    <d v="2011-02-03T15:00:00"/>
    <n v="105.5"/>
    <n v="105.5"/>
    <x v="0"/>
    <s v="MAQUILA ACERO FIGURADO 5"/>
    <x v="380"/>
    <x v="26"/>
  </r>
  <r>
    <x v="804"/>
    <x v="28"/>
    <d v="2011-02-03T15:00:00"/>
    <n v="53.8"/>
    <n v="53.8"/>
    <x v="1"/>
    <s v="MAQUILA VARILLA RECTA 60 MIL N.3 X 12 MTS"/>
    <x v="4"/>
    <x v="26"/>
  </r>
  <r>
    <x v="804"/>
    <x v="28"/>
    <d v="2011-02-03T15:00:00"/>
    <n v="4237.1000000000004"/>
    <n v="4237.1000000000004"/>
    <x v="0"/>
    <s v="MAQUILA ACERO FIGURADO 3"/>
    <x v="983"/>
    <x v="26"/>
  </r>
  <r>
    <x v="805"/>
    <x v="28"/>
    <d v="2011-02-03T15:00:00"/>
    <n v="762.7"/>
    <n v="762.7"/>
    <x v="0"/>
    <s v="MAQUILA ACERO FIGURADO 3"/>
    <x v="984"/>
    <x v="26"/>
  </r>
  <r>
    <x v="806"/>
    <x v="28"/>
    <d v="2011-02-03T15:00:00"/>
    <n v="4111.5"/>
    <n v="4111.5"/>
    <x v="0"/>
    <s v="MAQUILA ACERO FIGURADO 3"/>
    <x v="985"/>
    <x v="26"/>
  </r>
  <r>
    <x v="807"/>
    <x v="28"/>
    <d v="2011-02-03T15:00:00"/>
    <n v="1358"/>
    <n v="1358"/>
    <x v="0"/>
    <s v="MAQUILA ACERO FIGURADO 3"/>
    <x v="986"/>
    <x v="26"/>
  </r>
  <r>
    <x v="808"/>
    <x v="28"/>
    <d v="2011-02-03T15:00:00"/>
    <n v="402.6"/>
    <n v="402.6"/>
    <x v="0"/>
    <s v="MAQUILA ACERO FIGURADO 3"/>
    <x v="987"/>
    <x v="26"/>
  </r>
  <r>
    <x v="809"/>
    <x v="28"/>
    <d v="2011-02-03T15:00:00"/>
    <n v="704"/>
    <n v="704"/>
    <x v="0"/>
    <s v="MAQUILA ACERO FIGURADO 8"/>
    <x v="988"/>
    <x v="26"/>
  </r>
  <r>
    <x v="810"/>
    <x v="28"/>
    <d v="2011-02-03T15:00:00"/>
    <n v="450"/>
    <n v="450"/>
    <x v="1"/>
    <s v="MAQUILA ALAMBRE RECOCIDO CAL 18"/>
    <x v="4"/>
    <x v="26"/>
  </r>
  <r>
    <x v="811"/>
    <x v="28"/>
    <d v="2011-02-03T15:00:00"/>
    <n v="79"/>
    <n v="5208.47"/>
    <x v="2"/>
    <s v="MAQUILA MALLA ELECT.  M-295 C"/>
    <x v="989"/>
    <x v="26"/>
  </r>
  <r>
    <x v="812"/>
    <x v="28"/>
    <d v="2011-02-03T15:00:00"/>
    <n v="1"/>
    <n v="84.6"/>
    <x v="2"/>
    <s v="MAQUILA MALLA ELECTROSOLDADA M-378 CERTIFICADA"/>
    <x v="60"/>
    <x v="26"/>
  </r>
  <r>
    <x v="813"/>
    <x v="28"/>
    <d v="2011-02-03T15:00:00"/>
    <n v="26"/>
    <n v="1491.88"/>
    <x v="2"/>
    <s v="MAQUILA MALLA ELECT. M 262 C"/>
    <x v="990"/>
    <x v="26"/>
  </r>
  <r>
    <x v="813"/>
    <x v="28"/>
    <d v="2011-02-03T15:00:00"/>
    <n v="100"/>
    <n v="100"/>
    <x v="1"/>
    <s v="MAQUILA ALAMBRE RECOCIDO CAL 18"/>
    <x v="4"/>
    <x v="26"/>
  </r>
  <r>
    <x v="814"/>
    <x v="28"/>
    <d v="2011-02-03T15:00:00"/>
    <n v="22"/>
    <n v="1086.8"/>
    <x v="2"/>
    <s v="MAQUILA MALLA ELECT, M-221 CERTIFICADA"/>
    <x v="991"/>
    <x v="26"/>
  </r>
  <r>
    <x v="815"/>
    <x v="28"/>
    <d v="2011-02-03T15:00:00"/>
    <n v="100.8"/>
    <n v="100.8"/>
    <x v="1"/>
    <s v="MAQUILA VARILLA RECTA 60 MIL N.3 X 12 MTS"/>
    <x v="4"/>
    <x v="26"/>
  </r>
  <r>
    <x v="815"/>
    <x v="28"/>
    <d v="2011-02-03T15:00:00"/>
    <n v="333.2"/>
    <n v="333.2"/>
    <x v="0"/>
    <s v="MAQUILA ACERO FIGURADO 3"/>
    <x v="889"/>
    <x v="26"/>
  </r>
  <r>
    <x v="815"/>
    <x v="28"/>
    <d v="2011-02-03T15:00:00"/>
    <n v="1546"/>
    <n v="1546"/>
    <x v="0"/>
    <s v="MAQUILA ACERO FIGURADO 4"/>
    <x v="377"/>
    <x v="26"/>
  </r>
  <r>
    <x v="815"/>
    <x v="28"/>
    <d v="2011-02-03T15:00:00"/>
    <n v="79.599999999999994"/>
    <n v="79.599999999999994"/>
    <x v="0"/>
    <s v="MAQUILA ACERO FIGURADO 5"/>
    <x v="353"/>
    <x v="26"/>
  </r>
  <r>
    <x v="816"/>
    <x v="28"/>
    <d v="2011-02-03T15:00:00"/>
    <n v="35"/>
    <n v="615.29999999999995"/>
    <x v="2"/>
    <s v="MAQUILA MALLA ELECT. H-106 C"/>
    <x v="992"/>
    <x v="26"/>
  </r>
  <r>
    <x v="817"/>
    <x v="28"/>
    <d v="2011-02-03T15:00:00"/>
    <n v="103"/>
    <n v="103"/>
    <x v="1"/>
    <s v="MAQUILA ALAMBRE RECOCIDO CAL 18"/>
    <x v="4"/>
    <x v="26"/>
  </r>
  <r>
    <x v="818"/>
    <x v="28"/>
    <d v="2011-02-03T15:00:00"/>
    <n v="280"/>
    <n v="313.32"/>
    <x v="1"/>
    <s v="MAQUILA VARILLA GRAFIL 5.5 MM  X 6 MTS C"/>
    <x v="4"/>
    <x v="26"/>
  </r>
  <r>
    <x v="819"/>
    <x v="28"/>
    <d v="2011-02-03T15:00:00"/>
    <n v="467"/>
    <n v="467"/>
    <x v="2"/>
    <s v="MAQUILA MALLA ESPECIAL"/>
    <x v="993"/>
    <x v="26"/>
  </r>
  <r>
    <x v="820"/>
    <x v="28"/>
    <d v="2011-02-03T15:00:00"/>
    <n v="4938.66"/>
    <n v="4938.66"/>
    <x v="2"/>
    <s v="MAQUILA MALLA ESPECIAL"/>
    <x v="994"/>
    <x v="26"/>
  </r>
  <r>
    <x v="821"/>
    <x v="28"/>
    <d v="2011-02-03T15:00:00"/>
    <n v="10"/>
    <n v="846"/>
    <x v="2"/>
    <s v="MAQUILA MALLA ELECTROSOLDADA M-378 CERTIFICADA"/>
    <x v="995"/>
    <x v="26"/>
  </r>
  <r>
    <x v="822"/>
    <x v="28"/>
    <d v="2011-02-03T15:00:00"/>
    <n v="53"/>
    <n v="2235.54"/>
    <x v="2"/>
    <s v="MAQUILA MALLA ELECT. M 188 C"/>
    <x v="996"/>
    <x v="26"/>
  </r>
  <r>
    <x v="823"/>
    <x v="28"/>
    <d v="2011-02-03T15:00:00"/>
    <n v="4"/>
    <n v="229.52"/>
    <x v="2"/>
    <s v="MAQUILA MALLA ELECT. M 262 C"/>
    <x v="997"/>
    <x v="26"/>
  </r>
  <r>
    <x v="824"/>
    <x v="28"/>
    <d v="2011-02-03T15:00:00"/>
    <n v="1000"/>
    <n v="1000"/>
    <x v="1"/>
    <s v="MAQUILA ALAMBRE RECOCIDO CAL 18"/>
    <x v="4"/>
    <x v="26"/>
  </r>
  <r>
    <x v="825"/>
    <x v="28"/>
    <d v="2011-02-03T15:00:00"/>
    <n v="60"/>
    <n v="1755.6"/>
    <x v="2"/>
    <s v="MAQUILA MALLA ELECT.  M-131 C"/>
    <x v="302"/>
    <x v="26"/>
  </r>
  <r>
    <x v="825"/>
    <x v="28"/>
    <d v="2011-02-03T15:00:00"/>
    <n v="6"/>
    <n v="253.08"/>
    <x v="2"/>
    <s v="MAQUILA MALLA ELECT. M 188 C"/>
    <x v="303"/>
    <x v="26"/>
  </r>
  <r>
    <x v="826"/>
    <x v="28"/>
    <d v="2011-02-03T15:00:00"/>
    <n v="15"/>
    <n v="13.8825"/>
    <x v="1"/>
    <s v="MAQUILA VARILLA GRAFIL 5.0 MM  X 6 MTS C"/>
    <x v="4"/>
    <x v="26"/>
  </r>
  <r>
    <x v="827"/>
    <x v="28"/>
    <d v="2011-02-03T15:00:00"/>
    <n v="25"/>
    <n v="23.137499999999999"/>
    <x v="1"/>
    <s v="MAQUILA VARILLA GRAFIL 5.0 MM  X 6 MTS C"/>
    <x v="4"/>
    <x v="26"/>
  </r>
  <r>
    <x v="828"/>
    <x v="28"/>
    <d v="2011-02-03T15:00:00"/>
    <n v="11424"/>
    <n v="11424"/>
    <x v="1"/>
    <s v="MAQUILA VARILLA RECTA 60 MIL N.3 X 12 MTS"/>
    <x v="4"/>
    <x v="26"/>
  </r>
  <r>
    <x v="828"/>
    <x v="28"/>
    <d v="2011-02-03T15:00:00"/>
    <n v="13200"/>
    <n v="13200"/>
    <x v="1"/>
    <s v="MAQUILA VARILLA RECTA 60 MIL N.4 X 12 MTS"/>
    <x v="4"/>
    <x v="26"/>
  </r>
  <r>
    <x v="828"/>
    <x v="28"/>
    <d v="2011-02-03T15:00:00"/>
    <n v="3744"/>
    <n v="3744"/>
    <x v="1"/>
    <s v="MAQUILA VARILLA RECTA 60 MIL N.5 X 12 MTS"/>
    <x v="4"/>
    <x v="26"/>
  </r>
  <r>
    <x v="828"/>
    <x v="28"/>
    <d v="2011-02-03T15:00:00"/>
    <n v="1755"/>
    <n v="1755"/>
    <x v="1"/>
    <s v="MAQUILA VARILLA RECTA 60 MIL N.6 X 12 MTS"/>
    <x v="4"/>
    <x v="26"/>
  </r>
  <r>
    <x v="828"/>
    <x v="28"/>
    <d v="2011-02-03T15:00:00"/>
    <n v="4773.6000000000004"/>
    <n v="4773.6000000000004"/>
    <x v="1"/>
    <s v="MAQUILA VARILLA RECTA 60 MIL N.7 X 12 MTS"/>
    <x v="4"/>
    <x v="26"/>
  </r>
  <r>
    <x v="829"/>
    <x v="28"/>
    <d v="2011-02-03T15:00:00"/>
    <n v="1909.8"/>
    <n v="1909.8"/>
    <x v="0"/>
    <s v="MAQUILA ACERO FIGURADO 4"/>
    <x v="998"/>
    <x v="26"/>
  </r>
  <r>
    <x v="830"/>
    <x v="28"/>
    <d v="2011-02-03T15:00:00"/>
    <n v="246.7"/>
    <n v="246.7"/>
    <x v="0"/>
    <s v="MAQUILA ACERO FIGURADO 2"/>
    <x v="964"/>
    <x v="26"/>
  </r>
  <r>
    <x v="830"/>
    <x v="28"/>
    <d v="2011-02-03T15:00:00"/>
    <n v="841.7"/>
    <n v="841.7"/>
    <x v="0"/>
    <s v="MAQUILA ACERO FIGURADO 3"/>
    <x v="823"/>
    <x v="26"/>
  </r>
  <r>
    <x v="830"/>
    <x v="28"/>
    <d v="2011-02-03T15:00:00"/>
    <n v="100.6"/>
    <n v="100.6"/>
    <x v="0"/>
    <s v="MAQUILA ACERO FIGURADO 4"/>
    <x v="892"/>
    <x v="26"/>
  </r>
  <r>
    <x v="830"/>
    <x v="28"/>
    <d v="2011-02-03T15:00:00"/>
    <n v="126.2"/>
    <n v="126.2"/>
    <x v="0"/>
    <s v="MAQUILA ACERO FIGURADO 5"/>
    <x v="999"/>
    <x v="26"/>
  </r>
  <r>
    <x v="830"/>
    <x v="28"/>
    <d v="2011-02-03T15:00:00"/>
    <n v="41.4"/>
    <n v="41.4"/>
    <x v="0"/>
    <s v="MAQUILA ACERO FIGURADO 6"/>
    <x v="1000"/>
    <x v="26"/>
  </r>
  <r>
    <x v="830"/>
    <x v="28"/>
    <d v="2011-02-03T15:00:00"/>
    <n v="25.1"/>
    <n v="25.1"/>
    <x v="0"/>
    <s v="MAQUILA ACERO FIGURADO 7"/>
    <x v="553"/>
    <x v="26"/>
  </r>
  <r>
    <x v="831"/>
    <x v="28"/>
    <d v="2011-02-03T15:00:00"/>
    <n v="1586.8"/>
    <n v="1586.8"/>
    <x v="0"/>
    <s v="MAQUILA ACERO FIGURADO 3"/>
    <x v="69"/>
    <x v="26"/>
  </r>
  <r>
    <x v="831"/>
    <x v="28"/>
    <d v="2011-02-03T15:00:00"/>
    <n v="120"/>
    <n v="120"/>
    <x v="0"/>
    <s v="MAQUILA ACERO FIGURADO 4"/>
    <x v="122"/>
    <x v="26"/>
  </r>
  <r>
    <x v="832"/>
    <x v="28"/>
    <d v="2011-02-03T15:00:00"/>
    <n v="1412"/>
    <n v="1412"/>
    <x v="2"/>
    <s v="MAQUILA MALLA ESPECIAL"/>
    <x v="1001"/>
    <x v="26"/>
  </r>
  <r>
    <x v="833"/>
    <x v="28"/>
    <d v="2011-02-03T15:00:00"/>
    <n v="950.4"/>
    <n v="950.4"/>
    <x v="2"/>
    <s v="MAQUILA RAM ESPECIAL"/>
    <x v="1002"/>
    <x v="26"/>
  </r>
  <r>
    <x v="834"/>
    <x v="28"/>
    <d v="2011-02-03T15:00:00"/>
    <n v="34"/>
    <n v="1434.12"/>
    <x v="2"/>
    <s v="MAQUILA MALLA ELECT. M 188 C"/>
    <x v="1003"/>
    <x v="26"/>
  </r>
  <r>
    <x v="835"/>
    <x v="28"/>
    <d v="2011-02-03T15:00:00"/>
    <n v="3136"/>
    <n v="3136"/>
    <x v="2"/>
    <s v="MAQUILA MALLA ESPECIAL"/>
    <x v="1004"/>
    <x v="26"/>
  </r>
  <r>
    <x v="836"/>
    <x v="28"/>
    <d v="2011-02-03T15:00:00"/>
    <n v="2739"/>
    <n v="2739"/>
    <x v="2"/>
    <s v="MAQUILA MALLA ESPECIAL"/>
    <x v="1005"/>
    <x v="26"/>
  </r>
  <r>
    <x v="837"/>
    <x v="28"/>
    <d v="2011-02-03T15:00:00"/>
    <n v="1344"/>
    <n v="1344"/>
    <x v="1"/>
    <s v="MAQUILA VARILLA RECTA 60 MIL N.3 X 12 MTS"/>
    <x v="4"/>
    <x v="26"/>
  </r>
  <r>
    <x v="837"/>
    <x v="28"/>
    <d v="2011-02-03T15:00:00"/>
    <n v="1800"/>
    <n v="1800"/>
    <x v="1"/>
    <s v="MAQUILA VARILLA RECTA 60 MIL N.4 X 12 MTS"/>
    <x v="4"/>
    <x v="26"/>
  </r>
  <r>
    <x v="837"/>
    <x v="28"/>
    <d v="2011-02-03T15:00:00"/>
    <n v="3159"/>
    <n v="3159"/>
    <x v="1"/>
    <s v="MAQUILA VARILLA RECTA 60 MIL N.6 X 12 MTS"/>
    <x v="4"/>
    <x v="26"/>
  </r>
  <r>
    <x v="838"/>
    <x v="28"/>
    <d v="2011-02-03T15:00:00"/>
    <n v="1572.5"/>
    <n v="1572.5"/>
    <x v="1"/>
    <s v="MAQUILA VARILLA RECTA 60 MIL N.5 X 12 MTS"/>
    <x v="4"/>
    <x v="26"/>
  </r>
  <r>
    <x v="839"/>
    <x v="29"/>
    <d v="2011-02-04T15:00:00"/>
    <n v="402.6"/>
    <n v="402.6"/>
    <x v="0"/>
    <s v="MAQUILA ACERO FIGURADO 3"/>
    <x v="987"/>
    <x v="27"/>
  </r>
  <r>
    <x v="839"/>
    <x v="29"/>
    <d v="2011-02-04T15:00:00"/>
    <n v="334.1"/>
    <n v="334.1"/>
    <x v="0"/>
    <s v="MAQUILA ACERO FIGURADO 4"/>
    <x v="263"/>
    <x v="27"/>
  </r>
  <r>
    <x v="839"/>
    <x v="29"/>
    <d v="2011-02-04T15:00:00"/>
    <n v="683"/>
    <n v="683"/>
    <x v="0"/>
    <s v="MAQUILA ACERO FIGURADO 5"/>
    <x v="919"/>
    <x v="27"/>
  </r>
  <r>
    <x v="839"/>
    <x v="29"/>
    <d v="2011-02-04T15:00:00"/>
    <n v="416.7"/>
    <n v="416.7"/>
    <x v="0"/>
    <s v="MAQUILA ACERO FIGURADO 6"/>
    <x v="702"/>
    <x v="27"/>
  </r>
  <r>
    <x v="839"/>
    <x v="29"/>
    <d v="2011-02-04T15:00:00"/>
    <n v="1045.3"/>
    <n v="1045.3"/>
    <x v="0"/>
    <s v="MAQUILA ACERO FIGURADO 7"/>
    <x v="923"/>
    <x v="27"/>
  </r>
  <r>
    <x v="839"/>
    <x v="29"/>
    <d v="2011-02-04T15:00:00"/>
    <n v="43.6"/>
    <n v="43.6"/>
    <x v="0"/>
    <s v="MAQUILA ACERO FIGURADO 8"/>
    <x v="526"/>
    <x v="27"/>
  </r>
  <r>
    <x v="840"/>
    <x v="29"/>
    <d v="2011-02-04T15:00:00"/>
    <n v="683.4"/>
    <n v="683.4"/>
    <x v="0"/>
    <s v="MAQUILA ACERO FIGURADO 3"/>
    <x v="919"/>
    <x v="27"/>
  </r>
  <r>
    <x v="840"/>
    <x v="29"/>
    <d v="2011-02-04T15:00:00"/>
    <n v="263.7"/>
    <n v="263.7"/>
    <x v="0"/>
    <s v="MAQUILA ACERO FIGURADO 4"/>
    <x v="920"/>
    <x v="27"/>
  </r>
  <r>
    <x v="840"/>
    <x v="29"/>
    <d v="2011-02-04T15:00:00"/>
    <n v="1043.3"/>
    <n v="1043.3"/>
    <x v="0"/>
    <s v="MAQUILA ACERO FIGURADO 5"/>
    <x v="921"/>
    <x v="27"/>
  </r>
  <r>
    <x v="840"/>
    <x v="29"/>
    <d v="2011-02-04T15:00:00"/>
    <n v="416.7"/>
    <n v="416.7"/>
    <x v="0"/>
    <s v="MAQUILA ACERO FIGURADO 6"/>
    <x v="702"/>
    <x v="27"/>
  </r>
  <r>
    <x v="840"/>
    <x v="29"/>
    <d v="2011-02-04T15:00:00"/>
    <n v="1559.4"/>
    <n v="1559.4"/>
    <x v="0"/>
    <s v="MAQUILA ACERO FIGURADO 7"/>
    <x v="922"/>
    <x v="27"/>
  </r>
  <r>
    <x v="840"/>
    <x v="29"/>
    <d v="2011-02-04T15:00:00"/>
    <n v="43.6"/>
    <n v="43.6"/>
    <x v="0"/>
    <s v="MAQUILA ACERO FIGURADO 8"/>
    <x v="526"/>
    <x v="27"/>
  </r>
  <r>
    <x v="841"/>
    <x v="29"/>
    <d v="2011-02-04T15:00:00"/>
    <n v="96"/>
    <n v="96"/>
    <x v="1"/>
    <s v="MAQUILA VARILLA RECTA 60 MIL N.8 X 12 MTS"/>
    <x v="4"/>
    <x v="27"/>
  </r>
  <r>
    <x v="841"/>
    <x v="29"/>
    <d v="2011-02-04T15:00:00"/>
    <n v="10909.7"/>
    <n v="10909.7"/>
    <x v="0"/>
    <s v="MAQUILA ACERO FIGURADO 8"/>
    <x v="1006"/>
    <x v="27"/>
  </r>
  <r>
    <x v="842"/>
    <x v="29"/>
    <d v="2011-02-04T15:00:00"/>
    <n v="160"/>
    <n v="5011.2"/>
    <x v="2"/>
    <s v="MAQUILA MALLA EN ROLLO E-047  X 18 MTS NC"/>
    <x v="1007"/>
    <x v="27"/>
  </r>
  <r>
    <x v="842"/>
    <x v="29"/>
    <d v="2011-02-04T15:00:00"/>
    <n v="60"/>
    <n v="3391.2"/>
    <x v="2"/>
    <s v="MAQUILA MALLA EN ROLLO M-084 X 18 NC"/>
    <x v="1008"/>
    <x v="27"/>
  </r>
  <r>
    <x v="843"/>
    <x v="29"/>
    <d v="2011-02-04T15:00:00"/>
    <n v="3142"/>
    <n v="3142"/>
    <x v="2"/>
    <s v="MAQUILA MALLA ESPECIAL"/>
    <x v="1009"/>
    <x v="27"/>
  </r>
  <r>
    <x v="844"/>
    <x v="29"/>
    <d v="2011-02-04T15:00:00"/>
    <n v="149"/>
    <n v="6284.82"/>
    <x v="2"/>
    <s v="MAQUILA MALLA ELECT. M 188 C"/>
    <x v="694"/>
    <x v="27"/>
  </r>
  <r>
    <x v="845"/>
    <x v="29"/>
    <d v="2011-02-04T15:00:00"/>
    <n v="7.5"/>
    <n v="7.5"/>
    <x v="0"/>
    <s v="MAQUILA GRAFIL FIGURADO 5.0 MM C"/>
    <x v="926"/>
    <x v="27"/>
  </r>
  <r>
    <x v="846"/>
    <x v="29"/>
    <d v="2011-02-04T15:00:00"/>
    <n v="78.2"/>
    <n v="78.2"/>
    <x v="0"/>
    <s v="MAQUILA GRAFIL FIGURADO 5.5 MM C"/>
    <x v="1010"/>
    <x v="27"/>
  </r>
  <r>
    <x v="847"/>
    <x v="29"/>
    <d v="2011-02-04T15:00:00"/>
    <n v="120"/>
    <n v="120"/>
    <x v="1"/>
    <s v="MAQUILA CHIPA  # 2"/>
    <x v="4"/>
    <x v="27"/>
  </r>
  <r>
    <x v="847"/>
    <x v="29"/>
    <d v="2011-02-04T15:00:00"/>
    <n v="672"/>
    <n v="672"/>
    <x v="1"/>
    <s v="MAQUILA VARILLA RECTA 60 MIL N.3 X 12 MTS"/>
    <x v="4"/>
    <x v="27"/>
  </r>
  <r>
    <x v="848"/>
    <x v="29"/>
    <d v="2011-02-04T15:00:00"/>
    <n v="8004"/>
    <n v="8004"/>
    <x v="1"/>
    <s v="MAQUILA VARILLA RECTA 60 MIL N.4 X 12 MTS"/>
    <x v="4"/>
    <x v="27"/>
  </r>
  <r>
    <x v="849"/>
    <x v="29"/>
    <d v="2011-02-04T15:00:00"/>
    <n v="7474.8"/>
    <n v="7474.8"/>
    <x v="0"/>
    <s v="MAQUILA ACERO FIGURADO 3"/>
    <x v="1011"/>
    <x v="27"/>
  </r>
  <r>
    <x v="850"/>
    <x v="29"/>
    <d v="2011-02-04T15:00:00"/>
    <n v="1344"/>
    <n v="1344"/>
    <x v="1"/>
    <s v="MAQUILA VARILLA RECTA 60 MIL N.3 X 12 MTS"/>
    <x v="4"/>
    <x v="27"/>
  </r>
  <r>
    <x v="850"/>
    <x v="29"/>
    <d v="2011-02-04T15:00:00"/>
    <n v="2471"/>
    <n v="2471"/>
    <x v="1"/>
    <s v="MAQUILA VARILLA RECTA 60 MIL N.5 X 12 MTS"/>
    <x v="4"/>
    <x v="27"/>
  </r>
  <r>
    <x v="850"/>
    <x v="29"/>
    <d v="2011-02-04T15:00:00"/>
    <n v="6240"/>
    <n v="6240"/>
    <x v="0"/>
    <s v="MAQUILA ACERO FIGURADO 5"/>
    <x v="1012"/>
    <x v="27"/>
  </r>
  <r>
    <x v="851"/>
    <x v="29"/>
    <d v="2011-02-04T15:00:00"/>
    <n v="374.4"/>
    <n v="374.4"/>
    <x v="1"/>
    <s v="MAQUILA VARILLA RECTA 60 MIL N.5 X 12 MTS"/>
    <x v="4"/>
    <x v="27"/>
  </r>
  <r>
    <x v="851"/>
    <x v="29"/>
    <d v="2011-02-04T15:00:00"/>
    <n v="7570.1"/>
    <n v="7570.1"/>
    <x v="0"/>
    <s v="MAQUILA ACERO FIGURADO 5"/>
    <x v="1013"/>
    <x v="27"/>
  </r>
  <r>
    <x v="851"/>
    <x v="29"/>
    <d v="2011-02-04T15:00:00"/>
    <n v="4477.3"/>
    <n v="4477.3"/>
    <x v="0"/>
    <s v="MAQUILA ACERO FIGURADO 6"/>
    <x v="1014"/>
    <x v="27"/>
  </r>
  <r>
    <x v="852"/>
    <x v="29"/>
    <d v="2011-02-04T15:00:00"/>
    <n v="9000"/>
    <n v="9000"/>
    <x v="1"/>
    <s v="MAQUILA VARILLA RECTA 60 MIL N.4 X 12 MTS"/>
    <x v="4"/>
    <x v="27"/>
  </r>
  <r>
    <x v="853"/>
    <x v="29"/>
    <d v="2011-02-04T15:00:00"/>
    <n v="168"/>
    <n v="168"/>
    <x v="0"/>
    <s v="MAQUILA ACERO FIGURADO 3"/>
    <x v="173"/>
    <x v="27"/>
  </r>
  <r>
    <x v="853"/>
    <x v="29"/>
    <d v="2011-02-04T15:00:00"/>
    <n v="600"/>
    <n v="600"/>
    <x v="0"/>
    <s v="MAQUILA ACERO FIGURADO 4"/>
    <x v="501"/>
    <x v="27"/>
  </r>
  <r>
    <x v="854"/>
    <x v="29"/>
    <d v="2011-02-04T15:00:00"/>
    <n v="192.1"/>
    <n v="192.1"/>
    <x v="1"/>
    <s v="MAQUILA  VARILLA GRAFIL 4.0 MM C"/>
    <x v="4"/>
    <x v="27"/>
  </r>
  <r>
    <x v="855"/>
    <x v="29"/>
    <d v="2011-02-04T15:00:00"/>
    <n v="250"/>
    <n v="148"/>
    <x v="1"/>
    <s v="MAQUILA VARILLA GRAFIL 4.0 MM X 6 MTS C"/>
    <x v="4"/>
    <x v="27"/>
  </r>
  <r>
    <x v="856"/>
    <x v="29"/>
    <d v="2011-02-04T15:00:00"/>
    <n v="100"/>
    <n v="100"/>
    <x v="1"/>
    <s v="MAQUILA ALAMBRE RECOCIDO CAL 18"/>
    <x v="4"/>
    <x v="27"/>
  </r>
  <r>
    <x v="857"/>
    <x v="29"/>
    <d v="2011-02-04T15:00:00"/>
    <n v="366"/>
    <n v="366"/>
    <x v="1"/>
    <s v="MAQUILA ALAMBRE RECOCIDO CAL 18"/>
    <x v="4"/>
    <x v="27"/>
  </r>
  <r>
    <x v="858"/>
    <x v="29"/>
    <d v="2011-02-04T15:00:00"/>
    <n v="50"/>
    <n v="940.5"/>
    <x v="2"/>
    <s v="MAQUILA MALLA ELECT, M-084 C"/>
    <x v="103"/>
    <x v="27"/>
  </r>
  <r>
    <x v="859"/>
    <x v="29"/>
    <d v="2011-02-04T15:00:00"/>
    <n v="4243.6000000000004"/>
    <n v="4243.6000000000004"/>
    <x v="0"/>
    <s v="MAQUILA ACERO FIGURADO 3"/>
    <x v="1015"/>
    <x v="27"/>
  </r>
  <r>
    <x v="860"/>
    <x v="29"/>
    <d v="2011-02-04T15:00:00"/>
    <n v="5770.6"/>
    <n v="5770.6"/>
    <x v="0"/>
    <s v="MAQUILA ACERO FIGURADO 3"/>
    <x v="1016"/>
    <x v="27"/>
  </r>
  <r>
    <x v="861"/>
    <x v="29"/>
    <d v="2011-02-04T15:00:00"/>
    <n v="2904.34"/>
    <n v="2889.28"/>
    <x v="2"/>
    <s v="MAQUILA MALLA ESPECIAL"/>
    <x v="396"/>
    <x v="27"/>
  </r>
  <r>
    <x v="862"/>
    <x v="29"/>
    <d v="2011-02-04T15:00:00"/>
    <n v="1017"/>
    <n v="1000"/>
    <x v="1"/>
    <s v="MAQUILA ALAMBRE RECOCIDO CAL 18"/>
    <x v="4"/>
    <x v="27"/>
  </r>
  <r>
    <x v="863"/>
    <x v="29"/>
    <d v="2011-02-04T15:00:00"/>
    <n v="0"/>
    <n v="0"/>
    <x v="1"/>
    <s v="MAQUILA CHIPA # 4"/>
    <x v="4"/>
    <x v="27"/>
  </r>
  <r>
    <x v="863"/>
    <x v="29"/>
    <d v="2011-02-04T15:00:00"/>
    <n v="167.8"/>
    <n v="167.8"/>
    <x v="0"/>
    <s v="MAQUILA ACERO FIGURADO 3"/>
    <x v="1017"/>
    <x v="27"/>
  </r>
  <r>
    <x v="863"/>
    <x v="29"/>
    <d v="2011-02-04T15:00:00"/>
    <n v="5289.4"/>
    <n v="5289.4"/>
    <x v="0"/>
    <s v="MAQUILA ACERO FIGURADO 4"/>
    <x v="1018"/>
    <x v="27"/>
  </r>
  <r>
    <x v="863"/>
    <x v="29"/>
    <d v="2011-02-04T15:00:00"/>
    <n v="83.1"/>
    <n v="83.1"/>
    <x v="0"/>
    <s v="MAQUILA ACERO FIGURADO 5"/>
    <x v="288"/>
    <x v="27"/>
  </r>
  <r>
    <x v="863"/>
    <x v="29"/>
    <d v="2011-02-04T15:00:00"/>
    <n v="251.6"/>
    <n v="251.6"/>
    <x v="0"/>
    <s v="MAQUILA ACERO FIGURADO 6"/>
    <x v="1019"/>
    <x v="27"/>
  </r>
  <r>
    <x v="863"/>
    <x v="29"/>
    <d v="2011-02-04T15:00:00"/>
    <n v="82"/>
    <n v="82"/>
    <x v="0"/>
    <s v="MAQUILA ACERO FIGURADO 7"/>
    <x v="1020"/>
    <x v="27"/>
  </r>
  <r>
    <x v="864"/>
    <x v="29"/>
    <d v="2011-02-04T15:00:00"/>
    <n v="179.5"/>
    <n v="179.5"/>
    <x v="0"/>
    <s v="MAQUILA ACERO FIGURADO 3"/>
    <x v="10"/>
    <x v="27"/>
  </r>
  <r>
    <x v="864"/>
    <x v="29"/>
    <d v="2011-02-04T15:00:00"/>
    <n v="263.3"/>
    <n v="263.3"/>
    <x v="0"/>
    <s v="MAQUILA ACERO FIGURADO 4"/>
    <x v="920"/>
    <x v="27"/>
  </r>
  <r>
    <x v="864"/>
    <x v="29"/>
    <d v="2011-02-04T15:00:00"/>
    <n v="68.8"/>
    <n v="68.8"/>
    <x v="0"/>
    <s v="MAQUILA ACERO FIGURADO 5"/>
    <x v="305"/>
    <x v="27"/>
  </r>
  <r>
    <x v="864"/>
    <x v="29"/>
    <d v="2011-02-04T15:00:00"/>
    <n v="70.400000000000006"/>
    <n v="70.400000000000006"/>
    <x v="0"/>
    <s v="MAQUILA ACERO FIGURADO 7"/>
    <x v="831"/>
    <x v="27"/>
  </r>
  <r>
    <x v="865"/>
    <x v="29"/>
    <d v="2011-02-04T15:00:00"/>
    <n v="336"/>
    <n v="336"/>
    <x v="0"/>
    <s v="MAQUILA ACERO FIGURADO 3"/>
    <x v="1021"/>
    <x v="27"/>
  </r>
  <r>
    <x v="865"/>
    <x v="29"/>
    <d v="2011-02-04T15:00:00"/>
    <n v="961.4"/>
    <n v="961.4"/>
    <x v="0"/>
    <s v="MAQUILA ACERO FIGURADO 4"/>
    <x v="1022"/>
    <x v="27"/>
  </r>
  <r>
    <x v="866"/>
    <x v="29"/>
    <d v="2011-02-04T15:00:00"/>
    <n v="10160.64"/>
    <n v="10160.64"/>
    <x v="1"/>
    <s v="MAQUILA VARILLA RECTA 60 MIL N.3 X 12 MTS"/>
    <x v="4"/>
    <x v="27"/>
  </r>
  <r>
    <x v="867"/>
    <x v="29"/>
    <d v="2011-02-04T15:00:00"/>
    <n v="4247"/>
    <n v="4247"/>
    <x v="1"/>
    <s v="MAQUILA VARILLA RECTA 60 MIL N.3 X 12 MTS"/>
    <x v="4"/>
    <x v="27"/>
  </r>
  <r>
    <x v="867"/>
    <x v="29"/>
    <d v="2011-02-04T15:00:00"/>
    <n v="1965.6"/>
    <n v="1965.6"/>
    <x v="1"/>
    <s v="MAQUILA VARILLA RECTA 60 MIL N.5 X 12 MTS"/>
    <x v="4"/>
    <x v="27"/>
  </r>
  <r>
    <x v="868"/>
    <x v="29"/>
    <d v="2011-02-04T15:00:00"/>
    <n v="396"/>
    <n v="396"/>
    <x v="1"/>
    <s v="MAQUILA VARILLA RECTA 60 MIL N.4 X 12 MTS"/>
    <x v="4"/>
    <x v="27"/>
  </r>
  <r>
    <x v="869"/>
    <x v="30"/>
    <d v="2011-02-05T15:00:00"/>
    <n v="160"/>
    <n v="10548.8"/>
    <x v="2"/>
    <s v="MAQUILA MALLA ELECT.  M-295 C"/>
    <x v="1023"/>
    <x v="28"/>
  </r>
  <r>
    <x v="870"/>
    <x v="30"/>
    <d v="2011-02-05T15:00:00"/>
    <n v="10576.8"/>
    <n v="10576.8"/>
    <x v="1"/>
    <s v="MAQUILA VARILLA RECTA 60 MIL N.5 X 12 MTS"/>
    <x v="4"/>
    <x v="28"/>
  </r>
  <r>
    <x v="871"/>
    <x v="30"/>
    <d v="2011-02-05T15:00:00"/>
    <n v="12.5"/>
    <n v="12.5"/>
    <x v="0"/>
    <s v="MAQUILA ACERO FIGURADO 5"/>
    <x v="918"/>
    <x v="28"/>
  </r>
  <r>
    <x v="871"/>
    <x v="30"/>
    <d v="2011-02-05T15:00:00"/>
    <n v="452.3"/>
    <n v="452.3"/>
    <x v="0"/>
    <s v="MAQUILA ACERO FIGURADO 6"/>
    <x v="700"/>
    <x v="28"/>
  </r>
  <r>
    <x v="871"/>
    <x v="30"/>
    <d v="2011-02-05T15:00:00"/>
    <n v="1299"/>
    <n v="1299"/>
    <x v="0"/>
    <s v="MAQUILA ACERO FIGURADO 7"/>
    <x v="1024"/>
    <x v="28"/>
  </r>
  <r>
    <x v="872"/>
    <x v="30"/>
    <d v="2011-02-05T15:00:00"/>
    <n v="144"/>
    <n v="144"/>
    <x v="1"/>
    <s v="MAQUILA VARILLA RECTA 60 MIL N.4 X 12 MTS"/>
    <x v="4"/>
    <x v="28"/>
  </r>
  <r>
    <x v="872"/>
    <x v="30"/>
    <d v="2011-02-05T15:00:00"/>
    <n v="393.1"/>
    <n v="393.1"/>
    <x v="1"/>
    <s v="MAQUILA VARILLA RECTA 60 MIL N.5 X 12 MTS"/>
    <x v="4"/>
    <x v="28"/>
  </r>
  <r>
    <x v="872"/>
    <x v="30"/>
    <d v="2011-02-05T15:00:00"/>
    <n v="243"/>
    <n v="243"/>
    <x v="1"/>
    <s v="MAQUILA VARILLA RECTA 60 MIL N.6 X 12 MTS"/>
    <x v="4"/>
    <x v="28"/>
  </r>
  <r>
    <x v="872"/>
    <x v="30"/>
    <d v="2011-02-05T15:00:00"/>
    <n v="169.1"/>
    <n v="169.1"/>
    <x v="0"/>
    <s v="MAQUILA ACERO FIGURADO 4"/>
    <x v="861"/>
    <x v="28"/>
  </r>
  <r>
    <x v="872"/>
    <x v="30"/>
    <d v="2011-02-05T15:00:00"/>
    <n v="399.8"/>
    <n v="399.8"/>
    <x v="0"/>
    <s v="MAQUILA ACERO FIGURADO 5"/>
    <x v="381"/>
    <x v="28"/>
  </r>
  <r>
    <x v="872"/>
    <x v="30"/>
    <d v="2011-02-05T15:00:00"/>
    <n v="23.6"/>
    <n v="23.6"/>
    <x v="0"/>
    <s v="MAQUILA ACERO FIGURADO 6"/>
    <x v="1025"/>
    <x v="28"/>
  </r>
  <r>
    <x v="872"/>
    <x v="30"/>
    <d v="2011-02-05T15:00:00"/>
    <n v="955.9"/>
    <n v="955.9"/>
    <x v="0"/>
    <s v="MAQUILA ACERO FIGURADO 7"/>
    <x v="1026"/>
    <x v="28"/>
  </r>
  <r>
    <x v="873"/>
    <x v="30"/>
    <d v="2011-02-05T15:00:00"/>
    <n v="4373.2"/>
    <n v="4373.2"/>
    <x v="0"/>
    <s v="MAQUILA ACERO FIGURADO 7"/>
    <x v="1027"/>
    <x v="28"/>
  </r>
  <r>
    <x v="873"/>
    <x v="30"/>
    <d v="2011-02-05T15:00:00"/>
    <n v="737.6"/>
    <n v="737.6"/>
    <x v="0"/>
    <s v="MAQUILA ACERO FIGURADO 8"/>
    <x v="1028"/>
    <x v="28"/>
  </r>
  <r>
    <x v="874"/>
    <x v="30"/>
    <d v="2011-02-05T15:00:00"/>
    <n v="9640.2999999999993"/>
    <n v="9640.2999999999993"/>
    <x v="0"/>
    <s v="MAQUILA ACERO FIGURADO 6"/>
    <x v="1029"/>
    <x v="28"/>
  </r>
  <r>
    <x v="875"/>
    <x v="30"/>
    <d v="2011-02-05T15:00:00"/>
    <n v="11742.1"/>
    <n v="11742.1"/>
    <x v="0"/>
    <s v="MAQUILA ACERO FIGURADO 8"/>
    <x v="1030"/>
    <x v="28"/>
  </r>
  <r>
    <x v="876"/>
    <x v="30"/>
    <d v="2011-02-05T15:00:00"/>
    <n v="10684.1"/>
    <n v="10684.1"/>
    <x v="0"/>
    <s v="MAQUILA ACERO FIGURADO 7"/>
    <x v="1031"/>
    <x v="28"/>
  </r>
  <r>
    <x v="876"/>
    <x v="30"/>
    <d v="2011-02-05T15:00:00"/>
    <n v="227.8"/>
    <n v="227.8"/>
    <x v="0"/>
    <s v="MAQUILA ACERO FIGURADO 8"/>
    <x v="1032"/>
    <x v="28"/>
  </r>
  <r>
    <x v="877"/>
    <x v="30"/>
    <d v="2011-02-05T15:00:00"/>
    <n v="4800"/>
    <n v="4800"/>
    <x v="1"/>
    <s v="MAQUILA VARILLA RECTA 60 MIL N.8 X 12 MTS"/>
    <x v="4"/>
    <x v="28"/>
  </r>
  <r>
    <x v="878"/>
    <x v="30"/>
    <d v="2011-02-05T15:00:00"/>
    <n v="35008"/>
    <n v="35008"/>
    <x v="1"/>
    <s v="MAQUILA VARILLA RECTA 60 MIL N.10 X 12 MTS"/>
    <x v="4"/>
    <x v="28"/>
  </r>
  <r>
    <x v="879"/>
    <x v="30"/>
    <d v="2011-02-05T15:00:00"/>
    <n v="34467"/>
    <n v="34467"/>
    <x v="1"/>
    <s v="MAQUILA VARILLA RECTA 60 MIL N.10 X 12 MTS"/>
    <x v="4"/>
    <x v="28"/>
  </r>
  <r>
    <x v="880"/>
    <x v="30"/>
    <d v="2011-02-05T15:00:00"/>
    <n v="35549"/>
    <n v="35549"/>
    <x v="1"/>
    <s v="MAQUILA VARILLA RECTA 60 MIL N.10 X 12 MTS"/>
    <x v="4"/>
    <x v="28"/>
  </r>
  <r>
    <x v="881"/>
    <x v="30"/>
    <d v="2011-02-05T15:00:00"/>
    <n v="1436"/>
    <n v="1436"/>
    <x v="2"/>
    <s v="MAQUILA MALLA ESPECIAL"/>
    <x v="1033"/>
    <x v="28"/>
  </r>
  <r>
    <x v="882"/>
    <x v="30"/>
    <d v="2011-02-05T15:00:00"/>
    <n v="2490"/>
    <n v="2490"/>
    <x v="2"/>
    <s v="MAQUILA RAM ESPECIAL"/>
    <x v="1034"/>
    <x v="28"/>
  </r>
  <r>
    <x v="883"/>
    <x v="30"/>
    <d v="2011-02-05T15:00:00"/>
    <n v="336"/>
    <n v="456.96"/>
    <x v="2"/>
    <s v="MAQUILA RAM 140 C"/>
    <x v="1035"/>
    <x v="28"/>
  </r>
  <r>
    <x v="884"/>
    <x v="30"/>
    <d v="2011-02-05T15:00:00"/>
    <n v="505"/>
    <n v="505"/>
    <x v="1"/>
    <s v="MAQUILA ALAMBRE RECOCIDO CAL 18"/>
    <x v="4"/>
    <x v="28"/>
  </r>
  <r>
    <x v="885"/>
    <x v="30"/>
    <d v="2011-02-05T15:00:00"/>
    <n v="300"/>
    <n v="300"/>
    <x v="1"/>
    <s v="MAQUILA ALAMBRE RECOCIDO CAL 18"/>
    <x v="4"/>
    <x v="28"/>
  </r>
  <r>
    <x v="885"/>
    <x v="30"/>
    <d v="2011-02-05T15:00:00"/>
    <n v="48"/>
    <n v="3164.64"/>
    <x v="2"/>
    <s v="MAQUILA MALLA ELECT.  M-295 C"/>
    <x v="233"/>
    <x v="28"/>
  </r>
  <r>
    <x v="886"/>
    <x v="30"/>
    <d v="2011-02-05T15:00:00"/>
    <n v="300"/>
    <n v="300"/>
    <x v="1"/>
    <s v="MAQUILA ALAMBRE RECOCIDO CAL 18"/>
    <x v="4"/>
    <x v="28"/>
  </r>
  <r>
    <x v="886"/>
    <x v="30"/>
    <d v="2011-02-05T15:00:00"/>
    <n v="30"/>
    <n v="1482"/>
    <x v="2"/>
    <s v="MAQUILA MALLA ELECT, M-221 CERTIFICADA"/>
    <x v="794"/>
    <x v="28"/>
  </r>
  <r>
    <x v="886"/>
    <x v="30"/>
    <d v="2011-02-05T15:00:00"/>
    <n v="12"/>
    <n v="688.56"/>
    <x v="2"/>
    <s v="MAQUILA MALLA ELECT. M 262 C"/>
    <x v="234"/>
    <x v="28"/>
  </r>
  <r>
    <x v="887"/>
    <x v="30"/>
    <d v="2011-02-05T15:00:00"/>
    <n v="12"/>
    <n v="688.56"/>
    <x v="2"/>
    <s v="MAQUILA MALLA ELECT. M 262 C"/>
    <x v="234"/>
    <x v="28"/>
  </r>
  <r>
    <x v="887"/>
    <x v="30"/>
    <d v="2011-02-05T15:00:00"/>
    <n v="4"/>
    <n v="338.4"/>
    <x v="2"/>
    <s v="MAQUILA MALLA ELECTROSOLDADA M-378 CERTIFICADA"/>
    <x v="235"/>
    <x v="28"/>
  </r>
  <r>
    <x v="888"/>
    <x v="30"/>
    <d v="2011-02-05T15:00:00"/>
    <n v="2"/>
    <n v="114.76"/>
    <x v="2"/>
    <s v="MAQUILA MALLA ELECT. M 262 C"/>
    <x v="236"/>
    <x v="28"/>
  </r>
  <r>
    <x v="889"/>
    <x v="30"/>
    <d v="2011-02-05T15:00:00"/>
    <n v="1000"/>
    <n v="1360"/>
    <x v="2"/>
    <s v="MAQUILA RAM 140 C"/>
    <x v="1036"/>
    <x v="28"/>
  </r>
  <r>
    <x v="890"/>
    <x v="30"/>
    <d v="2011-02-05T15:00:00"/>
    <n v="58.5"/>
    <n v="58.5"/>
    <x v="0"/>
    <s v="MAQUILA ACERO FIGURADO 2"/>
    <x v="1037"/>
    <x v="28"/>
  </r>
  <r>
    <x v="891"/>
    <x v="30"/>
    <d v="2011-02-05T15:00:00"/>
    <n v="58.5"/>
    <n v="58.5"/>
    <x v="0"/>
    <s v="MAQUILA ACERO FIGURADO 2"/>
    <x v="1037"/>
    <x v="28"/>
  </r>
  <r>
    <x v="892"/>
    <x v="30"/>
    <d v="2011-02-05T15:00:00"/>
    <n v="71.5"/>
    <n v="71.5"/>
    <x v="0"/>
    <s v="MAQUILA ACERO FIGURADO 2"/>
    <x v="704"/>
    <x v="28"/>
  </r>
  <r>
    <x v="893"/>
    <x v="30"/>
    <d v="2011-02-05T15:00:00"/>
    <n v="71.5"/>
    <n v="71.5"/>
    <x v="0"/>
    <s v="MAQUILA ACERO FIGURADO 2"/>
    <x v="704"/>
    <x v="28"/>
  </r>
  <r>
    <x v="894"/>
    <x v="30"/>
    <d v="2011-02-05T15:00:00"/>
    <n v="2283.4"/>
    <n v="2283.4"/>
    <x v="0"/>
    <s v="MAQUILA ACERO FIGURADO 4"/>
    <x v="1038"/>
    <x v="28"/>
  </r>
  <r>
    <x v="894"/>
    <x v="30"/>
    <d v="2011-02-05T15:00:00"/>
    <n v="34.9"/>
    <n v="34.9"/>
    <x v="0"/>
    <s v="MAQUILA ACERO FIGURADO 5"/>
    <x v="1039"/>
    <x v="28"/>
  </r>
  <r>
    <x v="895"/>
    <x v="30"/>
    <d v="2011-02-05T15:00:00"/>
    <n v="594.70000000000005"/>
    <n v="594.70000000000005"/>
    <x v="0"/>
    <s v="MAQUILA ACERO FIGURADO 3"/>
    <x v="1040"/>
    <x v="28"/>
  </r>
  <r>
    <x v="895"/>
    <x v="30"/>
    <d v="2011-02-05T15:00:00"/>
    <n v="2544"/>
    <n v="2544"/>
    <x v="0"/>
    <s v="MAQUILA ACERO FIGURADO 4"/>
    <x v="1041"/>
    <x v="28"/>
  </r>
  <r>
    <x v="895"/>
    <x v="30"/>
    <d v="2011-02-05T15:00:00"/>
    <n v="93.6"/>
    <n v="93.6"/>
    <x v="0"/>
    <s v="MAQUILA ACERO FIGURADO 5"/>
    <x v="1042"/>
    <x v="28"/>
  </r>
  <r>
    <x v="896"/>
    <x v="31"/>
    <d v="2011-02-07T15:00:00"/>
    <n v="7265"/>
    <n v="7265"/>
    <x v="0"/>
    <s v="MAQUILA ACERO FIGURADO 7"/>
    <x v="1043"/>
    <x v="29"/>
  </r>
  <r>
    <x v="897"/>
    <x v="31"/>
    <d v="2011-02-07T15:00:00"/>
    <n v="120"/>
    <n v="120"/>
    <x v="1"/>
    <s v="MAQUILA VARILLA RECTA 60 MIL N.4 X 12 MTS"/>
    <x v="4"/>
    <x v="29"/>
  </r>
  <r>
    <x v="897"/>
    <x v="31"/>
    <d v="2011-02-07T15:00:00"/>
    <n v="661.7"/>
    <n v="661.7"/>
    <x v="0"/>
    <s v="MAQUILA ACERO FIGURADO 3"/>
    <x v="1044"/>
    <x v="29"/>
  </r>
  <r>
    <x v="898"/>
    <x v="31"/>
    <d v="2011-02-07T15:00:00"/>
    <n v="108"/>
    <n v="108"/>
    <x v="1"/>
    <s v="MAQUILA VARILLA RECTA 60 MIL N.4 X 12 MTS"/>
    <x v="4"/>
    <x v="29"/>
  </r>
  <r>
    <x v="898"/>
    <x v="31"/>
    <d v="2011-02-07T15:00:00"/>
    <n v="440.9"/>
    <n v="440.9"/>
    <x v="0"/>
    <s v="MAQUILA ACERO FIGURADO 3"/>
    <x v="1045"/>
    <x v="29"/>
  </r>
  <r>
    <x v="899"/>
    <x v="31"/>
    <d v="2011-02-07T15:00:00"/>
    <n v="108"/>
    <n v="108"/>
    <x v="1"/>
    <s v="MAQUILA VARILLA RECTA 60 MIL N.4 X 12 MTS"/>
    <x v="4"/>
    <x v="29"/>
  </r>
  <r>
    <x v="899"/>
    <x v="31"/>
    <d v="2011-02-07T15:00:00"/>
    <n v="550.5"/>
    <n v="550.5"/>
    <x v="0"/>
    <s v="MAQUILA ACERO FIGURADO 3"/>
    <x v="617"/>
    <x v="29"/>
  </r>
  <r>
    <x v="900"/>
    <x v="31"/>
    <d v="2011-02-07T15:00:00"/>
    <n v="108"/>
    <n v="108"/>
    <x v="1"/>
    <s v="MAQUILA VARILLA RECTA 60 MIL N.4 X 12 MTS"/>
    <x v="4"/>
    <x v="29"/>
  </r>
  <r>
    <x v="900"/>
    <x v="31"/>
    <d v="2011-02-07T15:00:00"/>
    <n v="440.9"/>
    <n v="440.9"/>
    <x v="0"/>
    <s v="MAQUILA ACERO FIGURADO 3"/>
    <x v="1045"/>
    <x v="29"/>
  </r>
  <r>
    <x v="901"/>
    <x v="31"/>
    <d v="2011-02-07T15:00:00"/>
    <n v="120"/>
    <n v="120"/>
    <x v="1"/>
    <s v="MAQUILA VARILLA RECTA 60 MIL N.4 X 12 MTS"/>
    <x v="4"/>
    <x v="29"/>
  </r>
  <r>
    <x v="901"/>
    <x v="31"/>
    <d v="2011-02-07T15:00:00"/>
    <n v="661.7"/>
    <n v="661.7"/>
    <x v="0"/>
    <s v="MAQUILA ACERO FIGURADO 3"/>
    <x v="1044"/>
    <x v="29"/>
  </r>
  <r>
    <x v="902"/>
    <x v="31"/>
    <d v="2011-02-07T15:00:00"/>
    <n v="310.2"/>
    <n v="310.2"/>
    <x v="0"/>
    <s v="MAQUILA ACERO FIGURADO 3"/>
    <x v="1046"/>
    <x v="29"/>
  </r>
  <r>
    <x v="902"/>
    <x v="31"/>
    <d v="2011-02-07T15:00:00"/>
    <n v="180"/>
    <n v="180"/>
    <x v="0"/>
    <s v="MAQUILA ACERO FIGURADO 4"/>
    <x v="10"/>
    <x v="29"/>
  </r>
  <r>
    <x v="903"/>
    <x v="31"/>
    <d v="2011-02-07T15:00:00"/>
    <n v="310.2"/>
    <n v="310.2"/>
    <x v="0"/>
    <s v="MAQUILA ACERO FIGURADO 3"/>
    <x v="1046"/>
    <x v="29"/>
  </r>
  <r>
    <x v="903"/>
    <x v="31"/>
    <d v="2011-02-07T15:00:00"/>
    <n v="156"/>
    <n v="156"/>
    <x v="0"/>
    <s v="MAQUILA ACERO FIGURADO 4"/>
    <x v="826"/>
    <x v="29"/>
  </r>
  <r>
    <x v="904"/>
    <x v="31"/>
    <d v="2011-02-07T15:00:00"/>
    <n v="310.2"/>
    <n v="310.2"/>
    <x v="0"/>
    <s v="MAQUILA ACERO FIGURADO 3"/>
    <x v="1046"/>
    <x v="29"/>
  </r>
  <r>
    <x v="904"/>
    <x v="31"/>
    <d v="2011-02-07T15:00:00"/>
    <n v="156"/>
    <n v="156"/>
    <x v="0"/>
    <s v="MAQUILA ACERO FIGURADO 4"/>
    <x v="826"/>
    <x v="29"/>
  </r>
  <r>
    <x v="905"/>
    <x v="31"/>
    <d v="2011-02-07T15:00:00"/>
    <n v="310.2"/>
    <n v="310.2"/>
    <x v="0"/>
    <s v="MAQUILA ACERO FIGURADO 3"/>
    <x v="1046"/>
    <x v="29"/>
  </r>
  <r>
    <x v="905"/>
    <x v="31"/>
    <d v="2011-02-07T15:00:00"/>
    <n v="156"/>
    <n v="156"/>
    <x v="0"/>
    <s v="MAQUILA ACERO FIGURADO 4"/>
    <x v="826"/>
    <x v="29"/>
  </r>
  <r>
    <x v="906"/>
    <x v="31"/>
    <d v="2011-02-07T15:00:00"/>
    <n v="16.8"/>
    <n v="16.8"/>
    <x v="0"/>
    <s v="MAQUILA ACERO FIGURADO 2"/>
    <x v="192"/>
    <x v="29"/>
  </r>
  <r>
    <x v="907"/>
    <x v="31"/>
    <d v="2011-02-07T15:00:00"/>
    <n v="16.8"/>
    <n v="16.8"/>
    <x v="0"/>
    <s v="MAQUILA ACERO FIGURADO 2"/>
    <x v="192"/>
    <x v="29"/>
  </r>
  <r>
    <x v="908"/>
    <x v="31"/>
    <d v="2011-02-07T15:00:00"/>
    <n v="16.8"/>
    <n v="16.8"/>
    <x v="0"/>
    <s v="MAQUILA ACERO FIGURADO 2"/>
    <x v="192"/>
    <x v="29"/>
  </r>
  <r>
    <x v="909"/>
    <x v="31"/>
    <d v="2011-02-07T15:00:00"/>
    <n v="16.8"/>
    <n v="16.8"/>
    <x v="0"/>
    <s v="MAQUILA ACERO FIGURADO 2"/>
    <x v="192"/>
    <x v="29"/>
  </r>
  <r>
    <x v="910"/>
    <x v="31"/>
    <d v="2011-02-07T15:00:00"/>
    <n v="374.4"/>
    <n v="374.4"/>
    <x v="1"/>
    <s v="MAQUILA VARILLA RECTA 60 MIL N.5 X 12 MTS"/>
    <x v="4"/>
    <x v="29"/>
  </r>
  <r>
    <x v="911"/>
    <x v="31"/>
    <d v="2011-02-07T15:00:00"/>
    <n v="9493.9"/>
    <n v="9493.9"/>
    <x v="0"/>
    <s v="MAQUILA ACERO FIGURADO 4"/>
    <x v="1047"/>
    <x v="29"/>
  </r>
  <r>
    <x v="912"/>
    <x v="31"/>
    <d v="2011-02-07T15:00:00"/>
    <n v="1209.5999999999999"/>
    <n v="1209.5999999999999"/>
    <x v="1"/>
    <s v="MAQUILA VARILLA RECTA 60 MIL N.3 X 12 MTS"/>
    <x v="4"/>
    <x v="29"/>
  </r>
  <r>
    <x v="912"/>
    <x v="31"/>
    <d v="2011-02-07T15:00:00"/>
    <n v="2174"/>
    <n v="2174"/>
    <x v="0"/>
    <s v="MAQUILA ACERO FIGURADO 3"/>
    <x v="1048"/>
    <x v="29"/>
  </r>
  <r>
    <x v="912"/>
    <x v="31"/>
    <d v="2011-02-07T15:00:00"/>
    <n v="3635"/>
    <n v="3635"/>
    <x v="0"/>
    <s v="MAQUILA ACERO FIGURADO 4"/>
    <x v="1049"/>
    <x v="29"/>
  </r>
  <r>
    <x v="912"/>
    <x v="31"/>
    <d v="2011-02-07T15:00:00"/>
    <n v="640.79999999999995"/>
    <n v="640.79999999999995"/>
    <x v="0"/>
    <s v="MAQUILA ACERO FIGURADO 6"/>
    <x v="939"/>
    <x v="29"/>
  </r>
  <r>
    <x v="912"/>
    <x v="31"/>
    <d v="2011-02-07T15:00:00"/>
    <n v="334.2"/>
    <n v="334.2"/>
    <x v="0"/>
    <s v="MAQUILA ACERO FIGURADO 7"/>
    <x v="263"/>
    <x v="29"/>
  </r>
  <r>
    <x v="912"/>
    <x v="31"/>
    <d v="2011-02-07T15:00:00"/>
    <n v="4199"/>
    <n v="4199"/>
    <x v="0"/>
    <s v="MAQUILA ACERO FIGURADO 8"/>
    <x v="1050"/>
    <x v="29"/>
  </r>
  <r>
    <x v="913"/>
    <x v="31"/>
    <d v="2011-02-07T15:00:00"/>
    <n v="60"/>
    <n v="1128.5999999999999"/>
    <x v="2"/>
    <s v="MAQUILA MALLA ELECT, M-084 C"/>
    <x v="441"/>
    <x v="29"/>
  </r>
  <r>
    <x v="913"/>
    <x v="31"/>
    <d v="2011-02-07T15:00:00"/>
    <n v="120"/>
    <n v="5928"/>
    <x v="2"/>
    <s v="MAQUILA MALLA ELECT, M-221 CERTIFICADA"/>
    <x v="1051"/>
    <x v="29"/>
  </r>
  <r>
    <x v="914"/>
    <x v="31"/>
    <d v="2011-02-07T15:00:00"/>
    <n v="2808"/>
    <n v="2808"/>
    <x v="1"/>
    <s v="MAQUILA VARILLA RECTA 60 MIL N.5 X 12 MTS"/>
    <x v="4"/>
    <x v="29"/>
  </r>
  <r>
    <x v="915"/>
    <x v="31"/>
    <d v="2011-02-07T15:00:00"/>
    <n v="1157.68"/>
    <n v="1157.68"/>
    <x v="2"/>
    <s v="MAQUILA MALLA ESPECIAL"/>
    <x v="1052"/>
    <x v="29"/>
  </r>
  <r>
    <x v="915"/>
    <x v="31"/>
    <d v="2011-02-07T15:00:00"/>
    <n v="8366.16"/>
    <n v="8366.16"/>
    <x v="2"/>
    <s v="MAQUILA MALLA ESPECIAL"/>
    <x v="1053"/>
    <x v="29"/>
  </r>
  <r>
    <x v="916"/>
    <x v="31"/>
    <d v="2011-02-07T15:00:00"/>
    <n v="972"/>
    <n v="972"/>
    <x v="1"/>
    <s v="MAQUILA VARILLA RECTA 60 MIL N.6 X 12 MTS"/>
    <x v="4"/>
    <x v="29"/>
  </r>
  <r>
    <x v="916"/>
    <x v="31"/>
    <d v="2011-02-07T15:00:00"/>
    <n v="8750.6"/>
    <n v="8750.6"/>
    <x v="0"/>
    <s v="MAQUILA ACERO FIGURADO 6"/>
    <x v="1054"/>
    <x v="29"/>
  </r>
  <r>
    <x v="916"/>
    <x v="31"/>
    <d v="2011-02-07T15:00:00"/>
    <n v="143.80000000000001"/>
    <n v="143.80000000000001"/>
    <x v="0"/>
    <s v="MAQUILA ACERO FIGURADO 7"/>
    <x v="73"/>
    <x v="29"/>
  </r>
  <r>
    <x v="917"/>
    <x v="31"/>
    <d v="2011-02-07T15:00:00"/>
    <n v="80.599999999999994"/>
    <n v="80.599999999999994"/>
    <x v="1"/>
    <s v="MAQUILA VARILLA RECTA 60 MIL N.3 X 12 MTS"/>
    <x v="4"/>
    <x v="29"/>
  </r>
  <r>
    <x v="917"/>
    <x v="31"/>
    <d v="2011-02-07T15:00:00"/>
    <n v="1840.7"/>
    <n v="1840.7"/>
    <x v="0"/>
    <s v="MAQUILA ACERO FIGURADO 3"/>
    <x v="1055"/>
    <x v="29"/>
  </r>
  <r>
    <x v="917"/>
    <x v="31"/>
    <d v="2011-02-07T15:00:00"/>
    <n v="172.1"/>
    <n v="172.1"/>
    <x v="0"/>
    <s v="MAQUILA ACERO FIGURADO 5"/>
    <x v="292"/>
    <x v="29"/>
  </r>
  <r>
    <x v="918"/>
    <x v="31"/>
    <d v="2011-02-07T15:00:00"/>
    <n v="7068.3"/>
    <n v="7068.3"/>
    <x v="0"/>
    <s v="MAQUILA ACERO FIGURADO 3"/>
    <x v="1056"/>
    <x v="29"/>
  </r>
  <r>
    <x v="919"/>
    <x v="31"/>
    <d v="2011-02-07T15:00:00"/>
    <n v="600"/>
    <n v="600"/>
    <x v="0"/>
    <s v="MAQUILA ACERO FIGURADO 4"/>
    <x v="501"/>
    <x v="29"/>
  </r>
  <r>
    <x v="920"/>
    <x v="31"/>
    <d v="2011-02-07T15:00:00"/>
    <n v="108.7"/>
    <n v="108.7"/>
    <x v="0"/>
    <s v="MAQUILA ACERO FIGURADO 2"/>
    <x v="1057"/>
    <x v="29"/>
  </r>
  <r>
    <x v="921"/>
    <x v="31"/>
    <d v="2011-02-07T15:00:00"/>
    <n v="108.7"/>
    <n v="108.7"/>
    <x v="0"/>
    <s v="MAQUILA ACERO FIGURADO 2"/>
    <x v="1057"/>
    <x v="29"/>
  </r>
  <r>
    <x v="922"/>
    <x v="31"/>
    <d v="2011-02-07T15:00:00"/>
    <n v="237.7"/>
    <n v="237.7"/>
    <x v="0"/>
    <s v="MAQUILA ACERO FIGURADO 3"/>
    <x v="91"/>
    <x v="29"/>
  </r>
  <r>
    <x v="922"/>
    <x v="31"/>
    <d v="2011-02-07T15:00:00"/>
    <n v="656.7"/>
    <n v="656.7"/>
    <x v="0"/>
    <s v="MAQUILA ACERO FIGURADO 4"/>
    <x v="1058"/>
    <x v="29"/>
  </r>
  <r>
    <x v="922"/>
    <x v="31"/>
    <d v="2011-02-07T15:00:00"/>
    <n v="210.4"/>
    <n v="210.4"/>
    <x v="0"/>
    <s v="MAQUILA ACERO FIGURADO 5"/>
    <x v="1059"/>
    <x v="29"/>
  </r>
  <r>
    <x v="922"/>
    <x v="31"/>
    <d v="2011-02-07T15:00:00"/>
    <n v="445.1"/>
    <n v="445.1"/>
    <x v="0"/>
    <s v="MAQUILA ACERO FIGURADO 6"/>
    <x v="1060"/>
    <x v="29"/>
  </r>
  <r>
    <x v="923"/>
    <x v="31"/>
    <d v="2011-02-07T15:00:00"/>
    <n v="405.4"/>
    <n v="405.4"/>
    <x v="0"/>
    <s v="MAQUILA ACERO FIGURADO 3"/>
    <x v="582"/>
    <x v="29"/>
  </r>
  <r>
    <x v="923"/>
    <x v="31"/>
    <d v="2011-02-07T15:00:00"/>
    <n v="1316"/>
    <n v="1316"/>
    <x v="0"/>
    <s v="MAQUILA ACERO FIGURADO 4"/>
    <x v="1061"/>
    <x v="29"/>
  </r>
  <r>
    <x v="923"/>
    <x v="31"/>
    <d v="2011-02-07T15:00:00"/>
    <n v="360.7"/>
    <n v="360.7"/>
    <x v="0"/>
    <s v="MAQUILA ACERO FIGURADO 5"/>
    <x v="1062"/>
    <x v="29"/>
  </r>
  <r>
    <x v="924"/>
    <x v="31"/>
    <d v="2011-02-07T15:00:00"/>
    <n v="24"/>
    <n v="24"/>
    <x v="1"/>
    <s v="MAQUILA VARILLA RECTA 60 MIL N.4 X 12 MTS"/>
    <x v="4"/>
    <x v="29"/>
  </r>
  <r>
    <x v="924"/>
    <x v="31"/>
    <d v="2011-02-07T15:00:00"/>
    <n v="224.6"/>
    <n v="224.6"/>
    <x v="1"/>
    <s v="MAQUILA VARILLA RECTA 60 MIL N.5 X 12 MTS"/>
    <x v="4"/>
    <x v="29"/>
  </r>
  <r>
    <x v="924"/>
    <x v="31"/>
    <d v="2011-02-07T15:00:00"/>
    <n v="276.39999999999998"/>
    <n v="276.39999999999998"/>
    <x v="0"/>
    <s v="MAQUILA ACERO FIGURADO 2"/>
    <x v="1063"/>
    <x v="29"/>
  </r>
  <r>
    <x v="924"/>
    <x v="31"/>
    <d v="2011-02-07T15:00:00"/>
    <n v="2491.6"/>
    <n v="2491.6"/>
    <x v="0"/>
    <s v="MAQUILA ACERO FIGURADO 5"/>
    <x v="1064"/>
    <x v="29"/>
  </r>
  <r>
    <x v="925"/>
    <x v="31"/>
    <d v="2011-02-07T15:00:00"/>
    <n v="124.9"/>
    <n v="124.9"/>
    <x v="0"/>
    <s v="MAQUILA ACERO FIGURADO 2"/>
    <x v="132"/>
    <x v="29"/>
  </r>
  <r>
    <x v="926"/>
    <x v="31"/>
    <d v="2011-02-07T15:00:00"/>
    <n v="124.9"/>
    <n v="124.9"/>
    <x v="0"/>
    <s v="MAQUILA ACERO FIGURADO 2"/>
    <x v="132"/>
    <x v="29"/>
  </r>
  <r>
    <x v="927"/>
    <x v="31"/>
    <d v="2011-02-07T15:00:00"/>
    <n v="79.099999999999994"/>
    <n v="79.099999999999994"/>
    <x v="0"/>
    <s v="MAQUILA ACERO FIGURADO 2"/>
    <x v="353"/>
    <x v="29"/>
  </r>
  <r>
    <x v="928"/>
    <x v="31"/>
    <d v="2011-02-07T15:00:00"/>
    <n v="1680"/>
    <n v="1680"/>
    <x v="1"/>
    <s v="MAQUILA VARILLA RECTA 60 MIL N.4 X 12 MTS"/>
    <x v="4"/>
    <x v="29"/>
  </r>
  <r>
    <x v="928"/>
    <x v="31"/>
    <d v="2011-02-07T15:00:00"/>
    <n v="1344"/>
    <n v="1344"/>
    <x v="0"/>
    <s v="MAQUILA ACERO FIGURADO 3"/>
    <x v="1065"/>
    <x v="29"/>
  </r>
  <r>
    <x v="929"/>
    <x v="31"/>
    <d v="2011-02-07T15:00:00"/>
    <n v="246.2"/>
    <n v="246.2"/>
    <x v="0"/>
    <s v="MAQUILA ACERO FIGURADO 3"/>
    <x v="1066"/>
    <x v="29"/>
  </r>
  <r>
    <x v="929"/>
    <x v="31"/>
    <d v="2011-02-07T15:00:00"/>
    <n v="175.3"/>
    <n v="175.3"/>
    <x v="0"/>
    <s v="MAQUILA ACERO FIGURADO 5"/>
    <x v="563"/>
    <x v="29"/>
  </r>
  <r>
    <x v="929"/>
    <x v="31"/>
    <d v="2011-02-07T15:00:00"/>
    <n v="296.10000000000002"/>
    <n v="296.10000000000002"/>
    <x v="0"/>
    <s v="MAQUILA ACERO FIGURADO 6"/>
    <x v="891"/>
    <x v="29"/>
  </r>
  <r>
    <x v="930"/>
    <x v="31"/>
    <d v="2011-02-07T15:00:00"/>
    <n v="30.7"/>
    <n v="30.7"/>
    <x v="0"/>
    <s v="MAQUILA ACERO FIGURADO 2"/>
    <x v="877"/>
    <x v="29"/>
  </r>
  <r>
    <x v="930"/>
    <x v="31"/>
    <d v="2011-02-07T15:00:00"/>
    <n v="277.39999999999998"/>
    <n v="277.39999999999998"/>
    <x v="0"/>
    <s v="MAQUILA ACERO FIGURADO 3"/>
    <x v="1067"/>
    <x v="29"/>
  </r>
  <r>
    <x v="930"/>
    <x v="31"/>
    <d v="2011-02-07T15:00:00"/>
    <n v="273"/>
    <n v="273"/>
    <x v="0"/>
    <s v="MAQUILA ACERO FIGURADO 4"/>
    <x v="1068"/>
    <x v="29"/>
  </r>
  <r>
    <x v="930"/>
    <x v="31"/>
    <d v="2011-02-07T15:00:00"/>
    <n v="88.6"/>
    <n v="88.6"/>
    <x v="0"/>
    <s v="MAQUILA ACERO FIGURADO 5"/>
    <x v="1069"/>
    <x v="29"/>
  </r>
  <r>
    <x v="930"/>
    <x v="31"/>
    <d v="2011-02-07T15:00:00"/>
    <n v="230.8"/>
    <n v="230.8"/>
    <x v="0"/>
    <s v="MAQUILA ACERO FIGURADO 6"/>
    <x v="96"/>
    <x v="29"/>
  </r>
  <r>
    <x v="931"/>
    <x v="31"/>
    <d v="2011-02-07T15:00:00"/>
    <n v="33.200000000000003"/>
    <n v="33.200000000000003"/>
    <x v="0"/>
    <s v="MAQUILA ACERO FIGURADO 3"/>
    <x v="770"/>
    <x v="29"/>
  </r>
  <r>
    <x v="931"/>
    <x v="31"/>
    <d v="2011-02-07T15:00:00"/>
    <n v="21.6"/>
    <n v="21.6"/>
    <x v="0"/>
    <s v="MAQUILA ACERO FIGURADO 4"/>
    <x v="272"/>
    <x v="29"/>
  </r>
  <r>
    <x v="931"/>
    <x v="31"/>
    <d v="2011-02-07T15:00:00"/>
    <n v="22.2"/>
    <n v="22.2"/>
    <x v="0"/>
    <s v="MAQUILA ACERO FIGURADO 5"/>
    <x v="1070"/>
    <x v="29"/>
  </r>
  <r>
    <x v="932"/>
    <x v="31"/>
    <d v="2011-02-07T15:00:00"/>
    <n v="189.3"/>
    <n v="189.3"/>
    <x v="0"/>
    <s v="MAQUILA ACERO FIGURADO 3"/>
    <x v="1071"/>
    <x v="29"/>
  </r>
  <r>
    <x v="932"/>
    <x v="31"/>
    <d v="2011-02-07T15:00:00"/>
    <n v="123.2"/>
    <n v="123.2"/>
    <x v="0"/>
    <s v="MAQUILA ACERO FIGURADO 4"/>
    <x v="1072"/>
    <x v="29"/>
  </r>
  <r>
    <x v="932"/>
    <x v="31"/>
    <d v="2011-02-07T15:00:00"/>
    <n v="504.5"/>
    <n v="504.5"/>
    <x v="0"/>
    <s v="MAQUILA ACERO FIGURADO 5"/>
    <x v="1073"/>
    <x v="29"/>
  </r>
  <r>
    <x v="933"/>
    <x v="31"/>
    <d v="2011-02-07T15:00:00"/>
    <n v="92.2"/>
    <n v="92.2"/>
    <x v="0"/>
    <s v="MAQUILA ACERO FIGURADO 3"/>
    <x v="1074"/>
    <x v="29"/>
  </r>
  <r>
    <x v="934"/>
    <x v="31"/>
    <d v="2011-02-07T15:00:00"/>
    <n v="500"/>
    <n v="680"/>
    <x v="2"/>
    <s v="MAQUILA RAM 140 C"/>
    <x v="774"/>
    <x v="29"/>
  </r>
  <r>
    <x v="935"/>
    <x v="31"/>
    <d v="2011-02-07T15:00:00"/>
    <n v="320"/>
    <n v="320"/>
    <x v="1"/>
    <s v="MAQUILA ALAMBRE RECOCIDO CAL 18"/>
    <x v="4"/>
    <x v="29"/>
  </r>
  <r>
    <x v="936"/>
    <x v="31"/>
    <d v="2011-02-07T15:00:00"/>
    <n v="2749"/>
    <n v="2749"/>
    <x v="2"/>
    <s v="MAQUILA MALLA ESPECIAL"/>
    <x v="1075"/>
    <x v="29"/>
  </r>
  <r>
    <x v="937"/>
    <x v="31"/>
    <d v="2011-02-07T15:00:00"/>
    <n v="250"/>
    <n v="340"/>
    <x v="2"/>
    <s v="MAQUILA RAM 140 C"/>
    <x v="1076"/>
    <x v="29"/>
  </r>
  <r>
    <x v="938"/>
    <x v="31"/>
    <d v="2011-02-07T15:00:00"/>
    <n v="7783.2"/>
    <n v="7783.2"/>
    <x v="0"/>
    <s v="MAQUILA ACERO FIGURADO 4"/>
    <x v="1077"/>
    <x v="29"/>
  </r>
  <r>
    <x v="939"/>
    <x v="31"/>
    <d v="2011-02-07T15:00:00"/>
    <n v="11293.4"/>
    <n v="11293.4"/>
    <x v="0"/>
    <s v="MAQUILA ACERO FIGURADO 6"/>
    <x v="1078"/>
    <x v="29"/>
  </r>
  <r>
    <x v="940"/>
    <x v="31"/>
    <d v="2011-02-07T15:00:00"/>
    <n v="8680.4"/>
    <n v="8680.4"/>
    <x v="0"/>
    <s v="MAQUILA ACERO FIGURADO 3"/>
    <x v="1079"/>
    <x v="29"/>
  </r>
  <r>
    <x v="941"/>
    <x v="31"/>
    <d v="2011-02-07T15:00:00"/>
    <n v="107.5"/>
    <n v="107.5"/>
    <x v="1"/>
    <s v="MAQUILA VARILLA RECTA 60 MIL N.3 X 12 MTS"/>
    <x v="4"/>
    <x v="29"/>
  </r>
  <r>
    <x v="941"/>
    <x v="31"/>
    <d v="2011-02-07T15:00:00"/>
    <n v="60"/>
    <n v="60"/>
    <x v="1"/>
    <s v="MAQUILA VARILLA RECTA 60 MIL N.4 X 12 MTS"/>
    <x v="4"/>
    <x v="29"/>
  </r>
  <r>
    <x v="941"/>
    <x v="31"/>
    <d v="2011-02-07T15:00:00"/>
    <n v="1138.3"/>
    <n v="1138.3"/>
    <x v="1"/>
    <s v="MAQUILA VARILLA RECTA 60 MIL N.7 X 12 MTS"/>
    <x v="4"/>
    <x v="29"/>
  </r>
  <r>
    <x v="941"/>
    <x v="31"/>
    <d v="2011-02-07T15:00:00"/>
    <n v="335"/>
    <n v="335"/>
    <x v="0"/>
    <s v="MAQUILA ACERO FIGURADO 4"/>
    <x v="1080"/>
    <x v="29"/>
  </r>
  <r>
    <x v="941"/>
    <x v="31"/>
    <d v="2011-02-07T15:00:00"/>
    <n v="2467.6"/>
    <n v="2467.6"/>
    <x v="0"/>
    <s v="MAQUILA ACERO FIGURADO 7"/>
    <x v="1081"/>
    <x v="29"/>
  </r>
  <r>
    <x v="942"/>
    <x v="31"/>
    <d v="2011-02-07T15:00:00"/>
    <n v="1189.4000000000001"/>
    <n v="1189.4000000000001"/>
    <x v="1"/>
    <s v="MAQUILA VARILLA RECTA 60 MIL N.3 X 12 MTS"/>
    <x v="4"/>
    <x v="29"/>
  </r>
  <r>
    <x v="942"/>
    <x v="31"/>
    <d v="2011-02-07T15:00:00"/>
    <n v="1080"/>
    <n v="1080"/>
    <x v="1"/>
    <s v="MAQUILA VARILLA RECTA 60 MIL N.4 X 12 MTS"/>
    <x v="4"/>
    <x v="29"/>
  </r>
  <r>
    <x v="942"/>
    <x v="31"/>
    <d v="2011-02-07T15:00:00"/>
    <n v="2061.1999999999998"/>
    <n v="2061.1999999999998"/>
    <x v="0"/>
    <s v="MAQUILA ACERO FIGURADO 3"/>
    <x v="1082"/>
    <x v="29"/>
  </r>
  <r>
    <x v="942"/>
    <x v="31"/>
    <d v="2011-02-07T15:00:00"/>
    <n v="1231.7"/>
    <n v="1231.7"/>
    <x v="0"/>
    <s v="MAQUILA ACERO FIGURADO 4"/>
    <x v="1083"/>
    <x v="29"/>
  </r>
  <r>
    <x v="943"/>
    <x v="31"/>
    <d v="2011-02-07T15:00:00"/>
    <n v="336"/>
    <n v="336"/>
    <x v="1"/>
    <s v="MAQUILA VARILLA RECTA 60 MIL N.3 X 12 MTS"/>
    <x v="4"/>
    <x v="29"/>
  </r>
  <r>
    <x v="943"/>
    <x v="31"/>
    <d v="2011-02-07T15:00:00"/>
    <n v="48"/>
    <n v="48"/>
    <x v="1"/>
    <s v="MAQUILA VARILLA RECTA 60 MIL N.4 X 12 MTS"/>
    <x v="4"/>
    <x v="29"/>
  </r>
  <r>
    <x v="943"/>
    <x v="31"/>
    <d v="2011-02-07T15:00:00"/>
    <n v="7.7"/>
    <n v="7.7"/>
    <x v="0"/>
    <s v="MAQUILA ACERO FIGURADO 2"/>
    <x v="1084"/>
    <x v="29"/>
  </r>
  <r>
    <x v="943"/>
    <x v="31"/>
    <d v="2011-02-07T15:00:00"/>
    <n v="1581.7"/>
    <n v="1581.7"/>
    <x v="0"/>
    <s v="MAQUILA ACERO FIGURADO 3"/>
    <x v="1085"/>
    <x v="29"/>
  </r>
  <r>
    <x v="943"/>
    <x v="31"/>
    <d v="2011-02-07T15:00:00"/>
    <n v="1357.1"/>
    <n v="1357.1"/>
    <x v="0"/>
    <s v="MAQUILA ACERO FIGURADO 4"/>
    <x v="1086"/>
    <x v="29"/>
  </r>
  <r>
    <x v="943"/>
    <x v="31"/>
    <d v="2011-02-07T15:00:00"/>
    <n v="724.2"/>
    <n v="724.2"/>
    <x v="0"/>
    <s v="MAQUILA ACERO FIGURADO 5"/>
    <x v="1087"/>
    <x v="29"/>
  </r>
  <r>
    <x v="943"/>
    <x v="31"/>
    <d v="2011-02-07T15:00:00"/>
    <n v="157.9"/>
    <n v="157.9"/>
    <x v="0"/>
    <s v="MAQUILA ACERO FIGURADO 6"/>
    <x v="560"/>
    <x v="29"/>
  </r>
  <r>
    <x v="944"/>
    <x v="31"/>
    <d v="2011-02-07T15:00:00"/>
    <n v="336"/>
    <n v="336"/>
    <x v="1"/>
    <s v="MAQUILA VARILLA RECTA 60 MIL N.3 X 12 MTS"/>
    <x v="4"/>
    <x v="29"/>
  </r>
  <r>
    <x v="944"/>
    <x v="31"/>
    <d v="2011-02-07T15:00:00"/>
    <n v="48"/>
    <n v="48"/>
    <x v="1"/>
    <s v="MAQUILA VARILLA RECTA 60 MIL N.4 X 12 MTS"/>
    <x v="4"/>
    <x v="29"/>
  </r>
  <r>
    <x v="944"/>
    <x v="31"/>
    <d v="2011-02-07T15:00:00"/>
    <n v="7.7"/>
    <n v="7.7"/>
    <x v="0"/>
    <s v="MAQUILA ACERO FIGURADO 2"/>
    <x v="1084"/>
    <x v="29"/>
  </r>
  <r>
    <x v="944"/>
    <x v="31"/>
    <d v="2011-02-07T15:00:00"/>
    <n v="1581.7"/>
    <n v="1581.7"/>
    <x v="0"/>
    <s v="MAQUILA ACERO FIGURADO 3"/>
    <x v="1085"/>
    <x v="29"/>
  </r>
  <r>
    <x v="944"/>
    <x v="31"/>
    <d v="2011-02-07T15:00:00"/>
    <n v="1357.1"/>
    <n v="1357.1"/>
    <x v="0"/>
    <s v="MAQUILA ACERO FIGURADO 4"/>
    <x v="1086"/>
    <x v="29"/>
  </r>
  <r>
    <x v="944"/>
    <x v="31"/>
    <d v="2011-02-07T15:00:00"/>
    <n v="724.2"/>
    <n v="724.2"/>
    <x v="0"/>
    <s v="MAQUILA ACERO FIGURADO 5"/>
    <x v="1087"/>
    <x v="29"/>
  </r>
  <r>
    <x v="944"/>
    <x v="31"/>
    <d v="2011-02-07T15:00:00"/>
    <n v="157.9"/>
    <n v="157.9"/>
    <x v="0"/>
    <s v="MAQUILA ACERO FIGURADO 6"/>
    <x v="560"/>
    <x v="29"/>
  </r>
  <r>
    <x v="945"/>
    <x v="31"/>
    <d v="2011-02-07T15:00:00"/>
    <n v="133.80000000000001"/>
    <n v="133.80000000000001"/>
    <x v="0"/>
    <s v="MAQUILA ACERO FIGURADO 4"/>
    <x v="1088"/>
    <x v="29"/>
  </r>
  <r>
    <x v="945"/>
    <x v="31"/>
    <d v="2011-02-07T15:00:00"/>
    <n v="9193.2999999999993"/>
    <n v="9193.2999999999993"/>
    <x v="0"/>
    <s v="MAQUILA ACERO FIGURADO 5"/>
    <x v="1089"/>
    <x v="29"/>
  </r>
  <r>
    <x v="946"/>
    <x v="32"/>
    <d v="2011-02-08T15:00:00"/>
    <n v="748.8"/>
    <n v="748.8"/>
    <x v="1"/>
    <s v="MAQUILA VARILLA RECTA 60 MIL N.5 X 12 MTS"/>
    <x v="4"/>
    <x v="30"/>
  </r>
  <r>
    <x v="946"/>
    <x v="32"/>
    <d v="2011-02-08T15:00:00"/>
    <n v="364.6"/>
    <n v="364.6"/>
    <x v="0"/>
    <s v="MAQUILA ACERO FIGURADO 3"/>
    <x v="1090"/>
    <x v="30"/>
  </r>
  <r>
    <x v="946"/>
    <x v="32"/>
    <d v="2011-02-08T15:00:00"/>
    <n v="77.400000000000006"/>
    <n v="77.400000000000006"/>
    <x v="0"/>
    <s v="MAQUILA ACERO FIGURADO 5"/>
    <x v="1091"/>
    <x v="30"/>
  </r>
  <r>
    <x v="947"/>
    <x v="32"/>
    <d v="2011-02-08T15:00:00"/>
    <n v="840"/>
    <n v="840"/>
    <x v="1"/>
    <s v="MAQUILA VARILLA RECTA 60 MIL N.4 X 12 MTS"/>
    <x v="4"/>
    <x v="30"/>
  </r>
  <r>
    <x v="948"/>
    <x v="32"/>
    <d v="2011-02-08T15:00:00"/>
    <n v="636.5"/>
    <n v="636.5"/>
    <x v="1"/>
    <s v="MAQUILA VARILLA RECTA 60 MIL N.5 X 12 MTS"/>
    <x v="4"/>
    <x v="30"/>
  </r>
  <r>
    <x v="948"/>
    <x v="32"/>
    <d v="2011-02-08T15:00:00"/>
    <n v="154.1"/>
    <n v="154.1"/>
    <x v="0"/>
    <s v="MAQUILA ACERO FIGURADO 5"/>
    <x v="209"/>
    <x v="30"/>
  </r>
  <r>
    <x v="949"/>
    <x v="32"/>
    <d v="2011-02-08T15:00:00"/>
    <n v="600"/>
    <n v="600"/>
    <x v="1"/>
    <s v="MAQUILA VARILLA RECTA 60 MIL N.4 X 12 MTS"/>
    <x v="4"/>
    <x v="30"/>
  </r>
  <r>
    <x v="949"/>
    <x v="32"/>
    <d v="2011-02-08T15:00:00"/>
    <n v="1663"/>
    <n v="1663"/>
    <x v="0"/>
    <s v="MAQUILA ACERO FIGURADO 5"/>
    <x v="1092"/>
    <x v="30"/>
  </r>
  <r>
    <x v="949"/>
    <x v="32"/>
    <d v="2011-02-08T15:00:00"/>
    <n v="191.3"/>
    <n v="191.3"/>
    <x v="0"/>
    <s v="MAQUILA ACERO FIGURADO 6"/>
    <x v="665"/>
    <x v="30"/>
  </r>
  <r>
    <x v="949"/>
    <x v="32"/>
    <d v="2011-02-08T15:00:00"/>
    <n v="291.89999999999998"/>
    <n v="291.89999999999998"/>
    <x v="0"/>
    <s v="MAQUILA ACERO FIGURADO 7"/>
    <x v="515"/>
    <x v="30"/>
  </r>
  <r>
    <x v="950"/>
    <x v="32"/>
    <d v="2011-02-08T15:00:00"/>
    <n v="948.3"/>
    <n v="948.3"/>
    <x v="0"/>
    <s v="MAQUILA ACERO FIGURADO 4"/>
    <x v="1093"/>
    <x v="30"/>
  </r>
  <r>
    <x v="951"/>
    <x v="32"/>
    <d v="2011-02-08T15:00:00"/>
    <n v="124.9"/>
    <n v="124.9"/>
    <x v="0"/>
    <s v="MAQUILA ACERO FIGURADO 2"/>
    <x v="132"/>
    <x v="30"/>
  </r>
  <r>
    <x v="952"/>
    <x v="32"/>
    <d v="2011-02-08T15:00:00"/>
    <n v="75"/>
    <n v="1651.5"/>
    <x v="2"/>
    <s v="MAQUILA MALLA ELEC.  L-131 C"/>
    <x v="1094"/>
    <x v="30"/>
  </r>
  <r>
    <x v="953"/>
    <x v="32"/>
    <d v="2011-02-08T15:00:00"/>
    <n v="4590.8"/>
    <n v="4590.8"/>
    <x v="2"/>
    <s v="MAQUILA MALLA ESPECIAL"/>
    <x v="1095"/>
    <x v="30"/>
  </r>
  <r>
    <x v="954"/>
    <x v="32"/>
    <d v="2011-02-08T15:00:00"/>
    <n v="9970.48"/>
    <n v="9970.48"/>
    <x v="2"/>
    <s v="MAQUILA MALLA ESPECIAL"/>
    <x v="1096"/>
    <x v="30"/>
  </r>
  <r>
    <x v="955"/>
    <x v="32"/>
    <d v="2011-02-08T15:00:00"/>
    <n v="2958"/>
    <n v="33839.519999999997"/>
    <x v="1"/>
    <s v="MAQUILA VARILLA ENDEREZADA 60 MIL 1/2 X 12 MTS APDR"/>
    <x v="4"/>
    <x v="30"/>
  </r>
  <r>
    <x v="956"/>
    <x v="32"/>
    <d v="2011-02-08T15:00:00"/>
    <n v="150"/>
    <n v="8607"/>
    <x v="2"/>
    <s v="MAQUILA MALLA ELECT. M 262 C"/>
    <x v="1097"/>
    <x v="30"/>
  </r>
  <r>
    <x v="957"/>
    <x v="32"/>
    <d v="2011-02-08T15:00:00"/>
    <n v="34"/>
    <n v="34"/>
    <x v="0"/>
    <s v="MAQUILA ACERO FIGURADO 2"/>
    <x v="293"/>
    <x v="30"/>
  </r>
  <r>
    <x v="958"/>
    <x v="32"/>
    <d v="2011-02-08T15:00:00"/>
    <n v="34.5"/>
    <n v="34.5"/>
    <x v="0"/>
    <s v="MAQUILA ACERO FIGURADO 2"/>
    <x v="1039"/>
    <x v="30"/>
  </r>
  <r>
    <x v="959"/>
    <x v="32"/>
    <d v="2011-02-08T15:00:00"/>
    <n v="34.5"/>
    <n v="34.5"/>
    <x v="0"/>
    <s v="MAQUILA ACERO FIGURADO 2"/>
    <x v="1039"/>
    <x v="30"/>
  </r>
  <r>
    <x v="960"/>
    <x v="32"/>
    <d v="2011-02-08T15:00:00"/>
    <n v="34.5"/>
    <n v="34.5"/>
    <x v="0"/>
    <s v="MAQUILA ACERO FIGURADO 2"/>
    <x v="1039"/>
    <x v="30"/>
  </r>
  <r>
    <x v="961"/>
    <x v="32"/>
    <d v="2011-02-08T15:00:00"/>
    <n v="34.5"/>
    <n v="34.5"/>
    <x v="0"/>
    <s v="MAQUILA ACERO FIGURADO 2"/>
    <x v="1039"/>
    <x v="30"/>
  </r>
  <r>
    <x v="962"/>
    <x v="32"/>
    <d v="2011-02-08T15:00:00"/>
    <n v="67.2"/>
    <n v="67.2"/>
    <x v="1"/>
    <s v="MAQUILA VARILLA RECTA 60 MIL N.3 X 12 MTS"/>
    <x v="4"/>
    <x v="30"/>
  </r>
  <r>
    <x v="962"/>
    <x v="32"/>
    <d v="2011-02-08T15:00:00"/>
    <n v="1"/>
    <n v="1"/>
    <x v="0"/>
    <s v="MAQUILA ACERO FIGURADO 2"/>
    <x v="1098"/>
    <x v="30"/>
  </r>
  <r>
    <x v="962"/>
    <x v="32"/>
    <d v="2011-02-08T15:00:00"/>
    <n v="2221"/>
    <n v="2221"/>
    <x v="0"/>
    <s v="MAQUILA ACERO FIGURADO 3"/>
    <x v="1099"/>
    <x v="30"/>
  </r>
  <r>
    <x v="962"/>
    <x v="32"/>
    <d v="2011-02-08T15:00:00"/>
    <n v="638.4"/>
    <n v="638.4"/>
    <x v="0"/>
    <s v="MAQUILA ACERO FIGURADO 4"/>
    <x v="214"/>
    <x v="30"/>
  </r>
  <r>
    <x v="962"/>
    <x v="32"/>
    <d v="2011-02-08T15:00:00"/>
    <n v="725.6"/>
    <n v="725.6"/>
    <x v="0"/>
    <s v="MAQUILA ACERO FIGURADO 5"/>
    <x v="1100"/>
    <x v="30"/>
  </r>
  <r>
    <x v="962"/>
    <x v="32"/>
    <d v="2011-02-08T15:00:00"/>
    <n v="872.2"/>
    <n v="872.2"/>
    <x v="0"/>
    <s v="MAQUILA ACERO FIGURADO 6"/>
    <x v="1101"/>
    <x v="30"/>
  </r>
  <r>
    <x v="962"/>
    <x v="32"/>
    <d v="2011-02-08T15:00:00"/>
    <n v="530.79999999999995"/>
    <n v="530.79999999999995"/>
    <x v="0"/>
    <s v="MAQUILA ACERO FIGURADO 7"/>
    <x v="1102"/>
    <x v="30"/>
  </r>
  <r>
    <x v="962"/>
    <x v="32"/>
    <d v="2011-02-08T15:00:00"/>
    <n v="141.6"/>
    <n v="141.6"/>
    <x v="0"/>
    <s v="MAQUILA ACERO FIGURADO 8"/>
    <x v="1103"/>
    <x v="30"/>
  </r>
  <r>
    <x v="963"/>
    <x v="32"/>
    <d v="2011-02-08T15:00:00"/>
    <n v="384.6"/>
    <n v="384.6"/>
    <x v="0"/>
    <s v="MAQUILA ACERO FIGURADO 3"/>
    <x v="1104"/>
    <x v="30"/>
  </r>
  <r>
    <x v="964"/>
    <x v="32"/>
    <d v="2011-02-08T15:00:00"/>
    <n v="672"/>
    <n v="672"/>
    <x v="1"/>
    <s v="MAQUILA VARILLA RECTA 60 MIL N.8 X 12 MTS"/>
    <x v="4"/>
    <x v="30"/>
  </r>
  <r>
    <x v="965"/>
    <x v="32"/>
    <d v="2011-02-08T15:00:00"/>
    <n v="2248.6999999999998"/>
    <n v="2248.6999999999998"/>
    <x v="0"/>
    <s v="MAQUILA ACERO FIGURADO 3"/>
    <x v="1105"/>
    <x v="30"/>
  </r>
  <r>
    <x v="966"/>
    <x v="32"/>
    <d v="2011-02-08T15:00:00"/>
    <n v="161.30000000000001"/>
    <n v="161.30000000000001"/>
    <x v="1"/>
    <s v="MAQUILA VARILLA RECTA 60 MIL N.3 X 12 MTS"/>
    <x v="4"/>
    <x v="30"/>
  </r>
  <r>
    <x v="966"/>
    <x v="32"/>
    <d v="2011-02-08T15:00:00"/>
    <n v="316.8"/>
    <n v="316.8"/>
    <x v="0"/>
    <s v="MAQUILA ACERO FIGURADO 2"/>
    <x v="781"/>
    <x v="30"/>
  </r>
  <r>
    <x v="966"/>
    <x v="32"/>
    <d v="2011-02-08T15:00:00"/>
    <n v="2832.1"/>
    <n v="2832.1"/>
    <x v="0"/>
    <s v="MAQUILA ACERO FIGURADO 3"/>
    <x v="760"/>
    <x v="30"/>
  </r>
  <r>
    <x v="966"/>
    <x v="32"/>
    <d v="2011-02-08T15:00:00"/>
    <n v="2170.4"/>
    <n v="2170.4"/>
    <x v="0"/>
    <s v="MAQUILA ACERO FIGURADO 4"/>
    <x v="761"/>
    <x v="30"/>
  </r>
  <r>
    <x v="966"/>
    <x v="32"/>
    <d v="2011-02-08T15:00:00"/>
    <n v="1675.2"/>
    <n v="1675.2"/>
    <x v="0"/>
    <s v="MAQUILA ACERO FIGURADO 5"/>
    <x v="762"/>
    <x v="30"/>
  </r>
  <r>
    <x v="966"/>
    <x v="32"/>
    <d v="2011-02-08T15:00:00"/>
    <n v="862.1"/>
    <n v="862.1"/>
    <x v="0"/>
    <s v="MAQUILA ACERO FIGURADO 6"/>
    <x v="763"/>
    <x v="30"/>
  </r>
  <r>
    <x v="966"/>
    <x v="32"/>
    <d v="2011-02-08T15:00:00"/>
    <n v="178.4"/>
    <n v="178.4"/>
    <x v="0"/>
    <s v="MAQUILA ACERO FIGURADO 7"/>
    <x v="764"/>
    <x v="30"/>
  </r>
  <r>
    <x v="966"/>
    <x v="32"/>
    <d v="2011-02-08T15:00:00"/>
    <n v="44"/>
    <n v="44"/>
    <x v="0"/>
    <s v="MAQUILA ACERO FIGURADO 8"/>
    <x v="399"/>
    <x v="30"/>
  </r>
  <r>
    <x v="967"/>
    <x v="32"/>
    <d v="2011-02-08T15:00:00"/>
    <n v="2958"/>
    <n v="33716"/>
    <x v="1"/>
    <s v="MAQUILA VARILLA ENDEREZADA 60 MIL 1/2 X 12 MTS"/>
    <x v="4"/>
    <x v="30"/>
  </r>
  <r>
    <x v="968"/>
    <x v="33"/>
    <d v="2011-02-09T15:00:00"/>
    <n v="150"/>
    <n v="4698"/>
    <x v="2"/>
    <s v="MAQUILA MALLA EN ROLLO E-047  X 18 MTS NC"/>
    <x v="1106"/>
    <x v="31"/>
  </r>
  <r>
    <x v="969"/>
    <x v="33"/>
    <d v="2011-02-09T15:00:00"/>
    <n v="8151.28"/>
    <n v="8151.28"/>
    <x v="2"/>
    <s v="MAQUILA MALLA ESPECIAL"/>
    <x v="1107"/>
    <x v="31"/>
  </r>
  <r>
    <x v="970"/>
    <x v="33"/>
    <d v="2011-02-09T15:00:00"/>
    <n v="54"/>
    <n v="2277.7199999999998"/>
    <x v="2"/>
    <s v="MAQUILA MALLA ELECT. M 188 C"/>
    <x v="1108"/>
    <x v="31"/>
  </r>
  <r>
    <x v="971"/>
    <x v="33"/>
    <d v="2011-02-09T15:00:00"/>
    <n v="105"/>
    <n v="1975.05"/>
    <x v="2"/>
    <s v="MAQUILA MALLA ELECT, M-084 C"/>
    <x v="1109"/>
    <x v="31"/>
  </r>
  <r>
    <x v="971"/>
    <x v="33"/>
    <d v="2011-02-09T15:00:00"/>
    <n v="1033"/>
    <n v="1033"/>
    <x v="1"/>
    <s v="MAQUILA ALAMBRE RECOCIDO CAL 18"/>
    <x v="4"/>
    <x v="31"/>
  </r>
  <r>
    <x v="972"/>
    <x v="33"/>
    <d v="2011-02-09T15:00:00"/>
    <n v="82"/>
    <n v="4050.8"/>
    <x v="2"/>
    <s v="MAQUILA MALLA ELECT, M-221 CERTIFICADA"/>
    <x v="1110"/>
    <x v="31"/>
  </r>
  <r>
    <x v="973"/>
    <x v="33"/>
    <d v="2011-02-09T15:00:00"/>
    <n v="4235.5200000000004"/>
    <n v="4235.5200000000004"/>
    <x v="2"/>
    <s v="MAQUILA MALLA ESPECIAL"/>
    <x v="1111"/>
    <x v="31"/>
  </r>
  <r>
    <x v="974"/>
    <x v="33"/>
    <d v="2011-02-09T15:00:00"/>
    <n v="126"/>
    <n v="298.49400000000003"/>
    <x v="1"/>
    <s v="MAQUILA VARILLA GRAFIL 8.0 MM  X 6 MTS C"/>
    <x v="4"/>
    <x v="31"/>
  </r>
  <r>
    <x v="974"/>
    <x v="33"/>
    <d v="2011-02-09T15:00:00"/>
    <n v="14"/>
    <n v="409.64"/>
    <x v="2"/>
    <s v="MAQUILA MALLA ELECT.  M-131 C"/>
    <x v="1112"/>
    <x v="31"/>
  </r>
  <r>
    <x v="974"/>
    <x v="33"/>
    <d v="2011-02-09T15:00:00"/>
    <n v="10"/>
    <n v="750.5"/>
    <x v="2"/>
    <s v="MAQUILA MALLA ELECT, M-335 CERTIFICADA"/>
    <x v="1113"/>
    <x v="31"/>
  </r>
  <r>
    <x v="975"/>
    <x v="33"/>
    <d v="2011-02-09T15:00:00"/>
    <n v="52.7"/>
    <n v="52.7"/>
    <x v="0"/>
    <s v="MAQUILA GRAFIL FIGURADO 7.0 MM C"/>
    <x v="1114"/>
    <x v="31"/>
  </r>
  <r>
    <x v="976"/>
    <x v="33"/>
    <d v="2011-02-09T15:00:00"/>
    <n v="17"/>
    <n v="839.8"/>
    <x v="2"/>
    <s v="MAQUILA MALLA ELECT, M-221 CERTIFICADA"/>
    <x v="1115"/>
    <x v="31"/>
  </r>
  <r>
    <x v="977"/>
    <x v="33"/>
    <d v="2011-02-09T15:00:00"/>
    <n v="600"/>
    <n v="600"/>
    <x v="1"/>
    <s v="MAQUILA VARILLA RECTA 60 MIL N.4 X 12 MTS"/>
    <x v="4"/>
    <x v="31"/>
  </r>
  <r>
    <x v="978"/>
    <x v="33"/>
    <d v="2011-02-09T15:00:00"/>
    <n v="280.5"/>
    <n v="280.5"/>
    <x v="0"/>
    <s v="MAQUILA ACERO FIGURADO 2"/>
    <x v="163"/>
    <x v="31"/>
  </r>
  <r>
    <x v="979"/>
    <x v="33"/>
    <d v="2011-02-09T15:00:00"/>
    <n v="132.69999999999999"/>
    <n v="132.69999999999999"/>
    <x v="0"/>
    <s v="MAQUILA ACERO FIGURADO 3"/>
    <x v="1116"/>
    <x v="31"/>
  </r>
  <r>
    <x v="980"/>
    <x v="33"/>
    <d v="2011-02-09T15:00:00"/>
    <n v="134.4"/>
    <n v="134.4"/>
    <x v="1"/>
    <s v="MAQUILA VARILLA RECTA 60 MIL N.3 X 12 MTS"/>
    <x v="4"/>
    <x v="31"/>
  </r>
  <r>
    <x v="980"/>
    <x v="33"/>
    <d v="2011-02-09T15:00:00"/>
    <n v="480"/>
    <n v="480"/>
    <x v="1"/>
    <s v="MAQUILA VARILLA RECTA 60 MIL N.4 X 12 MTS"/>
    <x v="4"/>
    <x v="31"/>
  </r>
  <r>
    <x v="980"/>
    <x v="33"/>
    <d v="2011-02-09T15:00:00"/>
    <n v="2600.5"/>
    <n v="2600.5"/>
    <x v="0"/>
    <s v="MAQUILA ACERO FIGURADO 3"/>
    <x v="1117"/>
    <x v="31"/>
  </r>
  <r>
    <x v="980"/>
    <x v="33"/>
    <d v="2011-02-09T15:00:00"/>
    <n v="640.4"/>
    <n v="640.4"/>
    <x v="0"/>
    <s v="MAQUILA ACERO FIGURADO 4"/>
    <x v="939"/>
    <x v="31"/>
  </r>
  <r>
    <x v="980"/>
    <x v="33"/>
    <d v="2011-02-09T15:00:00"/>
    <n v="611.20000000000005"/>
    <n v="611.20000000000005"/>
    <x v="0"/>
    <s v="MAQUILA ACERO FIGURADO 5"/>
    <x v="1118"/>
    <x v="31"/>
  </r>
  <r>
    <x v="980"/>
    <x v="33"/>
    <d v="2011-02-09T15:00:00"/>
    <n v="109.3"/>
    <n v="109.3"/>
    <x v="0"/>
    <s v="MAQUILA ACERO FIGURADO 6"/>
    <x v="1057"/>
    <x v="31"/>
  </r>
  <r>
    <x v="980"/>
    <x v="33"/>
    <d v="2011-02-09T15:00:00"/>
    <n v="29.4"/>
    <n v="29.4"/>
    <x v="0"/>
    <s v="MAQUILA ACERO FIGURADO 7"/>
    <x v="362"/>
    <x v="31"/>
  </r>
  <r>
    <x v="981"/>
    <x v="33"/>
    <d v="2011-02-09T15:00:00"/>
    <n v="1411.2"/>
    <n v="1411.2"/>
    <x v="1"/>
    <s v="MAQUILA VARILLA RECTA 60 MIL N.3 X 12 MTS"/>
    <x v="4"/>
    <x v="31"/>
  </r>
  <r>
    <x v="981"/>
    <x v="33"/>
    <d v="2011-02-09T15:00:00"/>
    <n v="270.5"/>
    <n v="270.5"/>
    <x v="0"/>
    <s v="MAQUILA ACERO FIGURADO 3"/>
    <x v="496"/>
    <x v="31"/>
  </r>
  <r>
    <x v="982"/>
    <x v="33"/>
    <d v="2011-02-09T15:00:00"/>
    <n v="100"/>
    <n v="100"/>
    <x v="1"/>
    <s v="MAQUILA CHIPA  # 2"/>
    <x v="4"/>
    <x v="31"/>
  </r>
  <r>
    <x v="983"/>
    <x v="33"/>
    <d v="2011-02-09T15:00:00"/>
    <n v="2772.4"/>
    <n v="2772.4"/>
    <x v="0"/>
    <s v="MAQUILA ACERO FIGURADO 3"/>
    <x v="1119"/>
    <x v="31"/>
  </r>
  <r>
    <x v="983"/>
    <x v="33"/>
    <d v="2011-02-09T15:00:00"/>
    <n v="1959.3"/>
    <n v="1959.3"/>
    <x v="0"/>
    <s v="MAQUILA ACERO FIGURADO 4"/>
    <x v="1120"/>
    <x v="31"/>
  </r>
  <r>
    <x v="983"/>
    <x v="33"/>
    <d v="2011-02-09T15:00:00"/>
    <n v="1393.1"/>
    <n v="1393.1"/>
    <x v="0"/>
    <s v="MAQUILA ACERO FIGURADO 5"/>
    <x v="168"/>
    <x v="31"/>
  </r>
  <r>
    <x v="983"/>
    <x v="33"/>
    <d v="2011-02-09T15:00:00"/>
    <n v="755.5"/>
    <n v="755.5"/>
    <x v="0"/>
    <s v="MAQUILA ACERO FIGURADO 6"/>
    <x v="1121"/>
    <x v="31"/>
  </r>
  <r>
    <x v="983"/>
    <x v="33"/>
    <d v="2011-02-09T15:00:00"/>
    <n v="765"/>
    <n v="765"/>
    <x v="0"/>
    <s v="MAQUILA ACERO FIGURADO 7"/>
    <x v="1122"/>
    <x v="31"/>
  </r>
  <r>
    <x v="983"/>
    <x v="33"/>
    <d v="2011-02-09T15:00:00"/>
    <n v="1728"/>
    <n v="1728"/>
    <x v="0"/>
    <s v="MAQUILA ACERO FIGURADO 8"/>
    <x v="1123"/>
    <x v="31"/>
  </r>
  <r>
    <x v="984"/>
    <x v="33"/>
    <d v="2011-02-09T15:00:00"/>
    <n v="10571.8"/>
    <n v="10571.8"/>
    <x v="0"/>
    <s v="MAQUILA ACERO FIGURADO 8"/>
    <x v="1124"/>
    <x v="31"/>
  </r>
  <r>
    <x v="985"/>
    <x v="33"/>
    <d v="2011-02-09T15:00:00"/>
    <n v="11752.3"/>
    <n v="11752.3"/>
    <x v="0"/>
    <s v="MAQUILA ACERO FIGURADO 7"/>
    <x v="1125"/>
    <x v="31"/>
  </r>
  <r>
    <x v="986"/>
    <x v="33"/>
    <d v="2011-02-09T15:00:00"/>
    <n v="6358.3"/>
    <n v="6358.3"/>
    <x v="0"/>
    <s v="MAQUILA ACERO FIGURADO 3"/>
    <x v="1126"/>
    <x v="31"/>
  </r>
  <r>
    <x v="987"/>
    <x v="33"/>
    <d v="2011-02-09T15:00:00"/>
    <n v="210.4"/>
    <n v="210.4"/>
    <x v="0"/>
    <s v="MAQUILA ACERO FIGURADO 3"/>
    <x v="1059"/>
    <x v="31"/>
  </r>
  <r>
    <x v="988"/>
    <x v="33"/>
    <d v="2011-02-09T15:00:00"/>
    <n v="336"/>
    <n v="336"/>
    <x v="1"/>
    <s v="MAQUILA VARILLA RECTA 60 MIL N.3 X 12 MTS"/>
    <x v="4"/>
    <x v="31"/>
  </r>
  <r>
    <x v="988"/>
    <x v="33"/>
    <d v="2011-02-09T15:00:00"/>
    <n v="48"/>
    <n v="48"/>
    <x v="1"/>
    <s v="MAQUILA VARILLA RECTA 60 MIL N.4 X 12 MTS"/>
    <x v="4"/>
    <x v="31"/>
  </r>
  <r>
    <x v="988"/>
    <x v="33"/>
    <d v="2011-02-09T15:00:00"/>
    <n v="7.7"/>
    <n v="7.7"/>
    <x v="0"/>
    <s v="MAQUILA ACERO FIGURADO 2"/>
    <x v="1084"/>
    <x v="31"/>
  </r>
  <r>
    <x v="988"/>
    <x v="33"/>
    <d v="2011-02-09T15:00:00"/>
    <n v="1581.7"/>
    <n v="1581.7"/>
    <x v="0"/>
    <s v="MAQUILA ACERO FIGURADO 3"/>
    <x v="1085"/>
    <x v="31"/>
  </r>
  <r>
    <x v="988"/>
    <x v="33"/>
    <d v="2011-02-09T15:00:00"/>
    <n v="1357.1"/>
    <n v="1357.1"/>
    <x v="0"/>
    <s v="MAQUILA ACERO FIGURADO 4"/>
    <x v="1086"/>
    <x v="31"/>
  </r>
  <r>
    <x v="988"/>
    <x v="33"/>
    <d v="2011-02-09T15:00:00"/>
    <n v="724.2"/>
    <n v="724.2"/>
    <x v="0"/>
    <s v="MAQUILA ACERO FIGURADO 5"/>
    <x v="1087"/>
    <x v="31"/>
  </r>
  <r>
    <x v="988"/>
    <x v="33"/>
    <d v="2011-02-09T15:00:00"/>
    <n v="157.9"/>
    <n v="157.9"/>
    <x v="0"/>
    <s v="MAQUILA ACERO FIGURADO 6"/>
    <x v="560"/>
    <x v="31"/>
  </r>
  <r>
    <x v="989"/>
    <x v="33"/>
    <d v="2011-02-09T15:00:00"/>
    <n v="96"/>
    <n v="96"/>
    <x v="1"/>
    <s v="MAQUILA VARILLA RECTA 60 MIL N.4 X 12 MTS"/>
    <x v="4"/>
    <x v="31"/>
  </r>
  <r>
    <x v="989"/>
    <x v="33"/>
    <d v="2011-02-09T15:00:00"/>
    <n v="225.3"/>
    <n v="225.3"/>
    <x v="0"/>
    <s v="MAQUILA ACERO FIGURADO 5"/>
    <x v="1127"/>
    <x v="31"/>
  </r>
  <r>
    <x v="989"/>
    <x v="33"/>
    <d v="2011-02-09T15:00:00"/>
    <n v="335.3"/>
    <n v="335.3"/>
    <x v="0"/>
    <s v="MAQUILA ACERO FIGURADO 6"/>
    <x v="1080"/>
    <x v="31"/>
  </r>
  <r>
    <x v="990"/>
    <x v="33"/>
    <d v="2011-02-09T15:00:00"/>
    <n v="2025.7"/>
    <n v="2025.7"/>
    <x v="0"/>
    <s v="MAQUILA ACERO FIGURADO 4"/>
    <x v="1128"/>
    <x v="31"/>
  </r>
  <r>
    <x v="990"/>
    <x v="33"/>
    <d v="2011-02-09T15:00:00"/>
    <n v="314.5"/>
    <n v="314.5"/>
    <x v="0"/>
    <s v="MAQUILA ACERO FIGURADO 5"/>
    <x v="352"/>
    <x v="31"/>
  </r>
  <r>
    <x v="990"/>
    <x v="33"/>
    <d v="2011-02-09T15:00:00"/>
    <n v="3729.6"/>
    <n v="3729.6"/>
    <x v="0"/>
    <s v="MAQUILA ACERO FIGURADO 6"/>
    <x v="1129"/>
    <x v="31"/>
  </r>
  <r>
    <x v="991"/>
    <x v="33"/>
    <d v="2011-02-09T15:00:00"/>
    <n v="56.2"/>
    <n v="56.2"/>
    <x v="1"/>
    <s v="MAQUILA VARILLA RECTA 60 MIL N.5 X 12 MTS"/>
    <x v="4"/>
    <x v="31"/>
  </r>
  <r>
    <x v="991"/>
    <x v="33"/>
    <d v="2011-02-09T15:00:00"/>
    <n v="768.2"/>
    <n v="768.2"/>
    <x v="0"/>
    <s v="MAQUILA ACERO FIGURADO 4"/>
    <x v="1130"/>
    <x v="31"/>
  </r>
  <r>
    <x v="991"/>
    <x v="33"/>
    <d v="2011-02-09T15:00:00"/>
    <n v="2242.6999999999998"/>
    <n v="2242.6999999999998"/>
    <x v="0"/>
    <s v="MAQUILA ACERO FIGURADO 5"/>
    <x v="18"/>
    <x v="31"/>
  </r>
  <r>
    <x v="991"/>
    <x v="33"/>
    <d v="2011-02-09T15:00:00"/>
    <n v="1177.2"/>
    <n v="1177.2"/>
    <x v="0"/>
    <s v="MAQUILA ACERO FIGURADO 6"/>
    <x v="1131"/>
    <x v="31"/>
  </r>
  <r>
    <x v="991"/>
    <x v="33"/>
    <d v="2011-02-09T15:00:00"/>
    <n v="2231.4"/>
    <n v="2231.4"/>
    <x v="0"/>
    <s v="MAQUILA ACERO FIGURADO 7"/>
    <x v="1132"/>
    <x v="31"/>
  </r>
  <r>
    <x v="991"/>
    <x v="33"/>
    <d v="2011-02-09T15:00:00"/>
    <n v="3738.4"/>
    <n v="3738.4"/>
    <x v="0"/>
    <s v="MAQUILA ACERO FIGURADO 8"/>
    <x v="1133"/>
    <x v="31"/>
  </r>
  <r>
    <x v="992"/>
    <x v="33"/>
    <d v="2011-02-09T15:00:00"/>
    <n v="280.8"/>
    <n v="280.8"/>
    <x v="1"/>
    <s v="MAQUILA VARILLA RECTA 60 MIL N.5 X 12 MTS"/>
    <x v="4"/>
    <x v="31"/>
  </r>
  <r>
    <x v="992"/>
    <x v="33"/>
    <d v="2011-02-09T15:00:00"/>
    <n v="4570.5"/>
    <n v="4570.5"/>
    <x v="0"/>
    <s v="MAQUILA ACERO FIGURADO 4"/>
    <x v="1134"/>
    <x v="31"/>
  </r>
  <r>
    <x v="992"/>
    <x v="33"/>
    <d v="2011-02-09T15:00:00"/>
    <n v="1493.4"/>
    <n v="1493.4"/>
    <x v="0"/>
    <s v="MAQUILA ACERO FIGURADO 5"/>
    <x v="1135"/>
    <x v="31"/>
  </r>
  <r>
    <x v="992"/>
    <x v="33"/>
    <d v="2011-02-09T15:00:00"/>
    <n v="1586"/>
    <n v="1586"/>
    <x v="0"/>
    <s v="MAQUILA ACERO FIGURADO 6"/>
    <x v="1136"/>
    <x v="31"/>
  </r>
  <r>
    <x v="992"/>
    <x v="33"/>
    <d v="2011-02-09T15:00:00"/>
    <n v="380.1"/>
    <n v="380.1"/>
    <x v="0"/>
    <s v="MAQUILA ACERO FIGURADO 7"/>
    <x v="949"/>
    <x v="31"/>
  </r>
  <r>
    <x v="993"/>
    <x v="33"/>
    <d v="2011-02-09T15:00:00"/>
    <n v="60"/>
    <n v="60"/>
    <x v="1"/>
    <s v="MAQUILA VARILLA RECTA 60 MIL N.4 X 12 MTS"/>
    <x v="4"/>
    <x v="31"/>
  </r>
  <r>
    <x v="993"/>
    <x v="33"/>
    <d v="2011-02-09T15:00:00"/>
    <n v="270"/>
    <n v="270"/>
    <x v="1"/>
    <s v="MAQUILA VARILLA RECTA 60 MIL N.6 X 12 MTS"/>
    <x v="4"/>
    <x v="31"/>
  </r>
  <r>
    <x v="993"/>
    <x v="33"/>
    <d v="2011-02-09T15:00:00"/>
    <n v="812.9"/>
    <n v="812.9"/>
    <x v="0"/>
    <s v="MAQUILA ACERO FIGURADO 4"/>
    <x v="604"/>
    <x v="31"/>
  </r>
  <r>
    <x v="993"/>
    <x v="33"/>
    <d v="2011-02-09T15:00:00"/>
    <n v="864.2"/>
    <n v="864.2"/>
    <x v="0"/>
    <s v="MAQUILA ACERO FIGURADO 5"/>
    <x v="605"/>
    <x v="31"/>
  </r>
  <r>
    <x v="993"/>
    <x v="33"/>
    <d v="2011-02-09T15:00:00"/>
    <n v="272.5"/>
    <n v="272.5"/>
    <x v="0"/>
    <s v="MAQUILA ACERO FIGURADO 6"/>
    <x v="606"/>
    <x v="31"/>
  </r>
  <r>
    <x v="993"/>
    <x v="33"/>
    <d v="2011-02-09T15:00:00"/>
    <n v="62.4"/>
    <n v="62.4"/>
    <x v="0"/>
    <s v="MAQUILA ACERO FIGURADO 7"/>
    <x v="607"/>
    <x v="31"/>
  </r>
  <r>
    <x v="994"/>
    <x v="33"/>
    <d v="2011-02-09T15:00:00"/>
    <n v="2694"/>
    <n v="2694"/>
    <x v="0"/>
    <s v="MAQUILA ACERO FIGURADO 4"/>
    <x v="1137"/>
    <x v="31"/>
  </r>
  <r>
    <x v="994"/>
    <x v="33"/>
    <d v="2011-02-09T15:00:00"/>
    <n v="1208.7"/>
    <n v="1208.7"/>
    <x v="0"/>
    <s v="MAQUILA ACERO FIGURADO 5"/>
    <x v="1138"/>
    <x v="31"/>
  </r>
  <r>
    <x v="994"/>
    <x v="33"/>
    <d v="2011-02-09T15:00:00"/>
    <n v="247.9"/>
    <n v="247.9"/>
    <x v="0"/>
    <s v="MAQUILA ACERO FIGURADO 6"/>
    <x v="355"/>
    <x v="31"/>
  </r>
  <r>
    <x v="994"/>
    <x v="33"/>
    <d v="2011-02-09T15:00:00"/>
    <n v="462.1"/>
    <n v="462.1"/>
    <x v="0"/>
    <s v="MAQUILA ACERO FIGURADO 7"/>
    <x v="1139"/>
    <x v="31"/>
  </r>
  <r>
    <x v="994"/>
    <x v="33"/>
    <d v="2011-02-09T15:00:00"/>
    <n v="122.4"/>
    <n v="122.4"/>
    <x v="0"/>
    <s v="MAQUILA ACERO FIGURADO 8"/>
    <x v="714"/>
    <x v="31"/>
  </r>
  <r>
    <x v="995"/>
    <x v="33"/>
    <d v="2011-02-09T15:00:00"/>
    <n v="48"/>
    <n v="48"/>
    <x v="1"/>
    <s v="MAQUILA VARILLA RECTA 60 MIL N.4 X 12 MTS"/>
    <x v="4"/>
    <x v="31"/>
  </r>
  <r>
    <x v="995"/>
    <x v="33"/>
    <d v="2011-02-09T15:00:00"/>
    <n v="74.900000000000006"/>
    <n v="74.900000000000006"/>
    <x v="1"/>
    <s v="MAQUILA VARILLA RECTA 60 MIL N.5 X 12 MTS"/>
    <x v="4"/>
    <x v="31"/>
  </r>
  <r>
    <x v="995"/>
    <x v="33"/>
    <d v="2011-02-09T15:00:00"/>
    <n v="964.1"/>
    <n v="964.1"/>
    <x v="0"/>
    <s v="MAQUILA ACERO FIGURADO 4"/>
    <x v="1140"/>
    <x v="31"/>
  </r>
  <r>
    <x v="995"/>
    <x v="33"/>
    <d v="2011-02-09T15:00:00"/>
    <n v="774.7"/>
    <n v="774.7"/>
    <x v="0"/>
    <s v="MAQUILA ACERO FIGURADO 5"/>
    <x v="1141"/>
    <x v="31"/>
  </r>
  <r>
    <x v="995"/>
    <x v="33"/>
    <d v="2011-02-09T15:00:00"/>
    <n v="30"/>
    <n v="30"/>
    <x v="0"/>
    <s v="MAQUILA ACERO FIGURADO 6"/>
    <x v="205"/>
    <x v="31"/>
  </r>
  <r>
    <x v="995"/>
    <x v="33"/>
    <d v="2011-02-09T15:00:00"/>
    <n v="76.3"/>
    <n v="76.3"/>
    <x v="0"/>
    <s v="MAQUILA ACERO FIGURADO 7"/>
    <x v="1142"/>
    <x v="31"/>
  </r>
  <r>
    <x v="996"/>
    <x v="33"/>
    <d v="2011-02-09T15:00:00"/>
    <n v="1.4"/>
    <n v="1.4"/>
    <x v="0"/>
    <s v="MAQUILA ACERO FIGURADO 2"/>
    <x v="404"/>
    <x v="31"/>
  </r>
  <r>
    <x v="996"/>
    <x v="33"/>
    <d v="2011-02-09T15:00:00"/>
    <n v="1844.1"/>
    <n v="1844.1"/>
    <x v="0"/>
    <s v="MAQUILA ACERO FIGURADO 3"/>
    <x v="1143"/>
    <x v="31"/>
  </r>
  <r>
    <x v="996"/>
    <x v="33"/>
    <d v="2011-02-09T15:00:00"/>
    <n v="776.4"/>
    <n v="776.4"/>
    <x v="0"/>
    <s v="MAQUILA ACERO FIGURADO 4"/>
    <x v="1144"/>
    <x v="31"/>
  </r>
  <r>
    <x v="996"/>
    <x v="33"/>
    <d v="2011-02-09T15:00:00"/>
    <n v="1080.0999999999999"/>
    <n v="1080.0999999999999"/>
    <x v="0"/>
    <s v="MAQUILA ACERO FIGURADO 5"/>
    <x v="1145"/>
    <x v="31"/>
  </r>
  <r>
    <x v="996"/>
    <x v="33"/>
    <d v="2011-02-09T15:00:00"/>
    <n v="587.4"/>
    <n v="587.4"/>
    <x v="0"/>
    <s v="MAQUILA ACERO FIGURADO 6"/>
    <x v="1146"/>
    <x v="31"/>
  </r>
  <r>
    <x v="996"/>
    <x v="33"/>
    <d v="2011-02-09T15:00:00"/>
    <n v="999.1"/>
    <n v="999.1"/>
    <x v="0"/>
    <s v="MAQUILA ACERO FIGURADO 7"/>
    <x v="722"/>
    <x v="31"/>
  </r>
  <r>
    <x v="996"/>
    <x v="33"/>
    <d v="2011-02-09T15:00:00"/>
    <n v="1350.4"/>
    <n v="1350.4"/>
    <x v="0"/>
    <s v="MAQUILA ACERO FIGURADO 8"/>
    <x v="1147"/>
    <x v="31"/>
  </r>
  <r>
    <x v="997"/>
    <x v="33"/>
    <d v="2011-02-09T15:00:00"/>
    <n v="180"/>
    <n v="180"/>
    <x v="1"/>
    <s v="MAQUILA VARILLA RECTA 60 MIL N.4 X 12 MTS"/>
    <x v="4"/>
    <x v="31"/>
  </r>
  <r>
    <x v="997"/>
    <x v="33"/>
    <d v="2011-02-09T15:00:00"/>
    <n v="280.8"/>
    <n v="280.8"/>
    <x v="1"/>
    <s v="MAQUILA VARILLA RECTA 60 MIL N.5 X 12 MTS"/>
    <x v="4"/>
    <x v="31"/>
  </r>
  <r>
    <x v="998"/>
    <x v="34"/>
    <d v="2011-02-10T15:00:00"/>
    <n v="5003"/>
    <n v="5003"/>
    <x v="1"/>
    <s v="MAQUILA ALAMBRE RECOCIDO CAL 18"/>
    <x v="4"/>
    <x v="32"/>
  </r>
  <r>
    <x v="998"/>
    <x v="34"/>
    <d v="2011-02-10T15:00:00"/>
    <n v="150"/>
    <n v="4698"/>
    <x v="2"/>
    <s v="MAQUILA MALLA EN ROLLO E-047  X 18 MTS NC"/>
    <x v="1106"/>
    <x v="32"/>
  </r>
  <r>
    <x v="999"/>
    <x v="34"/>
    <d v="2011-02-10T15:00:00"/>
    <n v="953.28"/>
    <n v="953.28"/>
    <x v="2"/>
    <s v="MAQUILA MALLA ESPECIAL"/>
    <x v="1148"/>
    <x v="32"/>
  </r>
  <r>
    <x v="1000"/>
    <x v="34"/>
    <d v="2011-02-10T15:00:00"/>
    <n v="9068.7800000000007"/>
    <n v="9068.7800000000007"/>
    <x v="2"/>
    <s v="MAQUILA MALLA ESPECIAL"/>
    <x v="1149"/>
    <x v="32"/>
  </r>
  <r>
    <x v="1001"/>
    <x v="34"/>
    <d v="2011-02-10T15:00:00"/>
    <n v="35000"/>
    <n v="35000"/>
    <x v="1"/>
    <s v="MAQUILA ALAMBRE RECOCIDO CAL 18"/>
    <x v="4"/>
    <x v="32"/>
  </r>
  <r>
    <x v="1002"/>
    <x v="34"/>
    <d v="2011-02-10T15:00:00"/>
    <n v="120"/>
    <n v="120"/>
    <x v="1"/>
    <s v="MAQUILA VARILLA RECTA 60 MIL N.4 X 12 MTS"/>
    <x v="4"/>
    <x v="32"/>
  </r>
  <r>
    <x v="1002"/>
    <x v="34"/>
    <d v="2011-02-10T15:00:00"/>
    <n v="1293.5999999999999"/>
    <n v="1293.5999999999999"/>
    <x v="0"/>
    <s v="MAQUILA ACERO FIGURADO 3"/>
    <x v="1150"/>
    <x v="32"/>
  </r>
  <r>
    <x v="1002"/>
    <x v="34"/>
    <d v="2011-02-10T15:00:00"/>
    <n v="3807.2"/>
    <n v="3807.2"/>
    <x v="0"/>
    <s v="MAQUILA ACERO FIGURADO 4"/>
    <x v="1151"/>
    <x v="32"/>
  </r>
  <r>
    <x v="1002"/>
    <x v="34"/>
    <d v="2011-02-10T15:00:00"/>
    <n v="3468.9"/>
    <n v="3468.9"/>
    <x v="0"/>
    <s v="MAQUILA ACERO FIGURADO 5"/>
    <x v="1152"/>
    <x v="32"/>
  </r>
  <r>
    <x v="1002"/>
    <x v="34"/>
    <d v="2011-02-10T15:00:00"/>
    <n v="1588.7"/>
    <n v="1588.7"/>
    <x v="0"/>
    <s v="MAQUILA ACERO FIGURADO 6"/>
    <x v="1153"/>
    <x v="32"/>
  </r>
  <r>
    <x v="1003"/>
    <x v="34"/>
    <d v="2011-02-10T15:00:00"/>
    <n v="6699"/>
    <n v="6699"/>
    <x v="0"/>
    <s v="MAQUILA ACERO FIGURADO 3"/>
    <x v="1154"/>
    <x v="32"/>
  </r>
  <r>
    <x v="1004"/>
    <x v="34"/>
    <d v="2011-02-10T15:00:00"/>
    <n v="189"/>
    <n v="189"/>
    <x v="1"/>
    <s v="MAQUILA VARILLA RECTA 60 MIL N.6 X 12 MTS"/>
    <x v="4"/>
    <x v="32"/>
  </r>
  <r>
    <x v="1005"/>
    <x v="34"/>
    <d v="2011-02-10T15:00:00"/>
    <n v="60.5"/>
    <n v="60.5"/>
    <x v="1"/>
    <s v="MAQUILA VARILLA RECTA 60 MIL N.3 X 12 MTS"/>
    <x v="4"/>
    <x v="32"/>
  </r>
  <r>
    <x v="1005"/>
    <x v="34"/>
    <d v="2011-02-10T15:00:00"/>
    <n v="204"/>
    <n v="204"/>
    <x v="1"/>
    <s v="MAQUILA VARILLA RECTA 60 MIL N.4 X 12 MTS"/>
    <x v="4"/>
    <x v="32"/>
  </r>
  <r>
    <x v="1005"/>
    <x v="34"/>
    <d v="2011-02-10T15:00:00"/>
    <n v="3068.5"/>
    <n v="3068.5"/>
    <x v="0"/>
    <s v="MAQUILA ACERO FIGURADO 3"/>
    <x v="1155"/>
    <x v="32"/>
  </r>
  <r>
    <x v="1005"/>
    <x v="34"/>
    <d v="2011-02-10T15:00:00"/>
    <n v="314.2"/>
    <n v="314.2"/>
    <x v="0"/>
    <s v="MAQUILA ACERO FIGURADO 4"/>
    <x v="352"/>
    <x v="32"/>
  </r>
  <r>
    <x v="1005"/>
    <x v="34"/>
    <d v="2011-02-10T15:00:00"/>
    <n v="5745.4"/>
    <n v="5745.4"/>
    <x v="0"/>
    <s v="MAQUILA ACERO FIGURADO 5"/>
    <x v="1156"/>
    <x v="32"/>
  </r>
  <r>
    <x v="1005"/>
    <x v="34"/>
    <d v="2011-02-10T15:00:00"/>
    <n v="564.79999999999995"/>
    <n v="564.79999999999995"/>
    <x v="0"/>
    <s v="MAQUILA ACERO FIGURADO 6"/>
    <x v="935"/>
    <x v="32"/>
  </r>
  <r>
    <x v="1005"/>
    <x v="34"/>
    <d v="2011-02-10T15:00:00"/>
    <n v="635"/>
    <n v="635"/>
    <x v="0"/>
    <s v="MAQUILA ACERO FIGURADO 7"/>
    <x v="1157"/>
    <x v="32"/>
  </r>
  <r>
    <x v="1005"/>
    <x v="34"/>
    <d v="2011-02-10T15:00:00"/>
    <n v="848"/>
    <n v="848"/>
    <x v="0"/>
    <s v="MAQUILA ACERO FIGURADO 8"/>
    <x v="913"/>
    <x v="32"/>
  </r>
  <r>
    <x v="1006"/>
    <x v="34"/>
    <d v="2011-02-10T15:00:00"/>
    <n v="40.299999999999997"/>
    <n v="40.299999999999997"/>
    <x v="1"/>
    <s v="MAQUILA VARILLA RECTA 60 MIL N.3 X 12 MTS"/>
    <x v="4"/>
    <x v="32"/>
  </r>
  <r>
    <x v="1006"/>
    <x v="34"/>
    <d v="2011-02-10T15:00:00"/>
    <n v="96.9"/>
    <n v="96.9"/>
    <x v="0"/>
    <s v="MAQUILA ACERO FIGURADO 2"/>
    <x v="1158"/>
    <x v="32"/>
  </r>
  <r>
    <x v="1006"/>
    <x v="34"/>
    <d v="2011-02-10T15:00:00"/>
    <n v="2544.1999999999998"/>
    <n v="2544.1999999999998"/>
    <x v="0"/>
    <s v="MAQUILA ACERO FIGURADO 3"/>
    <x v="1159"/>
    <x v="32"/>
  </r>
  <r>
    <x v="1006"/>
    <x v="34"/>
    <d v="2011-02-10T15:00:00"/>
    <n v="1197.3"/>
    <n v="1197.3"/>
    <x v="0"/>
    <s v="MAQUILA ACERO FIGURADO 4"/>
    <x v="171"/>
    <x v="32"/>
  </r>
  <r>
    <x v="1006"/>
    <x v="34"/>
    <d v="2011-02-10T15:00:00"/>
    <n v="915.8"/>
    <n v="915.8"/>
    <x v="0"/>
    <s v="MAQUILA ACERO FIGURADO 5"/>
    <x v="1160"/>
    <x v="32"/>
  </r>
  <r>
    <x v="1006"/>
    <x v="34"/>
    <d v="2011-02-10T15:00:00"/>
    <n v="301.7"/>
    <n v="301.7"/>
    <x v="0"/>
    <s v="MAQUILA ACERO FIGURADO 6"/>
    <x v="1161"/>
    <x v="32"/>
  </r>
  <r>
    <x v="1006"/>
    <x v="34"/>
    <d v="2011-02-10T15:00:00"/>
    <n v="110.8"/>
    <n v="110.8"/>
    <x v="0"/>
    <s v="MAQUILA ACERO FIGURADO 7"/>
    <x v="802"/>
    <x v="32"/>
  </r>
  <r>
    <x v="1006"/>
    <x v="34"/>
    <d v="2011-02-10T15:00:00"/>
    <n v="50.4"/>
    <n v="50.4"/>
    <x v="0"/>
    <s v="MAQUILA ACERO FIGURADO 8"/>
    <x v="77"/>
    <x v="32"/>
  </r>
  <r>
    <x v="1007"/>
    <x v="34"/>
    <d v="2011-02-10T15:00:00"/>
    <n v="3367.4"/>
    <n v="3367.4"/>
    <x v="0"/>
    <s v="MAQUILA ACERO FIGURADO 3"/>
    <x v="1162"/>
    <x v="32"/>
  </r>
  <r>
    <x v="1008"/>
    <x v="34"/>
    <d v="2011-02-10T15:00:00"/>
    <n v="9689.2000000000007"/>
    <n v="9689.2000000000007"/>
    <x v="0"/>
    <s v="MAQUILA ACERO FIGURADO 4"/>
    <x v="1163"/>
    <x v="32"/>
  </r>
  <r>
    <x v="1009"/>
    <x v="34"/>
    <d v="2011-02-10T15:00:00"/>
    <n v="5914.2"/>
    <n v="5914.2"/>
    <x v="0"/>
    <s v="MAQUILA ACERO FIGURADO 4"/>
    <x v="1164"/>
    <x v="32"/>
  </r>
  <r>
    <x v="1009"/>
    <x v="34"/>
    <d v="2011-02-10T15:00:00"/>
    <n v="609.29999999999995"/>
    <n v="609.29999999999995"/>
    <x v="0"/>
    <s v="MAQUILA ACERO FIGURADO 5"/>
    <x v="1165"/>
    <x v="32"/>
  </r>
  <r>
    <x v="1009"/>
    <x v="34"/>
    <d v="2011-02-10T15:00:00"/>
    <n v="477.4"/>
    <n v="477.4"/>
    <x v="0"/>
    <s v="MAQUILA ACERO FIGURADO 6"/>
    <x v="1166"/>
    <x v="32"/>
  </r>
  <r>
    <x v="1010"/>
    <x v="34"/>
    <d v="2011-02-10T15:00:00"/>
    <n v="80.599999999999994"/>
    <n v="80.599999999999994"/>
    <x v="1"/>
    <s v="MAQUILA VARILLA RECTA 60 MIL N.3 X 12 MTS"/>
    <x v="4"/>
    <x v="32"/>
  </r>
  <r>
    <x v="1010"/>
    <x v="34"/>
    <d v="2011-02-10T15:00:00"/>
    <n v="192"/>
    <n v="192"/>
    <x v="1"/>
    <s v="MAQUILA VARILLA RECTA 60 MIL N.4 X 12 MTS"/>
    <x v="4"/>
    <x v="32"/>
  </r>
  <r>
    <x v="1010"/>
    <x v="34"/>
    <d v="2011-02-10T15:00:00"/>
    <n v="198.7"/>
    <n v="198.7"/>
    <x v="0"/>
    <s v="MAQUILA ACERO FIGURADO 2"/>
    <x v="1167"/>
    <x v="32"/>
  </r>
  <r>
    <x v="1010"/>
    <x v="34"/>
    <d v="2011-02-10T15:00:00"/>
    <n v="716.4"/>
    <n v="716.4"/>
    <x v="0"/>
    <s v="MAQUILA ACERO FIGURADO 3"/>
    <x v="1168"/>
    <x v="32"/>
  </r>
  <r>
    <x v="1010"/>
    <x v="34"/>
    <d v="2011-02-10T15:00:00"/>
    <n v="1163.5999999999999"/>
    <n v="1163.5999999999999"/>
    <x v="0"/>
    <s v="MAQUILA ACERO FIGURADO 4"/>
    <x v="1169"/>
    <x v="32"/>
  </r>
  <r>
    <x v="1010"/>
    <x v="34"/>
    <d v="2011-02-10T15:00:00"/>
    <n v="388.2"/>
    <n v="388.2"/>
    <x v="0"/>
    <s v="MAQUILA ACERO FIGURADO 5"/>
    <x v="1170"/>
    <x v="32"/>
  </r>
  <r>
    <x v="1010"/>
    <x v="34"/>
    <d v="2011-02-10T15:00:00"/>
    <n v="309.60000000000002"/>
    <n v="309.60000000000002"/>
    <x v="0"/>
    <s v="MAQUILA ACERO FIGURADO 6"/>
    <x v="1171"/>
    <x v="32"/>
  </r>
  <r>
    <x v="1010"/>
    <x v="34"/>
    <d v="2011-02-10T15:00:00"/>
    <n v="80.8"/>
    <n v="80.8"/>
    <x v="0"/>
    <s v="MAQUILA ACERO FIGURADO 7"/>
    <x v="92"/>
    <x v="32"/>
  </r>
  <r>
    <x v="1010"/>
    <x v="34"/>
    <d v="2011-02-10T15:00:00"/>
    <n v="474.4"/>
    <n v="474.4"/>
    <x v="0"/>
    <s v="MAQUILA ACERO FIGURADO 8"/>
    <x v="1172"/>
    <x v="32"/>
  </r>
  <r>
    <x v="1011"/>
    <x v="34"/>
    <d v="2011-02-10T15:00:00"/>
    <n v="10302.799999999999"/>
    <n v="10302.799999999999"/>
    <x v="0"/>
    <s v="MAQUILA ACERO FIGURADO 8"/>
    <x v="1173"/>
    <x v="32"/>
  </r>
  <r>
    <x v="1012"/>
    <x v="34"/>
    <d v="2011-02-10T15:00:00"/>
    <n v="161.30000000000001"/>
    <n v="161.30000000000001"/>
    <x v="1"/>
    <s v="MAQUILA VARILLA RECTA 60 MIL N.3 X 12 MTS"/>
    <x v="4"/>
    <x v="32"/>
  </r>
  <r>
    <x v="1012"/>
    <x v="34"/>
    <d v="2011-02-10T15:00:00"/>
    <n v="404.5"/>
    <n v="404.5"/>
    <x v="0"/>
    <s v="MAQUILA ACERO FIGURADO 2"/>
    <x v="780"/>
    <x v="32"/>
  </r>
  <r>
    <x v="1012"/>
    <x v="34"/>
    <d v="2011-02-10T15:00:00"/>
    <n v="2744.7"/>
    <n v="2744.7"/>
    <x v="0"/>
    <s v="MAQUILA ACERO FIGURADO 3"/>
    <x v="805"/>
    <x v="32"/>
  </r>
  <r>
    <x v="1012"/>
    <x v="34"/>
    <d v="2011-02-10T15:00:00"/>
    <n v="2196.8000000000002"/>
    <n v="2196.8000000000002"/>
    <x v="0"/>
    <s v="MAQUILA ACERO FIGURADO 4"/>
    <x v="535"/>
    <x v="32"/>
  </r>
  <r>
    <x v="1012"/>
    <x v="34"/>
    <d v="2011-02-10T15:00:00"/>
    <n v="1608.3"/>
    <n v="1608.3"/>
    <x v="0"/>
    <s v="MAQUILA ACERO FIGURADO 5"/>
    <x v="536"/>
    <x v="32"/>
  </r>
  <r>
    <x v="1012"/>
    <x v="34"/>
    <d v="2011-02-10T15:00:00"/>
    <n v="966.9"/>
    <n v="966.9"/>
    <x v="0"/>
    <s v="MAQUILA ACERO FIGURADO 6"/>
    <x v="611"/>
    <x v="32"/>
  </r>
  <r>
    <x v="1012"/>
    <x v="34"/>
    <d v="2011-02-10T15:00:00"/>
    <n v="207.8"/>
    <n v="207.8"/>
    <x v="0"/>
    <s v="MAQUILA ACERO FIGURADO 7"/>
    <x v="116"/>
    <x v="32"/>
  </r>
  <r>
    <x v="1012"/>
    <x v="34"/>
    <d v="2011-02-10T15:00:00"/>
    <n v="72"/>
    <n v="72"/>
    <x v="0"/>
    <s v="MAQUILA ACERO FIGURADO 8"/>
    <x v="523"/>
    <x v="32"/>
  </r>
  <r>
    <x v="1013"/>
    <x v="34"/>
    <d v="2011-02-10T15:00:00"/>
    <n v="8306.9599999999991"/>
    <n v="8306.9599999999991"/>
    <x v="2"/>
    <s v="MAQUILA MALLA ESPECIAL"/>
    <x v="1174"/>
    <x v="32"/>
  </r>
  <r>
    <x v="1014"/>
    <x v="34"/>
    <d v="2011-02-10T15:00:00"/>
    <n v="242"/>
    <n v="143.26400000000001"/>
    <x v="1"/>
    <s v="MAQUILA VARILLA GRAFIL 4.0 MM X 6 MTS C"/>
    <x v="4"/>
    <x v="32"/>
  </r>
  <r>
    <x v="1015"/>
    <x v="34"/>
    <d v="2011-02-10T15:00:00"/>
    <n v="16.8"/>
    <n v="16.8"/>
    <x v="1"/>
    <s v="MAQUILA VARILLA GRAFIL 5.5 MM C"/>
    <x v="4"/>
    <x v="32"/>
  </r>
  <r>
    <x v="1016"/>
    <x v="34"/>
    <d v="2011-02-10T15:00:00"/>
    <n v="16.8"/>
    <n v="16.8"/>
    <x v="1"/>
    <s v="MAQUILA VARILLA GRAFIL 5.5 MM C"/>
    <x v="4"/>
    <x v="32"/>
  </r>
  <r>
    <x v="1017"/>
    <x v="34"/>
    <d v="2011-02-10T15:00:00"/>
    <n v="16.8"/>
    <n v="16.8"/>
    <x v="1"/>
    <s v="MAQUILA VARILLA GRAFIL 5.5 MM C"/>
    <x v="4"/>
    <x v="32"/>
  </r>
  <r>
    <x v="1018"/>
    <x v="34"/>
    <d v="2011-02-10T15:00:00"/>
    <n v="16.8"/>
    <n v="16.8"/>
    <x v="1"/>
    <s v="MAQUILA VARILLA GRAFIL 5.5 MM C"/>
    <x v="4"/>
    <x v="32"/>
  </r>
  <r>
    <x v="1019"/>
    <x v="34"/>
    <d v="2011-02-10T15:00:00"/>
    <n v="390"/>
    <n v="390"/>
    <x v="2"/>
    <s v="MAQUILA MALLA ESPECIAL"/>
    <x v="1175"/>
    <x v="32"/>
  </r>
  <r>
    <x v="1020"/>
    <x v="34"/>
    <d v="2011-02-10T15:00:00"/>
    <n v="344"/>
    <n v="344"/>
    <x v="2"/>
    <s v="MAQUILA MALLA ESPECIAL"/>
    <x v="973"/>
    <x v="32"/>
  </r>
  <r>
    <x v="1021"/>
    <x v="34"/>
    <d v="2011-02-10T15:00:00"/>
    <n v="390"/>
    <n v="390"/>
    <x v="2"/>
    <s v="MAQUILA MALLA ESPECIAL"/>
    <x v="1175"/>
    <x v="32"/>
  </r>
  <r>
    <x v="1022"/>
    <x v="34"/>
    <d v="2011-02-10T15:00:00"/>
    <n v="315"/>
    <n v="315"/>
    <x v="2"/>
    <s v="MAQUILA MALLA ESPECIAL"/>
    <x v="1176"/>
    <x v="32"/>
  </r>
  <r>
    <x v="1023"/>
    <x v="34"/>
    <d v="2011-02-10T15:00:00"/>
    <n v="315"/>
    <n v="315"/>
    <x v="2"/>
    <s v="MAQUILA MALLA ESPECIAL"/>
    <x v="1176"/>
    <x v="32"/>
  </r>
  <r>
    <x v="1024"/>
    <x v="34"/>
    <d v="2011-02-10T15:00:00"/>
    <n v="24"/>
    <n v="24"/>
    <x v="1"/>
    <s v="MAQUILA VARILLA RECTA 60 MIL N.4 X 12 MTS"/>
    <x v="4"/>
    <x v="32"/>
  </r>
  <r>
    <x v="1024"/>
    <x v="34"/>
    <d v="2011-02-10T15:00:00"/>
    <n v="18.7"/>
    <n v="18.7"/>
    <x v="1"/>
    <s v="MAQUILA VARILLA RECTA 60 MIL N.5 X 12 MTS"/>
    <x v="4"/>
    <x v="32"/>
  </r>
  <r>
    <x v="1024"/>
    <x v="34"/>
    <d v="2011-02-10T15:00:00"/>
    <n v="27"/>
    <n v="27"/>
    <x v="1"/>
    <s v="MAQUILA VARILLA RECTA 60 MIL N.6 X 12 MTS"/>
    <x v="4"/>
    <x v="32"/>
  </r>
  <r>
    <x v="1024"/>
    <x v="34"/>
    <d v="2011-02-10T15:00:00"/>
    <n v="6"/>
    <n v="6"/>
    <x v="0"/>
    <s v="MAQUILA ACERO FIGURADO 2"/>
    <x v="264"/>
    <x v="32"/>
  </r>
  <r>
    <x v="1024"/>
    <x v="34"/>
    <d v="2011-02-10T15:00:00"/>
    <n v="688.8"/>
    <n v="688.8"/>
    <x v="0"/>
    <s v="MAQUILA ACERO FIGURADO 4"/>
    <x v="1177"/>
    <x v="32"/>
  </r>
  <r>
    <x v="1024"/>
    <x v="34"/>
    <d v="2011-02-10T15:00:00"/>
    <n v="842.2"/>
    <n v="842.2"/>
    <x v="0"/>
    <s v="MAQUILA ACERO FIGURADO 5"/>
    <x v="1178"/>
    <x v="32"/>
  </r>
  <r>
    <x v="1024"/>
    <x v="34"/>
    <d v="2011-02-10T15:00:00"/>
    <n v="749"/>
    <n v="749"/>
    <x v="0"/>
    <s v="MAQUILA ACERO FIGURADO 6"/>
    <x v="1179"/>
    <x v="32"/>
  </r>
  <r>
    <x v="1025"/>
    <x v="34"/>
    <d v="2011-02-10T15:00:00"/>
    <n v="6"/>
    <n v="6"/>
    <x v="0"/>
    <s v="MAQUILA ACERO FIGURADO 2"/>
    <x v="264"/>
    <x v="32"/>
  </r>
  <r>
    <x v="1025"/>
    <x v="34"/>
    <d v="2011-02-10T15:00:00"/>
    <n v="26.9"/>
    <n v="26.9"/>
    <x v="1"/>
    <s v="MAQUILA VARILLA RECTA 60 MIL N.3 X 12 MTS"/>
    <x v="4"/>
    <x v="32"/>
  </r>
  <r>
    <x v="1025"/>
    <x v="34"/>
    <d v="2011-02-10T15:00:00"/>
    <n v="96"/>
    <n v="96"/>
    <x v="1"/>
    <s v="MAQUILA VARILLA RECTA 60 MIL N.4 X 12 MTS"/>
    <x v="4"/>
    <x v="32"/>
  </r>
  <r>
    <x v="1025"/>
    <x v="34"/>
    <d v="2011-02-10T15:00:00"/>
    <n v="37.4"/>
    <n v="37.4"/>
    <x v="1"/>
    <s v="MAQUILA VARILLA RECTA 60 MIL N.5 X 12 MTS"/>
    <x v="4"/>
    <x v="32"/>
  </r>
  <r>
    <x v="1025"/>
    <x v="34"/>
    <d v="2011-02-10T15:00:00"/>
    <n v="2929.1"/>
    <n v="2929.1"/>
    <x v="0"/>
    <s v="MAQUILA ACERO FIGURADO 4"/>
    <x v="1180"/>
    <x v="32"/>
  </r>
  <r>
    <x v="1025"/>
    <x v="34"/>
    <d v="2011-02-10T15:00:00"/>
    <n v="3361.2"/>
    <n v="3361.2"/>
    <x v="0"/>
    <s v="MAQUILA ACERO FIGURADO 6"/>
    <x v="1181"/>
    <x v="32"/>
  </r>
  <r>
    <x v="1026"/>
    <x v="34"/>
    <d v="2011-02-10T15:00:00"/>
    <n v="712.3"/>
    <n v="712.3"/>
    <x v="1"/>
    <s v="MAQUILA VARILLA RECTA 60 MIL N.3 X 12 MTS"/>
    <x v="4"/>
    <x v="32"/>
  </r>
  <r>
    <x v="1026"/>
    <x v="34"/>
    <d v="2011-02-10T15:00:00"/>
    <n v="187.2"/>
    <n v="187.2"/>
    <x v="1"/>
    <s v="MAQUILA VARILLA RECTA 60 MIL N.5 X 12 MTS"/>
    <x v="4"/>
    <x v="32"/>
  </r>
  <r>
    <x v="1026"/>
    <x v="34"/>
    <d v="2011-02-10T15:00:00"/>
    <n v="270"/>
    <n v="270"/>
    <x v="1"/>
    <s v="MAQUILA VARILLA RECTA 60 MIL N.6 X 12 MTS"/>
    <x v="4"/>
    <x v="32"/>
  </r>
  <r>
    <x v="1026"/>
    <x v="34"/>
    <d v="2011-02-10T15:00:00"/>
    <n v="73.400000000000006"/>
    <n v="73.400000000000006"/>
    <x v="1"/>
    <s v="MAQUILA VARILLA RECTA 60 MIL N.7 X 12 MTS"/>
    <x v="4"/>
    <x v="32"/>
  </r>
  <r>
    <x v="1026"/>
    <x v="34"/>
    <d v="2011-02-10T15:00:00"/>
    <n v="240"/>
    <n v="240"/>
    <x v="1"/>
    <s v="MAQUILA VARILLA RECTA 60 MIL N.8 X 12 MTS"/>
    <x v="4"/>
    <x v="32"/>
  </r>
  <r>
    <x v="1026"/>
    <x v="34"/>
    <d v="2011-02-10T15:00:00"/>
    <n v="88.7"/>
    <n v="88.7"/>
    <x v="0"/>
    <s v="MAQUILA ACERO FIGURADO 2"/>
    <x v="1069"/>
    <x v="32"/>
  </r>
  <r>
    <x v="1026"/>
    <x v="34"/>
    <d v="2011-02-10T15:00:00"/>
    <n v="1044"/>
    <n v="1044"/>
    <x v="0"/>
    <s v="MAQUILA ACERO FIGURADO 4"/>
    <x v="1182"/>
    <x v="32"/>
  </r>
  <r>
    <x v="1026"/>
    <x v="34"/>
    <d v="2011-02-10T15:00:00"/>
    <n v="2449.6"/>
    <n v="2449.6"/>
    <x v="0"/>
    <s v="MAQUILA ACERO FIGURADO 5"/>
    <x v="397"/>
    <x v="32"/>
  </r>
  <r>
    <x v="1026"/>
    <x v="34"/>
    <d v="2011-02-10T15:00:00"/>
    <n v="10640.7"/>
    <n v="10640.7"/>
    <x v="0"/>
    <s v="MAQUILA ACERO FIGURADO 6"/>
    <x v="1183"/>
    <x v="32"/>
  </r>
  <r>
    <x v="1026"/>
    <x v="34"/>
    <d v="2011-02-10T15:00:00"/>
    <n v="2513.5"/>
    <n v="2513.5"/>
    <x v="0"/>
    <s v="MAQUILA ACERO FIGURADO 7"/>
    <x v="1184"/>
    <x v="32"/>
  </r>
  <r>
    <x v="1026"/>
    <x v="34"/>
    <d v="2011-02-10T15:00:00"/>
    <n v="4340.8"/>
    <n v="4340.8"/>
    <x v="0"/>
    <s v="MAQUILA ACERO FIGURADO 8"/>
    <x v="1185"/>
    <x v="32"/>
  </r>
  <r>
    <x v="1027"/>
    <x v="34"/>
    <d v="2011-02-10T15:00:00"/>
    <n v="288"/>
    <n v="288"/>
    <x v="1"/>
    <s v="MAQUILA VARILLA RECTA 60 MIL N.4 X 12 MTS"/>
    <x v="4"/>
    <x v="32"/>
  </r>
  <r>
    <x v="1027"/>
    <x v="34"/>
    <d v="2011-02-10T15:00:00"/>
    <n v="3119.3"/>
    <n v="3119.3"/>
    <x v="0"/>
    <s v="MAQUILA ACERO FIGURADO 3"/>
    <x v="280"/>
    <x v="32"/>
  </r>
  <r>
    <x v="1027"/>
    <x v="34"/>
    <d v="2011-02-10T15:00:00"/>
    <n v="2359.9"/>
    <n v="2359.9"/>
    <x v="0"/>
    <s v="MAQUILA ACERO FIGURADO 4"/>
    <x v="281"/>
    <x v="32"/>
  </r>
  <r>
    <x v="1027"/>
    <x v="34"/>
    <d v="2011-02-10T15:00:00"/>
    <n v="1602.7"/>
    <n v="1602.7"/>
    <x v="0"/>
    <s v="MAQUILA ACERO FIGURADO 6"/>
    <x v="434"/>
    <x v="32"/>
  </r>
  <r>
    <x v="1028"/>
    <x v="34"/>
    <d v="2011-02-10T15:00:00"/>
    <n v="5.4"/>
    <n v="5.4"/>
    <x v="0"/>
    <s v="MAQUILA ACERO FIGURADO 2"/>
    <x v="477"/>
    <x v="32"/>
  </r>
  <r>
    <x v="1028"/>
    <x v="34"/>
    <d v="2011-02-10T15:00:00"/>
    <n v="3262.6"/>
    <n v="3262.6"/>
    <x v="0"/>
    <s v="MAQUILA ACERO FIGURADO 3"/>
    <x v="1186"/>
    <x v="32"/>
  </r>
  <r>
    <x v="1029"/>
    <x v="35"/>
    <d v="2011-02-11T15:00:00"/>
    <n v="26.9"/>
    <n v="26.9"/>
    <x v="1"/>
    <s v="MAQUILA VARILLA RECTA 60 MIL N.3 X 12 MTS"/>
    <x v="4"/>
    <x v="33"/>
  </r>
  <r>
    <x v="1029"/>
    <x v="35"/>
    <d v="2011-02-11T15:00:00"/>
    <n v="7.1"/>
    <n v="7.1"/>
    <x v="0"/>
    <s v="MAQUILA ACERO FIGURADO 2"/>
    <x v="926"/>
    <x v="33"/>
  </r>
  <r>
    <x v="1029"/>
    <x v="35"/>
    <d v="2011-02-11T15:00:00"/>
    <n v="2160"/>
    <n v="2160"/>
    <x v="0"/>
    <s v="MAQUILA ACERO FIGURADO 3"/>
    <x v="1187"/>
    <x v="33"/>
  </r>
  <r>
    <x v="1030"/>
    <x v="35"/>
    <d v="2011-02-11T15:00:00"/>
    <n v="4192.6000000000004"/>
    <n v="4192.6000000000004"/>
    <x v="0"/>
    <s v="MAQUILA ACERO FIGURADO 3"/>
    <x v="1188"/>
    <x v="33"/>
  </r>
  <r>
    <x v="1031"/>
    <x v="35"/>
    <d v="2011-02-11T15:00:00"/>
    <n v="1803"/>
    <n v="1803"/>
    <x v="2"/>
    <s v="MAQUILA MALLA ESPECIAL"/>
    <x v="1189"/>
    <x v="33"/>
  </r>
  <r>
    <x v="1032"/>
    <x v="35"/>
    <d v="2011-02-11T15:00:00"/>
    <n v="210"/>
    <n v="12049.8"/>
    <x v="2"/>
    <s v="MAQUILA MALLA ELECT. M 262 C"/>
    <x v="318"/>
    <x v="33"/>
  </r>
  <r>
    <x v="1033"/>
    <x v="35"/>
    <d v="2011-02-11T15:00:00"/>
    <n v="26.9"/>
    <n v="26.9"/>
    <x v="1"/>
    <s v="MAQUILA VARILLA RECTA 60 MIL N.3 X 12 MTS"/>
    <x v="4"/>
    <x v="33"/>
  </r>
  <r>
    <x v="1033"/>
    <x v="35"/>
    <d v="2011-02-11T15:00:00"/>
    <n v="17.8"/>
    <n v="17.8"/>
    <x v="0"/>
    <s v="MAQUILA ACERO FIGURADO 2"/>
    <x v="591"/>
    <x v="33"/>
  </r>
  <r>
    <x v="1033"/>
    <x v="35"/>
    <d v="2011-02-11T15:00:00"/>
    <n v="6110.7"/>
    <n v="6110.7"/>
    <x v="0"/>
    <s v="MAQUILA ACERO FIGURADO 3"/>
    <x v="1190"/>
    <x v="33"/>
  </r>
  <r>
    <x v="1034"/>
    <x v="35"/>
    <d v="2011-02-11T15:00:00"/>
    <n v="995.1"/>
    <n v="995.1"/>
    <x v="0"/>
    <s v="MAQUILA ACERO FIGURADO 5"/>
    <x v="1191"/>
    <x v="33"/>
  </r>
  <r>
    <x v="1035"/>
    <x v="35"/>
    <d v="2011-02-11T15:00:00"/>
    <n v="1276.5999999999999"/>
    <n v="1276.5999999999999"/>
    <x v="0"/>
    <s v="MAQUILA ACERO FIGURADO 3"/>
    <x v="1192"/>
    <x v="33"/>
  </r>
  <r>
    <x v="1036"/>
    <x v="35"/>
    <d v="2011-02-11T15:00:00"/>
    <n v="20.7"/>
    <n v="20.7"/>
    <x v="0"/>
    <s v="MAQUILA ACERO FIGURADO 2"/>
    <x v="81"/>
    <x v="33"/>
  </r>
  <r>
    <x v="1036"/>
    <x v="35"/>
    <d v="2011-02-11T15:00:00"/>
    <n v="719.3"/>
    <n v="719.3"/>
    <x v="0"/>
    <s v="MAQUILA ACERO FIGURADO 3"/>
    <x v="1193"/>
    <x v="33"/>
  </r>
  <r>
    <x v="1036"/>
    <x v="35"/>
    <d v="2011-02-11T15:00:00"/>
    <n v="23.2"/>
    <n v="23.2"/>
    <x v="0"/>
    <s v="MAQUILA ACERO FIGURADO 4"/>
    <x v="22"/>
    <x v="33"/>
  </r>
  <r>
    <x v="1036"/>
    <x v="35"/>
    <d v="2011-02-11T15:00:00"/>
    <n v="100.8"/>
    <n v="100.8"/>
    <x v="0"/>
    <s v="MAQUILA ACERO FIGURADO 5"/>
    <x v="887"/>
    <x v="33"/>
  </r>
  <r>
    <x v="1036"/>
    <x v="35"/>
    <d v="2011-02-11T15:00:00"/>
    <n v="35.1"/>
    <n v="35.1"/>
    <x v="0"/>
    <s v="MAQUILA ACERO FIGURADO 6"/>
    <x v="82"/>
    <x v="33"/>
  </r>
  <r>
    <x v="1036"/>
    <x v="35"/>
    <d v="2011-02-11T15:00:00"/>
    <n v="323.10000000000002"/>
    <n v="323.10000000000002"/>
    <x v="0"/>
    <s v="MAQUILA ACERO FIGURADO 7"/>
    <x v="95"/>
    <x v="33"/>
  </r>
  <r>
    <x v="1037"/>
    <x v="35"/>
    <d v="2011-02-11T15:00:00"/>
    <n v="3825.5"/>
    <n v="3825.5"/>
    <x v="0"/>
    <s v="MAQUILA ACERO FIGURADO 3"/>
    <x v="1194"/>
    <x v="33"/>
  </r>
  <r>
    <x v="1037"/>
    <x v="35"/>
    <d v="2011-02-11T15:00:00"/>
    <n v="3583.2"/>
    <n v="3583.2"/>
    <x v="0"/>
    <s v="MAQUILA ACERO FIGURADO 1.1/4"/>
    <x v="1195"/>
    <x v="33"/>
  </r>
  <r>
    <x v="1038"/>
    <x v="35"/>
    <d v="2011-02-11T15:00:00"/>
    <n v="806.4"/>
    <n v="806.4"/>
    <x v="1"/>
    <s v="MAQUILA VARILLA RECTA 60 MIL N.3 X 12 MTS"/>
    <x v="4"/>
    <x v="33"/>
  </r>
  <r>
    <x v="1038"/>
    <x v="35"/>
    <d v="2011-02-11T15:00:00"/>
    <n v="1104.3"/>
    <n v="1104.3"/>
    <x v="0"/>
    <s v="MAQUILA ACERO FIGURADO 2"/>
    <x v="1196"/>
    <x v="33"/>
  </r>
  <r>
    <x v="1038"/>
    <x v="35"/>
    <d v="2011-02-11T15:00:00"/>
    <n v="3786.2"/>
    <n v="3786.2"/>
    <x v="0"/>
    <s v="MAQUILA ACERO FIGURADO 3"/>
    <x v="1197"/>
    <x v="33"/>
  </r>
  <r>
    <x v="1039"/>
    <x v="35"/>
    <d v="2011-02-11T15:00:00"/>
    <n v="108"/>
    <n v="108"/>
    <x v="1"/>
    <s v="MAQUILA VARILLA RECTA 60 MIL N.6 X 12 MTS"/>
    <x v="4"/>
    <x v="33"/>
  </r>
  <r>
    <x v="1039"/>
    <x v="35"/>
    <d v="2011-02-11T15:00:00"/>
    <n v="7081.8"/>
    <n v="7081.8"/>
    <x v="0"/>
    <s v="MAQUILA ACERO FIGURADO 6"/>
    <x v="1198"/>
    <x v="33"/>
  </r>
  <r>
    <x v="1039"/>
    <x v="35"/>
    <d v="2011-02-11T15:00:00"/>
    <n v="4186"/>
    <n v="4186"/>
    <x v="0"/>
    <s v="MAQUILA ACERO FIGURADO 8"/>
    <x v="1199"/>
    <x v="33"/>
  </r>
  <r>
    <x v="1040"/>
    <x v="35"/>
    <d v="2011-02-11T15:00:00"/>
    <n v="13319.6"/>
    <n v="13319.6"/>
    <x v="0"/>
    <s v="MAQUILA ACERO FIGURADO 8"/>
    <x v="1200"/>
    <x v="33"/>
  </r>
  <r>
    <x v="1041"/>
    <x v="35"/>
    <d v="2011-02-11T15:00:00"/>
    <n v="14.8"/>
    <n v="14.8"/>
    <x v="0"/>
    <s v="MAQUILA ACERO FIGURADO 3"/>
    <x v="927"/>
    <x v="33"/>
  </r>
  <r>
    <x v="1042"/>
    <x v="35"/>
    <d v="2011-02-11T15:00:00"/>
    <n v="3090.3"/>
    <n v="3090.3"/>
    <x v="0"/>
    <s v="MAQUILA ACERO FIGURADO 3"/>
    <x v="1201"/>
    <x v="33"/>
  </r>
  <r>
    <x v="1042"/>
    <x v="35"/>
    <d v="2011-02-11T15:00:00"/>
    <n v="939.6"/>
    <n v="939.6"/>
    <x v="0"/>
    <s v="MAQUILA ACERO FIGURADO 4"/>
    <x v="151"/>
    <x v="33"/>
  </r>
  <r>
    <x v="1042"/>
    <x v="35"/>
    <d v="2011-02-11T15:00:00"/>
    <n v="1561.2"/>
    <n v="1561.2"/>
    <x v="0"/>
    <s v="MAQUILA ACERO FIGURADO 5"/>
    <x v="1202"/>
    <x v="33"/>
  </r>
  <r>
    <x v="1042"/>
    <x v="35"/>
    <d v="2011-02-11T15:00:00"/>
    <n v="5826.6"/>
    <n v="5826.6"/>
    <x v="0"/>
    <s v="MAQUILA ACERO FIGURADO 6"/>
    <x v="1203"/>
    <x v="33"/>
  </r>
  <r>
    <x v="1043"/>
    <x v="35"/>
    <d v="2011-02-11T15:00:00"/>
    <n v="11713"/>
    <n v="11713"/>
    <x v="1"/>
    <s v="MAQUILA ALAMBRE RECOCIDO CAL 18"/>
    <x v="4"/>
    <x v="33"/>
  </r>
  <r>
    <x v="1044"/>
    <x v="35"/>
    <d v="2011-02-11T15:00:00"/>
    <n v="620.79999999999995"/>
    <n v="620.79999999999995"/>
    <x v="0"/>
    <s v="MAQUILA ACERO FIGURADO 3"/>
    <x v="8"/>
    <x v="33"/>
  </r>
  <r>
    <x v="1045"/>
    <x v="35"/>
    <d v="2011-02-11T15:00:00"/>
    <n v="653.20000000000005"/>
    <n v="653.20000000000005"/>
    <x v="0"/>
    <s v="MAQUILA ACERO FIGURADO 3"/>
    <x v="213"/>
    <x v="33"/>
  </r>
  <r>
    <x v="1046"/>
    <x v="35"/>
    <d v="2011-02-11T15:00:00"/>
    <n v="1030.8"/>
    <n v="1030.8"/>
    <x v="0"/>
    <s v="MAQUILA ACERO FIGURADO 3"/>
    <x v="1204"/>
    <x v="33"/>
  </r>
  <r>
    <x v="1046"/>
    <x v="35"/>
    <d v="2011-02-11T15:00:00"/>
    <n v="54"/>
    <n v="54"/>
    <x v="0"/>
    <s v="MAQUILA ACERO FIGURADO 4"/>
    <x v="1205"/>
    <x v="33"/>
  </r>
  <r>
    <x v="1046"/>
    <x v="35"/>
    <d v="2011-02-11T15:00:00"/>
    <n v="371.6"/>
    <n v="371.6"/>
    <x v="0"/>
    <s v="MAQUILA ACERO FIGURADO 5"/>
    <x v="304"/>
    <x v="33"/>
  </r>
  <r>
    <x v="1046"/>
    <x v="35"/>
    <d v="2011-02-11T15:00:00"/>
    <n v="730.8"/>
    <n v="730.8"/>
    <x v="0"/>
    <s v="MAQUILA ACERO FIGURADO 6"/>
    <x v="1206"/>
    <x v="33"/>
  </r>
  <r>
    <x v="1047"/>
    <x v="35"/>
    <d v="2011-02-11T15:00:00"/>
    <n v="174"/>
    <n v="174"/>
    <x v="0"/>
    <s v="MAQUILA ACERO FIGURADO 3"/>
    <x v="1207"/>
    <x v="33"/>
  </r>
  <r>
    <x v="1047"/>
    <x v="35"/>
    <d v="2011-02-11T15:00:00"/>
    <n v="353.1"/>
    <n v="353.1"/>
    <x v="0"/>
    <s v="MAQUILA ACERO FIGURADO 4"/>
    <x v="637"/>
    <x v="33"/>
  </r>
  <r>
    <x v="1048"/>
    <x v="35"/>
    <d v="2011-02-11T15:00:00"/>
    <n v="341.5"/>
    <n v="341.5"/>
    <x v="0"/>
    <s v="MAQUILA ACERO FIGURADO 3"/>
    <x v="282"/>
    <x v="33"/>
  </r>
  <r>
    <x v="1048"/>
    <x v="35"/>
    <d v="2011-02-11T15:00:00"/>
    <n v="609"/>
    <n v="609"/>
    <x v="0"/>
    <s v="MAQUILA ACERO FIGURADO 5"/>
    <x v="283"/>
    <x v="33"/>
  </r>
  <r>
    <x v="1049"/>
    <x v="35"/>
    <d v="2011-02-11T15:00:00"/>
    <n v="846.7"/>
    <n v="846.7"/>
    <x v="0"/>
    <s v="MAQUILA ACERO FIGURADO 3"/>
    <x v="265"/>
    <x v="33"/>
  </r>
  <r>
    <x v="1049"/>
    <x v="35"/>
    <d v="2011-02-11T15:00:00"/>
    <n v="751.3"/>
    <n v="751.3"/>
    <x v="0"/>
    <s v="MAQUILA ACERO FIGURADO 5"/>
    <x v="432"/>
    <x v="33"/>
  </r>
  <r>
    <x v="1050"/>
    <x v="35"/>
    <d v="2011-02-11T15:00:00"/>
    <n v="771.8"/>
    <n v="771.8"/>
    <x v="0"/>
    <s v="MAQUILA ACERO FIGURADO 3"/>
    <x v="278"/>
    <x v="33"/>
  </r>
  <r>
    <x v="1050"/>
    <x v="35"/>
    <d v="2011-02-11T15:00:00"/>
    <n v="165"/>
    <n v="165"/>
    <x v="0"/>
    <s v="MAQUILA ACERO FIGURADO 4"/>
    <x v="279"/>
    <x v="33"/>
  </r>
  <r>
    <x v="1050"/>
    <x v="35"/>
    <d v="2011-02-11T15:00:00"/>
    <n v="664.6"/>
    <n v="664.6"/>
    <x v="0"/>
    <s v="MAQUILA ACERO FIGURADO 5"/>
    <x v="431"/>
    <x v="33"/>
  </r>
  <r>
    <x v="1051"/>
    <x v="35"/>
    <d v="2011-02-11T15:00:00"/>
    <n v="620.79999999999995"/>
    <n v="620.79999999999995"/>
    <x v="0"/>
    <s v="MAQUILA ACERO FIGURADO 3"/>
    <x v="8"/>
    <x v="33"/>
  </r>
  <r>
    <x v="1052"/>
    <x v="35"/>
    <d v="2011-02-11T15:00:00"/>
    <n v="501.6"/>
    <n v="501.6"/>
    <x v="0"/>
    <s v="MAQUILA ACERO FIGURADO 4"/>
    <x v="801"/>
    <x v="33"/>
  </r>
  <r>
    <x v="1052"/>
    <x v="35"/>
    <d v="2011-02-11T15:00:00"/>
    <n v="349.4"/>
    <n v="349.4"/>
    <x v="0"/>
    <s v="MAQUILA ACERO FIGURADO 5"/>
    <x v="1208"/>
    <x v="33"/>
  </r>
  <r>
    <x v="1053"/>
    <x v="35"/>
    <d v="2011-02-11T15:00:00"/>
    <n v="31.3"/>
    <n v="31.3"/>
    <x v="0"/>
    <s v="MAQUILA ACERO FIGURADO 2"/>
    <x v="877"/>
    <x v="33"/>
  </r>
  <r>
    <x v="1053"/>
    <x v="35"/>
    <d v="2011-02-11T15:00:00"/>
    <n v="273.7"/>
    <n v="273.7"/>
    <x v="0"/>
    <s v="MAQUILA ACERO FIGURADO 3"/>
    <x v="1209"/>
    <x v="33"/>
  </r>
  <r>
    <x v="1053"/>
    <x v="35"/>
    <d v="2011-02-11T15:00:00"/>
    <n v="877.6"/>
    <n v="877.6"/>
    <x v="0"/>
    <s v="MAQUILA ACERO FIGURADO 4"/>
    <x v="1210"/>
    <x v="33"/>
  </r>
  <r>
    <x v="1053"/>
    <x v="35"/>
    <d v="2011-02-11T15:00:00"/>
    <n v="145.6"/>
    <n v="145.6"/>
    <x v="0"/>
    <s v="MAQUILA ACERO FIGURADO 5"/>
    <x v="696"/>
    <x v="33"/>
  </r>
  <r>
    <x v="1054"/>
    <x v="35"/>
    <d v="2011-02-11T15:00:00"/>
    <n v="231.1"/>
    <n v="231.1"/>
    <x v="0"/>
    <s v="MAQUILA ACERO FIGURADO 3"/>
    <x v="96"/>
    <x v="33"/>
  </r>
  <r>
    <x v="1055"/>
    <x v="35"/>
    <d v="2011-02-11T15:00:00"/>
    <n v="939.8"/>
    <n v="939.8"/>
    <x v="0"/>
    <s v="MAQUILA ACERO FIGURADO 3"/>
    <x v="151"/>
    <x v="33"/>
  </r>
  <r>
    <x v="1056"/>
    <x v="35"/>
    <d v="2011-02-11T15:00:00"/>
    <n v="35004"/>
    <n v="35004"/>
    <x v="1"/>
    <s v="MAQUILA VARILLA RECTA 60 MIL N.4 X 12 MTS"/>
    <x v="4"/>
    <x v="33"/>
  </r>
  <r>
    <x v="1057"/>
    <x v="35"/>
    <d v="2011-02-11T15:00:00"/>
    <n v="1222.8"/>
    <n v="1222.8"/>
    <x v="2"/>
    <s v="MAQUILA MALLA ESPECIAL"/>
    <x v="1211"/>
    <x v="33"/>
  </r>
  <r>
    <x v="1058"/>
    <x v="35"/>
    <d v="2011-02-11T15:00:00"/>
    <n v="7992.34"/>
    <n v="7992.34"/>
    <x v="2"/>
    <s v="MAQUILA MALLA ESPECIAL"/>
    <x v="1212"/>
    <x v="33"/>
  </r>
  <r>
    <x v="1059"/>
    <x v="35"/>
    <d v="2011-02-11T15:00:00"/>
    <n v="11660"/>
    <n v="11660"/>
    <x v="1"/>
    <s v="MAQUILA ALAMBRE RECOCIDO CAL 18"/>
    <x v="4"/>
    <x v="33"/>
  </r>
  <r>
    <x v="1060"/>
    <x v="35"/>
    <d v="2011-02-11T15:00:00"/>
    <n v="45"/>
    <n v="2582.1"/>
    <x v="2"/>
    <s v="MAQUILA MALLA ELECT. M 262 C"/>
    <x v="1213"/>
    <x v="33"/>
  </r>
  <r>
    <x v="1061"/>
    <x v="35"/>
    <d v="2011-02-11T15:00:00"/>
    <n v="165"/>
    <n v="9467.7000000000007"/>
    <x v="2"/>
    <s v="MAQUILA MALLA ELECT. M 262 C"/>
    <x v="1214"/>
    <x v="33"/>
  </r>
  <r>
    <x v="1062"/>
    <x v="36"/>
    <d v="2011-02-12T15:00:00"/>
    <n v="9781.6"/>
    <n v="9781.6"/>
    <x v="0"/>
    <s v="MAQUILA ACERO FIGURADO 3"/>
    <x v="1215"/>
    <x v="34"/>
  </r>
  <r>
    <x v="1063"/>
    <x v="36"/>
    <d v="2011-02-12T15:00:00"/>
    <n v="3083"/>
    <n v="3083"/>
    <x v="0"/>
    <s v="MAQUILA ACERO FIGURADO 3"/>
    <x v="1216"/>
    <x v="34"/>
  </r>
  <r>
    <x v="1063"/>
    <x v="36"/>
    <d v="2011-02-12T15:00:00"/>
    <n v="5517.9"/>
    <n v="5517.9"/>
    <x v="0"/>
    <s v="MAQUILA ACERO FIGURADO 6"/>
    <x v="1217"/>
    <x v="34"/>
  </r>
  <r>
    <x v="1064"/>
    <x v="36"/>
    <d v="2011-02-12T15:00:00"/>
    <n v="6646.2"/>
    <n v="6646.2"/>
    <x v="0"/>
    <s v="MAQUILA ACERO FIGURADO 6"/>
    <x v="1218"/>
    <x v="34"/>
  </r>
  <r>
    <x v="1064"/>
    <x v="36"/>
    <d v="2011-02-12T15:00:00"/>
    <n v="4402.2"/>
    <n v="4402.2"/>
    <x v="0"/>
    <s v="MAQUILA ACERO FIGURADO 7"/>
    <x v="1219"/>
    <x v="34"/>
  </r>
  <r>
    <x v="1064"/>
    <x v="36"/>
    <d v="2011-02-12T15:00:00"/>
    <n v="1172"/>
    <n v="1172"/>
    <x v="0"/>
    <s v="MAQUILA ACERO FIGURADO 8"/>
    <x v="1220"/>
    <x v="34"/>
  </r>
  <r>
    <x v="1065"/>
    <x v="36"/>
    <d v="2011-02-12T15:00:00"/>
    <n v="10552.8"/>
    <n v="10552.8"/>
    <x v="0"/>
    <s v="MAQUILA ACERO FIGURADO 3"/>
    <x v="1221"/>
    <x v="34"/>
  </r>
  <r>
    <x v="1066"/>
    <x v="36"/>
    <d v="2011-02-12T15:00:00"/>
    <n v="4470.2"/>
    <n v="4470.2"/>
    <x v="0"/>
    <s v="MAQUILA ACERO FIGURADO 7"/>
    <x v="1222"/>
    <x v="34"/>
  </r>
  <r>
    <x v="1066"/>
    <x v="36"/>
    <d v="2011-02-12T15:00:00"/>
    <n v="7687.7"/>
    <n v="7687.7"/>
    <x v="0"/>
    <s v="MAQUILA ACERO FIGURADO 8"/>
    <x v="1223"/>
    <x v="34"/>
  </r>
  <r>
    <x v="1067"/>
    <x v="36"/>
    <d v="2011-02-12T15:00:00"/>
    <n v="16"/>
    <n v="16"/>
    <x v="0"/>
    <s v="MAQUILA ACERO FIGURADO 3"/>
    <x v="285"/>
    <x v="34"/>
  </r>
  <r>
    <x v="1068"/>
    <x v="36"/>
    <d v="2011-02-12T15:00:00"/>
    <n v="248.1"/>
    <n v="248.1"/>
    <x v="0"/>
    <s v="MAQUILA ACERO FIGURADO 3"/>
    <x v="1224"/>
    <x v="34"/>
  </r>
  <r>
    <x v="1068"/>
    <x v="36"/>
    <d v="2011-02-12T15:00:00"/>
    <n v="53.5"/>
    <n v="53.5"/>
    <x v="0"/>
    <s v="MAQUILA ACERO FIGURADO 4"/>
    <x v="930"/>
    <x v="34"/>
  </r>
  <r>
    <x v="1068"/>
    <x v="36"/>
    <d v="2011-02-12T15:00:00"/>
    <n v="509.7"/>
    <n v="509.7"/>
    <x v="0"/>
    <s v="MAQUILA ACERO FIGURADO 5"/>
    <x v="1225"/>
    <x v="34"/>
  </r>
  <r>
    <x v="1068"/>
    <x v="36"/>
    <d v="2011-02-12T15:00:00"/>
    <n v="197.6"/>
    <n v="197.6"/>
    <x v="0"/>
    <s v="MAQUILA ACERO FIGURADO 6"/>
    <x v="1226"/>
    <x v="34"/>
  </r>
  <r>
    <x v="1068"/>
    <x v="36"/>
    <d v="2011-02-12T15:00:00"/>
    <n v="66.099999999999994"/>
    <n v="66.099999999999994"/>
    <x v="0"/>
    <s v="MAQUILA ACERO FIGURADO 7"/>
    <x v="537"/>
    <x v="34"/>
  </r>
  <r>
    <x v="1069"/>
    <x v="36"/>
    <d v="2011-02-12T15:00:00"/>
    <n v="3000"/>
    <n v="3000"/>
    <x v="1"/>
    <s v="MAQUILA VARILLA RECTA 60 MIL N.4 X 12 MTS"/>
    <x v="4"/>
    <x v="34"/>
  </r>
  <r>
    <x v="1070"/>
    <x v="36"/>
    <d v="2011-02-12T15:00:00"/>
    <n v="50"/>
    <n v="2470"/>
    <x v="2"/>
    <s v="MAQUILA MALLA ELECT, M-221 CERTIFICADA"/>
    <x v="1227"/>
    <x v="34"/>
  </r>
  <r>
    <x v="1071"/>
    <x v="36"/>
    <d v="2011-02-12T15:00:00"/>
    <n v="350"/>
    <n v="350"/>
    <x v="1"/>
    <s v="MAQUILA ALAMBRE RECOCIDO CAL 18"/>
    <x v="4"/>
    <x v="34"/>
  </r>
  <r>
    <x v="1072"/>
    <x v="36"/>
    <d v="2011-02-12T15:00:00"/>
    <n v="100"/>
    <n v="100"/>
    <x v="1"/>
    <s v="MAQUILA ALAMBRE RECOCIDO CAL 18"/>
    <x v="4"/>
    <x v="34"/>
  </r>
  <r>
    <x v="1073"/>
    <x v="36"/>
    <d v="2011-02-12T15:00:00"/>
    <n v="56"/>
    <n v="56"/>
    <x v="1"/>
    <s v="MAQUILA ALAMBRE RECOCIDO CAL 18"/>
    <x v="4"/>
    <x v="34"/>
  </r>
  <r>
    <x v="1074"/>
    <x v="36"/>
    <d v="2011-02-12T15:00:00"/>
    <n v="11627"/>
    <n v="11627"/>
    <x v="1"/>
    <s v="MAQUILA ALAMBRE RECOCIDO CAL 18"/>
    <x v="4"/>
    <x v="34"/>
  </r>
  <r>
    <x v="1075"/>
    <x v="37"/>
    <d v="2011-02-14T15:00:00"/>
    <n v="2869"/>
    <n v="2869"/>
    <x v="0"/>
    <s v="MAQUILA ACERO FIGURADO 4"/>
    <x v="1228"/>
    <x v="35"/>
  </r>
  <r>
    <x v="1076"/>
    <x v="37"/>
    <d v="2011-02-14T15:00:00"/>
    <n v="24.9"/>
    <n v="24.9"/>
    <x v="0"/>
    <s v="MAQUILA ACERO FIGURADO 2"/>
    <x v="217"/>
    <x v="35"/>
  </r>
  <r>
    <x v="1077"/>
    <x v="37"/>
    <d v="2011-02-14T15:00:00"/>
    <n v="9079.2000000000007"/>
    <n v="9079.2000000000007"/>
    <x v="0"/>
    <s v="MAQUILA ACERO FIGURADO 4"/>
    <x v="1229"/>
    <x v="35"/>
  </r>
  <r>
    <x v="1077"/>
    <x v="37"/>
    <d v="2011-02-14T15:00:00"/>
    <n v="37.4"/>
    <n v="37.4"/>
    <x v="0"/>
    <s v="MAQUILA ACERO FIGURADO 5"/>
    <x v="289"/>
    <x v="35"/>
  </r>
  <r>
    <x v="1078"/>
    <x v="37"/>
    <d v="2011-02-14T15:00:00"/>
    <n v="9273.7000000000007"/>
    <n v="9273.7000000000007"/>
    <x v="0"/>
    <s v="MAQUILA ACERO FIGURADO 4"/>
    <x v="1230"/>
    <x v="35"/>
  </r>
  <r>
    <x v="1079"/>
    <x v="37"/>
    <d v="2011-02-14T15:00:00"/>
    <n v="4992.3999999999996"/>
    <n v="4992.3999999999996"/>
    <x v="0"/>
    <s v="MAQUILA ACERO FIGURADO 6"/>
    <x v="1231"/>
    <x v="35"/>
  </r>
  <r>
    <x v="1079"/>
    <x v="37"/>
    <d v="2011-02-14T15:00:00"/>
    <n v="4832.5"/>
    <n v="4832.5"/>
    <x v="0"/>
    <s v="MAQUILA ACERO FIGURADO 7"/>
    <x v="1232"/>
    <x v="35"/>
  </r>
  <r>
    <x v="1079"/>
    <x v="37"/>
    <d v="2011-02-14T15:00:00"/>
    <n v="1384.3"/>
    <n v="1384.3"/>
    <x v="0"/>
    <s v="MAQUILA ACERO FIGURADO 8"/>
    <x v="1233"/>
    <x v="35"/>
  </r>
  <r>
    <x v="1080"/>
    <x v="37"/>
    <d v="2011-02-14T15:00:00"/>
    <n v="40.299999999999997"/>
    <n v="40.299999999999997"/>
    <x v="1"/>
    <s v="MAQUILA VARILLA RECTA 60 MIL N.3 X 12 MTS"/>
    <x v="4"/>
    <x v="35"/>
  </r>
  <r>
    <x v="1080"/>
    <x v="37"/>
    <d v="2011-02-14T15:00:00"/>
    <n v="28.2"/>
    <n v="28.2"/>
    <x v="0"/>
    <s v="MAQUILA ACERO FIGURADO 2"/>
    <x v="206"/>
    <x v="35"/>
  </r>
  <r>
    <x v="1080"/>
    <x v="37"/>
    <d v="2011-02-14T15:00:00"/>
    <n v="6133.3"/>
    <n v="6133.3"/>
    <x v="0"/>
    <s v="MAQUILA ACERO FIGURADO 3"/>
    <x v="1234"/>
    <x v="35"/>
  </r>
  <r>
    <x v="1080"/>
    <x v="37"/>
    <d v="2011-02-14T15:00:00"/>
    <n v="3654.5"/>
    <n v="3654.5"/>
    <x v="0"/>
    <s v="MAQUILA ACERO FIGURADO 4"/>
    <x v="1235"/>
    <x v="35"/>
  </r>
  <r>
    <x v="1080"/>
    <x v="37"/>
    <d v="2011-02-14T15:00:00"/>
    <n v="1706.8"/>
    <n v="1706.8"/>
    <x v="0"/>
    <s v="MAQUILA ACERO FIGURADO 6"/>
    <x v="1236"/>
    <x v="35"/>
  </r>
  <r>
    <x v="1080"/>
    <x v="37"/>
    <d v="2011-02-14T15:00:00"/>
    <n v="127.9"/>
    <n v="127.9"/>
    <x v="0"/>
    <s v="MAQUILA ACERO FIGURADO 7"/>
    <x v="871"/>
    <x v="35"/>
  </r>
  <r>
    <x v="1080"/>
    <x v="37"/>
    <d v="2011-02-14T15:00:00"/>
    <n v="110.4"/>
    <n v="110.4"/>
    <x v="0"/>
    <s v="MAQUILA ACERO FIGURADO 8"/>
    <x v="802"/>
    <x v="35"/>
  </r>
  <r>
    <x v="1081"/>
    <x v="37"/>
    <d v="2011-02-14T15:00:00"/>
    <n v="328.9"/>
    <n v="328.9"/>
    <x v="0"/>
    <s v="MAQUILA ACERO FIGURADO 3"/>
    <x v="1237"/>
    <x v="35"/>
  </r>
  <r>
    <x v="1082"/>
    <x v="37"/>
    <d v="2011-02-14T15:00:00"/>
    <n v="468"/>
    <n v="468"/>
    <x v="1"/>
    <s v="MAQUILA VARILLA RECTA 60 MIL N.4 X 12 MTS"/>
    <x v="4"/>
    <x v="35"/>
  </r>
  <r>
    <x v="1082"/>
    <x v="37"/>
    <d v="2011-02-14T15:00:00"/>
    <n v="15.6"/>
    <n v="15.6"/>
    <x v="0"/>
    <s v="MAQUILA ACERO FIGURADO 2"/>
    <x v="285"/>
    <x v="35"/>
  </r>
  <r>
    <x v="1082"/>
    <x v="37"/>
    <d v="2011-02-14T15:00:00"/>
    <n v="620.4"/>
    <n v="620.4"/>
    <x v="0"/>
    <s v="MAQUILA ACERO FIGURADO 3"/>
    <x v="1238"/>
    <x v="35"/>
  </r>
  <r>
    <x v="1082"/>
    <x v="37"/>
    <d v="2011-02-14T15:00:00"/>
    <n v="474.9"/>
    <n v="474.9"/>
    <x v="0"/>
    <s v="MAQUILA ACERO FIGURADO 4"/>
    <x v="1239"/>
    <x v="35"/>
  </r>
  <r>
    <x v="1083"/>
    <x v="37"/>
    <d v="2011-02-14T15:00:00"/>
    <n v="10637.5"/>
    <n v="10637.5"/>
    <x v="0"/>
    <s v="MAQUILA ACERO FIGURADO 7"/>
    <x v="1240"/>
    <x v="35"/>
  </r>
  <r>
    <x v="1084"/>
    <x v="37"/>
    <d v="2011-02-14T15:00:00"/>
    <n v="1368"/>
    <n v="1368"/>
    <x v="0"/>
    <s v="MAQUILA ACERO FIGURADO 6"/>
    <x v="1241"/>
    <x v="35"/>
  </r>
  <r>
    <x v="1085"/>
    <x v="37"/>
    <d v="2011-02-14T15:00:00"/>
    <n v="415.8"/>
    <n v="415.8"/>
    <x v="0"/>
    <s v="MAQUILA ACERO FIGURADO 6"/>
    <x v="89"/>
    <x v="35"/>
  </r>
  <r>
    <x v="1085"/>
    <x v="37"/>
    <d v="2011-02-14T15:00:00"/>
    <n v="10703.2"/>
    <n v="10703.2"/>
    <x v="0"/>
    <s v="MAQUILA ACERO FIGURADO 7"/>
    <x v="1242"/>
    <x v="35"/>
  </r>
  <r>
    <x v="1086"/>
    <x v="37"/>
    <d v="2011-02-14T15:00:00"/>
    <n v="7620"/>
    <n v="7620"/>
    <x v="0"/>
    <s v="MAQUILA ACERO FIGURADO 7"/>
    <x v="1243"/>
    <x v="35"/>
  </r>
  <r>
    <x v="1086"/>
    <x v="37"/>
    <d v="2011-02-14T15:00:00"/>
    <n v="1649.6"/>
    <n v="1649.6"/>
    <x v="0"/>
    <s v="MAQUILA ACERO FIGURADO 8"/>
    <x v="1244"/>
    <x v="35"/>
  </r>
  <r>
    <x v="1087"/>
    <x v="37"/>
    <d v="2011-02-14T15:00:00"/>
    <n v="421.2"/>
    <n v="421.2"/>
    <x v="0"/>
    <s v="MAQUILA ACERO FIGURADO 3"/>
    <x v="1245"/>
    <x v="35"/>
  </r>
  <r>
    <x v="1087"/>
    <x v="37"/>
    <d v="2011-02-14T15:00:00"/>
    <n v="2027.5"/>
    <n v="2027.5"/>
    <x v="0"/>
    <s v="MAQUILA ACERO FIGURADO 4"/>
    <x v="1246"/>
    <x v="35"/>
  </r>
  <r>
    <x v="1088"/>
    <x v="37"/>
    <d v="2011-02-14T15:00:00"/>
    <n v="539.20000000000005"/>
    <n v="539.20000000000005"/>
    <x v="0"/>
    <s v="MAQUILA ACERO FIGURADO 3"/>
    <x v="1247"/>
    <x v="35"/>
  </r>
  <r>
    <x v="1088"/>
    <x v="37"/>
    <d v="2011-02-14T15:00:00"/>
    <n v="550.1"/>
    <n v="550.1"/>
    <x v="0"/>
    <s v="MAQUILA ACERO FIGURADO 4"/>
    <x v="617"/>
    <x v="35"/>
  </r>
  <r>
    <x v="1089"/>
    <x v="37"/>
    <d v="2011-02-14T15:00:00"/>
    <n v="5914.2"/>
    <n v="5914.2"/>
    <x v="0"/>
    <s v="MAQUILA ACERO FIGURADO 4"/>
    <x v="1164"/>
    <x v="35"/>
  </r>
  <r>
    <x v="1089"/>
    <x v="37"/>
    <d v="2011-02-14T15:00:00"/>
    <n v="609.29999999999995"/>
    <n v="609.29999999999995"/>
    <x v="0"/>
    <s v="MAQUILA ACERO FIGURADO 5"/>
    <x v="1165"/>
    <x v="35"/>
  </r>
  <r>
    <x v="1089"/>
    <x v="37"/>
    <d v="2011-02-14T15:00:00"/>
    <n v="477.4"/>
    <n v="477.4"/>
    <x v="0"/>
    <s v="MAQUILA ACERO FIGURADO 6"/>
    <x v="1166"/>
    <x v="35"/>
  </r>
  <r>
    <x v="1090"/>
    <x v="37"/>
    <d v="2011-02-14T15:00:00"/>
    <n v="1000"/>
    <n v="1000"/>
    <x v="1"/>
    <s v="MAQUILA ALAMBRE RECOCIDO CAL 18"/>
    <x v="4"/>
    <x v="35"/>
  </r>
  <r>
    <x v="1091"/>
    <x v="37"/>
    <d v="2011-02-14T15:00:00"/>
    <n v="8211.2199999999993"/>
    <n v="8211.2199999999993"/>
    <x v="2"/>
    <s v="MAQUILA MALLA ESPECIAL"/>
    <x v="1248"/>
    <x v="35"/>
  </r>
  <r>
    <x v="1092"/>
    <x v="37"/>
    <d v="2011-02-14T15:00:00"/>
    <n v="1013"/>
    <n v="1013"/>
    <x v="1"/>
    <s v="MAQUILA ALAMBRE RECOCIDO CAL 18"/>
    <x v="4"/>
    <x v="35"/>
  </r>
  <r>
    <x v="1093"/>
    <x v="37"/>
    <d v="2011-02-14T15:00:00"/>
    <n v="5289.8"/>
    <n v="5289.8"/>
    <x v="0"/>
    <s v="MAQUILA ACERO FIGURADO 6"/>
    <x v="1018"/>
    <x v="35"/>
  </r>
  <r>
    <x v="1094"/>
    <x v="37"/>
    <d v="2011-02-14T15:00:00"/>
    <n v="70.5"/>
    <n v="70.5"/>
    <x v="0"/>
    <s v="MAQUILA ACERO FIGURADO 2"/>
    <x v="268"/>
    <x v="35"/>
  </r>
  <r>
    <x v="1095"/>
    <x v="38"/>
    <d v="2011-02-15T15:00:00"/>
    <n v="2160"/>
    <n v="2160"/>
    <x v="1"/>
    <s v="MAQUILA VARILLA RECTA 60 MIL N.8 X 12 MTS"/>
    <x v="4"/>
    <x v="36"/>
  </r>
  <r>
    <x v="1095"/>
    <x v="38"/>
    <d v="2011-02-15T15:00:00"/>
    <n v="2206.1999999999998"/>
    <n v="2206.1999999999998"/>
    <x v="0"/>
    <s v="MAQUILA ACERO FIGURADO 3"/>
    <x v="1249"/>
    <x v="36"/>
  </r>
  <r>
    <x v="1095"/>
    <x v="38"/>
    <d v="2011-02-15T15:00:00"/>
    <n v="156.69999999999999"/>
    <n v="156.69999999999999"/>
    <x v="0"/>
    <s v="MAQUILA ACERO FIGURADO 4"/>
    <x v="820"/>
    <x v="36"/>
  </r>
  <r>
    <x v="1096"/>
    <x v="38"/>
    <d v="2011-02-15T15:00:00"/>
    <n v="10705.8"/>
    <n v="10705.8"/>
    <x v="0"/>
    <s v="MAQUILA ACERO FIGURADO 7"/>
    <x v="1250"/>
    <x v="36"/>
  </r>
  <r>
    <x v="1097"/>
    <x v="38"/>
    <d v="2011-02-15T15:00:00"/>
    <n v="471.6"/>
    <n v="471.6"/>
    <x v="0"/>
    <s v="MAQUILA ACERO FIGURADO 6"/>
    <x v="1251"/>
    <x v="36"/>
  </r>
  <r>
    <x v="1098"/>
    <x v="38"/>
    <d v="2011-02-15T15:00:00"/>
    <n v="24"/>
    <n v="24"/>
    <x v="1"/>
    <s v="MAQUILA VARILLA RECTA 60 MIL N.4 X 12 MTS"/>
    <x v="4"/>
    <x v="36"/>
  </r>
  <r>
    <x v="1098"/>
    <x v="38"/>
    <d v="2011-02-15T15:00:00"/>
    <n v="263.10000000000002"/>
    <n v="263.10000000000002"/>
    <x v="0"/>
    <s v="MAQUILA ACERO FIGURADO 3"/>
    <x v="1252"/>
    <x v="36"/>
  </r>
  <r>
    <x v="1098"/>
    <x v="38"/>
    <d v="2011-02-15T15:00:00"/>
    <n v="1773.9"/>
    <n v="1773.9"/>
    <x v="0"/>
    <s v="MAQUILA ACERO FIGURADO 4"/>
    <x v="1253"/>
    <x v="36"/>
  </r>
  <r>
    <x v="1099"/>
    <x v="38"/>
    <d v="2011-02-15T15:00:00"/>
    <n v="24"/>
    <n v="24"/>
    <x v="1"/>
    <s v="MAQUILA VARILLA RECTA 60 MIL N.4 X 12 MTS"/>
    <x v="4"/>
    <x v="36"/>
  </r>
  <r>
    <x v="1099"/>
    <x v="38"/>
    <d v="2011-02-15T15:00:00"/>
    <n v="27"/>
    <n v="27"/>
    <x v="1"/>
    <s v="MAQUILA VARILLA RECTA 60 MIL N.6 X 12 MTS"/>
    <x v="4"/>
    <x v="36"/>
  </r>
  <r>
    <x v="1099"/>
    <x v="38"/>
    <d v="2011-02-15T15:00:00"/>
    <n v="9"/>
    <n v="9"/>
    <x v="0"/>
    <s v="MAQUILA ACERO FIGURADO 2"/>
    <x v="1254"/>
    <x v="36"/>
  </r>
  <r>
    <x v="1099"/>
    <x v="38"/>
    <d v="2011-02-15T15:00:00"/>
    <n v="347.1"/>
    <n v="347.1"/>
    <x v="0"/>
    <s v="MAQUILA ACERO FIGURADO 3"/>
    <x v="1255"/>
    <x v="36"/>
  </r>
  <r>
    <x v="1099"/>
    <x v="38"/>
    <d v="2011-02-15T15:00:00"/>
    <n v="2319.9"/>
    <n v="2319.9"/>
    <x v="0"/>
    <s v="MAQUILA ACERO FIGURADO 4"/>
    <x v="1256"/>
    <x v="36"/>
  </r>
  <r>
    <x v="1099"/>
    <x v="38"/>
    <d v="2011-02-15T15:00:00"/>
    <n v="27.8"/>
    <n v="27.8"/>
    <x v="0"/>
    <s v="MAQUILA ACERO FIGURADO 5"/>
    <x v="21"/>
    <x v="36"/>
  </r>
  <r>
    <x v="1099"/>
    <x v="38"/>
    <d v="2011-02-15T15:00:00"/>
    <n v="678.6"/>
    <n v="678.6"/>
    <x v="0"/>
    <s v="MAQUILA ACERO FIGURADO 6"/>
    <x v="1257"/>
    <x v="36"/>
  </r>
  <r>
    <x v="1100"/>
    <x v="38"/>
    <d v="2011-02-15T15:00:00"/>
    <n v="1118"/>
    <n v="1118"/>
    <x v="0"/>
    <s v="MAQUILA ACERO FIGURADO 3"/>
    <x v="973"/>
    <x v="36"/>
  </r>
  <r>
    <x v="1100"/>
    <x v="38"/>
    <d v="2011-02-15T15:00:00"/>
    <n v="424.8"/>
    <n v="424.8"/>
    <x v="0"/>
    <s v="MAQUILA ACERO FIGURADO 4"/>
    <x v="1258"/>
    <x v="36"/>
  </r>
  <r>
    <x v="1100"/>
    <x v="38"/>
    <d v="2011-02-15T15:00:00"/>
    <n v="261.5"/>
    <n v="261.5"/>
    <x v="0"/>
    <s v="MAQUILA ACERO FIGURADO 5"/>
    <x v="1259"/>
    <x v="36"/>
  </r>
  <r>
    <x v="1101"/>
    <x v="38"/>
    <d v="2011-02-15T15:00:00"/>
    <n v="5.5"/>
    <n v="5.5"/>
    <x v="0"/>
    <s v="MAQUILA ACERO FIGURADO 2"/>
    <x v="264"/>
    <x v="36"/>
  </r>
  <r>
    <x v="1101"/>
    <x v="38"/>
    <d v="2011-02-15T15:00:00"/>
    <n v="5514.1"/>
    <n v="5514.1"/>
    <x v="0"/>
    <s v="MAQUILA ACERO FIGURADO 4"/>
    <x v="1260"/>
    <x v="36"/>
  </r>
  <r>
    <x v="1101"/>
    <x v="38"/>
    <d v="2011-02-15T15:00:00"/>
    <n v="714.1"/>
    <n v="714.1"/>
    <x v="0"/>
    <s v="MAQUILA ACERO FIGURADO 6"/>
    <x v="290"/>
    <x v="36"/>
  </r>
  <r>
    <x v="1101"/>
    <x v="38"/>
    <d v="2011-02-15T15:00:00"/>
    <n v="301.7"/>
    <n v="301.7"/>
    <x v="0"/>
    <s v="MAQUILA ACERO FIGURADO 7"/>
    <x v="1161"/>
    <x v="36"/>
  </r>
  <r>
    <x v="1101"/>
    <x v="38"/>
    <d v="2011-02-15T15:00:00"/>
    <n v="1007.6"/>
    <n v="1007.6"/>
    <x v="0"/>
    <s v="MAQUILA ACERO FIGURADO 8"/>
    <x v="840"/>
    <x v="36"/>
  </r>
  <r>
    <x v="1102"/>
    <x v="38"/>
    <d v="2011-02-15T15:00:00"/>
    <n v="190.5"/>
    <n v="190.5"/>
    <x v="0"/>
    <s v="MAQUILA ACERO FIGURADO 2"/>
    <x v="1261"/>
    <x v="36"/>
  </r>
  <r>
    <x v="1103"/>
    <x v="38"/>
    <d v="2011-02-15T15:00:00"/>
    <n v="134.4"/>
    <n v="134.4"/>
    <x v="1"/>
    <s v="MAQUILA VARILLA RECTA 60 MIL N.3 X 12 MTS"/>
    <x v="4"/>
    <x v="36"/>
  </r>
  <r>
    <x v="1103"/>
    <x v="38"/>
    <d v="2011-02-15T15:00:00"/>
    <n v="97.3"/>
    <n v="97.3"/>
    <x v="0"/>
    <s v="MAQUILA ACERO FIGURADO 2"/>
    <x v="1262"/>
    <x v="36"/>
  </r>
  <r>
    <x v="1103"/>
    <x v="38"/>
    <d v="2011-02-15T15:00:00"/>
    <n v="1320.9"/>
    <n v="1320.9"/>
    <x v="0"/>
    <s v="MAQUILA ACERO FIGURADO 3"/>
    <x v="1263"/>
    <x v="36"/>
  </r>
  <r>
    <x v="1103"/>
    <x v="38"/>
    <d v="2011-02-15T15:00:00"/>
    <n v="48"/>
    <n v="48"/>
    <x v="0"/>
    <s v="MAQUILA ACERO FIGURADO 4"/>
    <x v="653"/>
    <x v="36"/>
  </r>
  <r>
    <x v="1103"/>
    <x v="38"/>
    <d v="2011-02-15T15:00:00"/>
    <n v="110.4"/>
    <n v="110.4"/>
    <x v="0"/>
    <s v="MAQUILA ACERO FIGURADO 5"/>
    <x v="802"/>
    <x v="36"/>
  </r>
  <r>
    <x v="1104"/>
    <x v="38"/>
    <d v="2011-02-15T15:00:00"/>
    <n v="651.79999999999995"/>
    <n v="651.79999999999995"/>
    <x v="0"/>
    <s v="MAQUILA ACERO FIGURADO 3"/>
    <x v="1264"/>
    <x v="36"/>
  </r>
  <r>
    <x v="1104"/>
    <x v="38"/>
    <d v="2011-02-15T15:00:00"/>
    <n v="1536"/>
    <n v="1536"/>
    <x v="0"/>
    <s v="MAQUILA ACERO FIGURADO 4"/>
    <x v="1265"/>
    <x v="36"/>
  </r>
  <r>
    <x v="1104"/>
    <x v="38"/>
    <d v="2011-02-15T15:00:00"/>
    <n v="153.9"/>
    <n v="153.9"/>
    <x v="0"/>
    <s v="MAQUILA ACERO FIGURADO 6"/>
    <x v="209"/>
    <x v="36"/>
  </r>
  <r>
    <x v="1105"/>
    <x v="38"/>
    <d v="2011-02-15T15:00:00"/>
    <n v="81.400000000000006"/>
    <n v="81.400000000000006"/>
    <x v="0"/>
    <s v="MAQUILA ACERO FIGURADO 2"/>
    <x v="1266"/>
    <x v="36"/>
  </r>
  <r>
    <x v="1105"/>
    <x v="38"/>
    <d v="2011-02-15T15:00:00"/>
    <n v="1102.2"/>
    <n v="1102.2"/>
    <x v="0"/>
    <s v="MAQUILA ACERO FIGURADO 3"/>
    <x v="684"/>
    <x v="36"/>
  </r>
  <r>
    <x v="1105"/>
    <x v="38"/>
    <d v="2011-02-15T15:00:00"/>
    <n v="16"/>
    <n v="16"/>
    <x v="0"/>
    <s v="MAQUILA ACERO FIGURADO 4"/>
    <x v="285"/>
    <x v="36"/>
  </r>
  <r>
    <x v="1105"/>
    <x v="38"/>
    <d v="2011-02-15T15:00:00"/>
    <n v="62.4"/>
    <n v="62.4"/>
    <x v="0"/>
    <s v="MAQUILA ACERO FIGURADO 5"/>
    <x v="607"/>
    <x v="36"/>
  </r>
  <r>
    <x v="1106"/>
    <x v="38"/>
    <d v="2011-02-15T15:00:00"/>
    <n v="237.7"/>
    <n v="237.7"/>
    <x v="0"/>
    <s v="MAQUILA ACERO FIGURADO 3"/>
    <x v="91"/>
    <x v="36"/>
  </r>
  <r>
    <x v="1106"/>
    <x v="38"/>
    <d v="2011-02-15T15:00:00"/>
    <n v="656.7"/>
    <n v="656.7"/>
    <x v="0"/>
    <s v="MAQUILA ACERO FIGURADO 4"/>
    <x v="1058"/>
    <x v="36"/>
  </r>
  <r>
    <x v="1106"/>
    <x v="38"/>
    <d v="2011-02-15T15:00:00"/>
    <n v="210.4"/>
    <n v="210.4"/>
    <x v="0"/>
    <s v="MAQUILA ACERO FIGURADO 5"/>
    <x v="1059"/>
    <x v="36"/>
  </r>
  <r>
    <x v="1106"/>
    <x v="38"/>
    <d v="2011-02-15T15:00:00"/>
    <n v="445.1"/>
    <n v="445.1"/>
    <x v="0"/>
    <s v="MAQUILA ACERO FIGURADO 6"/>
    <x v="1060"/>
    <x v="36"/>
  </r>
  <r>
    <x v="1107"/>
    <x v="38"/>
    <d v="2011-02-15T15:00:00"/>
    <n v="10.5"/>
    <n v="10.5"/>
    <x v="0"/>
    <s v="MAQUILA ACERO FIGURADO 2"/>
    <x v="24"/>
    <x v="36"/>
  </r>
  <r>
    <x v="1107"/>
    <x v="38"/>
    <d v="2011-02-15T15:00:00"/>
    <n v="383.3"/>
    <n v="383.3"/>
    <x v="0"/>
    <s v="MAQUILA ACERO FIGURADO 3"/>
    <x v="888"/>
    <x v="36"/>
  </r>
  <r>
    <x v="1107"/>
    <x v="38"/>
    <d v="2011-02-15T15:00:00"/>
    <n v="1388.5"/>
    <n v="1388.5"/>
    <x v="0"/>
    <s v="MAQUILA ACERO FIGURADO 4"/>
    <x v="1267"/>
    <x v="36"/>
  </r>
  <r>
    <x v="1108"/>
    <x v="38"/>
    <d v="2011-02-15T15:00:00"/>
    <n v="144"/>
    <n v="144"/>
    <x v="1"/>
    <s v="MAQUILA VARILLA RECTA 60 MIL N.8 X 12 MTS"/>
    <x v="4"/>
    <x v="36"/>
  </r>
  <r>
    <x v="1108"/>
    <x v="38"/>
    <d v="2011-02-15T15:00:00"/>
    <n v="81.099999999999994"/>
    <n v="81.099999999999994"/>
    <x v="0"/>
    <s v="MAQUILA ACERO FIGURADO 5"/>
    <x v="92"/>
    <x v="36"/>
  </r>
  <r>
    <x v="1108"/>
    <x v="38"/>
    <d v="2011-02-15T15:00:00"/>
    <n v="10855.6"/>
    <n v="10855.6"/>
    <x v="0"/>
    <s v="MAQUILA ACERO FIGURADO 8"/>
    <x v="1268"/>
    <x v="36"/>
  </r>
  <r>
    <x v="1109"/>
    <x v="38"/>
    <d v="2011-02-15T15:00:00"/>
    <n v="389"/>
    <n v="389"/>
    <x v="0"/>
    <s v="MAQUILA ACERO FIGURADO 3"/>
    <x v="1269"/>
    <x v="36"/>
  </r>
  <r>
    <x v="1110"/>
    <x v="38"/>
    <d v="2011-02-15T15:00:00"/>
    <n v="10464"/>
    <n v="10464"/>
    <x v="0"/>
    <s v="MAQUILA ACERO FIGURADO 8"/>
    <x v="127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36B11-4D8F-48E2-AB43-647C7255F03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SO34" firstHeaderRow="1" firstDataRow="3" firstDataCol="1"/>
  <pivotFields count="13">
    <pivotField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Col" dataField="1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29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t="grand">
      <x/>
    </i>
  </rowItems>
  <colFields count="2">
    <field x="7"/>
    <field x="8"/>
  </colFields>
  <colItems count="1184">
    <i>
      <x v="1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t="default">
      <x v="1"/>
    </i>
    <i>
      <x v="2"/>
      <x v="5"/>
    </i>
    <i r="1">
      <x v="6"/>
    </i>
    <i r="1">
      <x v="7"/>
    </i>
    <i r="1">
      <x v="14"/>
    </i>
    <i r="1">
      <x v="17"/>
    </i>
    <i r="1">
      <x v="18"/>
    </i>
    <i r="1">
      <x v="21"/>
    </i>
    <i r="1">
      <x v="26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6"/>
    </i>
    <i r="1">
      <x v="47"/>
    </i>
    <i t="default">
      <x v="2"/>
    </i>
    <i>
      <x v="3"/>
      <x v="4"/>
    </i>
    <i r="1">
      <x v="5"/>
    </i>
    <i r="1">
      <x v="6"/>
    </i>
    <i r="1">
      <x v="14"/>
    </i>
    <i r="1">
      <x v="15"/>
    </i>
    <i r="1">
      <x v="18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41"/>
    </i>
    <i r="1">
      <x v="42"/>
    </i>
    <i r="1">
      <x v="43"/>
    </i>
    <i r="1">
      <x v="47"/>
    </i>
    <i t="default">
      <x v="3"/>
    </i>
    <i>
      <x v="4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8"/>
    </i>
    <i r="1">
      <x v="22"/>
    </i>
    <i r="1">
      <x v="26"/>
    </i>
    <i r="1">
      <x v="28"/>
    </i>
    <i r="1">
      <x v="33"/>
    </i>
    <i r="1">
      <x v="34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4"/>
    </i>
    <i>
      <x v="5"/>
      <x v="7"/>
    </i>
    <i r="1">
      <x v="17"/>
    </i>
    <i r="1">
      <x v="22"/>
    </i>
    <i r="1">
      <x v="26"/>
    </i>
    <i r="1">
      <x v="27"/>
    </i>
    <i r="1">
      <x v="31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r="1">
      <x v="46"/>
    </i>
    <i r="1">
      <x v="47"/>
    </i>
    <i t="default">
      <x v="5"/>
    </i>
    <i>
      <x v="6"/>
      <x v="4"/>
    </i>
    <i r="1">
      <x v="6"/>
    </i>
    <i r="1">
      <x v="10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6"/>
    </i>
    <i r="1">
      <x v="39"/>
    </i>
    <i r="1">
      <x v="40"/>
    </i>
    <i r="1">
      <x v="43"/>
    </i>
    <i t="default">
      <x v="6"/>
    </i>
    <i>
      <x v="7"/>
      <x v="4"/>
    </i>
    <i r="1">
      <x v="5"/>
    </i>
    <i r="1">
      <x v="7"/>
    </i>
    <i r="1">
      <x v="8"/>
    </i>
    <i r="1">
      <x v="12"/>
    </i>
    <i r="1">
      <x v="19"/>
    </i>
    <i r="1">
      <x v="25"/>
    </i>
    <i r="1">
      <x v="26"/>
    </i>
    <i r="1">
      <x v="28"/>
    </i>
    <i r="1">
      <x v="33"/>
    </i>
    <i r="1">
      <x v="34"/>
    </i>
    <i r="1">
      <x v="41"/>
    </i>
    <i r="1">
      <x v="42"/>
    </i>
    <i r="1">
      <x v="47"/>
    </i>
    <i t="default">
      <x v="7"/>
    </i>
    <i>
      <x v="8"/>
      <x v="4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21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6"/>
    </i>
    <i r="1">
      <x v="39"/>
    </i>
    <i r="1">
      <x v="40"/>
    </i>
    <i r="1">
      <x v="42"/>
    </i>
    <i t="default">
      <x v="8"/>
    </i>
    <i>
      <x v="9"/>
      <x v="4"/>
    </i>
    <i r="1">
      <x v="13"/>
    </i>
    <i r="1">
      <x v="15"/>
    </i>
    <i r="1">
      <x v="17"/>
    </i>
    <i r="1">
      <x v="18"/>
    </i>
    <i r="1">
      <x v="19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2"/>
    </i>
    <i r="1">
      <x v="47"/>
    </i>
    <i t="default">
      <x v="9"/>
    </i>
    <i>
      <x v="10"/>
      <x v="4"/>
    </i>
    <i r="1">
      <x v="7"/>
    </i>
    <i r="1">
      <x v="14"/>
    </i>
    <i r="1">
      <x v="15"/>
    </i>
    <i r="1">
      <x v="17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10"/>
    </i>
    <i>
      <x v="11"/>
      <x v="4"/>
    </i>
    <i r="1">
      <x v="5"/>
    </i>
    <i r="1">
      <x v="6"/>
    </i>
    <i r="1">
      <x v="7"/>
    </i>
    <i r="1">
      <x v="13"/>
    </i>
    <i r="1">
      <x v="14"/>
    </i>
    <i r="1">
      <x v="15"/>
    </i>
    <i r="1">
      <x v="17"/>
    </i>
    <i r="1">
      <x v="18"/>
    </i>
    <i r="1">
      <x v="28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t="default">
      <x v="11"/>
    </i>
    <i>
      <x v="12"/>
      <x v="4"/>
    </i>
    <i r="1">
      <x v="7"/>
    </i>
    <i r="1">
      <x v="8"/>
    </i>
    <i r="1">
      <x v="12"/>
    </i>
    <i r="1">
      <x v="14"/>
    </i>
    <i r="1">
      <x v="17"/>
    </i>
    <i r="1">
      <x v="18"/>
    </i>
    <i r="1">
      <x v="19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6"/>
    </i>
    <i r="1">
      <x v="39"/>
    </i>
    <i r="1">
      <x v="41"/>
    </i>
    <i t="default">
      <x v="12"/>
    </i>
    <i>
      <x v="13"/>
      <x v="4"/>
    </i>
    <i r="1">
      <x v="5"/>
    </i>
    <i r="1">
      <x v="6"/>
    </i>
    <i r="1">
      <x v="10"/>
    </i>
    <i r="1">
      <x v="13"/>
    </i>
    <i r="1">
      <x v="20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41"/>
    </i>
    <i r="1">
      <x v="46"/>
    </i>
    <i r="1">
      <x v="47"/>
    </i>
    <i t="default">
      <x v="13"/>
    </i>
    <i>
      <x v="14"/>
      <x v="4"/>
    </i>
    <i r="1">
      <x v="5"/>
    </i>
    <i r="1">
      <x v="6"/>
    </i>
    <i r="1">
      <x v="8"/>
    </i>
    <i r="1">
      <x v="12"/>
    </i>
    <i r="1">
      <x v="17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5"/>
    </i>
    <i r="1">
      <x v="41"/>
    </i>
    <i r="1">
      <x v="46"/>
    </i>
    <i t="default">
      <x v="14"/>
    </i>
    <i>
      <x v="15"/>
      <x v="7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8"/>
    </i>
    <i r="1">
      <x v="31"/>
    </i>
    <i r="1">
      <x v="33"/>
    </i>
    <i r="1">
      <x v="34"/>
    </i>
    <i r="1">
      <x v="38"/>
    </i>
    <i r="1">
      <x v="42"/>
    </i>
    <i r="1">
      <x v="43"/>
    </i>
    <i r="1">
      <x v="45"/>
    </i>
    <i t="default">
      <x v="15"/>
    </i>
    <i>
      <x v="16"/>
      <x v="4"/>
    </i>
    <i r="1">
      <x v="5"/>
    </i>
    <i r="1">
      <x v="6"/>
    </i>
    <i r="1">
      <x v="8"/>
    </i>
    <i r="1">
      <x v="15"/>
    </i>
    <i r="1">
      <x v="18"/>
    </i>
    <i r="1">
      <x v="21"/>
    </i>
    <i r="1">
      <x v="22"/>
    </i>
    <i r="1">
      <x v="25"/>
    </i>
    <i r="1">
      <x v="26"/>
    </i>
    <i r="1">
      <x v="27"/>
    </i>
    <i r="1">
      <x v="31"/>
    </i>
    <i r="1">
      <x v="34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5"/>
    </i>
    <i r="1">
      <x v="47"/>
    </i>
    <i t="default">
      <x v="16"/>
    </i>
    <i>
      <x v="17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20"/>
    </i>
    <i r="1">
      <x v="25"/>
    </i>
    <i r="1">
      <x v="26"/>
    </i>
    <i r="1">
      <x v="28"/>
    </i>
    <i r="1">
      <x v="29"/>
    </i>
    <i r="1">
      <x v="34"/>
    </i>
    <i r="1">
      <x v="38"/>
    </i>
    <i r="1">
      <x v="39"/>
    </i>
    <i r="1">
      <x v="40"/>
    </i>
    <i r="1">
      <x v="41"/>
    </i>
    <i r="1">
      <x v="47"/>
    </i>
    <i t="default">
      <x v="17"/>
    </i>
    <i>
      <x v="18"/>
      <x v="4"/>
    </i>
    <i r="1">
      <x v="5"/>
    </i>
    <i r="1">
      <x v="6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t="default">
      <x v="18"/>
    </i>
    <i>
      <x v="19"/>
      <x v="4"/>
    </i>
    <i r="1">
      <x v="5"/>
    </i>
    <i r="1">
      <x v="7"/>
    </i>
    <i r="1">
      <x v="8"/>
    </i>
    <i r="1">
      <x v="13"/>
    </i>
    <i r="1">
      <x v="14"/>
    </i>
    <i r="1">
      <x v="18"/>
    </i>
    <i r="1">
      <x v="20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t="default">
      <x v="19"/>
    </i>
    <i>
      <x v="20"/>
      <x v="4"/>
    </i>
    <i r="1">
      <x v="5"/>
    </i>
    <i r="1">
      <x v="6"/>
    </i>
    <i r="1">
      <x v="18"/>
    </i>
    <i r="1">
      <x v="20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2"/>
    </i>
    <i r="1">
      <x v="43"/>
    </i>
    <i r="1">
      <x v="46"/>
    </i>
    <i t="default">
      <x v="20"/>
    </i>
    <i>
      <x v="21"/>
      <x v="4"/>
    </i>
    <i r="1">
      <x v="5"/>
    </i>
    <i r="1">
      <x v="7"/>
    </i>
    <i r="1">
      <x v="15"/>
    </i>
    <i r="1">
      <x v="18"/>
    </i>
    <i r="1">
      <x v="24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3"/>
    </i>
    <i r="1">
      <x v="45"/>
    </i>
    <i r="1">
      <x v="46"/>
    </i>
    <i t="default">
      <x v="21"/>
    </i>
    <i>
      <x v="22"/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7"/>
    </i>
    <i r="1">
      <x v="28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t="default">
      <x v="22"/>
    </i>
    <i>
      <x v="2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5"/>
    </i>
    <i r="1">
      <x v="26"/>
    </i>
    <i r="1">
      <x v="27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3"/>
    </i>
    <i r="1">
      <x v="45"/>
    </i>
    <i r="1">
      <x v="46"/>
    </i>
    <i r="1">
      <x v="47"/>
    </i>
    <i t="default">
      <x v="23"/>
    </i>
    <i>
      <x v="24"/>
      <x v="5"/>
    </i>
    <i r="1">
      <x v="6"/>
    </i>
    <i r="1">
      <x v="7"/>
    </i>
    <i r="1">
      <x v="8"/>
    </i>
    <i r="1">
      <x v="13"/>
    </i>
    <i r="1">
      <x v="17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0"/>
    </i>
    <i r="1">
      <x v="43"/>
    </i>
    <i r="1">
      <x v="46"/>
    </i>
    <i t="default">
      <x v="24"/>
    </i>
    <i>
      <x v="25"/>
      <x v="5"/>
    </i>
    <i r="1">
      <x v="6"/>
    </i>
    <i r="1">
      <x v="8"/>
    </i>
    <i r="1">
      <x v="13"/>
    </i>
    <i r="1">
      <x v="14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7"/>
    </i>
    <i t="default">
      <x v="25"/>
    </i>
    <i>
      <x v="26"/>
      <x v="4"/>
    </i>
    <i r="1">
      <x v="5"/>
    </i>
    <i r="1">
      <x v="13"/>
    </i>
    <i r="1">
      <x v="14"/>
    </i>
    <i r="1">
      <x v="19"/>
    </i>
    <i r="1">
      <x v="22"/>
    </i>
    <i r="1">
      <x v="24"/>
    </i>
    <i r="1">
      <x v="25"/>
    </i>
    <i r="1">
      <x v="26"/>
    </i>
    <i r="1">
      <x v="31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5"/>
    </i>
    <i t="default">
      <x v="26"/>
    </i>
    <i>
      <x v="27"/>
      <x v="4"/>
    </i>
    <i r="1">
      <x v="13"/>
    </i>
    <i r="1">
      <x v="17"/>
    </i>
    <i r="1">
      <x v="21"/>
    </i>
    <i r="1">
      <x v="24"/>
    </i>
    <i r="1">
      <x v="25"/>
    </i>
    <i r="1">
      <x v="26"/>
    </i>
    <i r="1">
      <x v="27"/>
    </i>
    <i r="1">
      <x v="33"/>
    </i>
    <i r="1">
      <x v="34"/>
    </i>
    <i r="1">
      <x v="35"/>
    </i>
    <i r="1">
      <x v="38"/>
    </i>
    <i r="1">
      <x v="41"/>
    </i>
    <i r="1">
      <x v="42"/>
    </i>
    <i r="1">
      <x v="43"/>
    </i>
    <i r="1">
      <x v="47"/>
    </i>
    <i t="default">
      <x v="27"/>
    </i>
    <i>
      <x v="28"/>
      <x v="5"/>
    </i>
    <i r="1">
      <x v="6"/>
    </i>
    <i r="1">
      <x v="7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4"/>
    </i>
    <i r="1">
      <x v="35"/>
    </i>
    <i r="1">
      <x v="43"/>
    </i>
    <i r="1">
      <x v="46"/>
    </i>
    <i r="1">
      <x v="47"/>
    </i>
    <i t="default">
      <x v="28"/>
    </i>
    <i>
      <x v="29"/>
      <x v="5"/>
    </i>
    <i r="1">
      <x v="6"/>
    </i>
    <i r="1">
      <x v="7"/>
    </i>
    <i r="1">
      <x v="13"/>
    </i>
    <i r="1">
      <x v="14"/>
    </i>
    <i r="1">
      <x v="15"/>
    </i>
    <i r="1">
      <x v="21"/>
    </i>
    <i r="1">
      <x v="22"/>
    </i>
    <i r="1">
      <x v="26"/>
    </i>
    <i r="1">
      <x v="27"/>
    </i>
    <i r="1">
      <x v="28"/>
    </i>
    <i r="1">
      <x v="31"/>
    </i>
    <i r="1">
      <x v="34"/>
    </i>
    <i r="1">
      <x v="38"/>
    </i>
    <i r="1">
      <x v="39"/>
    </i>
    <i r="1">
      <x v="41"/>
    </i>
    <i r="1">
      <x v="42"/>
    </i>
    <i r="1">
      <x v="43"/>
    </i>
    <i t="default">
      <x v="29"/>
    </i>
    <i>
      <x v="30"/>
      <x v="5"/>
    </i>
    <i r="1">
      <x v="7"/>
    </i>
    <i r="1">
      <x v="13"/>
    </i>
    <i r="1">
      <x v="15"/>
    </i>
    <i r="1">
      <x v="17"/>
    </i>
    <i r="1">
      <x v="21"/>
    </i>
    <i r="1">
      <x v="25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2"/>
    </i>
    <i r="1">
      <x v="43"/>
    </i>
    <i r="1">
      <x v="46"/>
    </i>
    <i r="1">
      <x v="47"/>
    </i>
    <i t="default">
      <x v="30"/>
    </i>
    <i>
      <x v="31"/>
      <x v="5"/>
    </i>
    <i r="1">
      <x v="7"/>
    </i>
    <i r="1">
      <x v="13"/>
    </i>
    <i r="1">
      <x v="14"/>
    </i>
    <i r="1">
      <x v="18"/>
    </i>
    <i r="1">
      <x v="21"/>
    </i>
    <i r="1">
      <x v="22"/>
    </i>
    <i r="1">
      <x v="26"/>
    </i>
    <i r="1">
      <x v="29"/>
    </i>
    <i r="1">
      <x v="32"/>
    </i>
    <i r="1">
      <x v="33"/>
    </i>
    <i r="1">
      <x v="34"/>
    </i>
    <i r="1">
      <x v="36"/>
    </i>
    <i r="1">
      <x v="39"/>
    </i>
    <i r="1">
      <x v="41"/>
    </i>
    <i r="1">
      <x v="42"/>
    </i>
    <i t="default">
      <x v="31"/>
    </i>
    <i>
      <x v="32"/>
      <x v="5"/>
    </i>
    <i r="1">
      <x v="6"/>
    </i>
    <i r="1">
      <x v="7"/>
    </i>
    <i r="1">
      <x v="14"/>
    </i>
    <i r="1">
      <x v="17"/>
    </i>
    <i r="1">
      <x v="18"/>
    </i>
    <i r="1">
      <x v="19"/>
    </i>
    <i r="1">
      <x v="27"/>
    </i>
    <i r="1">
      <x v="32"/>
    </i>
    <i r="1">
      <x v="35"/>
    </i>
    <i r="1">
      <x v="39"/>
    </i>
    <i r="1">
      <x v="40"/>
    </i>
    <i r="1">
      <x v="41"/>
    </i>
    <i r="1">
      <x v="46"/>
    </i>
    <i r="1">
      <x v="47"/>
    </i>
    <i t="default">
      <x v="32"/>
    </i>
    <i>
      <x v="33"/>
      <x v="4"/>
    </i>
    <i r="1">
      <x v="5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2"/>
    </i>
    <i r="1">
      <x v="24"/>
    </i>
    <i r="1">
      <x v="25"/>
    </i>
    <i r="1">
      <x v="27"/>
    </i>
    <i r="1">
      <x v="28"/>
    </i>
    <i r="1">
      <x v="34"/>
    </i>
    <i r="1">
      <x v="36"/>
    </i>
    <i r="1">
      <x v="42"/>
    </i>
    <i r="1">
      <x v="43"/>
    </i>
    <i r="1">
      <x v="45"/>
    </i>
    <i r="1">
      <x v="46"/>
    </i>
    <i r="1">
      <x v="47"/>
    </i>
    <i t="default">
      <x v="33"/>
    </i>
    <i>
      <x v="34"/>
      <x v="5"/>
    </i>
    <i r="1">
      <x v="6"/>
    </i>
    <i r="1">
      <x v="7"/>
    </i>
    <i r="1">
      <x v="10"/>
    </i>
    <i r="1">
      <x v="15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40"/>
    </i>
    <i r="1">
      <x v="41"/>
    </i>
    <i r="1">
      <x v="42"/>
    </i>
    <i r="1">
      <x v="46"/>
    </i>
    <i r="1">
      <x v="47"/>
    </i>
    <i t="default">
      <x v="34"/>
    </i>
    <i>
      <x v="35"/>
      <x v="5"/>
    </i>
    <i r="1">
      <x v="6"/>
    </i>
    <i r="1">
      <x v="7"/>
    </i>
    <i r="1">
      <x v="13"/>
    </i>
    <i r="1">
      <x v="15"/>
    </i>
    <i r="1">
      <x v="20"/>
    </i>
    <i r="1">
      <x v="21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9"/>
    </i>
    <i r="1">
      <x v="42"/>
    </i>
    <i r="1">
      <x v="45"/>
    </i>
    <i r="1">
      <x v="46"/>
    </i>
    <i t="default">
      <x v="35"/>
    </i>
    <i>
      <x v="36"/>
      <x v="4"/>
    </i>
    <i r="1">
      <x v="7"/>
    </i>
    <i r="1">
      <x v="14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42"/>
    </i>
    <i r="1">
      <x v="43"/>
    </i>
    <i r="1">
      <x v="45"/>
    </i>
    <i r="1">
      <x v="46"/>
    </i>
    <i t="default">
      <x v="36"/>
    </i>
    <i>
      <x v="37"/>
      <x v="5"/>
    </i>
    <i r="1">
      <x v="6"/>
    </i>
    <i r="1">
      <x v="8"/>
    </i>
    <i r="1">
      <x v="14"/>
    </i>
    <i r="1">
      <x v="17"/>
    </i>
    <i r="1">
      <x v="19"/>
    </i>
    <i r="1">
      <x v="20"/>
    </i>
    <i r="1">
      <x v="21"/>
    </i>
    <i r="1">
      <x v="26"/>
    </i>
    <i r="1">
      <x v="27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37"/>
    </i>
    <i>
      <x v="38"/>
      <x v="5"/>
    </i>
    <i r="1">
      <x v="6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7"/>
    </i>
    <i t="default">
      <x v="38"/>
    </i>
    <i>
      <x v="39"/>
      <x v="4"/>
    </i>
    <i r="1">
      <x v="5"/>
    </i>
    <i r="1">
      <x v="7"/>
    </i>
    <i r="1">
      <x v="13"/>
    </i>
    <i r="1">
      <x v="15"/>
    </i>
    <i r="1">
      <x v="22"/>
    </i>
    <i r="1">
      <x v="24"/>
    </i>
    <i r="1">
      <x v="26"/>
    </i>
    <i r="1">
      <x v="27"/>
    </i>
    <i r="1">
      <x v="28"/>
    </i>
    <i r="1">
      <x v="31"/>
    </i>
    <i r="1">
      <x v="34"/>
    </i>
    <i r="1">
      <x v="35"/>
    </i>
    <i r="1">
      <x v="42"/>
    </i>
    <i r="1">
      <x v="46"/>
    </i>
    <i r="1">
      <x v="47"/>
    </i>
    <i t="default">
      <x v="39"/>
    </i>
    <i>
      <x v="40"/>
      <x v="4"/>
    </i>
    <i r="1">
      <x v="6"/>
    </i>
    <i r="1">
      <x v="7"/>
    </i>
    <i r="1">
      <x v="8"/>
    </i>
    <i r="1">
      <x v="14"/>
    </i>
    <i r="1">
      <x v="19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0"/>
    </i>
    <i>
      <x v="41"/>
      <x v="5"/>
    </i>
    <i r="1">
      <x v="8"/>
    </i>
    <i r="1">
      <x v="14"/>
    </i>
    <i r="1">
      <x v="17"/>
    </i>
    <i r="1">
      <x v="18"/>
    </i>
    <i r="1">
      <x v="22"/>
    </i>
    <i r="1">
      <x v="24"/>
    </i>
    <i r="1">
      <x v="25"/>
    </i>
    <i r="1">
      <x v="28"/>
    </i>
    <i r="1">
      <x v="29"/>
    </i>
    <i r="1">
      <x v="32"/>
    </i>
    <i r="1">
      <x v="35"/>
    </i>
    <i r="1">
      <x v="40"/>
    </i>
    <i r="1">
      <x v="41"/>
    </i>
    <i r="1">
      <x v="42"/>
    </i>
    <i r="1">
      <x v="47"/>
    </i>
    <i t="default">
      <x v="41"/>
    </i>
    <i>
      <x v="42"/>
      <x v="5"/>
    </i>
    <i r="1">
      <x v="6"/>
    </i>
    <i r="1">
      <x v="8"/>
    </i>
    <i r="1">
      <x v="14"/>
    </i>
    <i r="1">
      <x v="15"/>
    </i>
    <i r="1">
      <x v="17"/>
    </i>
    <i r="1">
      <x v="19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3"/>
    </i>
    <i t="default">
      <x v="42"/>
    </i>
    <i>
      <x v="43"/>
      <x v="4"/>
    </i>
    <i r="1">
      <x v="5"/>
    </i>
    <i r="1">
      <x v="7"/>
    </i>
    <i r="1">
      <x v="12"/>
    </i>
    <i r="1">
      <x v="13"/>
    </i>
    <i r="1">
      <x v="14"/>
    </i>
    <i r="1">
      <x v="18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6"/>
    </i>
    <i t="default">
      <x v="43"/>
    </i>
    <i>
      <x v="44"/>
      <x v="4"/>
    </i>
    <i r="1">
      <x v="5"/>
    </i>
    <i r="1">
      <x v="6"/>
    </i>
    <i r="1">
      <x v="7"/>
    </i>
    <i r="1">
      <x v="12"/>
    </i>
    <i r="1">
      <x v="13"/>
    </i>
    <i r="1">
      <x v="15"/>
    </i>
    <i r="1">
      <x v="20"/>
    </i>
    <i r="1">
      <x v="21"/>
    </i>
    <i r="1">
      <x v="24"/>
    </i>
    <i r="1">
      <x v="25"/>
    </i>
    <i r="1">
      <x v="26"/>
    </i>
    <i r="1">
      <x v="29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4"/>
    </i>
    <i>
      <x v="45"/>
      <x v="7"/>
    </i>
    <i r="1">
      <x v="14"/>
    </i>
    <i r="1">
      <x v="20"/>
    </i>
    <i r="1">
      <x v="21"/>
    </i>
    <i r="1">
      <x v="24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3"/>
    </i>
    <i r="1">
      <x v="45"/>
    </i>
    <i t="default">
      <x v="45"/>
    </i>
    <i>
      <x v="46"/>
      <x v="4"/>
    </i>
    <i r="1">
      <x v="5"/>
    </i>
    <i r="1">
      <x v="18"/>
    </i>
    <i r="1">
      <x v="19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8"/>
    </i>
    <i r="1">
      <x v="40"/>
    </i>
    <i r="1">
      <x v="41"/>
    </i>
    <i r="1">
      <x v="42"/>
    </i>
    <i r="1">
      <x v="43"/>
    </i>
    <i t="default">
      <x v="46"/>
    </i>
    <i>
      <x v="47"/>
      <x v="4"/>
    </i>
    <i r="1">
      <x v="6"/>
    </i>
    <i r="1">
      <x v="12"/>
    </i>
    <i r="1">
      <x v="13"/>
    </i>
    <i r="1">
      <x v="14"/>
    </i>
    <i r="1">
      <x v="19"/>
    </i>
    <i r="1">
      <x v="20"/>
    </i>
    <i r="1">
      <x v="22"/>
    </i>
    <i r="1">
      <x v="25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9"/>
    </i>
    <i r="1">
      <x v="41"/>
    </i>
    <i r="1">
      <x v="45"/>
    </i>
    <i t="default">
      <x v="47"/>
    </i>
    <i>
      <x v="48"/>
      <x v="4"/>
    </i>
    <i r="1">
      <x v="5"/>
    </i>
    <i r="1">
      <x v="6"/>
    </i>
    <i r="1">
      <x v="7"/>
    </i>
    <i r="1">
      <x v="12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27"/>
    </i>
    <i r="1">
      <x v="34"/>
    </i>
    <i r="1">
      <x v="35"/>
    </i>
    <i r="1">
      <x v="39"/>
    </i>
    <i r="1">
      <x v="40"/>
    </i>
    <i r="1">
      <x v="41"/>
    </i>
    <i r="1">
      <x v="43"/>
    </i>
    <i r="1">
      <x v="46"/>
    </i>
    <i t="default">
      <x v="48"/>
    </i>
    <i>
      <x v="49"/>
      <x v="4"/>
    </i>
    <i r="1">
      <x v="5"/>
    </i>
    <i r="1">
      <x v="6"/>
    </i>
    <i r="1">
      <x v="13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4"/>
    </i>
    <i r="1">
      <x v="36"/>
    </i>
    <i r="1">
      <x v="38"/>
    </i>
    <i r="1">
      <x v="40"/>
    </i>
    <i r="1">
      <x v="42"/>
    </i>
    <i r="1">
      <x v="43"/>
    </i>
    <i r="1">
      <x v="47"/>
    </i>
    <i t="default">
      <x v="49"/>
    </i>
    <i>
      <x v="50"/>
      <x v="4"/>
    </i>
    <i r="1">
      <x v="5"/>
    </i>
    <i r="1">
      <x v="7"/>
    </i>
    <i r="1">
      <x v="8"/>
    </i>
    <i r="1">
      <x v="12"/>
    </i>
    <i r="1">
      <x v="13"/>
    </i>
    <i r="1">
      <x v="15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2"/>
    </i>
    <i r="1">
      <x v="33"/>
    </i>
    <i r="1">
      <x v="41"/>
    </i>
    <i r="1">
      <x v="42"/>
    </i>
    <i r="1">
      <x v="43"/>
    </i>
    <i t="default">
      <x v="50"/>
    </i>
    <i>
      <x v="51"/>
      <x v="6"/>
    </i>
    <i r="1">
      <x v="7"/>
    </i>
    <i r="1">
      <x v="15"/>
    </i>
    <i r="1">
      <x v="17"/>
    </i>
    <i r="1">
      <x v="18"/>
    </i>
    <i r="1">
      <x v="20"/>
    </i>
    <i r="1">
      <x v="22"/>
    </i>
    <i r="1">
      <x v="24"/>
    </i>
    <i r="1">
      <x v="25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1"/>
    </i>
    <i r="1">
      <x v="46"/>
    </i>
    <i t="default">
      <x v="51"/>
    </i>
    <i>
      <x v="52"/>
      <x v="5"/>
    </i>
    <i r="1">
      <x v="13"/>
    </i>
    <i r="1">
      <x v="17"/>
    </i>
    <i r="1">
      <x v="19"/>
    </i>
    <i r="1">
      <x v="21"/>
    </i>
    <i r="1">
      <x v="25"/>
    </i>
    <i r="1">
      <x v="33"/>
    </i>
    <i r="1">
      <x v="36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2"/>
    </i>
    <i>
      <x v="5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6"/>
    </i>
    <i r="1">
      <x v="40"/>
    </i>
    <i r="1">
      <x v="42"/>
    </i>
    <i r="1">
      <x v="43"/>
    </i>
    <i r="1">
      <x v="46"/>
    </i>
    <i r="1">
      <x v="47"/>
    </i>
    <i t="default">
      <x v="53"/>
    </i>
    <i>
      <x v="54"/>
      <x v="4"/>
    </i>
    <i r="1">
      <x v="6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5"/>
    </i>
    <i r="1">
      <x v="26"/>
    </i>
    <i r="1">
      <x v="29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3"/>
    </i>
    <i r="1">
      <x v="47"/>
    </i>
    <i t="default">
      <x v="54"/>
    </i>
    <i>
      <x v="55"/>
      <x v="4"/>
    </i>
    <i r="1">
      <x v="5"/>
    </i>
    <i r="1">
      <x v="7"/>
    </i>
    <i r="1">
      <x v="8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t="default">
      <x v="55"/>
    </i>
    <i>
      <x v="56"/>
      <x v="5"/>
    </i>
    <i r="1">
      <x v="6"/>
    </i>
    <i r="1">
      <x v="7"/>
    </i>
    <i r="1">
      <x v="12"/>
    </i>
    <i r="1">
      <x v="13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7"/>
    </i>
    <i t="default">
      <x v="56"/>
    </i>
    <i>
      <x v="57"/>
      <x v="4"/>
    </i>
    <i r="1">
      <x v="7"/>
    </i>
    <i r="1">
      <x v="14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33"/>
    </i>
    <i r="1">
      <x v="36"/>
    </i>
    <i r="1">
      <x v="39"/>
    </i>
    <i r="1">
      <x v="41"/>
    </i>
    <i r="1">
      <x v="47"/>
    </i>
    <i t="default">
      <x v="57"/>
    </i>
    <i>
      <x v="58"/>
      <x v="6"/>
    </i>
    <i r="1">
      <x v="7"/>
    </i>
    <i r="1">
      <x v="10"/>
    </i>
    <i r="1">
      <x v="13"/>
    </i>
    <i r="1">
      <x v="15"/>
    </i>
    <i r="1">
      <x v="18"/>
    </i>
    <i r="1">
      <x v="25"/>
    </i>
    <i r="1">
      <x v="27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2"/>
    </i>
    <i r="1">
      <x v="46"/>
    </i>
    <i t="default">
      <x v="58"/>
    </i>
    <i>
      <x v="59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8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9"/>
    </i>
    <i>
      <x v="60"/>
      <x v="5"/>
    </i>
    <i r="1">
      <x v="7"/>
    </i>
    <i r="1">
      <x v="13"/>
    </i>
    <i r="1">
      <x v="14"/>
    </i>
    <i r="1">
      <x v="18"/>
    </i>
    <i r="1">
      <x v="19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7"/>
    </i>
    <i t="default">
      <x v="60"/>
    </i>
    <i t="grand">
      <x/>
    </i>
  </colItems>
  <dataFields count="1">
    <dataField name="Suma de P - Horas" fld="7" baseField="9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D144D-2E01-4800-9D60-4C3FDFA228F2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116" firstHeaderRow="1" firstDataRow="2" firstDataCol="1"/>
  <pivotFields count="13">
    <pivotField axis="axisRow" showAll="0">
      <items count="1112">
        <item x="0"/>
        <item x="1"/>
        <item x="24"/>
        <item x="25"/>
        <item x="2"/>
        <item x="3"/>
        <item x="2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8"/>
        <item x="18"/>
        <item x="19"/>
        <item x="26"/>
        <item x="20"/>
        <item x="21"/>
        <item x="22"/>
        <item x="23"/>
        <item x="29"/>
        <item x="32"/>
        <item x="30"/>
        <item x="33"/>
        <item x="34"/>
        <item x="35"/>
        <item x="36"/>
        <item x="76"/>
        <item x="77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31"/>
        <item x="74"/>
        <item x="75"/>
        <item x="67"/>
        <item x="68"/>
        <item x="69"/>
        <item x="70"/>
        <item x="71"/>
        <item x="72"/>
        <item x="73"/>
        <item x="78"/>
        <item x="79"/>
        <item x="80"/>
        <item x="81"/>
        <item x="82"/>
        <item x="83"/>
        <item x="87"/>
        <item x="88"/>
        <item x="108"/>
        <item x="94"/>
        <item x="95"/>
        <item x="96"/>
        <item x="84"/>
        <item x="89"/>
        <item x="90"/>
        <item x="91"/>
        <item x="85"/>
        <item x="86"/>
        <item x="97"/>
        <item x="98"/>
        <item x="92"/>
        <item x="93"/>
        <item x="99"/>
        <item x="100"/>
        <item x="101"/>
        <item x="102"/>
        <item x="103"/>
        <item x="104"/>
        <item x="105"/>
        <item x="106"/>
        <item x="107"/>
        <item x="123"/>
        <item x="124"/>
        <item x="125"/>
        <item x="128"/>
        <item x="129"/>
        <item x="130"/>
        <item x="131"/>
        <item x="132"/>
        <item x="133"/>
        <item x="134"/>
        <item x="109"/>
        <item x="110"/>
        <item x="111"/>
        <item x="112"/>
        <item x="113"/>
        <item x="114"/>
        <item x="115"/>
        <item x="116"/>
        <item x="117"/>
        <item x="126"/>
        <item x="127"/>
        <item x="118"/>
        <item x="119"/>
        <item x="120"/>
        <item x="121"/>
        <item x="122"/>
        <item x="135"/>
        <item x="136"/>
        <item x="137"/>
        <item x="138"/>
        <item x="139"/>
        <item x="140"/>
        <item x="141"/>
        <item x="151"/>
        <item x="152"/>
        <item x="153"/>
        <item x="154"/>
        <item x="155"/>
        <item x="156"/>
        <item x="142"/>
        <item x="143"/>
        <item x="144"/>
        <item x="145"/>
        <item x="146"/>
        <item x="147"/>
        <item x="148"/>
        <item x="149"/>
        <item x="150"/>
        <item x="157"/>
        <item x="159"/>
        <item x="160"/>
        <item x="158"/>
        <item x="161"/>
        <item x="162"/>
        <item x="163"/>
        <item x="164"/>
        <item x="165"/>
        <item x="166"/>
        <item x="167"/>
        <item x="168"/>
        <item x="176"/>
        <item x="169"/>
        <item x="177"/>
        <item x="170"/>
        <item x="171"/>
        <item x="178"/>
        <item x="181"/>
        <item x="179"/>
        <item x="180"/>
        <item x="172"/>
        <item x="173"/>
        <item x="174"/>
        <item x="175"/>
        <item x="182"/>
        <item x="194"/>
        <item x="183"/>
        <item x="195"/>
        <item x="196"/>
        <item x="197"/>
        <item x="184"/>
        <item x="185"/>
        <item x="186"/>
        <item x="187"/>
        <item x="188"/>
        <item x="189"/>
        <item x="190"/>
        <item x="191"/>
        <item x="192"/>
        <item x="193"/>
        <item x="207"/>
        <item x="208"/>
        <item x="205"/>
        <item x="206"/>
        <item x="202"/>
        <item x="203"/>
        <item x="204"/>
        <item x="198"/>
        <item x="199"/>
        <item x="200"/>
        <item x="201"/>
        <item x="233"/>
        <item x="234"/>
        <item x="248"/>
        <item x="249"/>
        <item x="211"/>
        <item x="209"/>
        <item x="212"/>
        <item x="213"/>
        <item x="236"/>
        <item x="250"/>
        <item x="235"/>
        <item x="210"/>
        <item x="237"/>
        <item x="238"/>
        <item x="239"/>
        <item x="240"/>
        <item x="24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42"/>
        <item x="243"/>
        <item x="244"/>
        <item x="245"/>
        <item x="225"/>
        <item x="226"/>
        <item x="227"/>
        <item x="228"/>
        <item x="229"/>
        <item x="230"/>
        <item x="246"/>
        <item x="231"/>
        <item x="232"/>
        <item x="247"/>
        <item x="251"/>
        <item x="252"/>
        <item x="266"/>
        <item x="267"/>
        <item x="253"/>
        <item x="254"/>
        <item x="255"/>
        <item x="256"/>
        <item x="257"/>
        <item x="258"/>
        <item x="265"/>
        <item x="259"/>
        <item x="260"/>
        <item x="268"/>
        <item x="261"/>
        <item x="269"/>
        <item x="262"/>
        <item x="263"/>
        <item x="264"/>
        <item x="270"/>
        <item x="271"/>
        <item x="272"/>
        <item x="273"/>
        <item x="277"/>
        <item x="274"/>
        <item x="275"/>
        <item x="276"/>
        <item x="278"/>
        <item x="279"/>
        <item x="280"/>
        <item x="298"/>
        <item x="299"/>
        <item x="286"/>
        <item x="287"/>
        <item x="288"/>
        <item x="289"/>
        <item x="290"/>
        <item x="281"/>
        <item x="291"/>
        <item x="292"/>
        <item x="293"/>
        <item x="282"/>
        <item x="283"/>
        <item x="284"/>
        <item x="294"/>
        <item x="295"/>
        <item x="285"/>
        <item x="296"/>
        <item x="297"/>
        <item x="308"/>
        <item x="309"/>
        <item x="310"/>
        <item x="300"/>
        <item x="301"/>
        <item x="302"/>
        <item x="311"/>
        <item x="312"/>
        <item x="313"/>
        <item x="303"/>
        <item x="314"/>
        <item x="332"/>
        <item x="333"/>
        <item x="315"/>
        <item x="316"/>
        <item x="317"/>
        <item x="318"/>
        <item x="304"/>
        <item x="305"/>
        <item x="306"/>
        <item x="307"/>
        <item x="319"/>
        <item x="320"/>
        <item x="321"/>
        <item x="331"/>
        <item x="322"/>
        <item x="323"/>
        <item x="324"/>
        <item x="325"/>
        <item x="326"/>
        <item x="327"/>
        <item x="328"/>
        <item x="329"/>
        <item x="330"/>
        <item x="334"/>
        <item x="351"/>
        <item x="335"/>
        <item x="336"/>
        <item x="337"/>
        <item x="338"/>
        <item x="339"/>
        <item x="340"/>
        <item x="352"/>
        <item x="341"/>
        <item x="349"/>
        <item x="342"/>
        <item x="343"/>
        <item x="344"/>
        <item x="345"/>
        <item x="346"/>
        <item x="350"/>
        <item x="347"/>
        <item x="348"/>
        <item x="364"/>
        <item x="365"/>
        <item x="366"/>
        <item x="354"/>
        <item x="355"/>
        <item x="356"/>
        <item x="357"/>
        <item x="358"/>
        <item x="367"/>
        <item x="368"/>
        <item x="369"/>
        <item x="359"/>
        <item x="370"/>
        <item x="371"/>
        <item x="372"/>
        <item x="373"/>
        <item x="374"/>
        <item x="353"/>
        <item x="360"/>
        <item x="375"/>
        <item x="361"/>
        <item x="376"/>
        <item x="362"/>
        <item x="363"/>
        <item x="377"/>
        <item x="378"/>
        <item x="382"/>
        <item x="398"/>
        <item x="383"/>
        <item x="379"/>
        <item x="380"/>
        <item x="397"/>
        <item x="384"/>
        <item x="385"/>
        <item x="386"/>
        <item x="391"/>
        <item x="392"/>
        <item x="393"/>
        <item x="394"/>
        <item x="381"/>
        <item x="387"/>
        <item x="388"/>
        <item x="389"/>
        <item x="395"/>
        <item x="396"/>
        <item x="390"/>
        <item x="399"/>
        <item x="400"/>
        <item x="401"/>
        <item x="402"/>
        <item x="412"/>
        <item x="413"/>
        <item x="414"/>
        <item x="403"/>
        <item x="404"/>
        <item x="415"/>
        <item x="405"/>
        <item x="416"/>
        <item x="417"/>
        <item x="418"/>
        <item x="419"/>
        <item x="420"/>
        <item x="434"/>
        <item x="421"/>
        <item x="422"/>
        <item x="406"/>
        <item x="407"/>
        <item x="408"/>
        <item x="409"/>
        <item x="410"/>
        <item x="411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5"/>
        <item x="436"/>
        <item x="437"/>
        <item x="447"/>
        <item x="448"/>
        <item x="449"/>
        <item x="450"/>
        <item x="451"/>
        <item x="438"/>
        <item x="439"/>
        <item x="440"/>
        <item x="441"/>
        <item x="442"/>
        <item x="443"/>
        <item x="444"/>
        <item x="445"/>
        <item x="446"/>
        <item x="454"/>
        <item x="452"/>
        <item x="453"/>
        <item x="455"/>
        <item x="456"/>
        <item x="457"/>
        <item x="458"/>
        <item x="459"/>
        <item x="460"/>
        <item x="461"/>
        <item x="462"/>
        <item x="463"/>
        <item x="464"/>
        <item x="479"/>
        <item x="480"/>
        <item x="481"/>
        <item x="482"/>
        <item x="483"/>
        <item x="484"/>
        <item x="485"/>
        <item x="465"/>
        <item x="466"/>
        <item x="469"/>
        <item x="470"/>
        <item x="471"/>
        <item x="472"/>
        <item x="467"/>
        <item x="491"/>
        <item x="486"/>
        <item x="473"/>
        <item x="487"/>
        <item x="488"/>
        <item x="474"/>
        <item x="492"/>
        <item x="493"/>
        <item x="494"/>
        <item x="495"/>
        <item x="489"/>
        <item x="475"/>
        <item x="476"/>
        <item x="477"/>
        <item x="478"/>
        <item x="496"/>
        <item x="468"/>
        <item x="490"/>
        <item x="497"/>
        <item x="498"/>
        <item x="532"/>
        <item x="499"/>
        <item x="517"/>
        <item x="518"/>
        <item x="519"/>
        <item x="534"/>
        <item x="500"/>
        <item x="501"/>
        <item x="502"/>
        <item x="503"/>
        <item x="535"/>
        <item x="504"/>
        <item x="505"/>
        <item x="506"/>
        <item x="507"/>
        <item x="508"/>
        <item x="520"/>
        <item x="509"/>
        <item x="510"/>
        <item x="511"/>
        <item x="512"/>
        <item x="513"/>
        <item x="514"/>
        <item x="521"/>
        <item x="522"/>
        <item x="515"/>
        <item x="523"/>
        <item x="524"/>
        <item x="525"/>
        <item x="526"/>
        <item x="533"/>
        <item x="527"/>
        <item x="528"/>
        <item x="529"/>
        <item x="530"/>
        <item x="531"/>
        <item x="536"/>
        <item x="537"/>
        <item x="538"/>
        <item x="539"/>
        <item x="551"/>
        <item x="552"/>
        <item x="553"/>
        <item x="540"/>
        <item x="554"/>
        <item x="555"/>
        <item x="556"/>
        <item x="575"/>
        <item x="576"/>
        <item x="577"/>
        <item x="557"/>
        <item x="541"/>
        <item x="558"/>
        <item x="559"/>
        <item x="542"/>
        <item x="560"/>
        <item x="543"/>
        <item x="561"/>
        <item x="562"/>
        <item x="563"/>
        <item x="544"/>
        <item x="564"/>
        <item x="565"/>
        <item x="579"/>
        <item x="545"/>
        <item x="546"/>
        <item x="547"/>
        <item x="548"/>
        <item x="549"/>
        <item x="566"/>
        <item x="567"/>
        <item x="568"/>
        <item x="569"/>
        <item x="570"/>
        <item x="571"/>
        <item x="516"/>
        <item x="580"/>
        <item x="572"/>
        <item x="573"/>
        <item x="574"/>
        <item x="578"/>
        <item x="550"/>
        <item x="625"/>
        <item x="626"/>
        <item x="627"/>
        <item x="628"/>
        <item x="629"/>
        <item x="590"/>
        <item x="591"/>
        <item x="592"/>
        <item x="593"/>
        <item x="594"/>
        <item x="581"/>
        <item x="582"/>
        <item x="583"/>
        <item x="584"/>
        <item x="585"/>
        <item x="586"/>
        <item x="595"/>
        <item x="596"/>
        <item x="597"/>
        <item x="598"/>
        <item x="599"/>
        <item x="600"/>
        <item x="601"/>
        <item x="587"/>
        <item x="602"/>
        <item x="588"/>
        <item x="603"/>
        <item x="604"/>
        <item x="605"/>
        <item x="606"/>
        <item x="607"/>
        <item x="608"/>
        <item x="609"/>
        <item x="610"/>
        <item x="611"/>
        <item x="630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33"/>
        <item x="589"/>
        <item x="631"/>
        <item x="634"/>
        <item x="642"/>
        <item x="643"/>
        <item x="654"/>
        <item x="655"/>
        <item x="656"/>
        <item x="657"/>
        <item x="658"/>
        <item x="644"/>
        <item x="632"/>
        <item x="645"/>
        <item x="646"/>
        <item x="665"/>
        <item x="647"/>
        <item x="648"/>
        <item x="649"/>
        <item x="659"/>
        <item x="660"/>
        <item x="661"/>
        <item x="635"/>
        <item x="636"/>
        <item x="637"/>
        <item x="638"/>
        <item x="639"/>
        <item x="640"/>
        <item x="641"/>
        <item x="662"/>
        <item x="663"/>
        <item x="664"/>
        <item x="650"/>
        <item x="651"/>
        <item x="652"/>
        <item x="653"/>
        <item x="683"/>
        <item x="684"/>
        <item x="685"/>
        <item x="668"/>
        <item x="669"/>
        <item x="695"/>
        <item x="670"/>
        <item x="696"/>
        <item x="697"/>
        <item x="671"/>
        <item x="672"/>
        <item x="673"/>
        <item x="666"/>
        <item x="667"/>
        <item x="674"/>
        <item x="675"/>
        <item x="686"/>
        <item x="687"/>
        <item x="688"/>
        <item x="689"/>
        <item x="690"/>
        <item x="691"/>
        <item x="692"/>
        <item x="693"/>
        <item x="694"/>
        <item x="676"/>
        <item x="677"/>
        <item x="678"/>
        <item x="679"/>
        <item x="680"/>
        <item x="681"/>
        <item x="682"/>
        <item x="699"/>
        <item x="700"/>
        <item x="701"/>
        <item x="707"/>
        <item x="698"/>
        <item x="702"/>
        <item x="708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03"/>
        <item x="704"/>
        <item x="705"/>
        <item x="709"/>
        <item x="710"/>
        <item x="711"/>
        <item x="712"/>
        <item x="713"/>
        <item x="714"/>
        <item x="729"/>
        <item x="730"/>
        <item x="731"/>
        <item x="732"/>
        <item x="733"/>
        <item x="734"/>
        <item x="735"/>
        <item x="741"/>
        <item x="736"/>
        <item x="737"/>
        <item x="738"/>
        <item x="739"/>
        <item x="740"/>
        <item x="742"/>
        <item x="743"/>
        <item x="744"/>
        <item x="745"/>
        <item x="746"/>
        <item x="747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48"/>
        <item x="749"/>
        <item x="782"/>
        <item x="783"/>
        <item x="750"/>
        <item x="751"/>
        <item x="784"/>
        <item x="785"/>
        <item x="786"/>
        <item x="787"/>
        <item x="788"/>
        <item x="789"/>
        <item x="752"/>
        <item x="790"/>
        <item x="753"/>
        <item x="754"/>
        <item x="791"/>
        <item x="706"/>
        <item x="792"/>
        <item x="755"/>
        <item x="756"/>
        <item x="757"/>
        <item x="793"/>
        <item x="794"/>
        <item x="795"/>
        <item x="796"/>
        <item x="797"/>
        <item x="758"/>
        <item x="759"/>
        <item x="760"/>
        <item x="761"/>
        <item x="762"/>
        <item x="763"/>
        <item x="764"/>
        <item x="765"/>
        <item x="766"/>
        <item x="798"/>
        <item x="767"/>
        <item x="768"/>
        <item x="799"/>
        <item x="810"/>
        <item x="811"/>
        <item x="812"/>
        <item x="813"/>
        <item x="814"/>
        <item x="800"/>
        <item x="815"/>
        <item x="801"/>
        <item x="802"/>
        <item x="803"/>
        <item x="804"/>
        <item x="805"/>
        <item x="832"/>
        <item x="833"/>
        <item x="834"/>
        <item x="835"/>
        <item x="816"/>
        <item x="817"/>
        <item x="836"/>
        <item x="806"/>
        <item x="807"/>
        <item x="808"/>
        <item x="809"/>
        <item x="837"/>
        <item x="838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9"/>
        <item x="840"/>
        <item x="863"/>
        <item x="864"/>
        <item x="865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6"/>
        <item x="859"/>
        <item x="861"/>
        <item x="860"/>
        <item x="862"/>
        <item x="867"/>
        <item x="868"/>
        <item x="869"/>
        <item x="870"/>
        <item x="871"/>
        <item x="872"/>
        <item x="873"/>
        <item x="874"/>
        <item x="875"/>
        <item x="881"/>
        <item x="882"/>
        <item x="876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77"/>
        <item x="878"/>
        <item x="879"/>
        <item x="880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34"/>
        <item x="935"/>
        <item x="912"/>
        <item x="936"/>
        <item x="937"/>
        <item x="945"/>
        <item x="913"/>
        <item x="914"/>
        <item x="915"/>
        <item x="916"/>
        <item x="917"/>
        <item x="938"/>
        <item x="939"/>
        <item x="918"/>
        <item x="940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41"/>
        <item x="942"/>
        <item x="943"/>
        <item x="944"/>
        <item x="946"/>
        <item x="947"/>
        <item x="948"/>
        <item x="949"/>
        <item x="950"/>
        <item x="951"/>
        <item x="952"/>
        <item x="953"/>
        <item x="954"/>
        <item x="967"/>
        <item x="962"/>
        <item x="963"/>
        <item x="964"/>
        <item x="965"/>
        <item x="966"/>
        <item x="955"/>
        <item x="957"/>
        <item x="958"/>
        <item x="959"/>
        <item x="960"/>
        <item x="961"/>
        <item x="956"/>
        <item x="977"/>
        <item x="978"/>
        <item x="979"/>
        <item x="980"/>
        <item x="981"/>
        <item x="982"/>
        <item x="996"/>
        <item x="997"/>
        <item x="983"/>
        <item x="984"/>
        <item x="985"/>
        <item x="986"/>
        <item x="972"/>
        <item x="973"/>
        <item x="987"/>
        <item x="968"/>
        <item x="969"/>
        <item x="974"/>
        <item x="975"/>
        <item x="988"/>
        <item x="989"/>
        <item x="990"/>
        <item x="976"/>
        <item x="970"/>
        <item x="971"/>
        <item x="991"/>
        <item x="992"/>
        <item x="993"/>
        <item x="994"/>
        <item x="995"/>
        <item x="1002"/>
        <item x="998"/>
        <item x="1003"/>
        <item x="999"/>
        <item x="1000"/>
        <item x="1024"/>
        <item x="1004"/>
        <item x="1025"/>
        <item x="1026"/>
        <item x="1005"/>
        <item x="1006"/>
        <item x="1007"/>
        <item x="1008"/>
        <item x="1009"/>
        <item x="1010"/>
        <item x="1012"/>
        <item x="1011"/>
        <item x="1013"/>
        <item x="1001"/>
        <item x="1014"/>
        <item x="1015"/>
        <item x="1016"/>
        <item x="1017"/>
        <item x="1018"/>
        <item x="1019"/>
        <item x="1020"/>
        <item x="1021"/>
        <item x="1022"/>
        <item x="1023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56"/>
        <item x="1041"/>
        <item x="1042"/>
        <item x="1043"/>
        <item x="1057"/>
        <item x="1058"/>
        <item x="1059"/>
        <item x="1060"/>
        <item x="1061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80"/>
        <item x="1081"/>
        <item x="1082"/>
        <item x="1075"/>
        <item x="1076"/>
        <item x="1083"/>
        <item x="1077"/>
        <item x="1084"/>
        <item x="1085"/>
        <item x="1086"/>
        <item x="1078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079"/>
        <item x="1108"/>
        <item x="1109"/>
        <item x="1110"/>
        <item t="default"/>
      </items>
    </pivotField>
    <pivotField numFmtId="165" showAll="0"/>
    <pivotField numFmtId="165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dataField="1" showAll="0"/>
    <pivotField numFmtId="164" showAll="0"/>
    <pivotField numFmtId="165" showAl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11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uenta de DESCRIPC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77EBA-8848-4F4D-9B61-1288DD1CCE58}" name="Tabla2" displayName="Tabla2" ref="A1:N2283" totalsRowShown="0">
  <autoFilter ref="A1:N2283" xr:uid="{CA977EBA-8848-4F4D-9B61-1288DD1CCE58}"/>
  <sortState xmlns:xlrd2="http://schemas.microsoft.com/office/spreadsheetml/2017/richdata2" ref="A2:M2283">
    <sortCondition ref="C1:C2283"/>
  </sortState>
  <tableColumns count="14">
    <tableColumn id="1" xr3:uid="{A064EFC6-31AD-45A1-B067-E9E7EEC616E2}" name="Nº REMISION"/>
    <tableColumn id="2" xr3:uid="{15DA8341-0D0C-4261-B9BA-FD44308D71EF}" name="FECHA" dataDxfId="6"/>
    <tableColumn id="3" xr3:uid="{BD7CFD31-A48F-4CFB-9032-79E9F02FEA0D}" name="Columna1" dataDxfId="5">
      <calculatedColumnFormula>B2+15/24</calculatedColumnFormula>
    </tableColumn>
    <tableColumn id="4" xr3:uid="{3601D1EE-4952-4A89-90CB-11950CC22DED}" name="UND"/>
    <tableColumn id="5" xr3:uid="{49205F85-345A-46F2-B148-7C074B736DC8}" name="KILOS"/>
    <tableColumn id="6" xr3:uid="{FAE82F83-C58A-41A9-8967-5BB9DA2EE63C}" name="Tipo"/>
    <tableColumn id="7" xr3:uid="{3B6EC97A-3445-443F-AD13-4EC54EDAB81E}" name="DESCRIPCION"/>
    <tableColumn id="8" xr3:uid="{D15F3D56-4F54-4072-B977-ED7B8BC61120}" name="P - Horas" dataDxfId="4">
      <calculatedColumnFormula array="1">_xlfn.IFS(F2="Figurado",E2/2600,F2="Mallas",E2/800,F2="Materia Prima",E2*0)/24</calculatedColumnFormula>
    </tableColumn>
    <tableColumn id="9" xr3:uid="{17CD882A-AEE8-4B51-8307-EBA1D86EBC10}" name="D -Dias" dataDxfId="3">
      <calculatedColumnFormula>IF(OR(WEEKDAY(C2)=1,WEEKDAY(C2+1)=1),C2+2,C2+1)</calculatedColumnFormula>
    </tableColumn>
    <tableColumn id="10" xr3:uid="{B95AB803-2B6B-43C2-BD49-4D8F53E0DFC1}" name="Columna2" dataDxfId="2">
      <calculatedColumnFormula>H2+C2</calculatedColumnFormula>
    </tableColumn>
    <tableColumn id="11" xr3:uid="{A0FCEF62-7B94-47FF-BFC1-675A8038221B}" name="Columna3">
      <calculatedColumnFormula>I2&gt;=J2</calculatedColumnFormula>
    </tableColumn>
    <tableColumn id="13" xr3:uid="{7DF8D8A3-8000-4C05-A9C5-1806B5DF7636}" name="Columna5" dataDxfId="1">
      <calculatedColumnFormula array="1">SUMPRODUCT((Tabla2[[#This Row],[P - Horas]]&lt;Tabla2[P - Horas])*1,(Tabla2[[#This Row],[Columna1]]=Tabla2[Columna1])*1)+1</calculatedColumnFormula>
    </tableColumn>
    <tableColumn id="14" xr3:uid="{BAA37A38-839D-4D0C-9B09-A69CD728A44D}" name="Columna6"/>
    <tableColumn id="15" xr3:uid="{546F3E2E-1C4B-4D45-B8D0-029ABF9F8D59}" name="Columna7" dataDxfId="0">
      <calculatedColumnFormula>_xlfn.RANK.EQ(Tabla2[[#This Row],[Columna1]],Tabla2[Columna1],1)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922-5CBE-455D-8F64-44CC80B5079A}">
  <dimension ref="A3:ASO34"/>
  <sheetViews>
    <sheetView showGridLines="0" zoomScaleNormal="100" workbookViewId="0">
      <selection activeCell="H17" sqref="A14:H1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140625" bestFit="1" customWidth="1"/>
    <col min="4" max="6" width="12" bestFit="1" customWidth="1"/>
    <col min="7" max="11" width="7.140625" bestFit="1" customWidth="1"/>
    <col min="12" max="12" width="12" bestFit="1" customWidth="1"/>
    <col min="13" max="15" width="7.140625" bestFit="1" customWidth="1"/>
    <col min="16" max="17" width="12" bestFit="1" customWidth="1"/>
    <col min="18" max="20" width="7.140625" bestFit="1" customWidth="1"/>
    <col min="21" max="22" width="12" bestFit="1" customWidth="1"/>
    <col min="23" max="23" width="7.140625" bestFit="1" customWidth="1"/>
    <col min="24" max="24" width="12" bestFit="1" customWidth="1"/>
    <col min="25" max="25" width="5.7109375" bestFit="1" customWidth="1"/>
    <col min="26" max="26" width="12" bestFit="1" customWidth="1"/>
    <col min="27" max="27" width="5.7109375" bestFit="1" customWidth="1"/>
    <col min="28" max="30" width="12" bestFit="1" customWidth="1"/>
    <col min="31" max="31" width="5.7109375" bestFit="1" customWidth="1"/>
    <col min="32" max="32" width="6.7109375" bestFit="1" customWidth="1"/>
    <col min="33" max="33" width="12" bestFit="1" customWidth="1"/>
    <col min="34" max="35" width="6.7109375" bestFit="1" customWidth="1"/>
    <col min="36" max="36" width="12" bestFit="1" customWidth="1"/>
    <col min="37" max="37" width="6.7109375" bestFit="1" customWidth="1"/>
    <col min="38" max="38" width="12" bestFit="1" customWidth="1"/>
    <col min="39" max="39" width="11" bestFit="1" customWidth="1"/>
    <col min="40" max="47" width="12" bestFit="1" customWidth="1"/>
    <col min="48" max="48" width="11" bestFit="1" customWidth="1"/>
    <col min="49" max="52" width="12" bestFit="1" customWidth="1"/>
    <col min="53" max="54" width="11" bestFit="1" customWidth="1"/>
    <col min="55" max="60" width="12" bestFit="1" customWidth="1"/>
    <col min="61" max="61" width="11" bestFit="1" customWidth="1"/>
    <col min="62" max="66" width="12" bestFit="1" customWidth="1"/>
    <col min="67" max="67" width="11" bestFit="1" customWidth="1"/>
    <col min="68" max="81" width="12" bestFit="1" customWidth="1"/>
    <col min="82" max="82" width="11" bestFit="1" customWidth="1"/>
    <col min="83" max="95" width="12" bestFit="1" customWidth="1"/>
    <col min="96" max="96" width="10" bestFit="1" customWidth="1"/>
    <col min="97" max="107" width="12" bestFit="1" customWidth="1"/>
    <col min="108" max="108" width="11" bestFit="1" customWidth="1"/>
    <col min="109" max="119" width="12" bestFit="1" customWidth="1"/>
    <col min="120" max="120" width="11" bestFit="1" customWidth="1"/>
    <col min="121" max="121" width="12" bestFit="1" customWidth="1"/>
    <col min="122" max="122" width="11" bestFit="1" customWidth="1"/>
    <col min="123" max="145" width="12" bestFit="1" customWidth="1"/>
    <col min="146" max="146" width="9" bestFit="1" customWidth="1"/>
    <col min="147" max="149" width="12" bestFit="1" customWidth="1"/>
    <col min="150" max="150" width="9" bestFit="1" customWidth="1"/>
    <col min="151" max="159" width="12" bestFit="1" customWidth="1"/>
    <col min="160" max="160" width="11" bestFit="1" customWidth="1"/>
    <col min="161" max="163" width="12" bestFit="1" customWidth="1"/>
    <col min="164" max="164" width="11" bestFit="1" customWidth="1"/>
    <col min="165" max="174" width="12" bestFit="1" customWidth="1"/>
    <col min="175" max="175" width="11" bestFit="1" customWidth="1"/>
    <col min="176" max="181" width="12" bestFit="1" customWidth="1"/>
    <col min="182" max="182" width="11" bestFit="1" customWidth="1"/>
    <col min="183" max="187" width="12" bestFit="1" customWidth="1"/>
    <col min="188" max="188" width="11" bestFit="1" customWidth="1"/>
    <col min="189" max="190" width="12" bestFit="1" customWidth="1"/>
    <col min="191" max="191" width="11" bestFit="1" customWidth="1"/>
    <col min="192" max="198" width="12" bestFit="1" customWidth="1"/>
    <col min="199" max="199" width="10" bestFit="1" customWidth="1"/>
    <col min="200" max="205" width="12" bestFit="1" customWidth="1"/>
    <col min="206" max="206" width="10" bestFit="1" customWidth="1"/>
    <col min="207" max="209" width="12" bestFit="1" customWidth="1"/>
    <col min="210" max="210" width="10" bestFit="1" customWidth="1"/>
    <col min="211" max="226" width="12" bestFit="1" customWidth="1"/>
    <col min="227" max="227" width="9" bestFit="1" customWidth="1"/>
    <col min="228" max="242" width="12" bestFit="1" customWidth="1"/>
    <col min="243" max="243" width="11" bestFit="1" customWidth="1"/>
    <col min="244" max="254" width="12" bestFit="1" customWidth="1"/>
    <col min="255" max="255" width="11" bestFit="1" customWidth="1"/>
    <col min="256" max="284" width="12" bestFit="1" customWidth="1"/>
    <col min="285" max="285" width="11" bestFit="1" customWidth="1"/>
    <col min="286" max="289" width="12" bestFit="1" customWidth="1"/>
    <col min="290" max="290" width="11" bestFit="1" customWidth="1"/>
    <col min="291" max="300" width="12" bestFit="1" customWidth="1"/>
    <col min="301" max="301" width="11" bestFit="1" customWidth="1"/>
    <col min="302" max="310" width="12" bestFit="1" customWidth="1"/>
    <col min="311" max="311" width="9" bestFit="1" customWidth="1"/>
    <col min="312" max="328" width="12" bestFit="1" customWidth="1"/>
    <col min="329" max="329" width="8" bestFit="1" customWidth="1"/>
    <col min="330" max="339" width="12" bestFit="1" customWidth="1"/>
    <col min="340" max="340" width="11" bestFit="1" customWidth="1"/>
    <col min="341" max="342" width="12" bestFit="1" customWidth="1"/>
    <col min="343" max="343" width="11" bestFit="1" customWidth="1"/>
    <col min="344" max="347" width="12" bestFit="1" customWidth="1"/>
    <col min="348" max="348" width="11" bestFit="1" customWidth="1"/>
    <col min="349" max="352" width="12" bestFit="1" customWidth="1"/>
    <col min="353" max="353" width="11" bestFit="1" customWidth="1"/>
    <col min="354" max="357" width="12" bestFit="1" customWidth="1"/>
    <col min="358" max="358" width="11" bestFit="1" customWidth="1"/>
    <col min="359" max="368" width="12" bestFit="1" customWidth="1"/>
    <col min="369" max="369" width="11" bestFit="1" customWidth="1"/>
    <col min="370" max="380" width="12" bestFit="1" customWidth="1"/>
    <col min="381" max="381" width="9" bestFit="1" customWidth="1"/>
    <col min="382" max="386" width="12" bestFit="1" customWidth="1"/>
    <col min="387" max="387" width="9" bestFit="1" customWidth="1"/>
    <col min="388" max="394" width="12" bestFit="1" customWidth="1"/>
    <col min="395" max="395" width="11" bestFit="1" customWidth="1"/>
    <col min="396" max="403" width="12" bestFit="1" customWidth="1"/>
    <col min="404" max="404" width="11" bestFit="1" customWidth="1"/>
    <col min="405" max="408" width="12" bestFit="1" customWidth="1"/>
    <col min="409" max="409" width="11" bestFit="1" customWidth="1"/>
    <col min="410" max="415" width="12" bestFit="1" customWidth="1"/>
    <col min="416" max="416" width="11" bestFit="1" customWidth="1"/>
    <col min="417" max="421" width="12" bestFit="1" customWidth="1"/>
    <col min="422" max="422" width="11" bestFit="1" customWidth="1"/>
    <col min="423" max="440" width="12" bestFit="1" customWidth="1"/>
    <col min="441" max="441" width="10" bestFit="1" customWidth="1"/>
    <col min="442" max="445" width="12" bestFit="1" customWidth="1"/>
    <col min="446" max="446" width="10" bestFit="1" customWidth="1"/>
    <col min="447" max="451" width="12" bestFit="1" customWidth="1"/>
    <col min="452" max="452" width="10" bestFit="1" customWidth="1"/>
    <col min="453" max="458" width="12" bestFit="1" customWidth="1"/>
    <col min="459" max="459" width="11" bestFit="1" customWidth="1"/>
    <col min="460" max="468" width="12" bestFit="1" customWidth="1"/>
    <col min="469" max="469" width="11" bestFit="1" customWidth="1"/>
    <col min="470" max="471" width="12" bestFit="1" customWidth="1"/>
    <col min="472" max="473" width="11" bestFit="1" customWidth="1"/>
    <col min="474" max="478" width="12" bestFit="1" customWidth="1"/>
    <col min="479" max="479" width="11" bestFit="1" customWidth="1"/>
    <col min="480" max="485" width="12" bestFit="1" customWidth="1"/>
    <col min="486" max="486" width="11" bestFit="1" customWidth="1"/>
    <col min="487" max="500" width="12" bestFit="1" customWidth="1"/>
    <col min="501" max="501" width="8" bestFit="1" customWidth="1"/>
    <col min="502" max="505" width="12" bestFit="1" customWidth="1"/>
    <col min="506" max="506" width="8" bestFit="1" customWidth="1"/>
    <col min="507" max="519" width="12" bestFit="1" customWidth="1"/>
    <col min="520" max="520" width="11" bestFit="1" customWidth="1"/>
    <col min="521" max="521" width="12" bestFit="1" customWidth="1"/>
    <col min="522" max="522" width="11" bestFit="1" customWidth="1"/>
    <col min="523" max="539" width="12" bestFit="1" customWidth="1"/>
    <col min="540" max="540" width="11" bestFit="1" customWidth="1"/>
    <col min="541" max="541" width="12" bestFit="1" customWidth="1"/>
    <col min="542" max="542" width="11" bestFit="1" customWidth="1"/>
    <col min="543" max="548" width="12" bestFit="1" customWidth="1"/>
    <col min="549" max="549" width="10" bestFit="1" customWidth="1"/>
    <col min="550" max="554" width="12" bestFit="1" customWidth="1"/>
    <col min="555" max="555" width="10" bestFit="1" customWidth="1"/>
    <col min="556" max="558" width="12" bestFit="1" customWidth="1"/>
    <col min="559" max="559" width="9" bestFit="1" customWidth="1"/>
    <col min="560" max="560" width="10" bestFit="1" customWidth="1"/>
    <col min="561" max="587" width="12" bestFit="1" customWidth="1"/>
    <col min="588" max="588" width="11" bestFit="1" customWidth="1"/>
    <col min="589" max="589" width="12" bestFit="1" customWidth="1"/>
    <col min="590" max="590" width="11" bestFit="1" customWidth="1"/>
    <col min="591" max="598" width="12" bestFit="1" customWidth="1"/>
    <col min="599" max="600" width="11" bestFit="1" customWidth="1"/>
    <col min="601" max="608" width="12" bestFit="1" customWidth="1"/>
    <col min="609" max="609" width="7.140625" bestFit="1" customWidth="1"/>
    <col min="610" max="622" width="12" bestFit="1" customWidth="1"/>
    <col min="623" max="623" width="11" bestFit="1" customWidth="1"/>
    <col min="624" max="625" width="12" bestFit="1" customWidth="1"/>
    <col min="626" max="626" width="11" bestFit="1" customWidth="1"/>
    <col min="627" max="634" width="12" bestFit="1" customWidth="1"/>
    <col min="635" max="635" width="11" bestFit="1" customWidth="1"/>
    <col min="636" max="645" width="12" bestFit="1" customWidth="1"/>
    <col min="646" max="646" width="11" bestFit="1" customWidth="1"/>
    <col min="647" max="655" width="12" bestFit="1" customWidth="1"/>
    <col min="656" max="656" width="10" bestFit="1" customWidth="1"/>
    <col min="657" max="686" width="12" bestFit="1" customWidth="1"/>
    <col min="687" max="687" width="11" bestFit="1" customWidth="1"/>
    <col min="688" max="700" width="12" bestFit="1" customWidth="1"/>
    <col min="701" max="701" width="11" bestFit="1" customWidth="1"/>
    <col min="702" max="708" width="12" bestFit="1" customWidth="1"/>
    <col min="709" max="710" width="11" bestFit="1" customWidth="1"/>
    <col min="711" max="714" width="12" bestFit="1" customWidth="1"/>
    <col min="715" max="715" width="6.140625" bestFit="1" customWidth="1"/>
    <col min="716" max="719" width="12" bestFit="1" customWidth="1"/>
    <col min="720" max="720" width="8" bestFit="1" customWidth="1"/>
    <col min="721" max="721" width="7.140625" bestFit="1" customWidth="1"/>
    <col min="722" max="725" width="12" bestFit="1" customWidth="1"/>
    <col min="726" max="726" width="7" bestFit="1" customWidth="1"/>
    <col min="727" max="728" width="12" bestFit="1" customWidth="1"/>
    <col min="729" max="729" width="8" bestFit="1" customWidth="1"/>
    <col min="730" max="735" width="12" bestFit="1" customWidth="1"/>
    <col min="736" max="736" width="11" bestFit="1" customWidth="1"/>
    <col min="737" max="759" width="12" bestFit="1" customWidth="1"/>
    <col min="760" max="760" width="11" bestFit="1" customWidth="1"/>
    <col min="761" max="762" width="12" bestFit="1" customWidth="1"/>
    <col min="763" max="763" width="11" bestFit="1" customWidth="1"/>
    <col min="764" max="765" width="12" bestFit="1" customWidth="1"/>
    <col min="766" max="766" width="11" bestFit="1" customWidth="1"/>
    <col min="767" max="779" width="12" bestFit="1" customWidth="1"/>
    <col min="780" max="780" width="10" bestFit="1" customWidth="1"/>
    <col min="781" max="785" width="12" bestFit="1" customWidth="1"/>
    <col min="786" max="786" width="10" bestFit="1" customWidth="1"/>
    <col min="787" max="805" width="12" bestFit="1" customWidth="1"/>
    <col min="806" max="806" width="11" bestFit="1" customWidth="1"/>
    <col min="807" max="808" width="12" bestFit="1" customWidth="1"/>
    <col min="809" max="810" width="11" bestFit="1" customWidth="1"/>
    <col min="811" max="812" width="12" bestFit="1" customWidth="1"/>
    <col min="813" max="813" width="11" bestFit="1" customWidth="1"/>
    <col min="814" max="818" width="12" bestFit="1" customWidth="1"/>
    <col min="819" max="820" width="11" bestFit="1" customWidth="1"/>
    <col min="821" max="830" width="12" bestFit="1" customWidth="1"/>
    <col min="831" max="831" width="9" bestFit="1" customWidth="1"/>
    <col min="832" max="832" width="12" bestFit="1" customWidth="1"/>
    <col min="833" max="833" width="9" bestFit="1" customWidth="1"/>
    <col min="834" max="834" width="12" bestFit="1" customWidth="1"/>
    <col min="835" max="835" width="9" bestFit="1" customWidth="1"/>
    <col min="836" max="837" width="12" bestFit="1" customWidth="1"/>
    <col min="838" max="838" width="7.140625" bestFit="1" customWidth="1"/>
    <col min="839" max="861" width="12" bestFit="1" customWidth="1"/>
    <col min="862" max="862" width="11" bestFit="1" customWidth="1"/>
    <col min="863" max="866" width="12" bestFit="1" customWidth="1"/>
    <col min="867" max="867" width="11" bestFit="1" customWidth="1"/>
    <col min="868" max="873" width="12" bestFit="1" customWidth="1"/>
    <col min="874" max="874" width="11" bestFit="1" customWidth="1"/>
    <col min="875" max="880" width="12" bestFit="1" customWidth="1"/>
    <col min="881" max="881" width="11" bestFit="1" customWidth="1"/>
    <col min="882" max="887" width="12" bestFit="1" customWidth="1"/>
    <col min="888" max="888" width="11" bestFit="1" customWidth="1"/>
    <col min="889" max="901" width="12" bestFit="1" customWidth="1"/>
    <col min="902" max="902" width="10" bestFit="1" customWidth="1"/>
    <col min="903" max="904" width="12" bestFit="1" customWidth="1"/>
    <col min="905" max="905" width="10" bestFit="1" customWidth="1"/>
    <col min="906" max="908" width="12" bestFit="1" customWidth="1"/>
    <col min="909" max="909" width="10" bestFit="1" customWidth="1"/>
    <col min="910" max="912" width="12" bestFit="1" customWidth="1"/>
    <col min="913" max="913" width="10" bestFit="1" customWidth="1"/>
    <col min="914" max="916" width="12" bestFit="1" customWidth="1"/>
    <col min="917" max="917" width="11" bestFit="1" customWidth="1"/>
    <col min="918" max="921" width="12" bestFit="1" customWidth="1"/>
    <col min="922" max="922" width="11" bestFit="1" customWidth="1"/>
    <col min="923" max="925" width="12" bestFit="1" customWidth="1"/>
    <col min="926" max="926" width="11" bestFit="1" customWidth="1"/>
    <col min="927" max="934" width="12" bestFit="1" customWidth="1"/>
    <col min="935" max="935" width="11" bestFit="1" customWidth="1"/>
    <col min="936" max="954" width="12" bestFit="1" customWidth="1"/>
    <col min="955" max="955" width="8" bestFit="1" customWidth="1"/>
    <col min="956" max="956" width="12" bestFit="1" customWidth="1"/>
    <col min="957" max="957" width="8" bestFit="1" customWidth="1"/>
    <col min="958" max="959" width="12" bestFit="1" customWidth="1"/>
    <col min="960" max="961" width="7.140625" bestFit="1" customWidth="1"/>
    <col min="962" max="967" width="12" bestFit="1" customWidth="1"/>
    <col min="968" max="968" width="8" bestFit="1" customWidth="1"/>
    <col min="969" max="971" width="12" bestFit="1" customWidth="1"/>
    <col min="972" max="972" width="8" bestFit="1" customWidth="1"/>
    <col min="973" max="975" width="12" bestFit="1" customWidth="1"/>
    <col min="976" max="976" width="11" bestFit="1" customWidth="1"/>
    <col min="977" max="977" width="12" bestFit="1" customWidth="1"/>
    <col min="978" max="978" width="11" bestFit="1" customWidth="1"/>
    <col min="979" max="986" width="12" bestFit="1" customWidth="1"/>
    <col min="987" max="987" width="11" bestFit="1" customWidth="1"/>
    <col min="988" max="995" width="12" bestFit="1" customWidth="1"/>
    <col min="996" max="996" width="11" bestFit="1" customWidth="1"/>
    <col min="997" max="1007" width="12" bestFit="1" customWidth="1"/>
    <col min="1008" max="1008" width="11" bestFit="1" customWidth="1"/>
    <col min="1009" max="1012" width="12" bestFit="1" customWidth="1"/>
    <col min="1013" max="1013" width="10" bestFit="1" customWidth="1"/>
    <col min="1014" max="1014" width="12" bestFit="1" customWidth="1"/>
    <col min="1015" max="1016" width="10" bestFit="1" customWidth="1"/>
    <col min="1017" max="1022" width="12" bestFit="1" customWidth="1"/>
    <col min="1023" max="1023" width="9" bestFit="1" customWidth="1"/>
    <col min="1024" max="1035" width="12" bestFit="1" customWidth="1"/>
    <col min="1036" max="1036" width="11" bestFit="1" customWidth="1"/>
    <col min="1037" max="1048" width="12" bestFit="1" customWidth="1"/>
    <col min="1049" max="1049" width="11" bestFit="1" customWidth="1"/>
    <col min="1050" max="1070" width="12" bestFit="1" customWidth="1"/>
    <col min="1071" max="1071" width="9" bestFit="1" customWidth="1"/>
    <col min="1072" max="1078" width="12" bestFit="1" customWidth="1"/>
    <col min="1079" max="1079" width="7.140625" bestFit="1" customWidth="1"/>
    <col min="1080" max="1086" width="12" bestFit="1" customWidth="1"/>
    <col min="1087" max="1087" width="9" bestFit="1" customWidth="1"/>
    <col min="1088" max="1089" width="12" bestFit="1" customWidth="1"/>
    <col min="1090" max="1090" width="11" bestFit="1" customWidth="1"/>
    <col min="1091" max="1100" width="12" bestFit="1" customWidth="1"/>
    <col min="1101" max="1101" width="11" bestFit="1" customWidth="1"/>
    <col min="1102" max="1106" width="12" bestFit="1" customWidth="1"/>
    <col min="1107" max="1107" width="11" bestFit="1" customWidth="1"/>
    <col min="1108" max="1118" width="12" bestFit="1" customWidth="1"/>
    <col min="1119" max="1119" width="11" bestFit="1" customWidth="1"/>
    <col min="1120" max="1146" width="12" bestFit="1" customWidth="1"/>
    <col min="1147" max="1147" width="11" bestFit="1" customWidth="1"/>
    <col min="1148" max="1154" width="12" bestFit="1" customWidth="1"/>
    <col min="1155" max="1155" width="11" bestFit="1" customWidth="1"/>
    <col min="1156" max="1156" width="12" bestFit="1" customWidth="1"/>
    <col min="1157" max="1157" width="11" bestFit="1" customWidth="1"/>
    <col min="1158" max="1165" width="12" bestFit="1" customWidth="1"/>
    <col min="1166" max="1166" width="10" bestFit="1" customWidth="1"/>
    <col min="1167" max="1168" width="12" bestFit="1" customWidth="1"/>
    <col min="1169" max="1169" width="11" bestFit="1" customWidth="1"/>
    <col min="1170" max="1170" width="12" bestFit="1" customWidth="1"/>
    <col min="1171" max="1171" width="11" bestFit="1" customWidth="1"/>
    <col min="1172" max="1177" width="12" bestFit="1" customWidth="1"/>
    <col min="1178" max="1178" width="11" bestFit="1" customWidth="1"/>
    <col min="1179" max="1184" width="12" bestFit="1" customWidth="1"/>
    <col min="1185" max="1185" width="12.5703125" bestFit="1" customWidth="1"/>
  </cols>
  <sheetData>
    <row r="3" spans="1:1185" x14ac:dyDescent="0.25">
      <c r="A3" s="4" t="s">
        <v>109</v>
      </c>
      <c r="B3" s="4" t="s">
        <v>108</v>
      </c>
    </row>
    <row r="4" spans="1:1185" x14ac:dyDescent="0.25">
      <c r="B4" s="1" t="s">
        <v>117</v>
      </c>
      <c r="AL4" s="1" t="s">
        <v>118</v>
      </c>
      <c r="AM4" s="1" t="s">
        <v>119</v>
      </c>
      <c r="BJ4" s="1" t="s">
        <v>120</v>
      </c>
      <c r="BK4" s="1" t="s">
        <v>121</v>
      </c>
      <c r="CE4" s="1" t="s">
        <v>122</v>
      </c>
      <c r="CF4" s="1" t="s">
        <v>123</v>
      </c>
      <c r="CY4" s="1" t="s">
        <v>124</v>
      </c>
      <c r="CZ4" s="1" t="s">
        <v>125</v>
      </c>
      <c r="DO4" s="1" t="s">
        <v>126</v>
      </c>
      <c r="DP4" s="1" t="s">
        <v>127</v>
      </c>
      <c r="EJ4" s="1" t="s">
        <v>128</v>
      </c>
      <c r="EK4" s="1" t="s">
        <v>129</v>
      </c>
      <c r="EY4" s="1" t="s">
        <v>130</v>
      </c>
      <c r="EZ4" s="1" t="s">
        <v>131</v>
      </c>
      <c r="FR4" s="1" t="s">
        <v>132</v>
      </c>
      <c r="FS4" s="1" t="s">
        <v>133</v>
      </c>
      <c r="GL4" s="1" t="s">
        <v>134</v>
      </c>
      <c r="GM4" s="1" t="s">
        <v>135</v>
      </c>
      <c r="HI4" s="1" t="s">
        <v>136</v>
      </c>
      <c r="HJ4" s="1" t="s">
        <v>137</v>
      </c>
      <c r="ID4" s="1" t="s">
        <v>138</v>
      </c>
      <c r="IE4" s="1" t="s">
        <v>139</v>
      </c>
      <c r="IW4" s="1" t="s">
        <v>140</v>
      </c>
      <c r="IX4" s="1" t="s">
        <v>141</v>
      </c>
      <c r="JN4" s="1" t="s">
        <v>142</v>
      </c>
      <c r="JO4" s="1" t="s">
        <v>143</v>
      </c>
      <c r="KF4" s="1" t="s">
        <v>144</v>
      </c>
      <c r="KG4" s="1" t="s">
        <v>145</v>
      </c>
      <c r="KV4" s="1" t="s">
        <v>146</v>
      </c>
      <c r="KW4" s="1" t="s">
        <v>147</v>
      </c>
      <c r="LR4" s="1" t="s">
        <v>148</v>
      </c>
      <c r="LS4" s="1" t="s">
        <v>149</v>
      </c>
      <c r="MK4" s="1" t="s">
        <v>150</v>
      </c>
      <c r="ML4" s="1" t="s">
        <v>151</v>
      </c>
      <c r="NF4" s="1" t="s">
        <v>152</v>
      </c>
      <c r="NG4" s="1" t="s">
        <v>153</v>
      </c>
      <c r="NX4" s="1" t="s">
        <v>154</v>
      </c>
      <c r="NY4" s="1" t="s">
        <v>155</v>
      </c>
      <c r="OT4" s="1" t="s">
        <v>156</v>
      </c>
      <c r="OU4" s="1" t="s">
        <v>157</v>
      </c>
      <c r="PL4" s="1" t="s">
        <v>158</v>
      </c>
      <c r="PM4" s="1" t="s">
        <v>159</v>
      </c>
      <c r="QK4" s="1" t="s">
        <v>160</v>
      </c>
      <c r="QL4" s="1" t="s">
        <v>161</v>
      </c>
      <c r="RF4" s="1" t="s">
        <v>162</v>
      </c>
      <c r="RG4" s="1" t="s">
        <v>163</v>
      </c>
      <c r="RX4" s="1" t="s">
        <v>164</v>
      </c>
      <c r="RY4" s="1" t="s">
        <v>165</v>
      </c>
      <c r="SP4" s="1" t="s">
        <v>166</v>
      </c>
      <c r="SQ4" s="1" t="s">
        <v>167</v>
      </c>
      <c r="TH4" s="1" t="s">
        <v>168</v>
      </c>
      <c r="TI4" s="1" t="s">
        <v>169</v>
      </c>
      <c r="TY4" s="1" t="s">
        <v>170</v>
      </c>
      <c r="TZ4" s="1" t="s">
        <v>171</v>
      </c>
      <c r="UR4" s="1" t="s">
        <v>172</v>
      </c>
      <c r="US4" s="1" t="s">
        <v>173</v>
      </c>
      <c r="VK4" s="1" t="s">
        <v>174</v>
      </c>
      <c r="VL4" s="1" t="s">
        <v>175</v>
      </c>
      <c r="WC4" s="1" t="s">
        <v>176</v>
      </c>
      <c r="WD4" s="1" t="s">
        <v>177</v>
      </c>
      <c r="WT4" s="1" t="s">
        <v>178</v>
      </c>
      <c r="WU4" s="1" t="s">
        <v>179</v>
      </c>
      <c r="XJ4" s="1" t="s">
        <v>180</v>
      </c>
      <c r="XK4" s="1" t="s">
        <v>181</v>
      </c>
      <c r="YE4" s="1" t="s">
        <v>182</v>
      </c>
      <c r="YF4" s="1" t="s">
        <v>183</v>
      </c>
      <c r="YZ4" s="1" t="s">
        <v>184</v>
      </c>
      <c r="ZA4" s="1" t="s">
        <v>185</v>
      </c>
      <c r="ZS4" s="1" t="s">
        <v>186</v>
      </c>
      <c r="ZT4" s="1" t="s">
        <v>187</v>
      </c>
      <c r="AAK4" s="1" t="s">
        <v>188</v>
      </c>
      <c r="AAL4" s="1" t="s">
        <v>189</v>
      </c>
      <c r="ABF4" s="1" t="s">
        <v>190</v>
      </c>
      <c r="ABG4" s="1" t="s">
        <v>191</v>
      </c>
      <c r="ACA4" s="1" t="s">
        <v>192</v>
      </c>
      <c r="ACB4" s="1" t="s">
        <v>193</v>
      </c>
      <c r="ACR4" s="1" t="s">
        <v>194</v>
      </c>
      <c r="ACS4" s="1" t="s">
        <v>195</v>
      </c>
      <c r="ADN4" s="1" t="s">
        <v>196</v>
      </c>
      <c r="ADO4" s="1" t="s">
        <v>197</v>
      </c>
      <c r="AEE4" s="1" t="s">
        <v>198</v>
      </c>
      <c r="AEF4" s="1" t="s">
        <v>199</v>
      </c>
      <c r="AEW4" s="1" t="s">
        <v>200</v>
      </c>
      <c r="AEX4" s="1" t="s">
        <v>201</v>
      </c>
      <c r="AFU4" s="1" t="s">
        <v>202</v>
      </c>
      <c r="AFV4" s="1" t="s">
        <v>203</v>
      </c>
      <c r="AGS4" s="1" t="s">
        <v>204</v>
      </c>
      <c r="AGT4" s="1" t="s">
        <v>205</v>
      </c>
      <c r="AHI4" s="1" t="s">
        <v>206</v>
      </c>
      <c r="AHJ4" s="1" t="s">
        <v>207</v>
      </c>
      <c r="AID4" s="1" t="s">
        <v>208</v>
      </c>
      <c r="AIE4" s="1" t="s">
        <v>209</v>
      </c>
      <c r="AIW4" s="1" t="s">
        <v>210</v>
      </c>
      <c r="AIX4" s="1" t="s">
        <v>211</v>
      </c>
      <c r="AJQ4" s="1" t="s">
        <v>212</v>
      </c>
      <c r="AJR4" s="1" t="s">
        <v>213</v>
      </c>
      <c r="AKM4" s="1" t="s">
        <v>214</v>
      </c>
      <c r="AKN4" s="1" t="s">
        <v>215</v>
      </c>
      <c r="ALF4" s="1" t="s">
        <v>216</v>
      </c>
      <c r="ALG4" s="1" t="s">
        <v>217</v>
      </c>
      <c r="ALX4" s="1" t="s">
        <v>218</v>
      </c>
      <c r="ALY4" s="1" t="s">
        <v>219</v>
      </c>
      <c r="AMM4" s="1" t="s">
        <v>220</v>
      </c>
      <c r="AMN4" s="1" t="s">
        <v>221</v>
      </c>
      <c r="ANG4" s="1" t="s">
        <v>222</v>
      </c>
      <c r="ANH4" s="1" t="s">
        <v>223</v>
      </c>
      <c r="AOA4" s="1" t="s">
        <v>224</v>
      </c>
      <c r="AOB4" s="1" t="s">
        <v>225</v>
      </c>
      <c r="AOW4" s="1" t="s">
        <v>226</v>
      </c>
      <c r="AOX4" s="1" t="s">
        <v>227</v>
      </c>
      <c r="APQ4" s="1" t="s">
        <v>228</v>
      </c>
      <c r="APR4" s="1" t="s">
        <v>229</v>
      </c>
      <c r="AQF4" s="1" t="s">
        <v>230</v>
      </c>
      <c r="AQG4" s="1" t="s">
        <v>231</v>
      </c>
      <c r="AQW4" s="1" t="s">
        <v>232</v>
      </c>
      <c r="AQX4" s="1" t="s">
        <v>233</v>
      </c>
      <c r="ARS4" s="1" t="s">
        <v>234</v>
      </c>
      <c r="ART4" s="1" t="s">
        <v>235</v>
      </c>
      <c r="ASN4" s="1" t="s">
        <v>236</v>
      </c>
      <c r="ASO4" s="1" t="s">
        <v>79</v>
      </c>
    </row>
    <row r="5" spans="1:1185" x14ac:dyDescent="0.25">
      <c r="A5" s="4" t="s">
        <v>78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103</v>
      </c>
      <c r="V5" s="2" t="s">
        <v>104</v>
      </c>
      <c r="W5" s="2" t="s">
        <v>106</v>
      </c>
      <c r="X5" s="2" t="s">
        <v>237</v>
      </c>
      <c r="Y5" s="2" t="s">
        <v>238</v>
      </c>
      <c r="Z5" s="2" t="s">
        <v>239</v>
      </c>
      <c r="AA5" s="2" t="s">
        <v>240</v>
      </c>
      <c r="AB5" s="2" t="s">
        <v>241</v>
      </c>
      <c r="AC5" s="2" t="s">
        <v>242</v>
      </c>
      <c r="AD5" s="2" t="s">
        <v>243</v>
      </c>
      <c r="AE5" s="2" t="s">
        <v>244</v>
      </c>
      <c r="AF5" s="2" t="s">
        <v>245</v>
      </c>
      <c r="AG5" s="2" t="s">
        <v>246</v>
      </c>
      <c r="AH5" s="2" t="s">
        <v>247</v>
      </c>
      <c r="AI5" s="2" t="s">
        <v>248</v>
      </c>
      <c r="AJ5" s="2" t="s">
        <v>249</v>
      </c>
      <c r="AK5" s="2" t="s">
        <v>250</v>
      </c>
      <c r="AM5" s="2" t="s">
        <v>83</v>
      </c>
      <c r="AN5" s="2" t="s">
        <v>84</v>
      </c>
      <c r="AO5" s="2" t="s">
        <v>85</v>
      </c>
      <c r="AP5" s="2" t="s">
        <v>90</v>
      </c>
      <c r="AQ5" s="2" t="s">
        <v>92</v>
      </c>
      <c r="AR5" s="2" t="s">
        <v>93</v>
      </c>
      <c r="AS5" s="2" t="s">
        <v>96</v>
      </c>
      <c r="AT5" s="2" t="s">
        <v>101</v>
      </c>
      <c r="AU5" s="2" t="s">
        <v>102</v>
      </c>
      <c r="AV5" s="2" t="s">
        <v>103</v>
      </c>
      <c r="AW5" s="2" t="s">
        <v>104</v>
      </c>
      <c r="AX5" s="2" t="s">
        <v>106</v>
      </c>
      <c r="AY5" s="2" t="s">
        <v>238</v>
      </c>
      <c r="AZ5" s="2" t="s">
        <v>239</v>
      </c>
      <c r="BA5" s="2" t="s">
        <v>240</v>
      </c>
      <c r="BB5" s="2" t="s">
        <v>242</v>
      </c>
      <c r="BC5" s="2" t="s">
        <v>243</v>
      </c>
      <c r="BD5" s="2" t="s">
        <v>244</v>
      </c>
      <c r="BE5" s="2" t="s">
        <v>245</v>
      </c>
      <c r="BF5" s="2" t="s">
        <v>246</v>
      </c>
      <c r="BG5" s="2" t="s">
        <v>247</v>
      </c>
      <c r="BH5" s="2" t="s">
        <v>249</v>
      </c>
      <c r="BI5" s="2" t="s">
        <v>250</v>
      </c>
      <c r="BK5" s="2" t="s">
        <v>82</v>
      </c>
      <c r="BL5" s="2" t="s">
        <v>83</v>
      </c>
      <c r="BM5" s="2" t="s">
        <v>84</v>
      </c>
      <c r="BN5" s="2" t="s">
        <v>90</v>
      </c>
      <c r="BO5" s="2" t="s">
        <v>91</v>
      </c>
      <c r="BP5" s="2" t="s">
        <v>93</v>
      </c>
      <c r="BQ5" s="2" t="s">
        <v>95</v>
      </c>
      <c r="BR5" s="2" t="s">
        <v>97</v>
      </c>
      <c r="BS5" s="2" t="s">
        <v>101</v>
      </c>
      <c r="BT5" s="2" t="s">
        <v>102</v>
      </c>
      <c r="BU5" s="2" t="s">
        <v>103</v>
      </c>
      <c r="BV5" s="2" t="s">
        <v>104</v>
      </c>
      <c r="BW5" s="2" t="s">
        <v>106</v>
      </c>
      <c r="BX5" s="2" t="s">
        <v>237</v>
      </c>
      <c r="BY5" s="2" t="s">
        <v>238</v>
      </c>
      <c r="BZ5" s="2" t="s">
        <v>239</v>
      </c>
      <c r="CA5" s="2" t="s">
        <v>245</v>
      </c>
      <c r="CB5" s="2" t="s">
        <v>246</v>
      </c>
      <c r="CC5" s="2" t="s">
        <v>247</v>
      </c>
      <c r="CD5" s="2" t="s">
        <v>250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88</v>
      </c>
      <c r="CL5" s="2" t="s">
        <v>89</v>
      </c>
      <c r="CM5" s="2" t="s">
        <v>93</v>
      </c>
      <c r="CN5" s="2" t="s">
        <v>97</v>
      </c>
      <c r="CO5" s="2" t="s">
        <v>101</v>
      </c>
      <c r="CP5" s="2" t="s">
        <v>103</v>
      </c>
      <c r="CQ5" s="2" t="s">
        <v>238</v>
      </c>
      <c r="CR5" s="2" t="s">
        <v>239</v>
      </c>
      <c r="CS5" s="2" t="s">
        <v>243</v>
      </c>
      <c r="CT5" s="2" t="s">
        <v>245</v>
      </c>
      <c r="CU5" s="2" t="s">
        <v>246</v>
      </c>
      <c r="CV5" s="2" t="s">
        <v>247</v>
      </c>
      <c r="CW5" s="2" t="s">
        <v>248</v>
      </c>
      <c r="CX5" s="2" t="s">
        <v>250</v>
      </c>
      <c r="CZ5" s="2" t="s">
        <v>85</v>
      </c>
      <c r="DA5" s="2" t="s">
        <v>92</v>
      </c>
      <c r="DB5" s="2" t="s">
        <v>97</v>
      </c>
      <c r="DC5" s="2" t="s">
        <v>101</v>
      </c>
      <c r="DD5" s="2" t="s">
        <v>102</v>
      </c>
      <c r="DE5" s="2" t="s">
        <v>106</v>
      </c>
      <c r="DF5" s="2" t="s">
        <v>239</v>
      </c>
      <c r="DG5" s="2" t="s">
        <v>240</v>
      </c>
      <c r="DH5" s="2" t="s">
        <v>241</v>
      </c>
      <c r="DI5" s="2" t="s">
        <v>242</v>
      </c>
      <c r="DJ5" s="2" t="s">
        <v>245</v>
      </c>
      <c r="DK5" s="2" t="s">
        <v>246</v>
      </c>
      <c r="DL5" s="2" t="s">
        <v>247</v>
      </c>
      <c r="DM5" s="2" t="s">
        <v>249</v>
      </c>
      <c r="DN5" s="2" t="s">
        <v>250</v>
      </c>
      <c r="DP5" s="2" t="s">
        <v>82</v>
      </c>
      <c r="DQ5" s="2" t="s">
        <v>84</v>
      </c>
      <c r="DR5" s="2" t="s">
        <v>251</v>
      </c>
      <c r="DS5" s="2" t="s">
        <v>90</v>
      </c>
      <c r="DT5" s="2" t="s">
        <v>91</v>
      </c>
      <c r="DU5" s="2" t="s">
        <v>96</v>
      </c>
      <c r="DV5" s="2" t="s">
        <v>97</v>
      </c>
      <c r="DW5" s="2" t="s">
        <v>99</v>
      </c>
      <c r="DX5" s="2" t="s">
        <v>100</v>
      </c>
      <c r="DY5" s="2" t="s">
        <v>101</v>
      </c>
      <c r="DZ5" s="2" t="s">
        <v>103</v>
      </c>
      <c r="EA5" s="2" t="s">
        <v>104</v>
      </c>
      <c r="EB5" s="2" t="s">
        <v>106</v>
      </c>
      <c r="EC5" s="2" t="s">
        <v>237</v>
      </c>
      <c r="ED5" s="2" t="s">
        <v>238</v>
      </c>
      <c r="EE5" s="2" t="s">
        <v>239</v>
      </c>
      <c r="EF5" s="2" t="s">
        <v>241</v>
      </c>
      <c r="EG5" s="2" t="s">
        <v>243</v>
      </c>
      <c r="EH5" s="2" t="s">
        <v>244</v>
      </c>
      <c r="EI5" s="2" t="s">
        <v>247</v>
      </c>
      <c r="EK5" s="2" t="s">
        <v>82</v>
      </c>
      <c r="EL5" s="2" t="s">
        <v>83</v>
      </c>
      <c r="EM5" s="2" t="s">
        <v>85</v>
      </c>
      <c r="EN5" s="2" t="s">
        <v>86</v>
      </c>
      <c r="EO5" s="2" t="s">
        <v>88</v>
      </c>
      <c r="EP5" s="2" t="s">
        <v>94</v>
      </c>
      <c r="EQ5" s="2" t="s">
        <v>100</v>
      </c>
      <c r="ER5" s="2" t="s">
        <v>101</v>
      </c>
      <c r="ES5" s="2" t="s">
        <v>103</v>
      </c>
      <c r="ET5" s="2" t="s">
        <v>238</v>
      </c>
      <c r="EU5" s="2" t="s">
        <v>239</v>
      </c>
      <c r="EV5" s="2" t="s">
        <v>245</v>
      </c>
      <c r="EW5" s="2" t="s">
        <v>246</v>
      </c>
      <c r="EX5" s="2" t="s">
        <v>250</v>
      </c>
      <c r="EZ5" s="2" t="s">
        <v>82</v>
      </c>
      <c r="FA5" s="2" t="s">
        <v>84</v>
      </c>
      <c r="FB5" s="2" t="s">
        <v>86</v>
      </c>
      <c r="FC5" s="2" t="s">
        <v>89</v>
      </c>
      <c r="FD5" s="2" t="s">
        <v>91</v>
      </c>
      <c r="FE5" s="2" t="s">
        <v>92</v>
      </c>
      <c r="FF5" s="2" t="s">
        <v>95</v>
      </c>
      <c r="FG5" s="2" t="s">
        <v>96</v>
      </c>
      <c r="FH5" s="2" t="s">
        <v>97</v>
      </c>
      <c r="FI5" s="2" t="s">
        <v>102</v>
      </c>
      <c r="FJ5" s="2" t="s">
        <v>103</v>
      </c>
      <c r="FK5" s="2" t="s">
        <v>104</v>
      </c>
      <c r="FL5" s="2" t="s">
        <v>238</v>
      </c>
      <c r="FM5" s="2" t="s">
        <v>239</v>
      </c>
      <c r="FN5" s="2" t="s">
        <v>241</v>
      </c>
      <c r="FO5" s="2" t="s">
        <v>243</v>
      </c>
      <c r="FP5" s="2" t="s">
        <v>244</v>
      </c>
      <c r="FQ5" s="2" t="s">
        <v>246</v>
      </c>
      <c r="FS5" s="2" t="s">
        <v>82</v>
      </c>
      <c r="FT5" s="2" t="s">
        <v>89</v>
      </c>
      <c r="FU5" s="2" t="s">
        <v>91</v>
      </c>
      <c r="FV5" s="2" t="s">
        <v>92</v>
      </c>
      <c r="FW5" s="2" t="s">
        <v>93</v>
      </c>
      <c r="FX5" s="2" t="s">
        <v>94</v>
      </c>
      <c r="FY5" s="2" t="s">
        <v>99</v>
      </c>
      <c r="FZ5" s="2" t="s">
        <v>100</v>
      </c>
      <c r="GA5" s="2" t="s">
        <v>102</v>
      </c>
      <c r="GB5" s="2" t="s">
        <v>103</v>
      </c>
      <c r="GC5" s="2" t="s">
        <v>104</v>
      </c>
      <c r="GD5" s="2" t="s">
        <v>106</v>
      </c>
      <c r="GE5" s="2" t="s">
        <v>238</v>
      </c>
      <c r="GF5" s="2" t="s">
        <v>239</v>
      </c>
      <c r="GG5" s="2" t="s">
        <v>243</v>
      </c>
      <c r="GH5" s="2" t="s">
        <v>244</v>
      </c>
      <c r="GI5" s="2" t="s">
        <v>245</v>
      </c>
      <c r="GJ5" s="2" t="s">
        <v>246</v>
      </c>
      <c r="GK5" s="2" t="s">
        <v>250</v>
      </c>
      <c r="GM5" s="2" t="s">
        <v>82</v>
      </c>
      <c r="GN5" s="2" t="s">
        <v>85</v>
      </c>
      <c r="GO5" s="2" t="s">
        <v>90</v>
      </c>
      <c r="GP5" s="2" t="s">
        <v>91</v>
      </c>
      <c r="GQ5" s="2" t="s">
        <v>92</v>
      </c>
      <c r="GR5" s="2" t="s">
        <v>93</v>
      </c>
      <c r="GS5" s="2" t="s">
        <v>99</v>
      </c>
      <c r="GT5" s="2" t="s">
        <v>100</v>
      </c>
      <c r="GU5" s="2" t="s">
        <v>101</v>
      </c>
      <c r="GV5" s="2" t="s">
        <v>102</v>
      </c>
      <c r="GW5" s="2" t="s">
        <v>103</v>
      </c>
      <c r="GX5" s="2" t="s">
        <v>104</v>
      </c>
      <c r="GY5" s="2" t="s">
        <v>239</v>
      </c>
      <c r="GZ5" s="2" t="s">
        <v>240</v>
      </c>
      <c r="HA5" s="2" t="s">
        <v>241</v>
      </c>
      <c r="HB5" s="2" t="s">
        <v>242</v>
      </c>
      <c r="HC5" s="2" t="s">
        <v>243</v>
      </c>
      <c r="HD5" s="2" t="s">
        <v>245</v>
      </c>
      <c r="HE5" s="2" t="s">
        <v>246</v>
      </c>
      <c r="HF5" s="2" t="s">
        <v>247</v>
      </c>
      <c r="HG5" s="2" t="s">
        <v>248</v>
      </c>
      <c r="HH5" s="2" t="s">
        <v>250</v>
      </c>
      <c r="HJ5" s="2" t="s">
        <v>82</v>
      </c>
      <c r="HK5" s="2" t="s">
        <v>83</v>
      </c>
      <c r="HL5" s="2" t="s">
        <v>84</v>
      </c>
      <c r="HM5" s="2" t="s">
        <v>85</v>
      </c>
      <c r="HN5" s="2" t="s">
        <v>89</v>
      </c>
      <c r="HO5" s="2" t="s">
        <v>90</v>
      </c>
      <c r="HP5" s="2" t="s">
        <v>91</v>
      </c>
      <c r="HQ5" s="2" t="s">
        <v>92</v>
      </c>
      <c r="HR5" s="2" t="s">
        <v>93</v>
      </c>
      <c r="HS5" s="2" t="s">
        <v>103</v>
      </c>
      <c r="HT5" s="2" t="s">
        <v>106</v>
      </c>
      <c r="HU5" s="2" t="s">
        <v>238</v>
      </c>
      <c r="HV5" s="2" t="s">
        <v>239</v>
      </c>
      <c r="HW5" s="2" t="s">
        <v>241</v>
      </c>
      <c r="HX5" s="2" t="s">
        <v>242</v>
      </c>
      <c r="HY5" s="2" t="s">
        <v>243</v>
      </c>
      <c r="HZ5" s="2" t="s">
        <v>245</v>
      </c>
      <c r="IA5" s="2" t="s">
        <v>246</v>
      </c>
      <c r="IB5" s="2" t="s">
        <v>247</v>
      </c>
      <c r="IC5" s="2" t="s">
        <v>248</v>
      </c>
      <c r="IE5" s="2" t="s">
        <v>82</v>
      </c>
      <c r="IF5" s="2" t="s">
        <v>85</v>
      </c>
      <c r="IG5" s="2" t="s">
        <v>86</v>
      </c>
      <c r="IH5" s="2" t="s">
        <v>88</v>
      </c>
      <c r="II5" s="2" t="s">
        <v>90</v>
      </c>
      <c r="IJ5" s="2" t="s">
        <v>92</v>
      </c>
      <c r="IK5" s="2" t="s">
        <v>93</v>
      </c>
      <c r="IL5" s="2" t="s">
        <v>94</v>
      </c>
      <c r="IM5" s="2" t="s">
        <v>97</v>
      </c>
      <c r="IN5" s="2" t="s">
        <v>100</v>
      </c>
      <c r="IO5" s="2" t="s">
        <v>101</v>
      </c>
      <c r="IP5" s="2" t="s">
        <v>102</v>
      </c>
      <c r="IQ5" s="2" t="s">
        <v>103</v>
      </c>
      <c r="IR5" s="2" t="s">
        <v>104</v>
      </c>
      <c r="IS5" s="2" t="s">
        <v>238</v>
      </c>
      <c r="IT5" s="2" t="s">
        <v>241</v>
      </c>
      <c r="IU5" s="2" t="s">
        <v>243</v>
      </c>
      <c r="IV5" s="2" t="s">
        <v>245</v>
      </c>
      <c r="IX5" s="2" t="s">
        <v>82</v>
      </c>
      <c r="IY5" s="2" t="s">
        <v>83</v>
      </c>
      <c r="IZ5" s="2" t="s">
        <v>84</v>
      </c>
      <c r="JA5" s="2" t="s">
        <v>251</v>
      </c>
      <c r="JB5" s="2" t="s">
        <v>89</v>
      </c>
      <c r="JC5" s="2" t="s">
        <v>95</v>
      </c>
      <c r="JD5" s="2" t="s">
        <v>97</v>
      </c>
      <c r="JE5" s="2" t="s">
        <v>102</v>
      </c>
      <c r="JF5" s="2" t="s">
        <v>103</v>
      </c>
      <c r="JG5" s="2" t="s">
        <v>104</v>
      </c>
      <c r="JH5" s="2" t="s">
        <v>238</v>
      </c>
      <c r="JI5" s="2" t="s">
        <v>239</v>
      </c>
      <c r="JJ5" s="2" t="s">
        <v>240</v>
      </c>
      <c r="JK5" s="2" t="s">
        <v>245</v>
      </c>
      <c r="JL5" s="2" t="s">
        <v>249</v>
      </c>
      <c r="JM5" s="2" t="s">
        <v>250</v>
      </c>
      <c r="JO5" s="2" t="s">
        <v>82</v>
      </c>
      <c r="JP5" s="2" t="s">
        <v>83</v>
      </c>
      <c r="JQ5" s="2" t="s">
        <v>84</v>
      </c>
      <c r="JR5" s="2" t="s">
        <v>86</v>
      </c>
      <c r="JS5" s="2" t="s">
        <v>88</v>
      </c>
      <c r="JT5" s="2" t="s">
        <v>92</v>
      </c>
      <c r="JU5" s="2" t="s">
        <v>95</v>
      </c>
      <c r="JV5" s="2" t="s">
        <v>96</v>
      </c>
      <c r="JW5" s="2" t="s">
        <v>100</v>
      </c>
      <c r="JX5" s="2" t="s">
        <v>101</v>
      </c>
      <c r="JY5" s="2" t="s">
        <v>102</v>
      </c>
      <c r="JZ5" s="2" t="s">
        <v>103</v>
      </c>
      <c r="KA5" s="2" t="s">
        <v>106</v>
      </c>
      <c r="KB5" s="2" t="s">
        <v>238</v>
      </c>
      <c r="KC5" s="2" t="s">
        <v>240</v>
      </c>
      <c r="KD5" s="2" t="s">
        <v>245</v>
      </c>
      <c r="KE5" s="2" t="s">
        <v>249</v>
      </c>
      <c r="KG5" s="2" t="s">
        <v>85</v>
      </c>
      <c r="KH5" s="2" t="s">
        <v>88</v>
      </c>
      <c r="KI5" s="2" t="s">
        <v>89</v>
      </c>
      <c r="KJ5" s="2" t="s">
        <v>90</v>
      </c>
      <c r="KK5" s="2" t="s">
        <v>92</v>
      </c>
      <c r="KL5" s="2" t="s">
        <v>93</v>
      </c>
      <c r="KM5" s="2" t="s">
        <v>94</v>
      </c>
      <c r="KN5" s="2" t="s">
        <v>103</v>
      </c>
      <c r="KO5" s="2" t="s">
        <v>106</v>
      </c>
      <c r="KP5" s="2" t="s">
        <v>238</v>
      </c>
      <c r="KQ5" s="2" t="s">
        <v>239</v>
      </c>
      <c r="KR5" s="2" t="s">
        <v>242</v>
      </c>
      <c r="KS5" s="2" t="s">
        <v>246</v>
      </c>
      <c r="KT5" s="2" t="s">
        <v>247</v>
      </c>
      <c r="KU5" s="2" t="s">
        <v>248</v>
      </c>
      <c r="KW5" s="2" t="s">
        <v>82</v>
      </c>
      <c r="KX5" s="2" t="s">
        <v>83</v>
      </c>
      <c r="KY5" s="2" t="s">
        <v>84</v>
      </c>
      <c r="KZ5" s="2" t="s">
        <v>86</v>
      </c>
      <c r="LA5" s="2" t="s">
        <v>91</v>
      </c>
      <c r="LB5" s="2" t="s">
        <v>93</v>
      </c>
      <c r="LC5" s="2" t="s">
        <v>96</v>
      </c>
      <c r="LD5" s="2" t="s">
        <v>97</v>
      </c>
      <c r="LE5" s="2" t="s">
        <v>100</v>
      </c>
      <c r="LF5" s="2" t="s">
        <v>101</v>
      </c>
      <c r="LG5" s="2" t="s">
        <v>102</v>
      </c>
      <c r="LH5" s="2" t="s">
        <v>106</v>
      </c>
      <c r="LI5" s="2" t="s">
        <v>239</v>
      </c>
      <c r="LJ5" s="2" t="s">
        <v>240</v>
      </c>
      <c r="LK5" s="2" t="s">
        <v>242</v>
      </c>
      <c r="LL5" s="2" t="s">
        <v>244</v>
      </c>
      <c r="LM5" s="2" t="s">
        <v>245</v>
      </c>
      <c r="LN5" s="2" t="s">
        <v>246</v>
      </c>
      <c r="LO5" s="2" t="s">
        <v>247</v>
      </c>
      <c r="LP5" s="2" t="s">
        <v>248</v>
      </c>
      <c r="LQ5" s="2" t="s">
        <v>250</v>
      </c>
      <c r="LS5" s="2" t="s">
        <v>82</v>
      </c>
      <c r="LT5" s="2" t="s">
        <v>83</v>
      </c>
      <c r="LU5" s="2" t="s">
        <v>84</v>
      </c>
      <c r="LV5" s="2" t="s">
        <v>85</v>
      </c>
      <c r="LW5" s="2" t="s">
        <v>88</v>
      </c>
      <c r="LX5" s="2" t="s">
        <v>89</v>
      </c>
      <c r="LY5" s="2" t="s">
        <v>93</v>
      </c>
      <c r="LZ5" s="2" t="s">
        <v>95</v>
      </c>
      <c r="MA5" s="2" t="s">
        <v>100</v>
      </c>
      <c r="MB5" s="2" t="s">
        <v>101</v>
      </c>
      <c r="MC5" s="2" t="s">
        <v>103</v>
      </c>
      <c r="MD5" s="2" t="s">
        <v>104</v>
      </c>
      <c r="ME5" s="2" t="s">
        <v>239</v>
      </c>
      <c r="MF5" s="2" t="s">
        <v>242</v>
      </c>
      <c r="MG5" s="2" t="s">
        <v>243</v>
      </c>
      <c r="MH5" s="2" t="s">
        <v>244</v>
      </c>
      <c r="MI5" s="2" t="s">
        <v>245</v>
      </c>
      <c r="MJ5" s="2" t="s">
        <v>250</v>
      </c>
      <c r="ML5" s="2" t="s">
        <v>82</v>
      </c>
      <c r="MM5" s="2" t="s">
        <v>83</v>
      </c>
      <c r="MN5" s="2" t="s">
        <v>84</v>
      </c>
      <c r="MO5" s="2" t="s">
        <v>92</v>
      </c>
      <c r="MP5" s="2" t="s">
        <v>94</v>
      </c>
      <c r="MQ5" s="2" t="s">
        <v>95</v>
      </c>
      <c r="MR5" s="2" t="s">
        <v>96</v>
      </c>
      <c r="MS5" s="2" t="s">
        <v>97</v>
      </c>
      <c r="MT5" s="2" t="s">
        <v>100</v>
      </c>
      <c r="MU5" s="2" t="s">
        <v>102</v>
      </c>
      <c r="MV5" s="2" t="s">
        <v>103</v>
      </c>
      <c r="MW5" s="2" t="s">
        <v>106</v>
      </c>
      <c r="MX5" s="2" t="s">
        <v>238</v>
      </c>
      <c r="MY5" s="2" t="s">
        <v>239</v>
      </c>
      <c r="MZ5" s="2" t="s">
        <v>240</v>
      </c>
      <c r="NA5" s="2" t="s">
        <v>241</v>
      </c>
      <c r="NB5" s="2" t="s">
        <v>242</v>
      </c>
      <c r="NC5" s="2" t="s">
        <v>245</v>
      </c>
      <c r="ND5" s="2" t="s">
        <v>246</v>
      </c>
      <c r="NE5" s="2" t="s">
        <v>247</v>
      </c>
      <c r="NG5" s="2" t="s">
        <v>82</v>
      </c>
      <c r="NH5" s="2" t="s">
        <v>83</v>
      </c>
      <c r="NI5" s="2" t="s">
        <v>85</v>
      </c>
      <c r="NJ5" s="2" t="s">
        <v>86</v>
      </c>
      <c r="NK5" s="2" t="s">
        <v>89</v>
      </c>
      <c r="NL5" s="2" t="s">
        <v>90</v>
      </c>
      <c r="NM5" s="2" t="s">
        <v>93</v>
      </c>
      <c r="NN5" s="2" t="s">
        <v>95</v>
      </c>
      <c r="NO5" s="2" t="s">
        <v>99</v>
      </c>
      <c r="NP5" s="2" t="s">
        <v>100</v>
      </c>
      <c r="NQ5" s="2" t="s">
        <v>102</v>
      </c>
      <c r="NR5" s="2" t="s">
        <v>103</v>
      </c>
      <c r="NS5" s="2" t="s">
        <v>104</v>
      </c>
      <c r="NT5" s="2" t="s">
        <v>106</v>
      </c>
      <c r="NU5" s="2" t="s">
        <v>238</v>
      </c>
      <c r="NV5" s="2" t="s">
        <v>239</v>
      </c>
      <c r="NW5" s="2" t="s">
        <v>243</v>
      </c>
      <c r="NY5" s="2" t="s">
        <v>82</v>
      </c>
      <c r="NZ5" s="2" t="s">
        <v>83</v>
      </c>
      <c r="OA5" s="2" t="s">
        <v>84</v>
      </c>
      <c r="OB5" s="2" t="s">
        <v>93</v>
      </c>
      <c r="OC5" s="2" t="s">
        <v>95</v>
      </c>
      <c r="OD5" s="2" t="s">
        <v>97</v>
      </c>
      <c r="OE5" s="2" t="s">
        <v>100</v>
      </c>
      <c r="OF5" s="2" t="s">
        <v>101</v>
      </c>
      <c r="OG5" s="2" t="s">
        <v>103</v>
      </c>
      <c r="OH5" s="2" t="s">
        <v>104</v>
      </c>
      <c r="OI5" s="2" t="s">
        <v>106</v>
      </c>
      <c r="OJ5" s="2" t="s">
        <v>238</v>
      </c>
      <c r="OK5" s="2" t="s">
        <v>239</v>
      </c>
      <c r="OL5" s="2" t="s">
        <v>240</v>
      </c>
      <c r="OM5" s="2" t="s">
        <v>241</v>
      </c>
      <c r="ON5" s="2" t="s">
        <v>243</v>
      </c>
      <c r="OO5" s="2" t="s">
        <v>244</v>
      </c>
      <c r="OP5" s="2" t="s">
        <v>245</v>
      </c>
      <c r="OQ5" s="2" t="s">
        <v>246</v>
      </c>
      <c r="OR5" s="2" t="s">
        <v>247</v>
      </c>
      <c r="OS5" s="2" t="s">
        <v>249</v>
      </c>
      <c r="OU5" s="2" t="s">
        <v>82</v>
      </c>
      <c r="OV5" s="2" t="s">
        <v>83</v>
      </c>
      <c r="OW5" s="2" t="s">
        <v>85</v>
      </c>
      <c r="OX5" s="2" t="s">
        <v>91</v>
      </c>
      <c r="OY5" s="2" t="s">
        <v>93</v>
      </c>
      <c r="OZ5" s="2" t="s">
        <v>99</v>
      </c>
      <c r="PA5" s="2" t="s">
        <v>104</v>
      </c>
      <c r="PB5" s="2" t="s">
        <v>106</v>
      </c>
      <c r="PC5" s="2" t="s">
        <v>238</v>
      </c>
      <c r="PD5" s="2" t="s">
        <v>239</v>
      </c>
      <c r="PE5" s="2" t="s">
        <v>240</v>
      </c>
      <c r="PF5" s="2" t="s">
        <v>241</v>
      </c>
      <c r="PG5" s="2" t="s">
        <v>243</v>
      </c>
      <c r="PH5" s="2" t="s">
        <v>246</v>
      </c>
      <c r="PI5" s="2" t="s">
        <v>247</v>
      </c>
      <c r="PJ5" s="2" t="s">
        <v>248</v>
      </c>
      <c r="PK5" s="2" t="s">
        <v>249</v>
      </c>
      <c r="PM5" s="2" t="s">
        <v>82</v>
      </c>
      <c r="PN5" s="2" t="s">
        <v>83</v>
      </c>
      <c r="PO5" s="2" t="s">
        <v>84</v>
      </c>
      <c r="PP5" s="2" t="s">
        <v>86</v>
      </c>
      <c r="PQ5" s="2" t="s">
        <v>88</v>
      </c>
      <c r="PR5" s="2" t="s">
        <v>89</v>
      </c>
      <c r="PS5" s="2" t="s">
        <v>90</v>
      </c>
      <c r="PT5" s="2" t="s">
        <v>91</v>
      </c>
      <c r="PU5" s="2" t="s">
        <v>92</v>
      </c>
      <c r="PV5" s="2" t="s">
        <v>94</v>
      </c>
      <c r="PW5" s="2" t="s">
        <v>95</v>
      </c>
      <c r="PX5" s="2" t="s">
        <v>96</v>
      </c>
      <c r="PY5" s="2" t="s">
        <v>97</v>
      </c>
      <c r="PZ5" s="2" t="s">
        <v>99</v>
      </c>
      <c r="QA5" s="2" t="s">
        <v>102</v>
      </c>
      <c r="QB5" s="2" t="s">
        <v>103</v>
      </c>
      <c r="QC5" s="2" t="s">
        <v>238</v>
      </c>
      <c r="QD5" s="2" t="s">
        <v>239</v>
      </c>
      <c r="QE5" s="2" t="s">
        <v>240</v>
      </c>
      <c r="QF5" s="2" t="s">
        <v>242</v>
      </c>
      <c r="QG5" s="2" t="s">
        <v>243</v>
      </c>
      <c r="QH5" s="2" t="s">
        <v>244</v>
      </c>
      <c r="QI5" s="2" t="s">
        <v>245</v>
      </c>
      <c r="QJ5" s="2" t="s">
        <v>246</v>
      </c>
      <c r="QL5" s="2" t="s">
        <v>83</v>
      </c>
      <c r="QM5" s="2" t="s">
        <v>84</v>
      </c>
      <c r="QN5" s="2" t="s">
        <v>89</v>
      </c>
      <c r="QO5" s="2" t="s">
        <v>90</v>
      </c>
      <c r="QP5" s="2" t="s">
        <v>91</v>
      </c>
      <c r="QQ5" s="2" t="s">
        <v>92</v>
      </c>
      <c r="QR5" s="2" t="s">
        <v>93</v>
      </c>
      <c r="QS5" s="2" t="s">
        <v>100</v>
      </c>
      <c r="QT5" s="2" t="s">
        <v>101</v>
      </c>
      <c r="QU5" s="2" t="s">
        <v>102</v>
      </c>
      <c r="QV5" s="2" t="s">
        <v>106</v>
      </c>
      <c r="QW5" s="2" t="s">
        <v>238</v>
      </c>
      <c r="QX5" s="2" t="s">
        <v>239</v>
      </c>
      <c r="QY5" s="2" t="s">
        <v>240</v>
      </c>
      <c r="QZ5" s="2" t="s">
        <v>241</v>
      </c>
      <c r="RA5" s="2" t="s">
        <v>243</v>
      </c>
      <c r="RB5" s="2" t="s">
        <v>247</v>
      </c>
      <c r="RC5" s="2" t="s">
        <v>248</v>
      </c>
      <c r="RD5" s="2" t="s">
        <v>249</v>
      </c>
      <c r="RE5" s="2" t="s">
        <v>250</v>
      </c>
      <c r="RG5" s="2" t="s">
        <v>83</v>
      </c>
      <c r="RH5" s="2" t="s">
        <v>84</v>
      </c>
      <c r="RI5" s="2" t="s">
        <v>85</v>
      </c>
      <c r="RJ5" s="2" t="s">
        <v>86</v>
      </c>
      <c r="RK5" s="2" t="s">
        <v>89</v>
      </c>
      <c r="RL5" s="2" t="s">
        <v>92</v>
      </c>
      <c r="RM5" s="2" t="s">
        <v>101</v>
      </c>
      <c r="RN5" s="2" t="s">
        <v>102</v>
      </c>
      <c r="RO5" s="2" t="s">
        <v>103</v>
      </c>
      <c r="RP5" s="2" t="s">
        <v>104</v>
      </c>
      <c r="RQ5" s="2" t="s">
        <v>238</v>
      </c>
      <c r="RR5" s="2" t="s">
        <v>239</v>
      </c>
      <c r="RS5" s="2" t="s">
        <v>242</v>
      </c>
      <c r="RT5" s="2" t="s">
        <v>243</v>
      </c>
      <c r="RU5" s="2" t="s">
        <v>244</v>
      </c>
      <c r="RV5" s="2" t="s">
        <v>247</v>
      </c>
      <c r="RW5" s="2" t="s">
        <v>249</v>
      </c>
      <c r="RY5" s="2" t="s">
        <v>83</v>
      </c>
      <c r="RZ5" s="2" t="s">
        <v>84</v>
      </c>
      <c r="SA5" s="2" t="s">
        <v>86</v>
      </c>
      <c r="SB5" s="2" t="s">
        <v>89</v>
      </c>
      <c r="SC5" s="2" t="s">
        <v>90</v>
      </c>
      <c r="SD5" s="2" t="s">
        <v>93</v>
      </c>
      <c r="SE5" s="2" t="s">
        <v>94</v>
      </c>
      <c r="SF5" s="2" t="s">
        <v>100</v>
      </c>
      <c r="SG5" s="2" t="s">
        <v>101</v>
      </c>
      <c r="SH5" s="2" t="s">
        <v>102</v>
      </c>
      <c r="SI5" s="2" t="s">
        <v>103</v>
      </c>
      <c r="SJ5" s="2" t="s">
        <v>104</v>
      </c>
      <c r="SK5" s="2" t="s">
        <v>238</v>
      </c>
      <c r="SL5" s="2" t="s">
        <v>239</v>
      </c>
      <c r="SM5" s="2" t="s">
        <v>240</v>
      </c>
      <c r="SN5" s="2" t="s">
        <v>243</v>
      </c>
      <c r="SO5" s="2" t="s">
        <v>250</v>
      </c>
      <c r="SQ5" s="2" t="s">
        <v>82</v>
      </c>
      <c r="SR5" s="2" t="s">
        <v>83</v>
      </c>
      <c r="SS5" s="2" t="s">
        <v>89</v>
      </c>
      <c r="ST5" s="2" t="s">
        <v>90</v>
      </c>
      <c r="SU5" s="2" t="s">
        <v>94</v>
      </c>
      <c r="SV5" s="2" t="s">
        <v>97</v>
      </c>
      <c r="SW5" s="2" t="s">
        <v>99</v>
      </c>
      <c r="SX5" s="2" t="s">
        <v>100</v>
      </c>
      <c r="SY5" s="2" t="s">
        <v>101</v>
      </c>
      <c r="SZ5" s="2" t="s">
        <v>106</v>
      </c>
      <c r="TA5" s="2" t="s">
        <v>238</v>
      </c>
      <c r="TB5" s="2" t="s">
        <v>239</v>
      </c>
      <c r="TC5" s="2" t="s">
        <v>240</v>
      </c>
      <c r="TD5" s="2" t="s">
        <v>243</v>
      </c>
      <c r="TE5" s="2" t="s">
        <v>244</v>
      </c>
      <c r="TF5" s="2" t="s">
        <v>247</v>
      </c>
      <c r="TG5" s="2" t="s">
        <v>248</v>
      </c>
      <c r="TI5" s="2" t="s">
        <v>82</v>
      </c>
      <c r="TJ5" s="2" t="s">
        <v>89</v>
      </c>
      <c r="TK5" s="2" t="s">
        <v>92</v>
      </c>
      <c r="TL5" s="2" t="s">
        <v>96</v>
      </c>
      <c r="TM5" s="2" t="s">
        <v>99</v>
      </c>
      <c r="TN5" s="2" t="s">
        <v>100</v>
      </c>
      <c r="TO5" s="2" t="s">
        <v>101</v>
      </c>
      <c r="TP5" s="2" t="s">
        <v>102</v>
      </c>
      <c r="TQ5" s="2" t="s">
        <v>238</v>
      </c>
      <c r="TR5" s="2" t="s">
        <v>239</v>
      </c>
      <c r="TS5" s="2" t="s">
        <v>240</v>
      </c>
      <c r="TT5" s="2" t="s">
        <v>242</v>
      </c>
      <c r="TU5" s="2" t="s">
        <v>245</v>
      </c>
      <c r="TV5" s="2" t="s">
        <v>246</v>
      </c>
      <c r="TW5" s="2" t="s">
        <v>247</v>
      </c>
      <c r="TX5" s="2" t="s">
        <v>250</v>
      </c>
      <c r="TZ5" s="2" t="s">
        <v>83</v>
      </c>
      <c r="UA5" s="2" t="s">
        <v>84</v>
      </c>
      <c r="UB5" s="2" t="s">
        <v>85</v>
      </c>
      <c r="UC5" s="2" t="s">
        <v>89</v>
      </c>
      <c r="UD5" s="2" t="s">
        <v>93</v>
      </c>
      <c r="UE5" s="2" t="s">
        <v>95</v>
      </c>
      <c r="UF5" s="2" t="s">
        <v>97</v>
      </c>
      <c r="UG5" s="2" t="s">
        <v>99</v>
      </c>
      <c r="UH5" s="2" t="s">
        <v>100</v>
      </c>
      <c r="UI5" s="2" t="s">
        <v>101</v>
      </c>
      <c r="UJ5" s="2" t="s">
        <v>103</v>
      </c>
      <c r="UK5" s="2" t="s">
        <v>104</v>
      </c>
      <c r="UL5" s="2" t="s">
        <v>106</v>
      </c>
      <c r="UM5" s="2" t="s">
        <v>239</v>
      </c>
      <c r="UN5" s="2" t="s">
        <v>240</v>
      </c>
      <c r="UO5" s="2" t="s">
        <v>247</v>
      </c>
      <c r="UP5" s="2" t="s">
        <v>249</v>
      </c>
      <c r="UQ5" s="2" t="s">
        <v>250</v>
      </c>
      <c r="US5" s="2" t="s">
        <v>83</v>
      </c>
      <c r="UT5" s="2" t="s">
        <v>84</v>
      </c>
      <c r="UU5" s="2" t="s">
        <v>85</v>
      </c>
      <c r="UV5" s="2" t="s">
        <v>89</v>
      </c>
      <c r="UW5" s="2" t="s">
        <v>90</v>
      </c>
      <c r="UX5" s="2" t="s">
        <v>91</v>
      </c>
      <c r="UY5" s="2" t="s">
        <v>96</v>
      </c>
      <c r="UZ5" s="2" t="s">
        <v>97</v>
      </c>
      <c r="VA5" s="2" t="s">
        <v>101</v>
      </c>
      <c r="VB5" s="2" t="s">
        <v>102</v>
      </c>
      <c r="VC5" s="2" t="s">
        <v>103</v>
      </c>
      <c r="VD5" s="2" t="s">
        <v>106</v>
      </c>
      <c r="VE5" s="2" t="s">
        <v>239</v>
      </c>
      <c r="VF5" s="2" t="s">
        <v>242</v>
      </c>
      <c r="VG5" s="2" t="s">
        <v>243</v>
      </c>
      <c r="VH5" s="2" t="s">
        <v>245</v>
      </c>
      <c r="VI5" s="2" t="s">
        <v>246</v>
      </c>
      <c r="VJ5" s="2" t="s">
        <v>247</v>
      </c>
      <c r="VL5" s="2" t="s">
        <v>83</v>
      </c>
      <c r="VM5" s="2" t="s">
        <v>85</v>
      </c>
      <c r="VN5" s="2" t="s">
        <v>89</v>
      </c>
      <c r="VO5" s="2" t="s">
        <v>91</v>
      </c>
      <c r="VP5" s="2" t="s">
        <v>92</v>
      </c>
      <c r="VQ5" s="2" t="s">
        <v>96</v>
      </c>
      <c r="VR5" s="2" t="s">
        <v>100</v>
      </c>
      <c r="VS5" s="2" t="s">
        <v>103</v>
      </c>
      <c r="VT5" s="2" t="s">
        <v>104</v>
      </c>
      <c r="VU5" s="2" t="s">
        <v>106</v>
      </c>
      <c r="VV5" s="2" t="s">
        <v>238</v>
      </c>
      <c r="VW5" s="2" t="s">
        <v>239</v>
      </c>
      <c r="VX5" s="2" t="s">
        <v>243</v>
      </c>
      <c r="VY5" s="2" t="s">
        <v>246</v>
      </c>
      <c r="VZ5" s="2" t="s">
        <v>247</v>
      </c>
      <c r="WA5" s="2" t="s">
        <v>249</v>
      </c>
      <c r="WB5" s="2" t="s">
        <v>250</v>
      </c>
      <c r="WD5" s="2" t="s">
        <v>83</v>
      </c>
      <c r="WE5" s="2" t="s">
        <v>85</v>
      </c>
      <c r="WF5" s="2" t="s">
        <v>89</v>
      </c>
      <c r="WG5" s="2" t="s">
        <v>90</v>
      </c>
      <c r="WH5" s="2" t="s">
        <v>93</v>
      </c>
      <c r="WI5" s="2" t="s">
        <v>96</v>
      </c>
      <c r="WJ5" s="2" t="s">
        <v>97</v>
      </c>
      <c r="WK5" s="2" t="s">
        <v>101</v>
      </c>
      <c r="WL5" s="2" t="s">
        <v>104</v>
      </c>
      <c r="WM5" s="2" t="s">
        <v>237</v>
      </c>
      <c r="WN5" s="2" t="s">
        <v>238</v>
      </c>
      <c r="WO5" s="2" t="s">
        <v>239</v>
      </c>
      <c r="WP5" s="2" t="s">
        <v>241</v>
      </c>
      <c r="WQ5" s="2" t="s">
        <v>243</v>
      </c>
      <c r="WR5" s="2" t="s">
        <v>245</v>
      </c>
      <c r="WS5" s="2" t="s">
        <v>246</v>
      </c>
      <c r="WU5" s="2" t="s">
        <v>83</v>
      </c>
      <c r="WV5" s="2" t="s">
        <v>84</v>
      </c>
      <c r="WW5" s="2" t="s">
        <v>85</v>
      </c>
      <c r="WX5" s="2" t="s">
        <v>90</v>
      </c>
      <c r="WY5" s="2" t="s">
        <v>92</v>
      </c>
      <c r="WZ5" s="2" t="s">
        <v>93</v>
      </c>
      <c r="XA5" s="2" t="s">
        <v>94</v>
      </c>
      <c r="XB5" s="2" t="s">
        <v>102</v>
      </c>
      <c r="XC5" s="2" t="s">
        <v>237</v>
      </c>
      <c r="XD5" s="2" t="s">
        <v>240</v>
      </c>
      <c r="XE5" s="2" t="s">
        <v>243</v>
      </c>
      <c r="XF5" s="2" t="s">
        <v>244</v>
      </c>
      <c r="XG5" s="2" t="s">
        <v>245</v>
      </c>
      <c r="XH5" s="2" t="s">
        <v>249</v>
      </c>
      <c r="XI5" s="2" t="s">
        <v>250</v>
      </c>
      <c r="XK5" s="2" t="s">
        <v>82</v>
      </c>
      <c r="XL5" s="2" t="s">
        <v>83</v>
      </c>
      <c r="XM5" s="2" t="s">
        <v>85</v>
      </c>
      <c r="XN5" s="2" t="s">
        <v>89</v>
      </c>
      <c r="XO5" s="2" t="s">
        <v>90</v>
      </c>
      <c r="XP5" s="2" t="s">
        <v>92</v>
      </c>
      <c r="XQ5" s="2" t="s">
        <v>93</v>
      </c>
      <c r="XR5" s="2" t="s">
        <v>94</v>
      </c>
      <c r="XS5" s="2" t="s">
        <v>97</v>
      </c>
      <c r="XT5" s="2" t="s">
        <v>99</v>
      </c>
      <c r="XU5" s="2" t="s">
        <v>100</v>
      </c>
      <c r="XV5" s="2" t="s">
        <v>102</v>
      </c>
      <c r="XW5" s="2" t="s">
        <v>103</v>
      </c>
      <c r="XX5" s="2" t="s">
        <v>239</v>
      </c>
      <c r="XY5" s="2" t="s">
        <v>241</v>
      </c>
      <c r="XZ5" s="2" t="s">
        <v>246</v>
      </c>
      <c r="YA5" s="2" t="s">
        <v>247</v>
      </c>
      <c r="YB5" s="2" t="s">
        <v>248</v>
      </c>
      <c r="YC5" s="2" t="s">
        <v>249</v>
      </c>
      <c r="YD5" s="2" t="s">
        <v>250</v>
      </c>
      <c r="YF5" s="2" t="s">
        <v>83</v>
      </c>
      <c r="YG5" s="2" t="s">
        <v>84</v>
      </c>
      <c r="YH5" s="2" t="s">
        <v>85</v>
      </c>
      <c r="YI5" s="2" t="s">
        <v>251</v>
      </c>
      <c r="YJ5" s="2" t="s">
        <v>91</v>
      </c>
      <c r="YK5" s="2" t="s">
        <v>93</v>
      </c>
      <c r="YL5" s="2" t="s">
        <v>95</v>
      </c>
      <c r="YM5" s="2" t="s">
        <v>96</v>
      </c>
      <c r="YN5" s="2" t="s">
        <v>101</v>
      </c>
      <c r="YO5" s="2" t="s">
        <v>102</v>
      </c>
      <c r="YP5" s="2" t="s">
        <v>103</v>
      </c>
      <c r="YQ5" s="2" t="s">
        <v>104</v>
      </c>
      <c r="YR5" s="2" t="s">
        <v>238</v>
      </c>
      <c r="YS5" s="2" t="s">
        <v>239</v>
      </c>
      <c r="YT5" s="2" t="s">
        <v>242</v>
      </c>
      <c r="YU5" s="2" t="s">
        <v>244</v>
      </c>
      <c r="YV5" s="2" t="s">
        <v>245</v>
      </c>
      <c r="YW5" s="2" t="s">
        <v>246</v>
      </c>
      <c r="YX5" s="2" t="s">
        <v>249</v>
      </c>
      <c r="YY5" s="2" t="s">
        <v>250</v>
      </c>
      <c r="ZA5" s="2" t="s">
        <v>83</v>
      </c>
      <c r="ZB5" s="2" t="s">
        <v>84</v>
      </c>
      <c r="ZC5" s="2" t="s">
        <v>85</v>
      </c>
      <c r="ZD5" s="2" t="s">
        <v>89</v>
      </c>
      <c r="ZE5" s="2" t="s">
        <v>91</v>
      </c>
      <c r="ZF5" s="2" t="s">
        <v>95</v>
      </c>
      <c r="ZG5" s="2" t="s">
        <v>96</v>
      </c>
      <c r="ZH5" s="2" t="s">
        <v>101</v>
      </c>
      <c r="ZI5" s="2" t="s">
        <v>102</v>
      </c>
      <c r="ZJ5" s="2" t="s">
        <v>103</v>
      </c>
      <c r="ZK5" s="2" t="s">
        <v>106</v>
      </c>
      <c r="ZL5" s="2" t="s">
        <v>238</v>
      </c>
      <c r="ZM5" s="2" t="s">
        <v>239</v>
      </c>
      <c r="ZN5" s="2" t="s">
        <v>240</v>
      </c>
      <c r="ZO5" s="2" t="s">
        <v>243</v>
      </c>
      <c r="ZP5" s="2" t="s">
        <v>246</v>
      </c>
      <c r="ZQ5" s="2" t="s">
        <v>248</v>
      </c>
      <c r="ZR5" s="2" t="s">
        <v>249</v>
      </c>
      <c r="ZT5" s="2" t="s">
        <v>82</v>
      </c>
      <c r="ZU5" s="2" t="s">
        <v>85</v>
      </c>
      <c r="ZV5" s="2" t="s">
        <v>90</v>
      </c>
      <c r="ZW5" s="2" t="s">
        <v>95</v>
      </c>
      <c r="ZX5" s="2" t="s">
        <v>97</v>
      </c>
      <c r="ZY5" s="2" t="s">
        <v>101</v>
      </c>
      <c r="ZZ5" s="2" t="s">
        <v>102</v>
      </c>
      <c r="AAA5" s="2" t="s">
        <v>103</v>
      </c>
      <c r="AAB5" s="2" t="s">
        <v>104</v>
      </c>
      <c r="AAC5" s="2" t="s">
        <v>106</v>
      </c>
      <c r="AAD5" s="2" t="s">
        <v>239</v>
      </c>
      <c r="AAE5" s="2" t="s">
        <v>240</v>
      </c>
      <c r="AAF5" s="2" t="s">
        <v>241</v>
      </c>
      <c r="AAG5" s="2" t="s">
        <v>246</v>
      </c>
      <c r="AAH5" s="2" t="s">
        <v>247</v>
      </c>
      <c r="AAI5" s="2" t="s">
        <v>248</v>
      </c>
      <c r="AAJ5" s="2" t="s">
        <v>249</v>
      </c>
      <c r="AAL5" s="2" t="s">
        <v>83</v>
      </c>
      <c r="AAM5" s="2" t="s">
        <v>84</v>
      </c>
      <c r="AAN5" s="2" t="s">
        <v>86</v>
      </c>
      <c r="AAO5" s="2" t="s">
        <v>90</v>
      </c>
      <c r="AAP5" s="2" t="s">
        <v>92</v>
      </c>
      <c r="AAQ5" s="2" t="s">
        <v>94</v>
      </c>
      <c r="AAR5" s="2" t="s">
        <v>95</v>
      </c>
      <c r="AAS5" s="2" t="s">
        <v>96</v>
      </c>
      <c r="AAT5" s="2" t="s">
        <v>101</v>
      </c>
      <c r="AAU5" s="2" t="s">
        <v>102</v>
      </c>
      <c r="AAV5" s="2" t="s">
        <v>104</v>
      </c>
      <c r="AAW5" s="2" t="s">
        <v>106</v>
      </c>
      <c r="AAX5" s="2" t="s">
        <v>239</v>
      </c>
      <c r="AAY5" s="2" t="s">
        <v>240</v>
      </c>
      <c r="AAZ5" s="2" t="s">
        <v>242</v>
      </c>
      <c r="ABA5" s="2" t="s">
        <v>243</v>
      </c>
      <c r="ABB5" s="2" t="s">
        <v>245</v>
      </c>
      <c r="ABC5" s="2" t="s">
        <v>246</v>
      </c>
      <c r="ABD5" s="2" t="s">
        <v>247</v>
      </c>
      <c r="ABE5" s="2" t="s">
        <v>249</v>
      </c>
      <c r="ABG5" s="2" t="s">
        <v>83</v>
      </c>
      <c r="ABH5" s="2" t="s">
        <v>84</v>
      </c>
      <c r="ABI5" s="2" t="s">
        <v>89</v>
      </c>
      <c r="ABJ5" s="2" t="s">
        <v>90</v>
      </c>
      <c r="ABK5" s="2" t="s">
        <v>94</v>
      </c>
      <c r="ABL5" s="2" t="s">
        <v>95</v>
      </c>
      <c r="ABM5" s="2" t="s">
        <v>96</v>
      </c>
      <c r="ABN5" s="2" t="s">
        <v>97</v>
      </c>
      <c r="ABO5" s="2" t="s">
        <v>100</v>
      </c>
      <c r="ABP5" s="2" t="s">
        <v>102</v>
      </c>
      <c r="ABQ5" s="2" t="s">
        <v>103</v>
      </c>
      <c r="ABR5" s="2" t="s">
        <v>104</v>
      </c>
      <c r="ABS5" s="2" t="s">
        <v>106</v>
      </c>
      <c r="ABT5" s="2" t="s">
        <v>238</v>
      </c>
      <c r="ABU5" s="2" t="s">
        <v>239</v>
      </c>
      <c r="ABV5" s="2" t="s">
        <v>240</v>
      </c>
      <c r="ABW5" s="2" t="s">
        <v>241</v>
      </c>
      <c r="ABX5" s="2" t="s">
        <v>243</v>
      </c>
      <c r="ABY5" s="2" t="s">
        <v>246</v>
      </c>
      <c r="ABZ5" s="2" t="s">
        <v>250</v>
      </c>
      <c r="ACB5" s="2" t="s">
        <v>82</v>
      </c>
      <c r="ACC5" s="2" t="s">
        <v>83</v>
      </c>
      <c r="ACD5" s="2" t="s">
        <v>85</v>
      </c>
      <c r="ACE5" s="2" t="s">
        <v>89</v>
      </c>
      <c r="ACF5" s="2" t="s">
        <v>91</v>
      </c>
      <c r="ACG5" s="2" t="s">
        <v>97</v>
      </c>
      <c r="ACH5" s="2" t="s">
        <v>99</v>
      </c>
      <c r="ACI5" s="2" t="s">
        <v>101</v>
      </c>
      <c r="ACJ5" s="2" t="s">
        <v>102</v>
      </c>
      <c r="ACK5" s="2" t="s">
        <v>103</v>
      </c>
      <c r="ACL5" s="2" t="s">
        <v>106</v>
      </c>
      <c r="ACM5" s="2" t="s">
        <v>239</v>
      </c>
      <c r="ACN5" s="2" t="s">
        <v>240</v>
      </c>
      <c r="ACO5" s="2" t="s">
        <v>246</v>
      </c>
      <c r="ACP5" s="2" t="s">
        <v>249</v>
      </c>
      <c r="ACQ5" s="2" t="s">
        <v>250</v>
      </c>
      <c r="ACS5" s="2" t="s">
        <v>82</v>
      </c>
      <c r="ACT5" s="2" t="s">
        <v>84</v>
      </c>
      <c r="ACU5" s="2" t="s">
        <v>85</v>
      </c>
      <c r="ACV5" s="2" t="s">
        <v>86</v>
      </c>
      <c r="ACW5" s="2" t="s">
        <v>90</v>
      </c>
      <c r="ACX5" s="2" t="s">
        <v>94</v>
      </c>
      <c r="ACY5" s="2" t="s">
        <v>96</v>
      </c>
      <c r="ACZ5" s="2" t="s">
        <v>97</v>
      </c>
      <c r="ADA5" s="2" t="s">
        <v>101</v>
      </c>
      <c r="ADB5" s="2" t="s">
        <v>102</v>
      </c>
      <c r="ADC5" s="2" t="s">
        <v>103</v>
      </c>
      <c r="ADD5" s="2" t="s">
        <v>104</v>
      </c>
      <c r="ADE5" s="2" t="s">
        <v>106</v>
      </c>
      <c r="ADF5" s="2" t="s">
        <v>239</v>
      </c>
      <c r="ADG5" s="2" t="s">
        <v>241</v>
      </c>
      <c r="ADH5" s="2" t="s">
        <v>242</v>
      </c>
      <c r="ADI5" s="2" t="s">
        <v>243</v>
      </c>
      <c r="ADJ5" s="2" t="s">
        <v>245</v>
      </c>
      <c r="ADK5" s="2" t="s">
        <v>246</v>
      </c>
      <c r="ADL5" s="2" t="s">
        <v>247</v>
      </c>
      <c r="ADM5" s="2" t="s">
        <v>249</v>
      </c>
      <c r="ADO5" s="2" t="s">
        <v>83</v>
      </c>
      <c r="ADP5" s="2" t="s">
        <v>86</v>
      </c>
      <c r="ADQ5" s="2" t="s">
        <v>90</v>
      </c>
      <c r="ADR5" s="2" t="s">
        <v>92</v>
      </c>
      <c r="ADS5" s="2" t="s">
        <v>93</v>
      </c>
      <c r="ADT5" s="2" t="s">
        <v>97</v>
      </c>
      <c r="ADU5" s="2" t="s">
        <v>99</v>
      </c>
      <c r="ADV5" s="2" t="s">
        <v>100</v>
      </c>
      <c r="ADW5" s="2" t="s">
        <v>103</v>
      </c>
      <c r="ADX5" s="2" t="s">
        <v>104</v>
      </c>
      <c r="ADY5" s="2" t="s">
        <v>237</v>
      </c>
      <c r="ADZ5" s="2" t="s">
        <v>240</v>
      </c>
      <c r="AEA5" s="2" t="s">
        <v>244</v>
      </c>
      <c r="AEB5" s="2" t="s">
        <v>245</v>
      </c>
      <c r="AEC5" s="2" t="s">
        <v>246</v>
      </c>
      <c r="AED5" s="2" t="s">
        <v>250</v>
      </c>
      <c r="AEF5" s="2" t="s">
        <v>83</v>
      </c>
      <c r="AEG5" s="2" t="s">
        <v>84</v>
      </c>
      <c r="AEH5" s="2" t="s">
        <v>86</v>
      </c>
      <c r="AEI5" s="2" t="s">
        <v>90</v>
      </c>
      <c r="AEJ5" s="2" t="s">
        <v>91</v>
      </c>
      <c r="AEK5" s="2" t="s">
        <v>92</v>
      </c>
      <c r="AEL5" s="2" t="s">
        <v>94</v>
      </c>
      <c r="AEM5" s="2" t="s">
        <v>101</v>
      </c>
      <c r="AEN5" s="2" t="s">
        <v>102</v>
      </c>
      <c r="AEO5" s="2" t="s">
        <v>103</v>
      </c>
      <c r="AEP5" s="2" t="s">
        <v>104</v>
      </c>
      <c r="AEQ5" s="2" t="s">
        <v>238</v>
      </c>
      <c r="AER5" s="2" t="s">
        <v>239</v>
      </c>
      <c r="AES5" s="2" t="s">
        <v>240</v>
      </c>
      <c r="AET5" s="2" t="s">
        <v>243</v>
      </c>
      <c r="AEU5" s="2" t="s">
        <v>245</v>
      </c>
      <c r="AEV5" s="2" t="s">
        <v>247</v>
      </c>
      <c r="AEX5" s="2" t="s">
        <v>82</v>
      </c>
      <c r="AEY5" s="2" t="s">
        <v>83</v>
      </c>
      <c r="AEZ5" s="2" t="s">
        <v>85</v>
      </c>
      <c r="AFA5" s="2" t="s">
        <v>88</v>
      </c>
      <c r="AFB5" s="2" t="s">
        <v>89</v>
      </c>
      <c r="AFC5" s="2" t="s">
        <v>90</v>
      </c>
      <c r="AFD5" s="2" t="s">
        <v>93</v>
      </c>
      <c r="AFE5" s="2" t="s">
        <v>96</v>
      </c>
      <c r="AFF5" s="2" t="s">
        <v>97</v>
      </c>
      <c r="AFG5" s="2" t="s">
        <v>100</v>
      </c>
      <c r="AFH5" s="2" t="s">
        <v>102</v>
      </c>
      <c r="AFI5" s="2" t="s">
        <v>103</v>
      </c>
      <c r="AFJ5" s="2" t="s">
        <v>104</v>
      </c>
      <c r="AFK5" s="2" t="s">
        <v>237</v>
      </c>
      <c r="AFL5" s="2" t="s">
        <v>238</v>
      </c>
      <c r="AFM5" s="2" t="s">
        <v>239</v>
      </c>
      <c r="AFN5" s="2" t="s">
        <v>240</v>
      </c>
      <c r="AFO5" s="2" t="s">
        <v>241</v>
      </c>
      <c r="AFP5" s="2" t="s">
        <v>242</v>
      </c>
      <c r="AFQ5" s="2" t="s">
        <v>243</v>
      </c>
      <c r="AFR5" s="2" t="s">
        <v>245</v>
      </c>
      <c r="AFS5" s="2" t="s">
        <v>246</v>
      </c>
      <c r="AFT5" s="2" t="s">
        <v>249</v>
      </c>
      <c r="AFV5" s="2" t="s">
        <v>82</v>
      </c>
      <c r="AFW5" s="2" t="s">
        <v>83</v>
      </c>
      <c r="AFX5" s="2" t="s">
        <v>84</v>
      </c>
      <c r="AFY5" s="2" t="s">
        <v>85</v>
      </c>
      <c r="AFZ5" s="2" t="s">
        <v>88</v>
      </c>
      <c r="AGA5" s="2" t="s">
        <v>89</v>
      </c>
      <c r="AGB5" s="2" t="s">
        <v>91</v>
      </c>
      <c r="AGC5" s="2" t="s">
        <v>95</v>
      </c>
      <c r="AGD5" s="2" t="s">
        <v>96</v>
      </c>
      <c r="AGE5" s="2" t="s">
        <v>99</v>
      </c>
      <c r="AGF5" s="2" t="s">
        <v>100</v>
      </c>
      <c r="AGG5" s="2" t="s">
        <v>101</v>
      </c>
      <c r="AGH5" s="2" t="s">
        <v>104</v>
      </c>
      <c r="AGI5" s="2" t="s">
        <v>106</v>
      </c>
      <c r="AGJ5" s="2" t="s">
        <v>238</v>
      </c>
      <c r="AGK5" s="2" t="s">
        <v>239</v>
      </c>
      <c r="AGL5" s="2" t="s">
        <v>241</v>
      </c>
      <c r="AGM5" s="2" t="s">
        <v>242</v>
      </c>
      <c r="AGN5" s="2" t="s">
        <v>243</v>
      </c>
      <c r="AGO5" s="2" t="s">
        <v>245</v>
      </c>
      <c r="AGP5" s="2" t="s">
        <v>246</v>
      </c>
      <c r="AGQ5" s="2" t="s">
        <v>247</v>
      </c>
      <c r="AGR5" s="2" t="s">
        <v>249</v>
      </c>
      <c r="AGT5" s="2" t="s">
        <v>85</v>
      </c>
      <c r="AGU5" s="2" t="s">
        <v>90</v>
      </c>
      <c r="AGV5" s="2" t="s">
        <v>95</v>
      </c>
      <c r="AGW5" s="2" t="s">
        <v>96</v>
      </c>
      <c r="AGX5" s="2" t="s">
        <v>99</v>
      </c>
      <c r="AGY5" s="2" t="s">
        <v>103</v>
      </c>
      <c r="AGZ5" s="2" t="s">
        <v>104</v>
      </c>
      <c r="AHA5" s="2" t="s">
        <v>106</v>
      </c>
      <c r="AHB5" s="2" t="s">
        <v>238</v>
      </c>
      <c r="AHC5" s="2" t="s">
        <v>239</v>
      </c>
      <c r="AHD5" s="2" t="s">
        <v>243</v>
      </c>
      <c r="AHE5" s="2" t="s">
        <v>244</v>
      </c>
      <c r="AHF5" s="2" t="s">
        <v>245</v>
      </c>
      <c r="AHG5" s="2" t="s">
        <v>247</v>
      </c>
      <c r="AHH5" s="2" t="s">
        <v>248</v>
      </c>
      <c r="AHJ5" s="2" t="s">
        <v>82</v>
      </c>
      <c r="AHK5" s="2" t="s">
        <v>83</v>
      </c>
      <c r="AHL5" s="2" t="s">
        <v>93</v>
      </c>
      <c r="AHM5" s="2" t="s">
        <v>94</v>
      </c>
      <c r="AHN5" s="2" t="s">
        <v>95</v>
      </c>
      <c r="AHO5" s="2" t="s">
        <v>96</v>
      </c>
      <c r="AHP5" s="2" t="s">
        <v>100</v>
      </c>
      <c r="AHQ5" s="2" t="s">
        <v>101</v>
      </c>
      <c r="AHR5" s="2" t="s">
        <v>102</v>
      </c>
      <c r="AHS5" s="2" t="s">
        <v>103</v>
      </c>
      <c r="AHT5" s="2" t="s">
        <v>104</v>
      </c>
      <c r="AHU5" s="2" t="s">
        <v>106</v>
      </c>
      <c r="AHV5" s="2" t="s">
        <v>239</v>
      </c>
      <c r="AHW5" s="2" t="s">
        <v>240</v>
      </c>
      <c r="AHX5" s="2" t="s">
        <v>241</v>
      </c>
      <c r="AHY5" s="2" t="s">
        <v>242</v>
      </c>
      <c r="AHZ5" s="2" t="s">
        <v>244</v>
      </c>
      <c r="AIA5" s="2" t="s">
        <v>245</v>
      </c>
      <c r="AIB5" s="2" t="s">
        <v>246</v>
      </c>
      <c r="AIC5" s="2" t="s">
        <v>247</v>
      </c>
      <c r="AIE5" s="2" t="s">
        <v>82</v>
      </c>
      <c r="AIF5" s="2" t="s">
        <v>84</v>
      </c>
      <c r="AIG5" s="2" t="s">
        <v>88</v>
      </c>
      <c r="AIH5" s="2" t="s">
        <v>89</v>
      </c>
      <c r="AII5" s="2" t="s">
        <v>90</v>
      </c>
      <c r="AIJ5" s="2" t="s">
        <v>94</v>
      </c>
      <c r="AIK5" s="2" t="s">
        <v>95</v>
      </c>
      <c r="AIL5" s="2" t="s">
        <v>97</v>
      </c>
      <c r="AIM5" s="2" t="s">
        <v>100</v>
      </c>
      <c r="AIN5" s="2" t="s">
        <v>103</v>
      </c>
      <c r="AIO5" s="2" t="s">
        <v>104</v>
      </c>
      <c r="AIP5" s="2" t="s">
        <v>106</v>
      </c>
      <c r="AIQ5" s="2" t="s">
        <v>239</v>
      </c>
      <c r="AIR5" s="2" t="s">
        <v>240</v>
      </c>
      <c r="AIS5" s="2" t="s">
        <v>241</v>
      </c>
      <c r="AIT5" s="2" t="s">
        <v>243</v>
      </c>
      <c r="AIU5" s="2" t="s">
        <v>245</v>
      </c>
      <c r="AIV5" s="2" t="s">
        <v>248</v>
      </c>
      <c r="AIX5" s="2" t="s">
        <v>82</v>
      </c>
      <c r="AIY5" s="2" t="s">
        <v>83</v>
      </c>
      <c r="AIZ5" s="2" t="s">
        <v>84</v>
      </c>
      <c r="AJA5" s="2" t="s">
        <v>85</v>
      </c>
      <c r="AJB5" s="2" t="s">
        <v>88</v>
      </c>
      <c r="AJC5" s="2" t="s">
        <v>89</v>
      </c>
      <c r="AJD5" s="2" t="s">
        <v>90</v>
      </c>
      <c r="AJE5" s="2" t="s">
        <v>91</v>
      </c>
      <c r="AJF5" s="2" t="s">
        <v>92</v>
      </c>
      <c r="AJG5" s="2" t="s">
        <v>99</v>
      </c>
      <c r="AJH5" s="2" t="s">
        <v>100</v>
      </c>
      <c r="AJI5" s="2" t="s">
        <v>102</v>
      </c>
      <c r="AJJ5" s="2" t="s">
        <v>239</v>
      </c>
      <c r="AJK5" s="2" t="s">
        <v>240</v>
      </c>
      <c r="AJL5" s="2" t="s">
        <v>243</v>
      </c>
      <c r="AJM5" s="2" t="s">
        <v>244</v>
      </c>
      <c r="AJN5" s="2" t="s">
        <v>245</v>
      </c>
      <c r="AJO5" s="2" t="s">
        <v>247</v>
      </c>
      <c r="AJP5" s="2" t="s">
        <v>249</v>
      </c>
      <c r="AJR5" s="2" t="s">
        <v>82</v>
      </c>
      <c r="AJS5" s="2" t="s">
        <v>83</v>
      </c>
      <c r="AJT5" s="2" t="s">
        <v>84</v>
      </c>
      <c r="AJU5" s="2" t="s">
        <v>89</v>
      </c>
      <c r="AJV5" s="2" t="s">
        <v>90</v>
      </c>
      <c r="AJW5" s="2" t="s">
        <v>92</v>
      </c>
      <c r="AJX5" s="2" t="s">
        <v>94</v>
      </c>
      <c r="AJY5" s="2" t="s">
        <v>95</v>
      </c>
      <c r="AJZ5" s="2" t="s">
        <v>96</v>
      </c>
      <c r="AKA5" s="2" t="s">
        <v>97</v>
      </c>
      <c r="AKB5" s="2" t="s">
        <v>100</v>
      </c>
      <c r="AKC5" s="2" t="s">
        <v>101</v>
      </c>
      <c r="AKD5" s="2" t="s">
        <v>103</v>
      </c>
      <c r="AKE5" s="2" t="s">
        <v>104</v>
      </c>
      <c r="AKF5" s="2" t="s">
        <v>239</v>
      </c>
      <c r="AKG5" s="2" t="s">
        <v>241</v>
      </c>
      <c r="AKH5" s="2" t="s">
        <v>242</v>
      </c>
      <c r="AKI5" s="2" t="s">
        <v>244</v>
      </c>
      <c r="AKJ5" s="2" t="s">
        <v>246</v>
      </c>
      <c r="AKK5" s="2" t="s">
        <v>247</v>
      </c>
      <c r="AKL5" s="2" t="s">
        <v>250</v>
      </c>
      <c r="AKN5" s="2" t="s">
        <v>82</v>
      </c>
      <c r="AKO5" s="2" t="s">
        <v>83</v>
      </c>
      <c r="AKP5" s="2" t="s">
        <v>85</v>
      </c>
      <c r="AKQ5" s="2" t="s">
        <v>86</v>
      </c>
      <c r="AKR5" s="2" t="s">
        <v>88</v>
      </c>
      <c r="AKS5" s="2" t="s">
        <v>89</v>
      </c>
      <c r="AKT5" s="2" t="s">
        <v>91</v>
      </c>
      <c r="AKU5" s="2" t="s">
        <v>96</v>
      </c>
      <c r="AKV5" s="2" t="s">
        <v>97</v>
      </c>
      <c r="AKW5" s="2" t="s">
        <v>100</v>
      </c>
      <c r="AKX5" s="2" t="s">
        <v>101</v>
      </c>
      <c r="AKY5" s="2" t="s">
        <v>103</v>
      </c>
      <c r="AKZ5" s="2" t="s">
        <v>104</v>
      </c>
      <c r="ALA5" s="2" t="s">
        <v>237</v>
      </c>
      <c r="ALB5" s="2" t="s">
        <v>238</v>
      </c>
      <c r="ALC5" s="2" t="s">
        <v>245</v>
      </c>
      <c r="ALD5" s="2" t="s">
        <v>246</v>
      </c>
      <c r="ALE5" s="2" t="s">
        <v>247</v>
      </c>
      <c r="ALG5" s="2" t="s">
        <v>84</v>
      </c>
      <c r="ALH5" s="2" t="s">
        <v>85</v>
      </c>
      <c r="ALI5" s="2" t="s">
        <v>91</v>
      </c>
      <c r="ALJ5" s="2" t="s">
        <v>92</v>
      </c>
      <c r="ALK5" s="2" t="s">
        <v>93</v>
      </c>
      <c r="ALL5" s="2" t="s">
        <v>95</v>
      </c>
      <c r="ALM5" s="2" t="s">
        <v>97</v>
      </c>
      <c r="ALN5" s="2" t="s">
        <v>99</v>
      </c>
      <c r="ALO5" s="2" t="s">
        <v>100</v>
      </c>
      <c r="ALP5" s="2" t="s">
        <v>106</v>
      </c>
      <c r="ALQ5" s="2" t="s">
        <v>238</v>
      </c>
      <c r="ALR5" s="2" t="s">
        <v>239</v>
      </c>
      <c r="ALS5" s="2" t="s">
        <v>240</v>
      </c>
      <c r="ALT5" s="2" t="s">
        <v>241</v>
      </c>
      <c r="ALU5" s="2" t="s">
        <v>243</v>
      </c>
      <c r="ALV5" s="2" t="s">
        <v>245</v>
      </c>
      <c r="ALW5" s="2" t="s">
        <v>249</v>
      </c>
      <c r="ALY5" s="2" t="s">
        <v>83</v>
      </c>
      <c r="ALZ5" s="2" t="s">
        <v>89</v>
      </c>
      <c r="AMA5" s="2" t="s">
        <v>92</v>
      </c>
      <c r="AMB5" s="2" t="s">
        <v>94</v>
      </c>
      <c r="AMC5" s="2" t="s">
        <v>96</v>
      </c>
      <c r="AMD5" s="2" t="s">
        <v>100</v>
      </c>
      <c r="AME5" s="2" t="s">
        <v>238</v>
      </c>
      <c r="AMF5" s="2" t="s">
        <v>241</v>
      </c>
      <c r="AMG5" s="2" t="s">
        <v>243</v>
      </c>
      <c r="AMH5" s="2" t="s">
        <v>245</v>
      </c>
      <c r="AMI5" s="2" t="s">
        <v>246</v>
      </c>
      <c r="AMJ5" s="2" t="s">
        <v>247</v>
      </c>
      <c r="AMK5" s="2" t="s">
        <v>249</v>
      </c>
      <c r="AML5" s="2" t="s">
        <v>250</v>
      </c>
      <c r="AMN5" s="2" t="s">
        <v>83</v>
      </c>
      <c r="AMO5" s="2" t="s">
        <v>84</v>
      </c>
      <c r="AMP5" s="2" t="s">
        <v>89</v>
      </c>
      <c r="AMQ5" s="2" t="s">
        <v>90</v>
      </c>
      <c r="AMR5" s="2" t="s">
        <v>91</v>
      </c>
      <c r="AMS5" s="2" t="s">
        <v>92</v>
      </c>
      <c r="AMT5" s="2" t="s">
        <v>93</v>
      </c>
      <c r="AMU5" s="2" t="s">
        <v>97</v>
      </c>
      <c r="AMV5" s="2" t="s">
        <v>100</v>
      </c>
      <c r="AMW5" s="2" t="s">
        <v>101</v>
      </c>
      <c r="AMX5" s="2" t="s">
        <v>102</v>
      </c>
      <c r="AMY5" s="2" t="s">
        <v>103</v>
      </c>
      <c r="AMZ5" s="2" t="s">
        <v>104</v>
      </c>
      <c r="ANA5" s="2" t="s">
        <v>241</v>
      </c>
      <c r="ANB5" s="2" t="s">
        <v>244</v>
      </c>
      <c r="ANC5" s="2" t="s">
        <v>246</v>
      </c>
      <c r="AND5" s="2" t="s">
        <v>247</v>
      </c>
      <c r="ANE5" s="2" t="s">
        <v>249</v>
      </c>
      <c r="ANF5" s="2" t="s">
        <v>250</v>
      </c>
      <c r="ANH5" s="2" t="s">
        <v>82</v>
      </c>
      <c r="ANI5" s="2" t="s">
        <v>84</v>
      </c>
      <c r="ANJ5" s="2" t="s">
        <v>85</v>
      </c>
      <c r="ANK5" s="2" t="s">
        <v>89</v>
      </c>
      <c r="ANL5" s="2" t="s">
        <v>90</v>
      </c>
      <c r="ANM5" s="2" t="s">
        <v>92</v>
      </c>
      <c r="ANN5" s="2" t="s">
        <v>93</v>
      </c>
      <c r="ANO5" s="2" t="s">
        <v>94</v>
      </c>
      <c r="ANP5" s="2" t="s">
        <v>100</v>
      </c>
      <c r="ANQ5" s="2" t="s">
        <v>101</v>
      </c>
      <c r="ANR5" s="2" t="s">
        <v>104</v>
      </c>
      <c r="ANS5" s="2" t="s">
        <v>239</v>
      </c>
      <c r="ANT5" s="2" t="s">
        <v>240</v>
      </c>
      <c r="ANU5" s="2" t="s">
        <v>241</v>
      </c>
      <c r="ANV5" s="2" t="s">
        <v>243</v>
      </c>
      <c r="ANW5" s="2" t="s">
        <v>244</v>
      </c>
      <c r="ANX5" s="2" t="s">
        <v>245</v>
      </c>
      <c r="ANY5" s="2" t="s">
        <v>247</v>
      </c>
      <c r="ANZ5" s="2" t="s">
        <v>250</v>
      </c>
      <c r="AOB5" s="2" t="s">
        <v>82</v>
      </c>
      <c r="AOC5" s="2" t="s">
        <v>83</v>
      </c>
      <c r="AOD5" s="2" t="s">
        <v>85</v>
      </c>
      <c r="AOE5" s="2" t="s">
        <v>86</v>
      </c>
      <c r="AOF5" s="2" t="s">
        <v>94</v>
      </c>
      <c r="AOG5" s="2" t="s">
        <v>96</v>
      </c>
      <c r="AOH5" s="2" t="s">
        <v>97</v>
      </c>
      <c r="AOI5" s="2" t="s">
        <v>99</v>
      </c>
      <c r="AOJ5" s="2" t="s">
        <v>100</v>
      </c>
      <c r="AOK5" s="2" t="s">
        <v>102</v>
      </c>
      <c r="AOL5" s="2" t="s">
        <v>103</v>
      </c>
      <c r="AOM5" s="2" t="s">
        <v>104</v>
      </c>
      <c r="AON5" s="2" t="s">
        <v>238</v>
      </c>
      <c r="AOO5" s="2" t="s">
        <v>239</v>
      </c>
      <c r="AOP5" s="2" t="s">
        <v>240</v>
      </c>
      <c r="AOQ5" s="2" t="s">
        <v>241</v>
      </c>
      <c r="AOR5" s="2" t="s">
        <v>242</v>
      </c>
      <c r="AOS5" s="2" t="s">
        <v>243</v>
      </c>
      <c r="AOT5" s="2" t="s">
        <v>244</v>
      </c>
      <c r="AOU5" s="2" t="s">
        <v>245</v>
      </c>
      <c r="AOV5" s="2" t="s">
        <v>246</v>
      </c>
      <c r="AOX5" s="2" t="s">
        <v>83</v>
      </c>
      <c r="AOY5" s="2" t="s">
        <v>84</v>
      </c>
      <c r="AOZ5" s="2" t="s">
        <v>85</v>
      </c>
      <c r="APA5" s="2" t="s">
        <v>88</v>
      </c>
      <c r="APB5" s="2" t="s">
        <v>89</v>
      </c>
      <c r="APC5" s="2" t="s">
        <v>95</v>
      </c>
      <c r="APD5" s="2" t="s">
        <v>96</v>
      </c>
      <c r="APE5" s="2" t="s">
        <v>97</v>
      </c>
      <c r="APF5" s="2" t="s">
        <v>100</v>
      </c>
      <c r="APG5" s="2" t="s">
        <v>101</v>
      </c>
      <c r="APH5" s="2" t="s">
        <v>102</v>
      </c>
      <c r="API5" s="2" t="s">
        <v>103</v>
      </c>
      <c r="APJ5" s="2" t="s">
        <v>238</v>
      </c>
      <c r="APK5" s="2" t="s">
        <v>239</v>
      </c>
      <c r="APL5" s="2" t="s">
        <v>240</v>
      </c>
      <c r="APM5" s="2" t="s">
        <v>241</v>
      </c>
      <c r="APN5" s="2" t="s">
        <v>242</v>
      </c>
      <c r="APO5" s="2" t="s">
        <v>245</v>
      </c>
      <c r="APP5" s="2" t="s">
        <v>250</v>
      </c>
      <c r="APR5" s="2" t="s">
        <v>82</v>
      </c>
      <c r="APS5" s="2" t="s">
        <v>85</v>
      </c>
      <c r="APT5" s="2" t="s">
        <v>90</v>
      </c>
      <c r="APU5" s="2" t="s">
        <v>94</v>
      </c>
      <c r="APV5" s="2" t="s">
        <v>96</v>
      </c>
      <c r="APW5" s="2" t="s">
        <v>97</v>
      </c>
      <c r="APX5" s="2" t="s">
        <v>99</v>
      </c>
      <c r="APY5" s="2" t="s">
        <v>100</v>
      </c>
      <c r="APZ5" s="2" t="s">
        <v>102</v>
      </c>
      <c r="AQA5" s="2" t="s">
        <v>238</v>
      </c>
      <c r="AQB5" s="2" t="s">
        <v>241</v>
      </c>
      <c r="AQC5" s="2" t="s">
        <v>243</v>
      </c>
      <c r="AQD5" s="2" t="s">
        <v>245</v>
      </c>
      <c r="AQE5" s="2" t="s">
        <v>250</v>
      </c>
      <c r="AQG5" s="2" t="s">
        <v>84</v>
      </c>
      <c r="AQH5" s="2" t="s">
        <v>85</v>
      </c>
      <c r="AQI5" s="2" t="s">
        <v>251</v>
      </c>
      <c r="AQJ5" s="2" t="s">
        <v>89</v>
      </c>
      <c r="AQK5" s="2" t="s">
        <v>91</v>
      </c>
      <c r="AQL5" s="2" t="s">
        <v>93</v>
      </c>
      <c r="AQM5" s="2" t="s">
        <v>100</v>
      </c>
      <c r="AQN5" s="2" t="s">
        <v>102</v>
      </c>
      <c r="AQO5" s="2" t="s">
        <v>104</v>
      </c>
      <c r="AQP5" s="2" t="s">
        <v>238</v>
      </c>
      <c r="AQQ5" s="2" t="s">
        <v>239</v>
      </c>
      <c r="AQR5" s="2" t="s">
        <v>240</v>
      </c>
      <c r="AQS5" s="2" t="s">
        <v>243</v>
      </c>
      <c r="AQT5" s="2" t="s">
        <v>245</v>
      </c>
      <c r="AQU5" s="2" t="s">
        <v>246</v>
      </c>
      <c r="AQV5" s="2" t="s">
        <v>249</v>
      </c>
      <c r="AQX5" s="2" t="s">
        <v>82</v>
      </c>
      <c r="AQY5" s="2" t="s">
        <v>83</v>
      </c>
      <c r="AQZ5" s="2" t="s">
        <v>84</v>
      </c>
      <c r="ARA5" s="2" t="s">
        <v>85</v>
      </c>
      <c r="ARB5" s="2" t="s">
        <v>88</v>
      </c>
      <c r="ARC5" s="2" t="s">
        <v>89</v>
      </c>
      <c r="ARD5" s="2" t="s">
        <v>93</v>
      </c>
      <c r="ARE5" s="2" t="s">
        <v>94</v>
      </c>
      <c r="ARF5" s="2" t="s">
        <v>100</v>
      </c>
      <c r="ARG5" s="2" t="s">
        <v>101</v>
      </c>
      <c r="ARH5" s="2" t="s">
        <v>102</v>
      </c>
      <c r="ARI5" s="2" t="s">
        <v>103</v>
      </c>
      <c r="ARJ5" s="2" t="s">
        <v>104</v>
      </c>
      <c r="ARK5" s="2" t="s">
        <v>239</v>
      </c>
      <c r="ARL5" s="2" t="s">
        <v>242</v>
      </c>
      <c r="ARM5" s="2" t="s">
        <v>243</v>
      </c>
      <c r="ARN5" s="2" t="s">
        <v>245</v>
      </c>
      <c r="ARO5" s="2" t="s">
        <v>246</v>
      </c>
      <c r="ARP5" s="2" t="s">
        <v>247</v>
      </c>
      <c r="ARQ5" s="2" t="s">
        <v>249</v>
      </c>
      <c r="ARR5" s="2" t="s">
        <v>250</v>
      </c>
      <c r="ART5" s="2" t="s">
        <v>83</v>
      </c>
      <c r="ARU5" s="2" t="s">
        <v>85</v>
      </c>
      <c r="ARV5" s="2" t="s">
        <v>89</v>
      </c>
      <c r="ARW5" s="2" t="s">
        <v>90</v>
      </c>
      <c r="ARX5" s="2" t="s">
        <v>93</v>
      </c>
      <c r="ARY5" s="2" t="s">
        <v>94</v>
      </c>
      <c r="ARZ5" s="2" t="s">
        <v>97</v>
      </c>
      <c r="ASA5" s="2" t="s">
        <v>100</v>
      </c>
      <c r="ASB5" s="2" t="s">
        <v>101</v>
      </c>
      <c r="ASC5" s="2" t="s">
        <v>103</v>
      </c>
      <c r="ASD5" s="2" t="s">
        <v>104</v>
      </c>
      <c r="ASE5" s="2" t="s">
        <v>106</v>
      </c>
      <c r="ASF5" s="2" t="s">
        <v>237</v>
      </c>
      <c r="ASG5" s="2" t="s">
        <v>239</v>
      </c>
      <c r="ASH5" s="2" t="s">
        <v>240</v>
      </c>
      <c r="ASI5" s="2" t="s">
        <v>241</v>
      </c>
      <c r="ASJ5" s="2" t="s">
        <v>242</v>
      </c>
      <c r="ASK5" s="2" t="s">
        <v>245</v>
      </c>
      <c r="ASL5" s="2" t="s">
        <v>246</v>
      </c>
      <c r="ASM5" s="2" t="s">
        <v>250</v>
      </c>
    </row>
    <row r="6" spans="1:1185" x14ac:dyDescent="0.25">
      <c r="A6" s="5" t="s">
        <v>80</v>
      </c>
      <c r="B6">
        <v>0</v>
      </c>
      <c r="C6">
        <v>0</v>
      </c>
      <c r="D6">
        <v>4.7916666666666663E-2</v>
      </c>
      <c r="E6">
        <v>8.819444444444445E-2</v>
      </c>
      <c r="F6">
        <v>9.7916666666666666E-2</v>
      </c>
      <c r="G6">
        <v>0</v>
      </c>
      <c r="H6">
        <v>0</v>
      </c>
      <c r="I6">
        <v>0</v>
      </c>
      <c r="J6">
        <v>0</v>
      </c>
      <c r="K6">
        <v>0</v>
      </c>
      <c r="L6">
        <v>7.7083333333333337E-2</v>
      </c>
      <c r="M6">
        <v>0</v>
      </c>
      <c r="N6">
        <v>0</v>
      </c>
      <c r="O6">
        <v>0</v>
      </c>
      <c r="P6">
        <v>2.2916666666666665E-2</v>
      </c>
      <c r="Q6">
        <v>0.10972222222222222</v>
      </c>
      <c r="R6">
        <v>0</v>
      </c>
      <c r="S6">
        <v>0</v>
      </c>
      <c r="T6">
        <v>0</v>
      </c>
      <c r="U6">
        <v>4.8611111111111112E-3</v>
      </c>
      <c r="V6">
        <v>3.8194444444444441E-2</v>
      </c>
      <c r="W6">
        <v>0</v>
      </c>
      <c r="X6">
        <v>0.15138888888888888</v>
      </c>
      <c r="AL6">
        <v>0.6381944444444444</v>
      </c>
      <c r="AM6">
        <v>9.7453703703703713E-3</v>
      </c>
      <c r="AN6">
        <v>8.1956018518518511E-2</v>
      </c>
      <c r="AO6">
        <v>8.5439814814814802E-2</v>
      </c>
      <c r="AP6">
        <v>1.7384259259259259E-2</v>
      </c>
      <c r="AQ6">
        <v>3.4733796296296297E-2</v>
      </c>
      <c r="AR6">
        <v>7.0601851851851847E-4</v>
      </c>
      <c r="AS6">
        <v>3.1261574074074074E-2</v>
      </c>
      <c r="AT6">
        <v>2.1550925925925925E-2</v>
      </c>
      <c r="AU6">
        <v>0.17223379629629632</v>
      </c>
      <c r="AV6">
        <v>9.7453703703703713E-3</v>
      </c>
      <c r="AW6">
        <v>1.3923611111111112E-2</v>
      </c>
      <c r="AX6">
        <v>6.9560185185185185E-3</v>
      </c>
      <c r="BJ6">
        <v>0.48563657407407412</v>
      </c>
      <c r="BK6">
        <v>0.6362268518518519</v>
      </c>
      <c r="BL6">
        <v>4.5856481481481477E-2</v>
      </c>
      <c r="BM6">
        <v>2.1064814814814813E-3</v>
      </c>
      <c r="BN6">
        <v>0.30351851851851852</v>
      </c>
      <c r="BO6">
        <v>9.7453703703703713E-3</v>
      </c>
      <c r="BP6">
        <v>5.078703703703704E-2</v>
      </c>
      <c r="BQ6">
        <v>2.4398148148148145E-2</v>
      </c>
      <c r="BR6">
        <v>1.113425925925926E-2</v>
      </c>
      <c r="BS6">
        <v>1.6689814814814817E-2</v>
      </c>
      <c r="BT6">
        <v>6.0439814814814814E-2</v>
      </c>
      <c r="BU6">
        <v>7.175925925925927E-4</v>
      </c>
      <c r="BV6">
        <v>4.8842592592592592E-3</v>
      </c>
      <c r="BW6">
        <v>0.10418981481481482</v>
      </c>
      <c r="BX6">
        <v>5.0717592592592592E-2</v>
      </c>
      <c r="CE6">
        <v>1.3214120370370375</v>
      </c>
      <c r="CF6">
        <v>2.1180555555555553E-3</v>
      </c>
      <c r="CG6">
        <v>7.6736111111111111E-3</v>
      </c>
      <c r="CH6">
        <v>2.4340277777777777E-2</v>
      </c>
      <c r="CI6">
        <v>8.4027777777777781E-3</v>
      </c>
      <c r="CJ6">
        <v>2.1180555555555553E-3</v>
      </c>
      <c r="CK6">
        <v>7.302083333333334E-2</v>
      </c>
      <c r="CL6">
        <v>1.3263888888888889E-2</v>
      </c>
      <c r="CM6">
        <v>2.8506944444444442E-2</v>
      </c>
      <c r="CN6">
        <v>1.6041666666666666E-2</v>
      </c>
      <c r="CO6">
        <v>7.6736111111111111E-3</v>
      </c>
      <c r="CP6">
        <v>0.1217013888888889</v>
      </c>
      <c r="CY6">
        <v>0.30486111111111114</v>
      </c>
      <c r="CZ6">
        <v>1.0462962962962964E-2</v>
      </c>
      <c r="DA6">
        <v>1.6018518518518519E-2</v>
      </c>
      <c r="DB6">
        <v>0.13685185185185186</v>
      </c>
      <c r="DC6">
        <v>2.3657407407407408E-2</v>
      </c>
      <c r="DD6">
        <v>2.8703703703703708E-3</v>
      </c>
      <c r="DE6">
        <v>4.449074074074074E-2</v>
      </c>
      <c r="DO6">
        <v>0.23435185185185187</v>
      </c>
      <c r="DP6">
        <v>2.6504629629629628E-2</v>
      </c>
      <c r="DQ6">
        <v>2.8356481481481479E-3</v>
      </c>
      <c r="DR6">
        <v>0.51880787037037035</v>
      </c>
      <c r="DS6">
        <v>0.10908564814814814</v>
      </c>
      <c r="DT6">
        <v>0.16684027777777777</v>
      </c>
      <c r="DU6">
        <v>0.13344907407407408</v>
      </c>
      <c r="DV6">
        <v>7.69675925925926E-3</v>
      </c>
      <c r="DW6">
        <v>2.5752314814814815E-2</v>
      </c>
      <c r="DX6">
        <v>5.6134259259259271E-3</v>
      </c>
      <c r="DY6">
        <v>1.6782407407407409E-2</v>
      </c>
      <c r="DZ6">
        <v>4.8090277777777773E-2</v>
      </c>
      <c r="EA6">
        <v>5.4918981481481478E-2</v>
      </c>
      <c r="EB6">
        <v>9.780092592592592E-3</v>
      </c>
      <c r="EC6">
        <v>0.38078703703703703</v>
      </c>
      <c r="EJ6">
        <v>1.5069444444444444</v>
      </c>
      <c r="EK6">
        <v>2.8611111111111111E-2</v>
      </c>
      <c r="EL6">
        <v>4.9305555555555552E-3</v>
      </c>
      <c r="EM6">
        <v>3.8958333333333338E-2</v>
      </c>
      <c r="EN6">
        <v>3.5416666666666665E-3</v>
      </c>
      <c r="EO6">
        <v>2.854166666666667E-2</v>
      </c>
      <c r="EP6">
        <v>4.9375000000000002E-2</v>
      </c>
      <c r="EQ6">
        <v>0.15986111111111109</v>
      </c>
      <c r="ER6">
        <v>6.9027777777777771E-2</v>
      </c>
      <c r="ES6">
        <v>8.1458333333333327E-2</v>
      </c>
      <c r="EY6">
        <v>0.46430555555555553</v>
      </c>
      <c r="EZ6">
        <v>2.7164351851851853E-2</v>
      </c>
      <c r="FA6">
        <v>4.2476851851851851E-3</v>
      </c>
      <c r="FB6">
        <v>4.1747685185185186E-2</v>
      </c>
      <c r="FC6">
        <v>7.0914351851851853E-2</v>
      </c>
      <c r="FD6">
        <v>1.119212962962963E-2</v>
      </c>
      <c r="FE6">
        <v>0.18427083333333333</v>
      </c>
      <c r="FF6">
        <v>3.4884259259259261E-2</v>
      </c>
      <c r="FG6">
        <v>6.682870370370371E-2</v>
      </c>
      <c r="FH6">
        <v>5.8495370370370364E-2</v>
      </c>
      <c r="FI6">
        <v>7.719907407407408E-3</v>
      </c>
      <c r="FJ6">
        <v>3.0023148148148149E-2</v>
      </c>
      <c r="FK6">
        <v>4.0520833333333332E-2</v>
      </c>
      <c r="FR6">
        <v>0.57800925925925917</v>
      </c>
      <c r="FS6">
        <v>1.9629629629629629E-2</v>
      </c>
      <c r="FT6">
        <v>1.8518518518518518E-4</v>
      </c>
      <c r="FU6">
        <v>1.7546296296296296E-2</v>
      </c>
      <c r="FV6">
        <v>6.1898148148148147E-2</v>
      </c>
      <c r="FW6">
        <v>0.38796296296296295</v>
      </c>
      <c r="FX6">
        <v>5.0092592592592598E-2</v>
      </c>
      <c r="FY6">
        <v>9.2592592592592588E-5</v>
      </c>
      <c r="FZ6">
        <v>0.13837962962962963</v>
      </c>
      <c r="GA6">
        <v>0.17171296296296296</v>
      </c>
      <c r="GB6">
        <v>0.13342592592592592</v>
      </c>
      <c r="GC6">
        <v>5.6481481481481478E-3</v>
      </c>
      <c r="GD6">
        <v>9.2129629629629627E-3</v>
      </c>
      <c r="GL6">
        <v>0.99578703703703719</v>
      </c>
      <c r="GM6">
        <v>2.8819444444444444E-3</v>
      </c>
      <c r="GN6">
        <v>2.2326388888888885E-2</v>
      </c>
      <c r="GO6">
        <v>2.2916666666666667E-3</v>
      </c>
      <c r="GP6">
        <v>2.8819444444444444E-3</v>
      </c>
      <c r="GQ6">
        <v>1.4687499999999999E-2</v>
      </c>
      <c r="GR6">
        <v>0.24118055555555554</v>
      </c>
      <c r="GS6">
        <v>8.2743055555555556E-2</v>
      </c>
      <c r="GT6">
        <v>7.2326388888888885E-2</v>
      </c>
      <c r="GU6">
        <v>5.6597222222222222E-3</v>
      </c>
      <c r="GV6">
        <v>5.6597222222222222E-3</v>
      </c>
      <c r="GW6">
        <v>7.1145833333333339E-2</v>
      </c>
      <c r="GX6">
        <v>7.7187500000000006E-2</v>
      </c>
      <c r="HI6">
        <v>0.60097222222222213</v>
      </c>
      <c r="HJ6">
        <v>4.386574074074074E-2</v>
      </c>
      <c r="HK6">
        <v>3.2407407407407406E-3</v>
      </c>
      <c r="HL6">
        <v>7.5347222222222218E-2</v>
      </c>
      <c r="HM6">
        <v>3.5879629629629629E-3</v>
      </c>
      <c r="HN6">
        <v>6.4814814814814811E-2</v>
      </c>
      <c r="HO6">
        <v>6.2615740740740736E-2</v>
      </c>
      <c r="HP6">
        <v>6.3310185185185178E-2</v>
      </c>
      <c r="HQ6">
        <v>0.13761574074074076</v>
      </c>
      <c r="HR6">
        <v>2.8587962962962964E-2</v>
      </c>
      <c r="HS6">
        <v>0.19062499999999999</v>
      </c>
      <c r="HT6">
        <v>2.8935185185185188E-3</v>
      </c>
      <c r="ID6">
        <v>0.67650462962962965</v>
      </c>
      <c r="IE6">
        <v>1.4710648148148148E-2</v>
      </c>
      <c r="IF6">
        <v>4.5960648148148146E-2</v>
      </c>
      <c r="IG6">
        <v>3.3460648148148149E-2</v>
      </c>
      <c r="IH6">
        <v>2.2106481481481478E-3</v>
      </c>
      <c r="II6">
        <v>1.818287037037037E-2</v>
      </c>
      <c r="IJ6">
        <v>4.1921296296296297E-2</v>
      </c>
      <c r="IK6">
        <v>0.51761574074074068</v>
      </c>
      <c r="IL6">
        <v>0.11332175925925925</v>
      </c>
      <c r="IM6">
        <v>0.18554398148148146</v>
      </c>
      <c r="IN6">
        <v>0.17260416666666667</v>
      </c>
      <c r="IO6">
        <v>4.2939814814814811E-3</v>
      </c>
      <c r="IP6">
        <v>1.6793981481481483E-2</v>
      </c>
      <c r="IQ6">
        <v>0.13302083333333331</v>
      </c>
      <c r="IR6">
        <v>0.10984953703703704</v>
      </c>
      <c r="IW6">
        <v>1.4094907407407407</v>
      </c>
      <c r="IX6">
        <v>4.2638888888888893E-2</v>
      </c>
      <c r="IY6">
        <v>1.8333333333333333E-2</v>
      </c>
      <c r="IZ6">
        <v>2.1666666666666667E-2</v>
      </c>
      <c r="JA6">
        <v>7.083333333333333E-3</v>
      </c>
      <c r="JB6">
        <v>1.5277777777777779E-3</v>
      </c>
      <c r="JC6">
        <v>1.1944444444444445E-2</v>
      </c>
      <c r="JD6">
        <v>1.6944444444444446E-2</v>
      </c>
      <c r="JE6">
        <v>4.3055555555555555E-3</v>
      </c>
      <c r="JF6">
        <v>0.25791666666666668</v>
      </c>
      <c r="JG6">
        <v>4.5277777777777778E-2</v>
      </c>
      <c r="JN6">
        <v>0.4276388888888889</v>
      </c>
      <c r="JO6">
        <v>5.2928240740740741E-2</v>
      </c>
      <c r="JP6">
        <v>3.2696759259259266E-2</v>
      </c>
      <c r="JQ6">
        <v>3.0787037037037037E-3</v>
      </c>
      <c r="JR6">
        <v>5.8483796296296298E-2</v>
      </c>
      <c r="JS6">
        <v>9.8761574074074085E-2</v>
      </c>
      <c r="JT6">
        <v>5.5706018518518523E-2</v>
      </c>
      <c r="JU6">
        <v>0.44528935185185187</v>
      </c>
      <c r="JV6">
        <v>3.9733796296296302E-2</v>
      </c>
      <c r="JW6">
        <v>5.7060185185185191E-3</v>
      </c>
      <c r="JX6">
        <v>6.0717592592592594E-2</v>
      </c>
      <c r="JY6">
        <v>2.599537037037037E-2</v>
      </c>
      <c r="JZ6">
        <v>4.7372685185185191E-2</v>
      </c>
      <c r="KA6">
        <v>0.10238425925925926</v>
      </c>
      <c r="KF6">
        <v>1.0288541666666666</v>
      </c>
      <c r="KG6">
        <v>1.2824074074074075E-2</v>
      </c>
      <c r="KH6">
        <v>9.2523148148148146E-2</v>
      </c>
      <c r="KI6">
        <v>7.0300925925925919E-2</v>
      </c>
      <c r="KJ6">
        <v>3.5578703703703703E-2</v>
      </c>
      <c r="KK6">
        <v>6.4120370370370364E-3</v>
      </c>
      <c r="KL6">
        <v>9.1898148148148139E-3</v>
      </c>
      <c r="KM6">
        <v>1.2662037037037039E-2</v>
      </c>
      <c r="KN6">
        <v>1.699074074074074E-2</v>
      </c>
      <c r="KO6">
        <v>0.21837962962962962</v>
      </c>
      <c r="KV6">
        <v>0.47486111111111107</v>
      </c>
      <c r="KW6">
        <v>5.7291666666666664E-2</v>
      </c>
      <c r="KX6">
        <v>6.6319444444444445E-2</v>
      </c>
      <c r="KY6">
        <v>0.671875</v>
      </c>
      <c r="KZ6">
        <v>0.13229166666666667</v>
      </c>
      <c r="LA6">
        <v>0.11024305555555557</v>
      </c>
      <c r="LB6">
        <v>2.8645833333333332E-2</v>
      </c>
      <c r="LC6">
        <v>4.340277777777778E-3</v>
      </c>
      <c r="LD6">
        <v>2.2569444444444447E-3</v>
      </c>
      <c r="LE6">
        <v>0.64322916666666663</v>
      </c>
      <c r="LF6">
        <v>5.0347222222222225E-3</v>
      </c>
      <c r="LG6">
        <v>0.66006944444444438</v>
      </c>
      <c r="LH6">
        <v>1.6145833333333335E-2</v>
      </c>
      <c r="LR6">
        <v>2.3977430555555554</v>
      </c>
      <c r="LS6">
        <v>2.7268518518518515E-2</v>
      </c>
      <c r="LT6">
        <v>1.8518518518518518E-4</v>
      </c>
      <c r="LU6">
        <v>6.9305555555555565E-2</v>
      </c>
      <c r="LV6">
        <v>7.8240740740740753E-3</v>
      </c>
      <c r="LW6">
        <v>0.14324074074074075</v>
      </c>
      <c r="LX6">
        <v>1.0648148148148149E-3</v>
      </c>
      <c r="LY6">
        <v>1.8240740740740741E-2</v>
      </c>
      <c r="LZ6">
        <v>0.17935185185185185</v>
      </c>
      <c r="MA6">
        <v>5.7407407407407416E-3</v>
      </c>
      <c r="MB6">
        <v>8.7962962962962962E-4</v>
      </c>
      <c r="MC6">
        <v>6.0787037037037028E-2</v>
      </c>
      <c r="MD6">
        <v>2.2592592592592595E-2</v>
      </c>
      <c r="MK6">
        <v>0.53648148148148145</v>
      </c>
      <c r="ML6">
        <v>6.2696759259259258E-2</v>
      </c>
      <c r="MM6">
        <v>7.8356481481481489E-3</v>
      </c>
      <c r="MN6">
        <v>8.5115740740740728E-2</v>
      </c>
      <c r="MO6">
        <v>5.0578703703703706E-3</v>
      </c>
      <c r="MP6">
        <v>5.9421296296296292E-2</v>
      </c>
      <c r="MQ6">
        <v>4.6030092592592588E-2</v>
      </c>
      <c r="MR6">
        <v>0.13928240740740741</v>
      </c>
      <c r="MS6">
        <v>7.8356481481481489E-3</v>
      </c>
      <c r="MT6">
        <v>3.650462962962963E-2</v>
      </c>
      <c r="MU6">
        <v>4.8206018518518523E-2</v>
      </c>
      <c r="MV6">
        <v>0.24206018518518518</v>
      </c>
      <c r="MW6">
        <v>3.6689814814814814E-3</v>
      </c>
      <c r="NF6">
        <v>0.74371527777777779</v>
      </c>
      <c r="NG6">
        <v>5.8263888888888893E-2</v>
      </c>
      <c r="NH6">
        <v>1.8958333333333334E-2</v>
      </c>
      <c r="NI6">
        <v>3.861111111111111E-2</v>
      </c>
      <c r="NJ6">
        <v>0.18284722222222224</v>
      </c>
      <c r="NK6">
        <v>2.0833333333333335E-4</v>
      </c>
      <c r="NL6">
        <v>1.8263888888888889E-2</v>
      </c>
      <c r="NM6">
        <v>0.16916666666666666</v>
      </c>
      <c r="NN6">
        <v>0.43902777777777774</v>
      </c>
      <c r="NO6">
        <v>5.0694444444444441E-3</v>
      </c>
      <c r="NP6">
        <v>5.7638888888888887E-3</v>
      </c>
      <c r="NQ6">
        <v>1.0625000000000001E-2</v>
      </c>
      <c r="NR6">
        <v>1.2013888888888888E-2</v>
      </c>
      <c r="NS6">
        <v>2.2916666666666667E-3</v>
      </c>
      <c r="NT6">
        <v>6.895833333333333E-2</v>
      </c>
      <c r="NX6">
        <v>1.0300694444444443</v>
      </c>
      <c r="NY6">
        <v>3.3078703703703707E-2</v>
      </c>
      <c r="NZ6">
        <v>1.1550925925925926E-2</v>
      </c>
      <c r="OA6">
        <v>4.2581018518518525E-2</v>
      </c>
      <c r="OB6">
        <v>0.31293981481481481</v>
      </c>
      <c r="OC6">
        <v>4.2581018518518525E-2</v>
      </c>
      <c r="OD6">
        <v>0.11432870370370371</v>
      </c>
      <c r="OE6">
        <v>1.849537037037037E-2</v>
      </c>
      <c r="OF6">
        <v>2.199074074074074E-4</v>
      </c>
      <c r="OG6">
        <v>6.4548611111111126E-2</v>
      </c>
      <c r="OH6">
        <v>5.0810185185185186E-3</v>
      </c>
      <c r="OI6">
        <v>2.199074074074074E-4</v>
      </c>
      <c r="OT6">
        <v>0.645625</v>
      </c>
      <c r="OU6">
        <v>9.9537037037037042E-3</v>
      </c>
      <c r="OV6">
        <v>3.3101851851851855E-2</v>
      </c>
      <c r="OW6">
        <v>0.1275462962962963</v>
      </c>
      <c r="OX6">
        <v>2.3148148148148151E-3</v>
      </c>
      <c r="OY6">
        <v>7.8472222222222221E-2</v>
      </c>
      <c r="OZ6">
        <v>1.7129629629629627E-2</v>
      </c>
      <c r="PA6">
        <v>5.0462962962962966E-2</v>
      </c>
      <c r="PB6">
        <v>6.7129629629629622E-3</v>
      </c>
      <c r="PL6">
        <v>0.32569444444444445</v>
      </c>
      <c r="PM6">
        <v>2.8715277777777781E-2</v>
      </c>
      <c r="PN6">
        <v>4.409722222222222E-3</v>
      </c>
      <c r="PO6">
        <v>1.6319444444444445E-3</v>
      </c>
      <c r="PP6">
        <v>0.1648263888888889</v>
      </c>
      <c r="PQ6">
        <v>3.1284722222222221E-2</v>
      </c>
      <c r="PR6">
        <v>8.6354166666666662E-2</v>
      </c>
      <c r="PS6">
        <v>1.6319444444444445E-3</v>
      </c>
      <c r="PT6">
        <v>3.079861111111111E-2</v>
      </c>
      <c r="PU6">
        <v>1.4826388888888889E-2</v>
      </c>
      <c r="PV6">
        <v>5.7881944444444444E-2</v>
      </c>
      <c r="PW6">
        <v>2.6180555555555558E-2</v>
      </c>
      <c r="PX6">
        <v>9.5381944444444436E-2</v>
      </c>
      <c r="PY6">
        <v>7.1874999999999994E-3</v>
      </c>
      <c r="PZ6">
        <v>3.1736111111111111E-2</v>
      </c>
      <c r="QA6">
        <v>0.24864583333333334</v>
      </c>
      <c r="QB6">
        <v>5.4895833333333324E-2</v>
      </c>
      <c r="QK6">
        <v>0.88638888888888889</v>
      </c>
      <c r="QL6">
        <v>0.10745370370370369</v>
      </c>
      <c r="QM6">
        <v>0.48983796296296295</v>
      </c>
      <c r="QN6">
        <v>5.6759259259259259E-2</v>
      </c>
      <c r="QO6">
        <v>0.18131944444444442</v>
      </c>
      <c r="QP6">
        <v>1.622685185185185E-2</v>
      </c>
      <c r="QQ6">
        <v>2.5462962962962961E-4</v>
      </c>
      <c r="QR6">
        <v>1.622685185185185E-2</v>
      </c>
      <c r="QS6">
        <v>3.5671296296296298E-2</v>
      </c>
      <c r="QT6">
        <v>1.622685185185185E-2</v>
      </c>
      <c r="QU6">
        <v>0.32967592592592593</v>
      </c>
      <c r="QV6">
        <v>1.6435185185185183E-3</v>
      </c>
      <c r="RF6">
        <v>1.2512962962962961</v>
      </c>
      <c r="RG6">
        <v>3.9155092592592596E-2</v>
      </c>
      <c r="RH6">
        <v>1.6550925925925926E-3</v>
      </c>
      <c r="RI6">
        <v>2.6620370370370372E-4</v>
      </c>
      <c r="RJ6">
        <v>9.8449074074074078E-2</v>
      </c>
      <c r="RK6">
        <v>8.5682870370370368E-2</v>
      </c>
      <c r="RL6">
        <v>3.7384259259259263E-3</v>
      </c>
      <c r="RM6">
        <v>3.2210648148148148E-2</v>
      </c>
      <c r="RN6">
        <v>9.2627314814814801E-2</v>
      </c>
      <c r="RO6">
        <v>1.9976851851851853E-2</v>
      </c>
      <c r="RP6">
        <v>3.4293981481481481E-2</v>
      </c>
      <c r="RX6">
        <v>0.40805555555555556</v>
      </c>
      <c r="RY6">
        <v>3.4166666666666665E-2</v>
      </c>
      <c r="RZ6">
        <v>1.7916666666666668E-2</v>
      </c>
      <c r="SA6">
        <v>5.6805555555555554E-2</v>
      </c>
      <c r="SB6">
        <v>9.2638888888888882E-2</v>
      </c>
      <c r="SC6">
        <v>0.20583333333333331</v>
      </c>
      <c r="SD6">
        <v>2.7777777777777778E-4</v>
      </c>
      <c r="SE6">
        <v>5.5833333333333325E-2</v>
      </c>
      <c r="SF6">
        <v>1.7638888888888888E-2</v>
      </c>
      <c r="SG6">
        <v>1.6249999999999997E-2</v>
      </c>
      <c r="SH6">
        <v>2.0694444444444442E-2</v>
      </c>
      <c r="SI6">
        <v>7.1111111111111111E-2</v>
      </c>
      <c r="SJ6">
        <v>7.9166666666666673E-3</v>
      </c>
      <c r="SP6">
        <v>0.5970833333333333</v>
      </c>
      <c r="SQ6">
        <v>3.0150462962962962E-2</v>
      </c>
      <c r="SR6">
        <v>1.4178240740740741E-2</v>
      </c>
      <c r="SS6">
        <v>4.4560185185185189E-3</v>
      </c>
      <c r="ST6">
        <v>7.1122685185185178E-2</v>
      </c>
      <c r="SU6">
        <v>5.0289351851851849E-2</v>
      </c>
      <c r="SV6">
        <v>0.10167824074074074</v>
      </c>
      <c r="SW6">
        <v>5.1504629629629635E-3</v>
      </c>
      <c r="SX6">
        <v>5.3356481481481491E-2</v>
      </c>
      <c r="SY6">
        <v>6.1342592592592594E-3</v>
      </c>
      <c r="SZ6">
        <v>1.7245370370370373E-2</v>
      </c>
      <c r="TH6">
        <v>0.35376157407407405</v>
      </c>
      <c r="TI6">
        <v>0.47182870370370367</v>
      </c>
      <c r="TJ6">
        <v>1.2800925925925926E-2</v>
      </c>
      <c r="TK6">
        <v>1.689814814814815E-3</v>
      </c>
      <c r="TL6">
        <v>3.0856481481481481E-2</v>
      </c>
      <c r="TM6">
        <v>5.6550925925925921E-2</v>
      </c>
      <c r="TN6">
        <v>1.9907407407407408E-3</v>
      </c>
      <c r="TO6">
        <v>0.10407407407407407</v>
      </c>
      <c r="TP6">
        <v>4.2569444444444438E-2</v>
      </c>
      <c r="TY6">
        <v>0.72236111111111112</v>
      </c>
      <c r="TZ6">
        <v>3.951388888888889E-2</v>
      </c>
      <c r="UA6">
        <v>4.4791666666666669E-3</v>
      </c>
      <c r="UB6">
        <v>5.1736111111111115E-3</v>
      </c>
      <c r="UC6">
        <v>6.5624999999999998E-3</v>
      </c>
      <c r="UD6">
        <v>3.0173611111111113E-2</v>
      </c>
      <c r="UE6">
        <v>5.2708333333333329E-2</v>
      </c>
      <c r="UF6">
        <v>0.18711805555555558</v>
      </c>
      <c r="UG6">
        <v>6.0347222222222233E-2</v>
      </c>
      <c r="UH6">
        <v>3.0902777777777782E-3</v>
      </c>
      <c r="UI6">
        <v>0.2315625</v>
      </c>
      <c r="UJ6">
        <v>5.5173611111111111E-2</v>
      </c>
      <c r="UK6">
        <v>5.8680555555555543E-3</v>
      </c>
      <c r="UL6">
        <v>1.7013888888888892E-3</v>
      </c>
      <c r="UR6">
        <v>0.68347222222222226</v>
      </c>
      <c r="US6">
        <v>9.9259259259259269E-2</v>
      </c>
      <c r="UT6">
        <v>9.3055555555555565E-3</v>
      </c>
      <c r="UU6">
        <v>6.5277777777777773E-3</v>
      </c>
      <c r="UV6">
        <v>3.7824074074074072E-2</v>
      </c>
      <c r="UW6">
        <v>5.185185185185185E-3</v>
      </c>
      <c r="UX6">
        <v>2.4074074074074076E-3</v>
      </c>
      <c r="UY6">
        <v>3.2407407407407406E-4</v>
      </c>
      <c r="UZ6">
        <v>8.6574074074074071E-3</v>
      </c>
      <c r="VA6">
        <v>0.18847222222222224</v>
      </c>
      <c r="VB6">
        <v>1.4212962962962962E-2</v>
      </c>
      <c r="VC6">
        <v>2.5324074074074079E-2</v>
      </c>
      <c r="VD6">
        <v>4.8240740740740744E-2</v>
      </c>
      <c r="VK6">
        <v>0.44574074074074083</v>
      </c>
      <c r="VL6">
        <v>4.4791666666666669E-3</v>
      </c>
      <c r="VM6">
        <v>7.9745370370370369E-3</v>
      </c>
      <c r="VN6">
        <v>1.1782407407407408E-2</v>
      </c>
      <c r="VO6">
        <v>0.4183912037037037</v>
      </c>
      <c r="VP6">
        <v>0.18505787037037036</v>
      </c>
      <c r="VQ6">
        <v>3.1585648148148147E-2</v>
      </c>
      <c r="VR6">
        <v>1.6307870370370372E-2</v>
      </c>
      <c r="VS6">
        <v>3.1134259259259257E-3</v>
      </c>
      <c r="VT6">
        <v>5.1736111111111115E-3</v>
      </c>
      <c r="VU6">
        <v>8.6689814814814806E-3</v>
      </c>
      <c r="WC6">
        <v>0.69253472222222223</v>
      </c>
      <c r="WD6">
        <v>1.736111111111111E-3</v>
      </c>
      <c r="WE6">
        <v>2.5347222222222222E-2</v>
      </c>
      <c r="WF6">
        <v>3.4722222222222224E-4</v>
      </c>
      <c r="WG6">
        <v>1.0416666666666668E-2</v>
      </c>
      <c r="WH6">
        <v>0.10034722222222221</v>
      </c>
      <c r="WI6">
        <v>4.8958333333333333E-2</v>
      </c>
      <c r="WJ6">
        <v>0.10659722222222223</v>
      </c>
      <c r="WK6">
        <v>1.2500000000000001E-2</v>
      </c>
      <c r="WL6">
        <v>1.0416666666666667E-3</v>
      </c>
      <c r="WM6">
        <v>0.38645833333333335</v>
      </c>
      <c r="WT6">
        <v>0.69375000000000009</v>
      </c>
      <c r="WU6">
        <v>7.9976851851851858E-3</v>
      </c>
      <c r="WV6">
        <v>1.0439814814814813E-2</v>
      </c>
      <c r="WW6">
        <v>6.5300925925925929E-2</v>
      </c>
      <c r="WX6">
        <v>5.7303240740740745E-2</v>
      </c>
      <c r="WY6">
        <v>2.119212962962963E-2</v>
      </c>
      <c r="WZ6">
        <v>2.3969907407407409E-2</v>
      </c>
      <c r="XA6">
        <v>1.2858796296296297E-2</v>
      </c>
      <c r="XB6">
        <v>2.7442129629629632E-2</v>
      </c>
      <c r="XC6">
        <v>0.10938657407407408</v>
      </c>
      <c r="XJ6">
        <v>0.33589120370370373</v>
      </c>
      <c r="XK6">
        <v>3.7037037037037035E-4</v>
      </c>
      <c r="XL6">
        <v>6.0509259259259256E-2</v>
      </c>
      <c r="XM6">
        <v>3.2314814814814817E-2</v>
      </c>
      <c r="XN6">
        <v>4.6944444444444448E-2</v>
      </c>
      <c r="XO6">
        <v>6.2916666666666676E-2</v>
      </c>
      <c r="XP6">
        <v>4.2037037037037039E-2</v>
      </c>
      <c r="XQ6">
        <v>5.4953703703703699E-2</v>
      </c>
      <c r="XR6">
        <v>0.12259259259259259</v>
      </c>
      <c r="XS6">
        <v>0.15180555555555555</v>
      </c>
      <c r="XT6">
        <v>2.1898148148148149E-2</v>
      </c>
      <c r="XU6">
        <v>0.15592592592592594</v>
      </c>
      <c r="XV6">
        <v>6.6203703703703702E-3</v>
      </c>
      <c r="XW6">
        <v>0.10111111111111111</v>
      </c>
      <c r="YE6">
        <v>0.86</v>
      </c>
      <c r="YF6">
        <v>1.2187500000000002E-2</v>
      </c>
      <c r="YG6">
        <v>1.0798611111111111E-2</v>
      </c>
      <c r="YH6">
        <v>3.934027777777778E-2</v>
      </c>
      <c r="YI6">
        <v>8.7152777777777784E-3</v>
      </c>
      <c r="YJ6">
        <v>0.12267361111111112</v>
      </c>
      <c r="YK6">
        <v>0.16704861111111111</v>
      </c>
      <c r="YL6">
        <v>2.4652777777777776E-3</v>
      </c>
      <c r="YM6">
        <v>6.6319444444444446E-3</v>
      </c>
      <c r="YN6">
        <v>2.5381944444444443E-2</v>
      </c>
      <c r="YO6">
        <v>2.4652777777777776E-3</v>
      </c>
      <c r="YP6">
        <v>4.1041666666666671E-2</v>
      </c>
      <c r="YQ6">
        <v>1.7708333333333332E-3</v>
      </c>
      <c r="YZ6">
        <v>0.44052083333333331</v>
      </c>
      <c r="ZA6">
        <v>2.9560185185185189E-2</v>
      </c>
      <c r="ZB6">
        <v>1.2199074074074072E-2</v>
      </c>
      <c r="ZC6">
        <v>0.16120370370370371</v>
      </c>
      <c r="ZD6">
        <v>0.18164351851851854</v>
      </c>
      <c r="ZE6">
        <v>9.1365740740740733E-2</v>
      </c>
      <c r="ZF6">
        <v>3.3726851851851855E-2</v>
      </c>
      <c r="ZG6">
        <v>8.726851851851852E-3</v>
      </c>
      <c r="ZH6">
        <v>2.9560185185185189E-2</v>
      </c>
      <c r="ZI6">
        <v>7.5393518518518512E-2</v>
      </c>
      <c r="ZJ6">
        <v>1.5671296296296298E-2</v>
      </c>
      <c r="ZK6">
        <v>1.1504629629629629E-2</v>
      </c>
      <c r="ZS6">
        <v>0.65055555555555544</v>
      </c>
      <c r="ZT6">
        <v>1.7939814814814815E-3</v>
      </c>
      <c r="ZU6">
        <v>6.0127314814814814E-2</v>
      </c>
      <c r="ZV6">
        <v>1.3425925925925924E-2</v>
      </c>
      <c r="ZW6">
        <v>7.3321759259259267E-2</v>
      </c>
      <c r="ZX6">
        <v>0.18177083333333333</v>
      </c>
      <c r="ZY6">
        <v>1.5046296296296296E-3</v>
      </c>
      <c r="ZZ6">
        <v>2.8587962962962964E-2</v>
      </c>
      <c r="AAA6">
        <v>1.7939814814814815E-3</v>
      </c>
      <c r="AAB6">
        <v>9.8379629629629633E-3</v>
      </c>
      <c r="AAC6">
        <v>1.2905092592592591E-2</v>
      </c>
      <c r="AAK6">
        <v>0.38506944444444441</v>
      </c>
      <c r="AAL6">
        <v>6.6666666666666671E-3</v>
      </c>
      <c r="AAM6">
        <v>1.5000000000000001E-2</v>
      </c>
      <c r="AAN6">
        <v>5.9722222222222225E-3</v>
      </c>
      <c r="AAO6">
        <v>0.13083333333333333</v>
      </c>
      <c r="AAP6">
        <v>1.8055555555555557E-3</v>
      </c>
      <c r="AAQ6">
        <v>3.5138888888888893E-2</v>
      </c>
      <c r="AAR6">
        <v>9.6250000000000002E-2</v>
      </c>
      <c r="AAS6">
        <v>1.5000000000000001E-2</v>
      </c>
      <c r="AAT6">
        <v>7.3611111111111108E-3</v>
      </c>
      <c r="AAU6">
        <v>1.3333333333333332E-2</v>
      </c>
      <c r="AAV6">
        <v>3.6111111111111114E-3</v>
      </c>
      <c r="AAW6">
        <v>0.22833333333333333</v>
      </c>
      <c r="ABF6">
        <v>0.5593055555555555</v>
      </c>
      <c r="ABG6">
        <v>2.8634259259259259E-2</v>
      </c>
      <c r="ABH6">
        <v>5.8067129629629628E-2</v>
      </c>
      <c r="ABI6">
        <v>2.5162037037037038E-2</v>
      </c>
      <c r="ABJ6">
        <v>3.2060185185185191E-3</v>
      </c>
      <c r="ABK6">
        <v>1.7094907407407409E-2</v>
      </c>
      <c r="ABL6">
        <v>3.1678240740740743E-2</v>
      </c>
      <c r="ABM6">
        <v>0.13445601851851852</v>
      </c>
      <c r="ABN6">
        <v>5.6412037037037038E-2</v>
      </c>
      <c r="ABO6">
        <v>0.28157407407407403</v>
      </c>
      <c r="ABP6">
        <v>1.127314814814815E-2</v>
      </c>
      <c r="ABQ6">
        <v>2.2384259259259257E-2</v>
      </c>
      <c r="ABR6">
        <v>7.1689814814814831E-2</v>
      </c>
      <c r="ABS6">
        <v>1.517361111111111E-2</v>
      </c>
      <c r="ACA6">
        <v>0.75680555555555551</v>
      </c>
      <c r="ACB6">
        <v>2.7962962962962964E-2</v>
      </c>
      <c r="ACC6">
        <v>3.4212962962962959E-2</v>
      </c>
      <c r="ACD6">
        <v>1.9189814814814816E-2</v>
      </c>
      <c r="ACE6">
        <v>1.1342592592592591E-3</v>
      </c>
      <c r="ACF6">
        <v>5.9953703703703697E-3</v>
      </c>
      <c r="ACG6">
        <v>1.1296296296296296E-2</v>
      </c>
      <c r="ACH6">
        <v>0.10296296296296296</v>
      </c>
      <c r="ACI6">
        <v>4.462962962962963E-2</v>
      </c>
      <c r="ACJ6">
        <v>8.518518518518519E-3</v>
      </c>
      <c r="ACK6">
        <v>8.0787037037037043E-3</v>
      </c>
      <c r="ACL6">
        <v>5.9953703703703697E-3</v>
      </c>
      <c r="ACR6">
        <v>0.26997685185185188</v>
      </c>
      <c r="ACS6">
        <v>1.9895833333333331E-2</v>
      </c>
      <c r="ACT6">
        <v>4.6180555555555558E-3</v>
      </c>
      <c r="ACU6">
        <v>4.5138888888888892E-4</v>
      </c>
      <c r="ACV6">
        <v>9.5347222222222222E-2</v>
      </c>
      <c r="ACW6">
        <v>2.4756944444444443E-2</v>
      </c>
      <c r="ACX6">
        <v>5.8784722222222224E-2</v>
      </c>
      <c r="ACY6">
        <v>3.5173611111111107E-2</v>
      </c>
      <c r="ACZ6">
        <v>4.7187499999999993E-2</v>
      </c>
      <c r="ADA6">
        <v>4.8819444444444443E-2</v>
      </c>
      <c r="ADB6">
        <v>0.18072916666666669</v>
      </c>
      <c r="ADC6">
        <v>8.3541666666666667E-2</v>
      </c>
      <c r="ADD6">
        <v>8.9930555555555562E-3</v>
      </c>
      <c r="ADE6">
        <v>5.6458333333333333E-2</v>
      </c>
      <c r="ADN6">
        <v>0.66475694444444433</v>
      </c>
      <c r="ADO6">
        <v>1.3888888888888887E-3</v>
      </c>
      <c r="ADP6">
        <v>0.13564814814814816</v>
      </c>
      <c r="ADQ6">
        <v>9.1435185185185189E-2</v>
      </c>
      <c r="ADR6">
        <v>4.6296296296296301E-2</v>
      </c>
      <c r="ADS6">
        <v>1.1342592592592592E-2</v>
      </c>
      <c r="ADT6">
        <v>2.3148148148148147E-3</v>
      </c>
      <c r="ADU6">
        <v>4.1435185185185179E-2</v>
      </c>
      <c r="ADV6">
        <v>0.24004629629629629</v>
      </c>
      <c r="ADW6">
        <v>3.4953703703703702E-2</v>
      </c>
      <c r="ADX6">
        <v>2.87037037037037E-2</v>
      </c>
      <c r="ADY6">
        <v>0.2729166666666667</v>
      </c>
      <c r="AEE6">
        <v>0.90648148148148144</v>
      </c>
      <c r="AEF6">
        <v>3.5069444444444445E-3</v>
      </c>
      <c r="AEG6">
        <v>1.5057870370370369E-2</v>
      </c>
      <c r="AEH6">
        <v>4.0752314814814811E-2</v>
      </c>
      <c r="AEI6">
        <v>3.7280092592592594E-2</v>
      </c>
      <c r="AEJ6">
        <v>4.7453703703703704E-4</v>
      </c>
      <c r="AEK6">
        <v>0.10164351851851851</v>
      </c>
      <c r="AEL6">
        <v>6.6006944444444438E-2</v>
      </c>
      <c r="AEM6">
        <v>3.7754629629629624E-2</v>
      </c>
      <c r="AEN6">
        <v>3.380787037037037E-2</v>
      </c>
      <c r="AEO6">
        <v>3.3587962962962958E-2</v>
      </c>
      <c r="AEP6">
        <v>5.5115740740740736E-2</v>
      </c>
      <c r="AEW6">
        <v>0.42498842592592584</v>
      </c>
      <c r="AEX6">
        <v>6.5347222222222223E-2</v>
      </c>
      <c r="AEY6">
        <v>6.1875000000000013E-2</v>
      </c>
      <c r="AEZ6">
        <v>0.44590277777777781</v>
      </c>
      <c r="AFA6">
        <v>0.145625</v>
      </c>
      <c r="AFB6">
        <v>9.0069444444444438E-2</v>
      </c>
      <c r="AFC6">
        <v>0.10812500000000001</v>
      </c>
      <c r="AFD6">
        <v>0.22597222222222224</v>
      </c>
      <c r="AFE6">
        <v>0.54819444444444443</v>
      </c>
      <c r="AFF6">
        <v>7.0000000000000007E-2</v>
      </c>
      <c r="AFG6">
        <v>8.819444444444444E-3</v>
      </c>
      <c r="AFH6">
        <v>3.5694444444444445E-2</v>
      </c>
      <c r="AFI6">
        <v>3.0138888888888889E-2</v>
      </c>
      <c r="AFJ6">
        <v>2.5694444444444445E-3</v>
      </c>
      <c r="AFK6">
        <v>6.368055555555556E-2</v>
      </c>
      <c r="AFU6">
        <v>1.9020138888888891</v>
      </c>
      <c r="AFV6">
        <v>2.1134259259259259E-2</v>
      </c>
      <c r="AFW6">
        <v>3.2754629629629631E-3</v>
      </c>
      <c r="AFX6">
        <v>1.6469907407407405E-2</v>
      </c>
      <c r="AFY6">
        <v>1.2997685185185183E-2</v>
      </c>
      <c r="AFZ6">
        <v>0.16855324074074074</v>
      </c>
      <c r="AGA6">
        <v>5.3587962962962964E-3</v>
      </c>
      <c r="AGB6">
        <v>0.12907407407407406</v>
      </c>
      <c r="AGC6">
        <v>4.8414351851851854E-2</v>
      </c>
      <c r="AGD6">
        <v>2.6192129629629631E-2</v>
      </c>
      <c r="AGE6">
        <v>7.6886574074074079E-2</v>
      </c>
      <c r="AGF6">
        <v>0.10288194444444444</v>
      </c>
      <c r="AGG6">
        <v>0.11924768518518519</v>
      </c>
      <c r="AGH6">
        <v>1.0219907407407408E-2</v>
      </c>
      <c r="AGI6">
        <v>7.4421296296296293E-3</v>
      </c>
      <c r="AGS6">
        <v>0.74814814814814823</v>
      </c>
      <c r="AGT6">
        <v>6.5231481481481488E-2</v>
      </c>
      <c r="AGU6">
        <v>1.2551851851851852</v>
      </c>
      <c r="AGV6">
        <v>5.8842592592592592E-2</v>
      </c>
      <c r="AGW6">
        <v>5.8796296296296305E-3</v>
      </c>
      <c r="AGX6">
        <v>1.5787037037037037E-2</v>
      </c>
      <c r="AGY6">
        <v>1.0231481481481482E-2</v>
      </c>
      <c r="AGZ6">
        <v>4.5092592592592594E-2</v>
      </c>
      <c r="AHA6">
        <v>5.9537037037037034E-2</v>
      </c>
      <c r="AHI6">
        <v>1.515787037037037</v>
      </c>
      <c r="AHJ6">
        <v>0.21197916666666666</v>
      </c>
      <c r="AHK6">
        <v>1.0416666666666667E-3</v>
      </c>
      <c r="AHL6">
        <v>9.3576388888888876E-2</v>
      </c>
      <c r="AHM6">
        <v>6.9791666666666669E-2</v>
      </c>
      <c r="AHN6">
        <v>2.5520833333333336E-2</v>
      </c>
      <c r="AHO6">
        <v>3.2986111111111111E-3</v>
      </c>
      <c r="AHP6">
        <v>0.19756944444444444</v>
      </c>
      <c r="AHQ6">
        <v>3.9930555555555559E-2</v>
      </c>
      <c r="AHR6">
        <v>0.10781250000000001</v>
      </c>
      <c r="AHS6">
        <v>1.2152777777777778E-3</v>
      </c>
      <c r="AHT6">
        <v>1.2152777777777778E-3</v>
      </c>
      <c r="AHU6">
        <v>1.7187499999999998E-2</v>
      </c>
      <c r="AID6">
        <v>0.77013888888888893</v>
      </c>
      <c r="AIE6">
        <v>3.231481481481481E-2</v>
      </c>
      <c r="AIF6">
        <v>0.5238194444444445</v>
      </c>
      <c r="AIG6">
        <v>0.1852546296296296</v>
      </c>
      <c r="AIH6">
        <v>1.2337962962962962E-2</v>
      </c>
      <c r="AII6">
        <v>0.11164351851851852</v>
      </c>
      <c r="AIJ6">
        <v>1.5810185185185184E-2</v>
      </c>
      <c r="AIK6">
        <v>9.5601851851851855E-3</v>
      </c>
      <c r="AIL6">
        <v>1.0254629629629629E-2</v>
      </c>
      <c r="AIM6">
        <v>1.3032407407407407E-2</v>
      </c>
      <c r="AIN6">
        <v>0.18754629629629627</v>
      </c>
      <c r="AIO6">
        <v>1.5810185185185184E-2</v>
      </c>
      <c r="AIP6">
        <v>0.12275462962962963</v>
      </c>
      <c r="AIW6">
        <v>1.2401388888888889</v>
      </c>
      <c r="AIX6">
        <v>1.0115740740740741E-2</v>
      </c>
      <c r="AIY6">
        <v>4.2754629629629629E-2</v>
      </c>
      <c r="AIZ6">
        <v>0.11636574074074074</v>
      </c>
      <c r="AJA6">
        <v>7.6782407407407396E-2</v>
      </c>
      <c r="AJB6">
        <v>0.17971064814814816</v>
      </c>
      <c r="AJC6">
        <v>5.4398148148148144E-4</v>
      </c>
      <c r="AJD6">
        <v>2.627314814814815E-3</v>
      </c>
      <c r="AJE6">
        <v>2.627314814814815E-3</v>
      </c>
      <c r="AJF6">
        <v>5.5949074074074068E-2</v>
      </c>
      <c r="AJG6">
        <v>3.3217592592592591E-3</v>
      </c>
      <c r="AJH6">
        <v>4.6377314814814809E-2</v>
      </c>
      <c r="AJI6">
        <v>4.7106481481481478E-3</v>
      </c>
      <c r="AJQ6">
        <v>0.54188657407407415</v>
      </c>
      <c r="AJR6">
        <v>6.0972222222222226E-2</v>
      </c>
      <c r="AJS6">
        <v>1.375E-2</v>
      </c>
      <c r="AJT6">
        <v>3.3333333333333335E-3</v>
      </c>
      <c r="AJU6">
        <v>3.3749999999999995E-2</v>
      </c>
      <c r="AJV6">
        <v>1.2361111111111113E-2</v>
      </c>
      <c r="AJW6">
        <v>5.4027777777777779E-2</v>
      </c>
      <c r="AJX6">
        <v>0.02</v>
      </c>
      <c r="AJY6">
        <v>7.5000000000000006E-3</v>
      </c>
      <c r="AJZ6">
        <v>0.13666666666666669</v>
      </c>
      <c r="AKA6">
        <v>3.3333333333333335E-3</v>
      </c>
      <c r="AKB6">
        <v>0.18805555555555556</v>
      </c>
      <c r="AKC6">
        <v>1.9444444444444442E-3</v>
      </c>
      <c r="AKD6">
        <v>4.7222222222222223E-3</v>
      </c>
      <c r="AKE6">
        <v>0.19333333333333336</v>
      </c>
      <c r="AKM6">
        <v>0.73375000000000001</v>
      </c>
      <c r="AKN6">
        <v>4.3495370370370372E-2</v>
      </c>
      <c r="AKO6">
        <v>1.3946759259259259E-2</v>
      </c>
      <c r="AKP6">
        <v>0.13724537037037038</v>
      </c>
      <c r="AKQ6">
        <v>0.17834490740740741</v>
      </c>
      <c r="AKR6">
        <v>1.261574074074074E-3</v>
      </c>
      <c r="AKS6">
        <v>1.2372685185185186E-2</v>
      </c>
      <c r="AKT6">
        <v>0.17834490740740741</v>
      </c>
      <c r="AKU6">
        <v>1.0983796296296297E-2</v>
      </c>
      <c r="AKV6">
        <v>4.4189814814814821E-2</v>
      </c>
      <c r="AKW6">
        <v>0.14153935185185185</v>
      </c>
      <c r="AKX6">
        <v>2.2094907407407407E-2</v>
      </c>
      <c r="AKY6">
        <v>0.16849537037037035</v>
      </c>
      <c r="AKZ6">
        <v>4.2800925925925923E-2</v>
      </c>
      <c r="ALA6">
        <v>1.0289351851851852E-2</v>
      </c>
      <c r="ALF6">
        <v>1.0054050925925924</v>
      </c>
      <c r="ALG6">
        <v>6.0185185185185185E-3</v>
      </c>
      <c r="ALH6">
        <v>2.974537037037037E-2</v>
      </c>
      <c r="ALI6">
        <v>0.11979166666666667</v>
      </c>
      <c r="ALJ6">
        <v>1.2731481481481483E-3</v>
      </c>
      <c r="ALK6">
        <v>9.6064814814814815E-3</v>
      </c>
      <c r="ALL6">
        <v>6.3541666666666677E-2</v>
      </c>
      <c r="ALM6">
        <v>2.2685185185185183E-2</v>
      </c>
      <c r="ALN6">
        <v>7.210648148148148E-2</v>
      </c>
      <c r="ALO6">
        <v>8.4606481481481477E-2</v>
      </c>
      <c r="ALP6">
        <v>0.55266203703703709</v>
      </c>
      <c r="ALX6">
        <v>0.96203703703703713</v>
      </c>
      <c r="ALY6">
        <v>0.52281250000000001</v>
      </c>
      <c r="ALZ6">
        <v>1.5173611111111112E-2</v>
      </c>
      <c r="AMA6">
        <v>4.0624999999999993E-3</v>
      </c>
      <c r="AMB6">
        <v>1.03125E-2</v>
      </c>
      <c r="AMC6">
        <v>0.10118055555555555</v>
      </c>
      <c r="AMD6">
        <v>1.2847222222222223E-3</v>
      </c>
      <c r="AMM6">
        <v>0.65482638888888889</v>
      </c>
      <c r="AMN6">
        <v>6.5694444444444444E-2</v>
      </c>
      <c r="AMO6">
        <v>0.57273148148148145</v>
      </c>
      <c r="AMP6">
        <v>6.018518518518519E-4</v>
      </c>
      <c r="AMQ6">
        <v>1.3796296296296298E-2</v>
      </c>
      <c r="AMR6">
        <v>1.8657407407407407E-2</v>
      </c>
      <c r="AMS6">
        <v>1.2962962962962963E-3</v>
      </c>
      <c r="AMT6">
        <v>0.1262962962962963</v>
      </c>
      <c r="AMU6">
        <v>4.4953703703703704E-2</v>
      </c>
      <c r="AMV6">
        <v>0.63662037037037034</v>
      </c>
      <c r="AMW6">
        <v>2.8981481481481483E-2</v>
      </c>
      <c r="AMX6">
        <v>0.70745370370370364</v>
      </c>
      <c r="AMY6">
        <v>2.0046296296296295E-2</v>
      </c>
      <c r="AMZ6">
        <v>5.4629629629629637E-3</v>
      </c>
      <c r="ANG6">
        <v>2.242592592592592</v>
      </c>
      <c r="ANH6">
        <v>2.4224537037037034E-2</v>
      </c>
      <c r="ANI6">
        <v>4.1504629629629634E-2</v>
      </c>
      <c r="ANJ6">
        <v>0.15878472222222223</v>
      </c>
      <c r="ANK6">
        <v>5.4745370370370373E-3</v>
      </c>
      <c r="ANL6">
        <v>6.1030092592592594E-2</v>
      </c>
      <c r="ANM6">
        <v>7.4918981481481475E-2</v>
      </c>
      <c r="ANN6">
        <v>5.4745370370370373E-3</v>
      </c>
      <c r="ANO6">
        <v>2.7002314814814812E-2</v>
      </c>
      <c r="ANP6">
        <v>0.52545138888888887</v>
      </c>
      <c r="ANQ6">
        <v>6.8634259259259256E-3</v>
      </c>
      <c r="ANR6">
        <v>6.8634259259259256E-3</v>
      </c>
      <c r="AOA6">
        <v>0.93759259259259253</v>
      </c>
      <c r="AOB6">
        <v>9.0902777777777777E-2</v>
      </c>
      <c r="AOC6">
        <v>2.0138888888888888E-3</v>
      </c>
      <c r="AOD6">
        <v>7.5694444444444446E-3</v>
      </c>
      <c r="AOE6">
        <v>8.1874999999999989E-2</v>
      </c>
      <c r="AOF6">
        <v>6.5208333333333326E-2</v>
      </c>
      <c r="AOG6">
        <v>7.7013888888888882E-2</v>
      </c>
      <c r="AOH6">
        <v>2.208333333333333E-2</v>
      </c>
      <c r="AOI6">
        <v>4.5069444444444447E-2</v>
      </c>
      <c r="AOJ6">
        <v>6.8680555555555564E-2</v>
      </c>
      <c r="AOK6">
        <v>9.4236111111111118E-2</v>
      </c>
      <c r="AOL6">
        <v>3.0416666666666668E-2</v>
      </c>
      <c r="AOM6">
        <v>2.75E-2</v>
      </c>
      <c r="AOW6">
        <v>0.61256944444444439</v>
      </c>
      <c r="AOX6">
        <v>4.0682870370370369E-2</v>
      </c>
      <c r="AOY6">
        <v>5.2719907407407403E-2</v>
      </c>
      <c r="AOZ6">
        <v>8.2175925925925923E-3</v>
      </c>
      <c r="APA6">
        <v>6.9386574074074073E-2</v>
      </c>
      <c r="APB6">
        <v>1.3078703703703703E-2</v>
      </c>
      <c r="APC6">
        <v>0.10202546296296296</v>
      </c>
      <c r="APD6">
        <v>3.1886574074074074E-2</v>
      </c>
      <c r="APE6">
        <v>3.414351851851852E-3</v>
      </c>
      <c r="APF6">
        <v>3.1886574074074074E-2</v>
      </c>
      <c r="APG6">
        <v>0.15821759259259258</v>
      </c>
      <c r="APH6">
        <v>5.4976851851851853E-3</v>
      </c>
      <c r="API6">
        <v>4.3692129629629629E-2</v>
      </c>
      <c r="APQ6">
        <v>0.56070601851851853</v>
      </c>
      <c r="APR6">
        <v>7.6296296296296293E-2</v>
      </c>
      <c r="APS6">
        <v>6.2037037037037043E-3</v>
      </c>
      <c r="APT6">
        <v>9.2962962962962956E-2</v>
      </c>
      <c r="APU6">
        <v>6.2407407407407411E-2</v>
      </c>
      <c r="APV6">
        <v>0.10546296296296297</v>
      </c>
      <c r="APW6">
        <v>1.2453703703703703E-2</v>
      </c>
      <c r="APX6">
        <v>5.0601851851851849E-2</v>
      </c>
      <c r="APY6">
        <v>4.0185185185185185E-2</v>
      </c>
      <c r="APZ6">
        <v>7.5601851851851851E-2</v>
      </c>
      <c r="AQF6">
        <v>0.52217592592592588</v>
      </c>
      <c r="AQG6">
        <v>0.18041666666666667</v>
      </c>
      <c r="AQH6">
        <v>1.9409722222222221E-2</v>
      </c>
      <c r="AQI6">
        <v>0.14232638888888891</v>
      </c>
      <c r="AQJ6">
        <v>0.13399305555555555</v>
      </c>
      <c r="AQK6">
        <v>0.20135416666666664</v>
      </c>
      <c r="AQL6">
        <v>8.9513888888888893E-2</v>
      </c>
      <c r="AQM6">
        <v>1.3854166666666666E-2</v>
      </c>
      <c r="AQN6">
        <v>4.2291666666666672E-2</v>
      </c>
      <c r="AQO6">
        <v>3.6076388888888887E-2</v>
      </c>
      <c r="AQW6">
        <v>0.85923611111111109</v>
      </c>
      <c r="AQX6">
        <v>4.1435185185185186E-3</v>
      </c>
      <c r="AQY6">
        <v>2.685185185185185E-3</v>
      </c>
      <c r="AQZ6">
        <v>1.3171296296296294E-2</v>
      </c>
      <c r="ARA6">
        <v>1.247685185185185E-2</v>
      </c>
      <c r="ARB6">
        <v>3.3310185185185186E-2</v>
      </c>
      <c r="ARC6">
        <v>2.7546296296296294E-3</v>
      </c>
      <c r="ARD6">
        <v>1.3865740740740739E-2</v>
      </c>
      <c r="ARE6">
        <v>2.6365740740740742E-2</v>
      </c>
      <c r="ARF6">
        <v>0.16247685185185187</v>
      </c>
      <c r="ARG6">
        <v>3.4490740740740745E-3</v>
      </c>
      <c r="ARH6">
        <v>1.2453703703703705E-2</v>
      </c>
      <c r="ARI6">
        <v>0.15481481481481482</v>
      </c>
      <c r="ARJ6">
        <v>9.9953703703703711E-2</v>
      </c>
      <c r="ARS6">
        <v>0.54192129629629626</v>
      </c>
      <c r="ART6">
        <v>2.0486111111111109E-3</v>
      </c>
      <c r="ARU6">
        <v>4.8495370370370368E-3</v>
      </c>
      <c r="ARV6">
        <v>0.28468749999999998</v>
      </c>
      <c r="ARW6">
        <v>1.8726851851851852E-2</v>
      </c>
      <c r="ARX6">
        <v>0.26733796296296297</v>
      </c>
      <c r="ARY6">
        <v>9.0046296296296298E-3</v>
      </c>
      <c r="ARZ6">
        <v>2.2210648148148149E-2</v>
      </c>
      <c r="ASA6">
        <v>6.9328703703703696E-3</v>
      </c>
      <c r="ASB6">
        <v>9.7106481481481471E-3</v>
      </c>
      <c r="ASC6">
        <v>7.6273148148148151E-3</v>
      </c>
      <c r="ASD6">
        <v>2.0717592592592593E-3</v>
      </c>
      <c r="ASE6">
        <v>1.3773148148148147E-3</v>
      </c>
      <c r="ASF6">
        <v>2.6365740740740742E-2</v>
      </c>
      <c r="ASN6">
        <v>0.66295138888888894</v>
      </c>
      <c r="ASO6">
        <v>46.82982638888889</v>
      </c>
    </row>
    <row r="7" spans="1:1185" x14ac:dyDescent="0.25">
      <c r="A7" s="6" t="s">
        <v>81</v>
      </c>
      <c r="B7">
        <v>0</v>
      </c>
      <c r="AL7">
        <v>0</v>
      </c>
      <c r="BK7">
        <v>0.6362268518518519</v>
      </c>
      <c r="CE7">
        <v>0.6362268518518519</v>
      </c>
      <c r="CF7">
        <v>2.1180555555555553E-3</v>
      </c>
      <c r="CY7">
        <v>2.1180555555555553E-3</v>
      </c>
      <c r="DP7">
        <v>2.6504629629629628E-2</v>
      </c>
      <c r="EJ7">
        <v>2.6504629629629628E-2</v>
      </c>
      <c r="EK7">
        <v>2.8611111111111111E-2</v>
      </c>
      <c r="EY7">
        <v>2.8611111111111111E-2</v>
      </c>
      <c r="EZ7">
        <v>2.7164351851851853E-2</v>
      </c>
      <c r="FR7">
        <v>2.7164351851851853E-2</v>
      </c>
      <c r="FS7">
        <v>1.9629629629629629E-2</v>
      </c>
      <c r="GL7">
        <v>1.9629629629629629E-2</v>
      </c>
      <c r="GM7">
        <v>2.8819444444444444E-3</v>
      </c>
      <c r="HI7">
        <v>2.8819444444444444E-3</v>
      </c>
      <c r="HJ7">
        <v>4.386574074074074E-2</v>
      </c>
      <c r="ID7">
        <v>4.386574074074074E-2</v>
      </c>
      <c r="IE7">
        <v>1.4710648148148148E-2</v>
      </c>
      <c r="IW7">
        <v>1.4710648148148148E-2</v>
      </c>
      <c r="IX7">
        <v>4.2638888888888893E-2</v>
      </c>
      <c r="JN7">
        <v>4.2638888888888893E-2</v>
      </c>
      <c r="JO7">
        <v>5.2928240740740741E-2</v>
      </c>
      <c r="KF7">
        <v>5.2928240740740741E-2</v>
      </c>
      <c r="KW7">
        <v>5.7291666666666664E-2</v>
      </c>
      <c r="LR7">
        <v>5.7291666666666664E-2</v>
      </c>
      <c r="LS7">
        <v>2.7268518518518515E-2</v>
      </c>
      <c r="MK7">
        <v>2.7268518518518515E-2</v>
      </c>
      <c r="ML7">
        <v>6.2696759259259258E-2</v>
      </c>
      <c r="NF7">
        <v>6.2696759259259258E-2</v>
      </c>
      <c r="NG7">
        <v>5.8263888888888893E-2</v>
      </c>
      <c r="NX7">
        <v>5.8263888888888893E-2</v>
      </c>
      <c r="NY7">
        <v>3.3078703703703707E-2</v>
      </c>
      <c r="OT7">
        <v>3.3078703703703707E-2</v>
      </c>
      <c r="OU7">
        <v>9.9537037037037042E-3</v>
      </c>
      <c r="PL7">
        <v>9.9537037037037042E-3</v>
      </c>
      <c r="PM7">
        <v>2.8715277777777781E-2</v>
      </c>
      <c r="QK7">
        <v>2.8715277777777781E-2</v>
      </c>
      <c r="SQ7">
        <v>3.0150462962962962E-2</v>
      </c>
      <c r="TH7">
        <v>3.0150462962962962E-2</v>
      </c>
      <c r="TI7">
        <v>0.47182870370370367</v>
      </c>
      <c r="TY7">
        <v>0.47182870370370367</v>
      </c>
      <c r="XK7">
        <v>3.7037037037037035E-4</v>
      </c>
      <c r="YE7">
        <v>3.7037037037037035E-4</v>
      </c>
      <c r="ZT7">
        <v>1.7939814814814815E-3</v>
      </c>
      <c r="AAK7">
        <v>1.7939814814814815E-3</v>
      </c>
      <c r="ACB7">
        <v>2.7962962962962964E-2</v>
      </c>
      <c r="ACR7">
        <v>2.7962962962962964E-2</v>
      </c>
      <c r="ACS7">
        <v>1.9895833333333331E-2</v>
      </c>
      <c r="ADN7">
        <v>1.9895833333333331E-2</v>
      </c>
      <c r="AEX7">
        <v>6.5347222222222223E-2</v>
      </c>
      <c r="AFU7">
        <v>6.5347222222222223E-2</v>
      </c>
      <c r="AFV7">
        <v>2.1134259259259259E-2</v>
      </c>
      <c r="AGS7">
        <v>2.1134259259259259E-2</v>
      </c>
      <c r="AHJ7">
        <v>0.21197916666666666</v>
      </c>
      <c r="AID7">
        <v>0.21197916666666666</v>
      </c>
      <c r="AIE7">
        <v>3.231481481481481E-2</v>
      </c>
      <c r="AIW7">
        <v>3.231481481481481E-2</v>
      </c>
      <c r="AIX7">
        <v>1.0115740740740741E-2</v>
      </c>
      <c r="AJQ7">
        <v>1.0115740740740741E-2</v>
      </c>
      <c r="AJR7">
        <v>6.0972222222222226E-2</v>
      </c>
      <c r="AKM7">
        <v>6.0972222222222226E-2</v>
      </c>
      <c r="AKN7">
        <v>4.3495370370370372E-2</v>
      </c>
      <c r="ALF7">
        <v>4.3495370370370372E-2</v>
      </c>
      <c r="ANH7">
        <v>2.4224537037037034E-2</v>
      </c>
      <c r="AOA7">
        <v>2.4224537037037034E-2</v>
      </c>
      <c r="AOB7">
        <v>9.0902777777777777E-2</v>
      </c>
      <c r="AOW7">
        <v>9.0902777777777777E-2</v>
      </c>
      <c r="APR7">
        <v>7.6296296296296293E-2</v>
      </c>
      <c r="AQF7">
        <v>7.6296296296296293E-2</v>
      </c>
      <c r="AQX7">
        <v>4.1435185185185186E-3</v>
      </c>
      <c r="ARS7">
        <v>4.1435185185185186E-3</v>
      </c>
      <c r="ASO7">
        <v>2.3674768518518516</v>
      </c>
    </row>
    <row r="8" spans="1:1185" x14ac:dyDescent="0.25">
      <c r="A8" s="6" t="s">
        <v>82</v>
      </c>
      <c r="C8">
        <v>0</v>
      </c>
      <c r="AL8">
        <v>0</v>
      </c>
      <c r="AM8">
        <v>9.7453703703703713E-3</v>
      </c>
      <c r="BJ8">
        <v>9.7453703703703713E-3</v>
      </c>
      <c r="BL8">
        <v>4.5856481481481477E-2</v>
      </c>
      <c r="CE8">
        <v>4.5856481481481477E-2</v>
      </c>
      <c r="CG8">
        <v>7.6736111111111111E-3</v>
      </c>
      <c r="CY8">
        <v>7.6736111111111111E-3</v>
      </c>
      <c r="EL8">
        <v>4.9305555555555552E-3</v>
      </c>
      <c r="EY8">
        <v>4.9305555555555552E-3</v>
      </c>
      <c r="HK8">
        <v>3.2407407407407406E-3</v>
      </c>
      <c r="ID8">
        <v>3.2407407407407406E-3</v>
      </c>
      <c r="IY8">
        <v>1.8333333333333333E-2</v>
      </c>
      <c r="JN8">
        <v>1.8333333333333333E-2</v>
      </c>
      <c r="JP8">
        <v>3.2696759259259266E-2</v>
      </c>
      <c r="KF8">
        <v>3.2696759259259266E-2</v>
      </c>
      <c r="KX8">
        <v>6.6319444444444445E-2</v>
      </c>
      <c r="LR8">
        <v>6.6319444444444445E-2</v>
      </c>
      <c r="LT8">
        <v>1.8518518518518518E-4</v>
      </c>
      <c r="MK8">
        <v>1.8518518518518518E-4</v>
      </c>
      <c r="MM8">
        <v>7.8356481481481489E-3</v>
      </c>
      <c r="NF8">
        <v>7.8356481481481489E-3</v>
      </c>
      <c r="NH8">
        <v>1.8958333333333334E-2</v>
      </c>
      <c r="NX8">
        <v>1.8958333333333334E-2</v>
      </c>
      <c r="NZ8">
        <v>1.1550925925925926E-2</v>
      </c>
      <c r="OT8">
        <v>1.1550925925925926E-2</v>
      </c>
      <c r="OV8">
        <v>3.3101851851851855E-2</v>
      </c>
      <c r="PL8">
        <v>3.3101851851851855E-2</v>
      </c>
      <c r="PN8">
        <v>4.409722222222222E-3</v>
      </c>
      <c r="QK8">
        <v>4.409722222222222E-3</v>
      </c>
      <c r="QL8">
        <v>0.10745370370370369</v>
      </c>
      <c r="RF8">
        <v>0.10745370370370369</v>
      </c>
      <c r="RG8">
        <v>3.9155092592592596E-2</v>
      </c>
      <c r="RX8">
        <v>3.9155092592592596E-2</v>
      </c>
      <c r="RY8">
        <v>3.4166666666666665E-2</v>
      </c>
      <c r="SP8">
        <v>3.4166666666666665E-2</v>
      </c>
      <c r="SR8">
        <v>1.4178240740740741E-2</v>
      </c>
      <c r="TH8">
        <v>1.4178240740740741E-2</v>
      </c>
      <c r="TZ8">
        <v>3.951388888888889E-2</v>
      </c>
      <c r="UR8">
        <v>3.951388888888889E-2</v>
      </c>
      <c r="US8">
        <v>9.9259259259259269E-2</v>
      </c>
      <c r="VK8">
        <v>9.9259259259259269E-2</v>
      </c>
      <c r="VL8">
        <v>4.4791666666666669E-3</v>
      </c>
      <c r="WC8">
        <v>4.4791666666666669E-3</v>
      </c>
      <c r="WD8">
        <v>1.736111111111111E-3</v>
      </c>
      <c r="WT8">
        <v>1.736111111111111E-3</v>
      </c>
      <c r="WU8">
        <v>7.9976851851851858E-3</v>
      </c>
      <c r="XJ8">
        <v>7.9976851851851858E-3</v>
      </c>
      <c r="XL8">
        <v>6.0509259259259256E-2</v>
      </c>
      <c r="YE8">
        <v>6.0509259259259256E-2</v>
      </c>
      <c r="YF8">
        <v>1.2187500000000002E-2</v>
      </c>
      <c r="YZ8">
        <v>1.2187500000000002E-2</v>
      </c>
      <c r="ZA8">
        <v>2.9560185185185189E-2</v>
      </c>
      <c r="ZS8">
        <v>2.9560185185185189E-2</v>
      </c>
      <c r="AAL8">
        <v>6.6666666666666671E-3</v>
      </c>
      <c r="ABF8">
        <v>6.6666666666666671E-3</v>
      </c>
      <c r="ABG8">
        <v>2.8634259259259259E-2</v>
      </c>
      <c r="ACA8">
        <v>2.8634259259259259E-2</v>
      </c>
      <c r="ACC8">
        <v>3.4212962962962959E-2</v>
      </c>
      <c r="ACR8">
        <v>3.4212962962962959E-2</v>
      </c>
      <c r="ADO8">
        <v>1.3888888888888887E-3</v>
      </c>
      <c r="AEE8">
        <v>1.3888888888888887E-3</v>
      </c>
      <c r="AEF8">
        <v>3.5069444444444445E-3</v>
      </c>
      <c r="AEW8">
        <v>3.5069444444444445E-3</v>
      </c>
      <c r="AEY8">
        <v>6.1875000000000013E-2</v>
      </c>
      <c r="AFU8">
        <v>6.1875000000000013E-2</v>
      </c>
      <c r="AFW8">
        <v>3.2754629629629631E-3</v>
      </c>
      <c r="AGS8">
        <v>3.2754629629629631E-3</v>
      </c>
      <c r="AHK8">
        <v>1.0416666666666667E-3</v>
      </c>
      <c r="AID8">
        <v>1.0416666666666667E-3</v>
      </c>
      <c r="AIY8">
        <v>4.2754629629629629E-2</v>
      </c>
      <c r="AJQ8">
        <v>4.2754629629629629E-2</v>
      </c>
      <c r="AJS8">
        <v>1.375E-2</v>
      </c>
      <c r="AKM8">
        <v>1.375E-2</v>
      </c>
      <c r="AKO8">
        <v>1.3946759259259259E-2</v>
      </c>
      <c r="ALF8">
        <v>1.3946759259259259E-2</v>
      </c>
      <c r="ALY8">
        <v>0.52281250000000001</v>
      </c>
      <c r="AMM8">
        <v>0.52281250000000001</v>
      </c>
      <c r="AMN8">
        <v>6.5694444444444444E-2</v>
      </c>
      <c r="ANG8">
        <v>6.5694444444444444E-2</v>
      </c>
      <c r="AOC8">
        <v>2.0138888888888888E-3</v>
      </c>
      <c r="AOW8">
        <v>2.0138888888888888E-3</v>
      </c>
      <c r="AOX8">
        <v>4.0682870370370369E-2</v>
      </c>
      <c r="APQ8">
        <v>4.0682870370370369E-2</v>
      </c>
      <c r="AQY8">
        <v>2.685185185185185E-3</v>
      </c>
      <c r="ARS8">
        <v>2.685185185185185E-3</v>
      </c>
      <c r="ART8">
        <v>2.0486111111111109E-3</v>
      </c>
      <c r="ASN8">
        <v>2.0486111111111109E-3</v>
      </c>
      <c r="ASO8">
        <v>1.5620254629629633</v>
      </c>
    </row>
    <row r="9" spans="1:1185" x14ac:dyDescent="0.25">
      <c r="A9" s="6" t="s">
        <v>83</v>
      </c>
      <c r="D9">
        <v>4.7916666666666663E-2</v>
      </c>
      <c r="AL9">
        <v>4.7916666666666663E-2</v>
      </c>
      <c r="AN9">
        <v>8.1956018518518511E-2</v>
      </c>
      <c r="BJ9">
        <v>8.1956018518518511E-2</v>
      </c>
      <c r="BM9">
        <v>2.1064814814814813E-3</v>
      </c>
      <c r="CE9">
        <v>2.1064814814814813E-3</v>
      </c>
      <c r="CH9">
        <v>2.4340277777777777E-2</v>
      </c>
      <c r="CY9">
        <v>2.4340277777777777E-2</v>
      </c>
      <c r="DQ9">
        <v>2.8356481481481479E-3</v>
      </c>
      <c r="EJ9">
        <v>2.8356481481481479E-3</v>
      </c>
      <c r="FA9">
        <v>4.2476851851851851E-3</v>
      </c>
      <c r="FR9">
        <v>4.2476851851851851E-3</v>
      </c>
      <c r="HL9">
        <v>7.5347222222222218E-2</v>
      </c>
      <c r="ID9">
        <v>7.5347222222222218E-2</v>
      </c>
      <c r="IZ9">
        <v>2.1666666666666667E-2</v>
      </c>
      <c r="JN9">
        <v>2.1666666666666667E-2</v>
      </c>
      <c r="JQ9">
        <v>3.0787037037037037E-3</v>
      </c>
      <c r="KF9">
        <v>3.0787037037037037E-3</v>
      </c>
      <c r="KY9">
        <v>0.671875</v>
      </c>
      <c r="LR9">
        <v>0.671875</v>
      </c>
      <c r="LU9">
        <v>6.9305555555555565E-2</v>
      </c>
      <c r="MK9">
        <v>6.9305555555555565E-2</v>
      </c>
      <c r="MN9">
        <v>8.5115740740740728E-2</v>
      </c>
      <c r="NF9">
        <v>8.5115740740740728E-2</v>
      </c>
      <c r="OA9">
        <v>4.2581018518518525E-2</v>
      </c>
      <c r="OT9">
        <v>4.2581018518518525E-2</v>
      </c>
      <c r="PO9">
        <v>1.6319444444444445E-3</v>
      </c>
      <c r="QK9">
        <v>1.6319444444444445E-3</v>
      </c>
      <c r="QM9">
        <v>0.48983796296296295</v>
      </c>
      <c r="RF9">
        <v>0.48983796296296295</v>
      </c>
      <c r="RH9">
        <v>1.6550925925925926E-3</v>
      </c>
      <c r="RX9">
        <v>1.6550925925925926E-3</v>
      </c>
      <c r="RZ9">
        <v>1.7916666666666668E-2</v>
      </c>
      <c r="SP9">
        <v>1.7916666666666668E-2</v>
      </c>
      <c r="UA9">
        <v>4.4791666666666669E-3</v>
      </c>
      <c r="UR9">
        <v>4.4791666666666669E-3</v>
      </c>
      <c r="UT9">
        <v>9.3055555555555565E-3</v>
      </c>
      <c r="VK9">
        <v>9.3055555555555565E-3</v>
      </c>
      <c r="WV9">
        <v>1.0439814814814813E-2</v>
      </c>
      <c r="XJ9">
        <v>1.0439814814814813E-2</v>
      </c>
      <c r="YG9">
        <v>1.0798611111111111E-2</v>
      </c>
      <c r="YZ9">
        <v>1.0798611111111111E-2</v>
      </c>
      <c r="ZB9">
        <v>1.2199074074074072E-2</v>
      </c>
      <c r="ZS9">
        <v>1.2199074074074072E-2</v>
      </c>
      <c r="AAM9">
        <v>1.5000000000000001E-2</v>
      </c>
      <c r="ABF9">
        <v>1.5000000000000001E-2</v>
      </c>
      <c r="ABH9">
        <v>5.8067129629629628E-2</v>
      </c>
      <c r="ACA9">
        <v>5.8067129629629628E-2</v>
      </c>
      <c r="ACT9">
        <v>4.6180555555555558E-3</v>
      </c>
      <c r="ADN9">
        <v>4.6180555555555558E-3</v>
      </c>
      <c r="AEG9">
        <v>1.5057870370370369E-2</v>
      </c>
      <c r="AEW9">
        <v>1.5057870370370369E-2</v>
      </c>
      <c r="AFX9">
        <v>1.6469907407407405E-2</v>
      </c>
      <c r="AGS9">
        <v>1.6469907407407405E-2</v>
      </c>
      <c r="AIF9">
        <v>0.5238194444444445</v>
      </c>
      <c r="AIW9">
        <v>0.5238194444444445</v>
      </c>
      <c r="AIZ9">
        <v>0.11636574074074074</v>
      </c>
      <c r="AJQ9">
        <v>0.11636574074074074</v>
      </c>
      <c r="AJT9">
        <v>3.3333333333333335E-3</v>
      </c>
      <c r="AKM9">
        <v>3.3333333333333335E-3</v>
      </c>
      <c r="ALG9">
        <v>6.0185185185185185E-3</v>
      </c>
      <c r="ALX9">
        <v>6.0185185185185185E-3</v>
      </c>
      <c r="AMO9">
        <v>0.57273148148148145</v>
      </c>
      <c r="ANG9">
        <v>0.57273148148148145</v>
      </c>
      <c r="ANI9">
        <v>4.1504629629629634E-2</v>
      </c>
      <c r="AOA9">
        <v>4.1504629629629634E-2</v>
      </c>
      <c r="AOY9">
        <v>5.2719907407407403E-2</v>
      </c>
      <c r="APQ9">
        <v>5.2719907407407403E-2</v>
      </c>
      <c r="AQG9">
        <v>0.18041666666666667</v>
      </c>
      <c r="AQW9">
        <v>0.18041666666666667</v>
      </c>
      <c r="AQZ9">
        <v>1.3171296296296294E-2</v>
      </c>
      <c r="ARS9">
        <v>1.3171296296296294E-2</v>
      </c>
      <c r="ASO9">
        <v>3.3099305555555554</v>
      </c>
    </row>
    <row r="10" spans="1:1185" x14ac:dyDescent="0.25">
      <c r="A10" s="6" t="s">
        <v>84</v>
      </c>
      <c r="E10">
        <v>8.819444444444445E-2</v>
      </c>
      <c r="AL10">
        <v>8.819444444444445E-2</v>
      </c>
      <c r="AO10">
        <v>8.5439814814814802E-2</v>
      </c>
      <c r="BJ10">
        <v>8.5439814814814802E-2</v>
      </c>
      <c r="CI10">
        <v>8.4027777777777781E-3</v>
      </c>
      <c r="CY10">
        <v>8.4027777777777781E-3</v>
      </c>
      <c r="CZ10">
        <v>1.0462962962962964E-2</v>
      </c>
      <c r="DO10">
        <v>1.0462962962962964E-2</v>
      </c>
      <c r="EM10">
        <v>3.8958333333333338E-2</v>
      </c>
      <c r="EY10">
        <v>3.8958333333333338E-2</v>
      </c>
      <c r="GN10">
        <v>2.2326388888888885E-2</v>
      </c>
      <c r="HI10">
        <v>2.2326388888888885E-2</v>
      </c>
      <c r="HM10">
        <v>3.5879629629629629E-3</v>
      </c>
      <c r="ID10">
        <v>3.5879629629629629E-3</v>
      </c>
      <c r="IF10">
        <v>4.5960648148148146E-2</v>
      </c>
      <c r="IW10">
        <v>4.5960648148148146E-2</v>
      </c>
      <c r="KG10">
        <v>1.2824074074074075E-2</v>
      </c>
      <c r="KV10">
        <v>1.2824074074074075E-2</v>
      </c>
      <c r="LV10">
        <v>7.8240740740740753E-3</v>
      </c>
      <c r="MK10">
        <v>7.8240740740740753E-3</v>
      </c>
      <c r="NI10">
        <v>3.861111111111111E-2</v>
      </c>
      <c r="NX10">
        <v>3.861111111111111E-2</v>
      </c>
      <c r="OW10">
        <v>0.1275462962962963</v>
      </c>
      <c r="PL10">
        <v>0.1275462962962963</v>
      </c>
      <c r="RI10">
        <v>2.6620370370370372E-4</v>
      </c>
      <c r="RX10">
        <v>2.6620370370370372E-4</v>
      </c>
      <c r="UB10">
        <v>5.1736111111111115E-3</v>
      </c>
      <c r="UR10">
        <v>5.1736111111111115E-3</v>
      </c>
      <c r="UU10">
        <v>6.5277777777777773E-3</v>
      </c>
      <c r="VK10">
        <v>6.5277777777777773E-3</v>
      </c>
      <c r="VM10">
        <v>7.9745370370370369E-3</v>
      </c>
      <c r="WC10">
        <v>7.9745370370370369E-3</v>
      </c>
      <c r="WE10">
        <v>2.5347222222222222E-2</v>
      </c>
      <c r="WT10">
        <v>2.5347222222222222E-2</v>
      </c>
      <c r="WW10">
        <v>6.5300925925925929E-2</v>
      </c>
      <c r="XJ10">
        <v>6.5300925925925929E-2</v>
      </c>
      <c r="XM10">
        <v>3.2314814814814817E-2</v>
      </c>
      <c r="YE10">
        <v>3.2314814814814817E-2</v>
      </c>
      <c r="YH10">
        <v>3.934027777777778E-2</v>
      </c>
      <c r="YZ10">
        <v>3.934027777777778E-2</v>
      </c>
      <c r="ZC10">
        <v>0.16120370370370371</v>
      </c>
      <c r="ZS10">
        <v>0.16120370370370371</v>
      </c>
      <c r="ZU10">
        <v>6.0127314814814814E-2</v>
      </c>
      <c r="AAK10">
        <v>6.0127314814814814E-2</v>
      </c>
      <c r="ACD10">
        <v>1.9189814814814816E-2</v>
      </c>
      <c r="ACR10">
        <v>1.9189814814814816E-2</v>
      </c>
      <c r="ACU10">
        <v>4.5138888888888892E-4</v>
      </c>
      <c r="ADN10">
        <v>4.5138888888888892E-4</v>
      </c>
      <c r="AEZ10">
        <v>0.44590277777777781</v>
      </c>
      <c r="AFU10">
        <v>0.44590277777777781</v>
      </c>
      <c r="AFY10">
        <v>1.2997685185185183E-2</v>
      </c>
      <c r="AGS10">
        <v>1.2997685185185183E-2</v>
      </c>
      <c r="AGT10">
        <v>6.5231481481481488E-2</v>
      </c>
      <c r="AHI10">
        <v>6.5231481481481488E-2</v>
      </c>
      <c r="AJA10">
        <v>7.6782407407407396E-2</v>
      </c>
      <c r="AJQ10">
        <v>7.6782407407407396E-2</v>
      </c>
      <c r="AKP10">
        <v>0.13724537037037038</v>
      </c>
      <c r="ALF10">
        <v>0.13724537037037038</v>
      </c>
      <c r="ALH10">
        <v>2.974537037037037E-2</v>
      </c>
      <c r="ALX10">
        <v>2.974537037037037E-2</v>
      </c>
      <c r="ANJ10">
        <v>0.15878472222222223</v>
      </c>
      <c r="AOA10">
        <v>0.15878472222222223</v>
      </c>
      <c r="AOD10">
        <v>7.5694444444444446E-3</v>
      </c>
      <c r="AOW10">
        <v>7.5694444444444446E-3</v>
      </c>
      <c r="AOZ10">
        <v>8.2175925925925923E-3</v>
      </c>
      <c r="APQ10">
        <v>8.2175925925925923E-3</v>
      </c>
      <c r="APS10">
        <v>6.2037037037037043E-3</v>
      </c>
      <c r="AQF10">
        <v>6.2037037037037043E-3</v>
      </c>
      <c r="AQH10">
        <v>1.9409722222222221E-2</v>
      </c>
      <c r="AQW10">
        <v>1.9409722222222221E-2</v>
      </c>
      <c r="ARA10">
        <v>1.247685185185185E-2</v>
      </c>
      <c r="ARS10">
        <v>1.247685185185185E-2</v>
      </c>
      <c r="ARU10">
        <v>4.8495370370370368E-3</v>
      </c>
      <c r="ASN10">
        <v>4.8495370370370368E-3</v>
      </c>
      <c r="ASO10">
        <v>1.8987731481481485</v>
      </c>
    </row>
    <row r="11" spans="1:1185" x14ac:dyDescent="0.25">
      <c r="A11" s="6" t="s">
        <v>85</v>
      </c>
      <c r="F11">
        <v>9.7916666666666666E-2</v>
      </c>
      <c r="AL11">
        <v>9.7916666666666666E-2</v>
      </c>
      <c r="CJ11">
        <v>2.1180555555555553E-3</v>
      </c>
      <c r="CY11">
        <v>2.1180555555555553E-3</v>
      </c>
      <c r="EN11">
        <v>3.5416666666666665E-3</v>
      </c>
      <c r="EY11">
        <v>3.5416666666666665E-3</v>
      </c>
      <c r="FB11">
        <v>4.1747685185185186E-2</v>
      </c>
      <c r="FR11">
        <v>4.1747685185185186E-2</v>
      </c>
      <c r="IG11">
        <v>3.3460648148148149E-2</v>
      </c>
      <c r="IW11">
        <v>3.3460648148148149E-2</v>
      </c>
      <c r="JR11">
        <v>5.8483796296296298E-2</v>
      </c>
      <c r="KF11">
        <v>5.8483796296296298E-2</v>
      </c>
      <c r="KZ11">
        <v>0.13229166666666667</v>
      </c>
      <c r="LR11">
        <v>0.13229166666666667</v>
      </c>
      <c r="NJ11">
        <v>0.18284722222222224</v>
      </c>
      <c r="NX11">
        <v>0.18284722222222224</v>
      </c>
      <c r="PP11">
        <v>0.1648263888888889</v>
      </c>
      <c r="QK11">
        <v>0.1648263888888889</v>
      </c>
      <c r="RJ11">
        <v>9.8449074074074078E-2</v>
      </c>
      <c r="RX11">
        <v>9.8449074074074078E-2</v>
      </c>
      <c r="SA11">
        <v>5.6805555555555554E-2</v>
      </c>
      <c r="SP11">
        <v>5.6805555555555554E-2</v>
      </c>
      <c r="AAN11">
        <v>5.9722222222222225E-3</v>
      </c>
      <c r="ABF11">
        <v>5.9722222222222225E-3</v>
      </c>
      <c r="ACV11">
        <v>9.5347222222222222E-2</v>
      </c>
      <c r="ADN11">
        <v>9.5347222222222222E-2</v>
      </c>
      <c r="ADP11">
        <v>0.13564814814814816</v>
      </c>
      <c r="AEE11">
        <v>0.13564814814814816</v>
      </c>
      <c r="AEH11">
        <v>4.0752314814814811E-2</v>
      </c>
      <c r="AEW11">
        <v>4.0752314814814811E-2</v>
      </c>
      <c r="AKQ11">
        <v>0.17834490740740741</v>
      </c>
      <c r="ALF11">
        <v>0.17834490740740741</v>
      </c>
      <c r="AOE11">
        <v>8.1874999999999989E-2</v>
      </c>
      <c r="AOW11">
        <v>8.1874999999999989E-2</v>
      </c>
      <c r="ASO11">
        <v>1.4104282407407409</v>
      </c>
    </row>
    <row r="12" spans="1:1185" x14ac:dyDescent="0.25">
      <c r="A12" s="6" t="s">
        <v>86</v>
      </c>
      <c r="DR12">
        <v>0.51880787037037035</v>
      </c>
      <c r="EJ12">
        <v>0.51880787037037035</v>
      </c>
      <c r="JA12">
        <v>7.083333333333333E-3</v>
      </c>
      <c r="JN12">
        <v>7.083333333333333E-3</v>
      </c>
      <c r="YI12">
        <v>8.7152777777777784E-3</v>
      </c>
      <c r="YZ12">
        <v>8.7152777777777784E-3</v>
      </c>
      <c r="AQI12">
        <v>0.14232638888888891</v>
      </c>
      <c r="AQW12">
        <v>0.14232638888888891</v>
      </c>
      <c r="ASO12">
        <v>0.67693287037037042</v>
      </c>
    </row>
    <row r="13" spans="1:1185" x14ac:dyDescent="0.25">
      <c r="A13" s="6" t="s">
        <v>87</v>
      </c>
      <c r="G13">
        <v>0</v>
      </c>
      <c r="AL13">
        <v>0</v>
      </c>
      <c r="CK13">
        <v>7.302083333333334E-2</v>
      </c>
      <c r="CY13">
        <v>7.302083333333334E-2</v>
      </c>
      <c r="EO13">
        <v>2.854166666666667E-2</v>
      </c>
      <c r="EY13">
        <v>2.854166666666667E-2</v>
      </c>
      <c r="IH13">
        <v>2.2106481481481478E-3</v>
      </c>
      <c r="IW13">
        <v>2.2106481481481478E-3</v>
      </c>
      <c r="JS13">
        <v>9.8761574074074085E-2</v>
      </c>
      <c r="KF13">
        <v>9.8761574074074085E-2</v>
      </c>
      <c r="KH13">
        <v>9.2523148148148146E-2</v>
      </c>
      <c r="KV13">
        <v>9.2523148148148146E-2</v>
      </c>
      <c r="LW13">
        <v>0.14324074074074075</v>
      </c>
      <c r="MK13">
        <v>0.14324074074074075</v>
      </c>
      <c r="PQ13">
        <v>3.1284722222222221E-2</v>
      </c>
      <c r="QK13">
        <v>3.1284722222222221E-2</v>
      </c>
      <c r="AFA13">
        <v>0.145625</v>
      </c>
      <c r="AFU13">
        <v>0.145625</v>
      </c>
      <c r="AFZ13">
        <v>0.16855324074074074</v>
      </c>
      <c r="AGS13">
        <v>0.16855324074074074</v>
      </c>
      <c r="AIG13">
        <v>0.1852546296296296</v>
      </c>
      <c r="AIW13">
        <v>0.1852546296296296</v>
      </c>
      <c r="AJB13">
        <v>0.17971064814814816</v>
      </c>
      <c r="AJQ13">
        <v>0.17971064814814816</v>
      </c>
      <c r="AKR13">
        <v>1.261574074074074E-3</v>
      </c>
      <c r="ALF13">
        <v>1.261574074074074E-3</v>
      </c>
      <c r="APA13">
        <v>6.9386574074074073E-2</v>
      </c>
      <c r="APQ13">
        <v>6.9386574074074073E-2</v>
      </c>
      <c r="ARB13">
        <v>3.3310185185185186E-2</v>
      </c>
      <c r="ARS13">
        <v>3.3310185185185186E-2</v>
      </c>
      <c r="ASO13">
        <v>1.252685185185185</v>
      </c>
    </row>
    <row r="14" spans="1:1185" x14ac:dyDescent="0.25">
      <c r="A14" s="6" t="s">
        <v>88</v>
      </c>
      <c r="H14">
        <v>0</v>
      </c>
      <c r="AL14">
        <v>0</v>
      </c>
      <c r="CL14">
        <v>1.3263888888888889E-2</v>
      </c>
      <c r="CY14">
        <v>1.3263888888888889E-2</v>
      </c>
      <c r="FC14">
        <v>7.0914351851851853E-2</v>
      </c>
      <c r="FR14">
        <v>7.0914351851851853E-2</v>
      </c>
      <c r="FT14">
        <v>1.8518518518518518E-4</v>
      </c>
      <c r="GL14">
        <v>1.8518518518518518E-4</v>
      </c>
      <c r="HN14">
        <v>6.4814814814814811E-2</v>
      </c>
      <c r="ID14">
        <v>6.4814814814814811E-2</v>
      </c>
      <c r="JB14">
        <v>1.5277777777777779E-3</v>
      </c>
      <c r="JN14">
        <v>1.5277777777777779E-3</v>
      </c>
      <c r="KI14">
        <v>7.0300925925925919E-2</v>
      </c>
      <c r="KV14">
        <v>7.0300925925925919E-2</v>
      </c>
      <c r="LX14">
        <v>1.0648148148148149E-3</v>
      </c>
      <c r="MK14">
        <v>1.0648148148148149E-3</v>
      </c>
      <c r="NK14">
        <v>2.0833333333333335E-4</v>
      </c>
      <c r="NX14">
        <v>2.0833333333333335E-4</v>
      </c>
      <c r="PR14">
        <v>8.6354166666666662E-2</v>
      </c>
      <c r="QK14">
        <v>8.6354166666666662E-2</v>
      </c>
      <c r="QN14">
        <v>5.6759259259259259E-2</v>
      </c>
      <c r="RF14">
        <v>5.6759259259259259E-2</v>
      </c>
      <c r="RK14">
        <v>8.5682870370370368E-2</v>
      </c>
      <c r="RX14">
        <v>8.5682870370370368E-2</v>
      </c>
      <c r="SB14">
        <v>9.2638888888888882E-2</v>
      </c>
      <c r="SP14">
        <v>9.2638888888888882E-2</v>
      </c>
      <c r="SS14">
        <v>4.4560185185185189E-3</v>
      </c>
      <c r="TH14">
        <v>4.4560185185185189E-3</v>
      </c>
      <c r="TJ14">
        <v>1.2800925925925926E-2</v>
      </c>
      <c r="TY14">
        <v>1.2800925925925926E-2</v>
      </c>
      <c r="UC14">
        <v>6.5624999999999998E-3</v>
      </c>
      <c r="UR14">
        <v>6.5624999999999998E-3</v>
      </c>
      <c r="UV14">
        <v>3.7824074074074072E-2</v>
      </c>
      <c r="VK14">
        <v>3.7824074074074072E-2</v>
      </c>
      <c r="VN14">
        <v>1.1782407407407408E-2</v>
      </c>
      <c r="WC14">
        <v>1.1782407407407408E-2</v>
      </c>
      <c r="WF14">
        <v>3.4722222222222224E-4</v>
      </c>
      <c r="WT14">
        <v>3.4722222222222224E-4</v>
      </c>
      <c r="XN14">
        <v>4.6944444444444448E-2</v>
      </c>
      <c r="YE14">
        <v>4.6944444444444448E-2</v>
      </c>
      <c r="ZD14">
        <v>0.18164351851851854</v>
      </c>
      <c r="ZS14">
        <v>0.18164351851851854</v>
      </c>
      <c r="ABI14">
        <v>2.5162037037037038E-2</v>
      </c>
      <c r="ACA14">
        <v>2.5162037037037038E-2</v>
      </c>
      <c r="ACE14">
        <v>1.1342592592592591E-3</v>
      </c>
      <c r="ACR14">
        <v>1.1342592592592591E-3</v>
      </c>
      <c r="AFB14">
        <v>9.0069444444444438E-2</v>
      </c>
      <c r="AFU14">
        <v>9.0069444444444438E-2</v>
      </c>
      <c r="AGA14">
        <v>5.3587962962962964E-3</v>
      </c>
      <c r="AGS14">
        <v>5.3587962962962964E-3</v>
      </c>
      <c r="AIH14">
        <v>1.2337962962962962E-2</v>
      </c>
      <c r="AIW14">
        <v>1.2337962962962962E-2</v>
      </c>
      <c r="AJC14">
        <v>5.4398148148148144E-4</v>
      </c>
      <c r="AJQ14">
        <v>5.4398148148148144E-4</v>
      </c>
      <c r="AJU14">
        <v>3.3749999999999995E-2</v>
      </c>
      <c r="AKM14">
        <v>3.3749999999999995E-2</v>
      </c>
      <c r="AKS14">
        <v>1.2372685185185186E-2</v>
      </c>
      <c r="ALF14">
        <v>1.2372685185185186E-2</v>
      </c>
      <c r="ALZ14">
        <v>1.5173611111111112E-2</v>
      </c>
      <c r="AMM14">
        <v>1.5173611111111112E-2</v>
      </c>
      <c r="AMP14">
        <v>6.018518518518519E-4</v>
      </c>
      <c r="ANG14">
        <v>6.018518518518519E-4</v>
      </c>
      <c r="ANK14">
        <v>5.4745370370370373E-3</v>
      </c>
      <c r="AOA14">
        <v>5.4745370370370373E-3</v>
      </c>
      <c r="APB14">
        <v>1.3078703703703703E-2</v>
      </c>
      <c r="APQ14">
        <v>1.3078703703703703E-2</v>
      </c>
      <c r="AQJ14">
        <v>0.13399305555555555</v>
      </c>
      <c r="AQW14">
        <v>0.13399305555555555</v>
      </c>
      <c r="ARC14">
        <v>2.7546296296296294E-3</v>
      </c>
      <c r="ARS14">
        <v>2.7546296296296294E-3</v>
      </c>
      <c r="ARV14">
        <v>0.28468749999999998</v>
      </c>
      <c r="ASN14">
        <v>0.28468749999999998</v>
      </c>
      <c r="ASO14">
        <v>1.4825694444444446</v>
      </c>
    </row>
    <row r="15" spans="1:1185" x14ac:dyDescent="0.25">
      <c r="A15" s="6" t="s">
        <v>89</v>
      </c>
      <c r="I15">
        <v>0</v>
      </c>
      <c r="AL15">
        <v>0</v>
      </c>
      <c r="AP15">
        <v>1.7384259259259259E-2</v>
      </c>
      <c r="BJ15">
        <v>1.7384259259259259E-2</v>
      </c>
      <c r="BN15">
        <v>0.30351851851851852</v>
      </c>
      <c r="CE15">
        <v>0.30351851851851852</v>
      </c>
      <c r="DS15">
        <v>0.10908564814814814</v>
      </c>
      <c r="EJ15">
        <v>0.10908564814814814</v>
      </c>
      <c r="GO15">
        <v>2.2916666666666667E-3</v>
      </c>
      <c r="HI15">
        <v>2.2916666666666667E-3</v>
      </c>
      <c r="HO15">
        <v>6.2615740740740736E-2</v>
      </c>
      <c r="ID15">
        <v>6.2615740740740736E-2</v>
      </c>
      <c r="II15">
        <v>1.818287037037037E-2</v>
      </c>
      <c r="IW15">
        <v>1.818287037037037E-2</v>
      </c>
      <c r="KJ15">
        <v>3.5578703703703703E-2</v>
      </c>
      <c r="KV15">
        <v>3.5578703703703703E-2</v>
      </c>
      <c r="NL15">
        <v>1.8263888888888889E-2</v>
      </c>
      <c r="NX15">
        <v>1.8263888888888889E-2</v>
      </c>
      <c r="PS15">
        <v>1.6319444444444445E-3</v>
      </c>
      <c r="QK15">
        <v>1.6319444444444445E-3</v>
      </c>
      <c r="QO15">
        <v>0.18131944444444442</v>
      </c>
      <c r="RF15">
        <v>0.18131944444444442</v>
      </c>
      <c r="SC15">
        <v>0.20583333333333331</v>
      </c>
      <c r="SP15">
        <v>0.20583333333333331</v>
      </c>
      <c r="ST15">
        <v>7.1122685185185178E-2</v>
      </c>
      <c r="TH15">
        <v>7.1122685185185178E-2</v>
      </c>
      <c r="UW15">
        <v>5.185185185185185E-3</v>
      </c>
      <c r="VK15">
        <v>5.185185185185185E-3</v>
      </c>
      <c r="WG15">
        <v>1.0416666666666668E-2</v>
      </c>
      <c r="WT15">
        <v>1.0416666666666668E-2</v>
      </c>
      <c r="WX15">
        <v>5.7303240740740745E-2</v>
      </c>
      <c r="XJ15">
        <v>5.7303240740740745E-2</v>
      </c>
      <c r="XO15">
        <v>6.2916666666666676E-2</v>
      </c>
      <c r="YE15">
        <v>6.2916666666666676E-2</v>
      </c>
      <c r="ZV15">
        <v>1.3425925925925924E-2</v>
      </c>
      <c r="AAK15">
        <v>1.3425925925925924E-2</v>
      </c>
      <c r="AAO15">
        <v>0.13083333333333333</v>
      </c>
      <c r="ABF15">
        <v>0.13083333333333333</v>
      </c>
      <c r="ABJ15">
        <v>3.2060185185185191E-3</v>
      </c>
      <c r="ACA15">
        <v>3.2060185185185191E-3</v>
      </c>
      <c r="ACW15">
        <v>2.4756944444444443E-2</v>
      </c>
      <c r="ADN15">
        <v>2.4756944444444443E-2</v>
      </c>
      <c r="ADQ15">
        <v>9.1435185185185189E-2</v>
      </c>
      <c r="AEE15">
        <v>9.1435185185185189E-2</v>
      </c>
      <c r="AEI15">
        <v>3.7280092592592594E-2</v>
      </c>
      <c r="AEW15">
        <v>3.7280092592592594E-2</v>
      </c>
      <c r="AFC15">
        <v>0.10812500000000001</v>
      </c>
      <c r="AFU15">
        <v>0.10812500000000001</v>
      </c>
      <c r="AGU15">
        <v>1.2551851851851852</v>
      </c>
      <c r="AHI15">
        <v>1.2551851851851852</v>
      </c>
      <c r="AII15">
        <v>0.11164351851851852</v>
      </c>
      <c r="AIW15">
        <v>0.11164351851851852</v>
      </c>
      <c r="AJD15">
        <v>2.627314814814815E-3</v>
      </c>
      <c r="AJQ15">
        <v>2.627314814814815E-3</v>
      </c>
      <c r="AJV15">
        <v>1.2361111111111113E-2</v>
      </c>
      <c r="AKM15">
        <v>1.2361111111111113E-2</v>
      </c>
      <c r="AMQ15">
        <v>1.3796296296296298E-2</v>
      </c>
      <c r="ANG15">
        <v>1.3796296296296298E-2</v>
      </c>
      <c r="ANL15">
        <v>6.1030092592592594E-2</v>
      </c>
      <c r="AOA15">
        <v>6.1030092592592594E-2</v>
      </c>
      <c r="APT15">
        <v>9.2962962962962956E-2</v>
      </c>
      <c r="AQF15">
        <v>9.2962962962962956E-2</v>
      </c>
      <c r="ARW15">
        <v>1.8726851851851852E-2</v>
      </c>
      <c r="ASN15">
        <v>1.8726851851851852E-2</v>
      </c>
      <c r="ASO15">
        <v>3.1400462962962963</v>
      </c>
    </row>
    <row r="16" spans="1:1185" x14ac:dyDescent="0.25">
      <c r="A16" s="6" t="s">
        <v>90</v>
      </c>
      <c r="J16">
        <v>0</v>
      </c>
      <c r="AL16">
        <v>0</v>
      </c>
      <c r="BO16">
        <v>9.7453703703703713E-3</v>
      </c>
      <c r="CE16">
        <v>9.7453703703703713E-3</v>
      </c>
      <c r="DT16">
        <v>0.16684027777777777</v>
      </c>
      <c r="EJ16">
        <v>0.16684027777777777</v>
      </c>
      <c r="FD16">
        <v>1.119212962962963E-2</v>
      </c>
      <c r="FR16">
        <v>1.119212962962963E-2</v>
      </c>
      <c r="FU16">
        <v>1.7546296296296296E-2</v>
      </c>
      <c r="GL16">
        <v>1.7546296296296296E-2</v>
      </c>
      <c r="GP16">
        <v>2.8819444444444444E-3</v>
      </c>
      <c r="HI16">
        <v>2.8819444444444444E-3</v>
      </c>
      <c r="HP16">
        <v>6.3310185185185178E-2</v>
      </c>
      <c r="ID16">
        <v>6.3310185185185178E-2</v>
      </c>
      <c r="LA16">
        <v>0.11024305555555557</v>
      </c>
      <c r="LR16">
        <v>0.11024305555555557</v>
      </c>
      <c r="OX16">
        <v>2.3148148148148151E-3</v>
      </c>
      <c r="PL16">
        <v>2.3148148148148151E-3</v>
      </c>
      <c r="PT16">
        <v>3.079861111111111E-2</v>
      </c>
      <c r="QK16">
        <v>3.079861111111111E-2</v>
      </c>
      <c r="QP16">
        <v>1.622685185185185E-2</v>
      </c>
      <c r="RF16">
        <v>1.622685185185185E-2</v>
      </c>
      <c r="UX16">
        <v>2.4074074074074076E-3</v>
      </c>
      <c r="VK16">
        <v>2.4074074074074076E-3</v>
      </c>
      <c r="VO16">
        <v>0.4183912037037037</v>
      </c>
      <c r="WC16">
        <v>0.4183912037037037</v>
      </c>
      <c r="YJ16">
        <v>0.12267361111111112</v>
      </c>
      <c r="YZ16">
        <v>0.12267361111111112</v>
      </c>
      <c r="ZE16">
        <v>9.1365740740740733E-2</v>
      </c>
      <c r="ZS16">
        <v>9.1365740740740733E-2</v>
      </c>
      <c r="ACF16">
        <v>5.9953703703703697E-3</v>
      </c>
      <c r="ACR16">
        <v>5.9953703703703697E-3</v>
      </c>
      <c r="AEJ16">
        <v>4.7453703703703704E-4</v>
      </c>
      <c r="AEW16">
        <v>4.7453703703703704E-4</v>
      </c>
      <c r="AGB16">
        <v>0.12907407407407406</v>
      </c>
      <c r="AGS16">
        <v>0.12907407407407406</v>
      </c>
      <c r="AJE16">
        <v>2.627314814814815E-3</v>
      </c>
      <c r="AJQ16">
        <v>2.627314814814815E-3</v>
      </c>
      <c r="AKT16">
        <v>0.17834490740740741</v>
      </c>
      <c r="ALF16">
        <v>0.17834490740740741</v>
      </c>
      <c r="ALI16">
        <v>0.11979166666666667</v>
      </c>
      <c r="ALX16">
        <v>0.11979166666666667</v>
      </c>
      <c r="AMR16">
        <v>1.8657407407407407E-2</v>
      </c>
      <c r="ANG16">
        <v>1.8657407407407407E-2</v>
      </c>
      <c r="AQK16">
        <v>0.20135416666666664</v>
      </c>
      <c r="AQW16">
        <v>0.20135416666666664</v>
      </c>
      <c r="ASO16">
        <v>1.7222569444444447</v>
      </c>
    </row>
    <row r="17" spans="1:1018 1027:1185" x14ac:dyDescent="0.25">
      <c r="A17" s="6" t="s">
        <v>91</v>
      </c>
      <c r="K17">
        <v>0</v>
      </c>
      <c r="AL17">
        <v>0</v>
      </c>
      <c r="AQ17">
        <v>3.4733796296296297E-2</v>
      </c>
      <c r="BJ17">
        <v>3.4733796296296297E-2</v>
      </c>
      <c r="DA17">
        <v>1.6018518518518519E-2</v>
      </c>
      <c r="DO17">
        <v>1.6018518518518519E-2</v>
      </c>
      <c r="FE17">
        <v>0.18427083333333333</v>
      </c>
      <c r="FR17">
        <v>0.18427083333333333</v>
      </c>
      <c r="FV17">
        <v>6.1898148148148147E-2</v>
      </c>
      <c r="GL17">
        <v>6.1898148148148147E-2</v>
      </c>
      <c r="GQ17">
        <v>1.4687499999999999E-2</v>
      </c>
      <c r="HI17">
        <v>1.4687499999999999E-2</v>
      </c>
      <c r="HQ17">
        <v>0.13761574074074076</v>
      </c>
      <c r="ID17">
        <v>0.13761574074074076</v>
      </c>
      <c r="IJ17">
        <v>4.1921296296296297E-2</v>
      </c>
      <c r="IW17">
        <v>4.1921296296296297E-2</v>
      </c>
      <c r="JT17">
        <v>5.5706018518518523E-2</v>
      </c>
      <c r="KF17">
        <v>5.5706018518518523E-2</v>
      </c>
      <c r="KK17">
        <v>6.4120370370370364E-3</v>
      </c>
      <c r="KV17">
        <v>6.4120370370370364E-3</v>
      </c>
      <c r="MO17">
        <v>5.0578703703703706E-3</v>
      </c>
      <c r="NF17">
        <v>5.0578703703703706E-3</v>
      </c>
      <c r="PU17">
        <v>1.4826388888888889E-2</v>
      </c>
      <c r="QK17">
        <v>1.4826388888888889E-2</v>
      </c>
      <c r="QQ17">
        <v>2.5462962962962961E-4</v>
      </c>
      <c r="RF17">
        <v>2.5462962962962961E-4</v>
      </c>
      <c r="RL17">
        <v>3.7384259259259263E-3</v>
      </c>
      <c r="RX17">
        <v>3.7384259259259263E-3</v>
      </c>
      <c r="TK17">
        <v>1.689814814814815E-3</v>
      </c>
      <c r="TY17">
        <v>1.689814814814815E-3</v>
      </c>
      <c r="VP17">
        <v>0.18505787037037036</v>
      </c>
      <c r="WC17">
        <v>0.18505787037037036</v>
      </c>
      <c r="WY17">
        <v>2.119212962962963E-2</v>
      </c>
      <c r="XJ17">
        <v>2.119212962962963E-2</v>
      </c>
      <c r="XP17">
        <v>4.2037037037037039E-2</v>
      </c>
      <c r="YE17">
        <v>4.2037037037037039E-2</v>
      </c>
      <c r="AAP17">
        <v>1.8055555555555557E-3</v>
      </c>
      <c r="ABF17">
        <v>1.8055555555555557E-3</v>
      </c>
      <c r="ADR17">
        <v>4.6296296296296301E-2</v>
      </c>
      <c r="AEE17">
        <v>4.6296296296296301E-2</v>
      </c>
      <c r="AEK17">
        <v>0.10164351851851851</v>
      </c>
      <c r="AEW17">
        <v>0.10164351851851851</v>
      </c>
      <c r="AJF17">
        <v>5.5949074074074068E-2</v>
      </c>
      <c r="AJQ17">
        <v>5.5949074074074068E-2</v>
      </c>
      <c r="AJW17">
        <v>5.4027777777777779E-2</v>
      </c>
      <c r="AKM17">
        <v>5.4027777777777779E-2</v>
      </c>
      <c r="ALJ17">
        <v>1.2731481481481483E-3</v>
      </c>
      <c r="ALX17">
        <v>1.2731481481481483E-3</v>
      </c>
      <c r="AMA17">
        <v>4.0624999999999993E-3</v>
      </c>
      <c r="AMM17">
        <v>4.0624999999999993E-3</v>
      </c>
      <c r="AMS17">
        <v>1.2962962962962963E-3</v>
      </c>
      <c r="ANG17">
        <v>1.2962962962962963E-3</v>
      </c>
      <c r="ANM17">
        <v>7.4918981481481475E-2</v>
      </c>
      <c r="AOA17">
        <v>7.4918981481481475E-2</v>
      </c>
      <c r="ASO17">
        <v>1.1683912037037036</v>
      </c>
    </row>
    <row r="18" spans="1:1018 1027:1185" x14ac:dyDescent="0.25">
      <c r="A18" s="6" t="s">
        <v>92</v>
      </c>
      <c r="L18">
        <v>7.7083333333333337E-2</v>
      </c>
      <c r="AL18">
        <v>7.7083333333333337E-2</v>
      </c>
      <c r="AR18">
        <v>7.0601851851851847E-4</v>
      </c>
      <c r="BJ18">
        <v>7.0601851851851847E-4</v>
      </c>
      <c r="BP18">
        <v>5.078703703703704E-2</v>
      </c>
      <c r="CE18">
        <v>5.078703703703704E-2</v>
      </c>
      <c r="CM18">
        <v>2.8506944444444442E-2</v>
      </c>
      <c r="CY18">
        <v>2.8506944444444442E-2</v>
      </c>
      <c r="FW18">
        <v>0.38796296296296295</v>
      </c>
      <c r="GL18">
        <v>0.38796296296296295</v>
      </c>
      <c r="GR18">
        <v>0.24118055555555554</v>
      </c>
      <c r="HI18">
        <v>0.24118055555555554</v>
      </c>
      <c r="HR18">
        <v>2.8587962962962964E-2</v>
      </c>
      <c r="ID18">
        <v>2.8587962962962964E-2</v>
      </c>
      <c r="IK18">
        <v>0.51761574074074068</v>
      </c>
      <c r="IW18">
        <v>0.51761574074074068</v>
      </c>
      <c r="KL18">
        <v>9.1898148148148139E-3</v>
      </c>
      <c r="KV18">
        <v>9.1898148148148139E-3</v>
      </c>
      <c r="LB18">
        <v>2.8645833333333332E-2</v>
      </c>
      <c r="LR18">
        <v>2.8645833333333332E-2</v>
      </c>
      <c r="LY18">
        <v>1.8240740740740741E-2</v>
      </c>
      <c r="MK18">
        <v>1.8240740740740741E-2</v>
      </c>
      <c r="NM18">
        <v>0.16916666666666666</v>
      </c>
      <c r="NX18">
        <v>0.16916666666666666</v>
      </c>
      <c r="OB18">
        <v>0.31293981481481481</v>
      </c>
      <c r="OT18">
        <v>0.31293981481481481</v>
      </c>
      <c r="OY18">
        <v>7.8472222222222221E-2</v>
      </c>
      <c r="PL18">
        <v>7.8472222222222221E-2</v>
      </c>
      <c r="QR18">
        <v>1.622685185185185E-2</v>
      </c>
      <c r="RF18">
        <v>1.622685185185185E-2</v>
      </c>
      <c r="SD18">
        <v>2.7777777777777778E-4</v>
      </c>
      <c r="SP18">
        <v>2.7777777777777778E-4</v>
      </c>
      <c r="UD18">
        <v>3.0173611111111113E-2</v>
      </c>
      <c r="UR18">
        <v>3.0173611111111113E-2</v>
      </c>
      <c r="WH18">
        <v>0.10034722222222221</v>
      </c>
      <c r="WT18">
        <v>0.10034722222222221</v>
      </c>
      <c r="WZ18">
        <v>2.3969907407407409E-2</v>
      </c>
      <c r="XJ18">
        <v>2.3969907407407409E-2</v>
      </c>
      <c r="XQ18">
        <v>5.4953703703703699E-2</v>
      </c>
      <c r="YE18">
        <v>5.4953703703703699E-2</v>
      </c>
      <c r="YK18">
        <v>0.16704861111111111</v>
      </c>
      <c r="YZ18">
        <v>0.16704861111111111</v>
      </c>
      <c r="ADS18">
        <v>1.1342592592592592E-2</v>
      </c>
      <c r="AEE18">
        <v>1.1342592592592592E-2</v>
      </c>
      <c r="AFD18">
        <v>0.22597222222222224</v>
      </c>
      <c r="AFU18">
        <v>0.22597222222222224</v>
      </c>
      <c r="AHL18">
        <v>9.3576388888888876E-2</v>
      </c>
      <c r="AID18">
        <v>9.3576388888888876E-2</v>
      </c>
      <c r="ALK18">
        <v>9.6064814814814815E-3</v>
      </c>
      <c r="ALX18">
        <v>9.6064814814814815E-3</v>
      </c>
      <c r="AMT18">
        <v>0.1262962962962963</v>
      </c>
      <c r="ANG18">
        <v>0.1262962962962963</v>
      </c>
      <c r="ANN18">
        <v>5.4745370370370373E-3</v>
      </c>
      <c r="AOA18">
        <v>5.4745370370370373E-3</v>
      </c>
      <c r="AQL18">
        <v>8.9513888888888893E-2</v>
      </c>
      <c r="AQW18">
        <v>8.9513888888888893E-2</v>
      </c>
      <c r="ARD18">
        <v>1.3865740740740739E-2</v>
      </c>
      <c r="ARS18">
        <v>1.3865740740740739E-2</v>
      </c>
      <c r="ARX18">
        <v>0.26733796296296297</v>
      </c>
      <c r="ASN18">
        <v>0.26733796296296297</v>
      </c>
      <c r="ASO18">
        <v>3.1850694444444447</v>
      </c>
    </row>
    <row r="19" spans="1:1018 1027:1185" x14ac:dyDescent="0.25">
      <c r="A19" s="6" t="s">
        <v>93</v>
      </c>
      <c r="M19">
        <v>0</v>
      </c>
      <c r="AL19">
        <v>0</v>
      </c>
      <c r="EP19">
        <v>4.9375000000000002E-2</v>
      </c>
      <c r="EY19">
        <v>4.9375000000000002E-2</v>
      </c>
      <c r="FX19">
        <v>5.0092592592592598E-2</v>
      </c>
      <c r="GL19">
        <v>5.0092592592592598E-2</v>
      </c>
      <c r="IL19">
        <v>0.11332175925925925</v>
      </c>
      <c r="IW19">
        <v>0.11332175925925925</v>
      </c>
      <c r="KM19">
        <v>1.2662037037037039E-2</v>
      </c>
      <c r="KV19">
        <v>1.2662037037037039E-2</v>
      </c>
      <c r="MP19">
        <v>5.9421296296296292E-2</v>
      </c>
      <c r="NF19">
        <v>5.9421296296296292E-2</v>
      </c>
      <c r="PV19">
        <v>5.7881944444444444E-2</v>
      </c>
      <c r="QK19">
        <v>5.7881944444444444E-2</v>
      </c>
      <c r="SE19">
        <v>5.5833333333333325E-2</v>
      </c>
      <c r="SP19">
        <v>5.5833333333333325E-2</v>
      </c>
      <c r="SU19">
        <v>5.0289351851851849E-2</v>
      </c>
      <c r="TH19">
        <v>5.0289351851851849E-2</v>
      </c>
      <c r="XA19">
        <v>1.2858796296296297E-2</v>
      </c>
      <c r="XJ19">
        <v>1.2858796296296297E-2</v>
      </c>
      <c r="XR19">
        <v>0.12259259259259259</v>
      </c>
      <c r="YE19">
        <v>0.12259259259259259</v>
      </c>
      <c r="AAQ19">
        <v>3.5138888888888893E-2</v>
      </c>
      <c r="ABF19">
        <v>3.5138888888888893E-2</v>
      </c>
      <c r="ABK19">
        <v>1.7094907407407409E-2</v>
      </c>
      <c r="ACA19">
        <v>1.7094907407407409E-2</v>
      </c>
      <c r="ACX19">
        <v>5.8784722222222224E-2</v>
      </c>
      <c r="ADN19">
        <v>5.8784722222222224E-2</v>
      </c>
      <c r="AEL19">
        <v>6.6006944444444438E-2</v>
      </c>
      <c r="AEW19">
        <v>6.6006944444444438E-2</v>
      </c>
      <c r="AHM19">
        <v>6.9791666666666669E-2</v>
      </c>
      <c r="AID19">
        <v>6.9791666666666669E-2</v>
      </c>
      <c r="AIJ19">
        <v>1.5810185185185184E-2</v>
      </c>
      <c r="AIW19">
        <v>1.5810185185185184E-2</v>
      </c>
      <c r="AJX19">
        <v>0.02</v>
      </c>
      <c r="AKM19">
        <v>0.02</v>
      </c>
      <c r="AMB19">
        <v>1.03125E-2</v>
      </c>
      <c r="AMM19">
        <v>1.03125E-2</v>
      </c>
      <c r="ANO19">
        <v>2.7002314814814812E-2</v>
      </c>
      <c r="AOA19">
        <v>2.7002314814814812E-2</v>
      </c>
      <c r="AOF19">
        <v>6.5208333333333326E-2</v>
      </c>
      <c r="AOW19">
        <v>6.5208333333333326E-2</v>
      </c>
      <c r="APU19">
        <v>6.2407407407407411E-2</v>
      </c>
      <c r="AQF19">
        <v>6.2407407407407411E-2</v>
      </c>
      <c r="ARE19">
        <v>2.6365740740740742E-2</v>
      </c>
      <c r="ARS19">
        <v>2.6365740740740742E-2</v>
      </c>
      <c r="ARY19">
        <v>9.0046296296296298E-3</v>
      </c>
      <c r="ASN19">
        <v>9.0046296296296298E-3</v>
      </c>
      <c r="ASO19">
        <v>1.0672569444444444</v>
      </c>
    </row>
    <row r="20" spans="1:1018 1027:1185" x14ac:dyDescent="0.25">
      <c r="A20" s="6" t="s">
        <v>94</v>
      </c>
      <c r="N20">
        <v>0</v>
      </c>
      <c r="AL20">
        <v>0</v>
      </c>
      <c r="BQ20">
        <v>2.4398148148148145E-2</v>
      </c>
      <c r="CE20">
        <v>2.4398148148148145E-2</v>
      </c>
      <c r="FF20">
        <v>3.4884259259259261E-2</v>
      </c>
      <c r="FR20">
        <v>3.4884259259259261E-2</v>
      </c>
      <c r="JC20">
        <v>1.1944444444444445E-2</v>
      </c>
      <c r="JN20">
        <v>1.1944444444444445E-2</v>
      </c>
      <c r="JU20">
        <v>0.44528935185185187</v>
      </c>
      <c r="KF20">
        <v>0.44528935185185187</v>
      </c>
      <c r="LZ20">
        <v>0.17935185185185185</v>
      </c>
      <c r="MK20">
        <v>0.17935185185185185</v>
      </c>
      <c r="MQ20">
        <v>4.6030092592592588E-2</v>
      </c>
      <c r="NF20">
        <v>4.6030092592592588E-2</v>
      </c>
      <c r="NN20">
        <v>0.43902777777777774</v>
      </c>
      <c r="NX20">
        <v>0.43902777777777774</v>
      </c>
      <c r="OC20">
        <v>4.2581018518518525E-2</v>
      </c>
      <c r="OT20">
        <v>4.2581018518518525E-2</v>
      </c>
      <c r="PW20">
        <v>2.6180555555555558E-2</v>
      </c>
      <c r="QK20">
        <v>2.6180555555555558E-2</v>
      </c>
      <c r="UE20">
        <v>5.2708333333333329E-2</v>
      </c>
      <c r="UR20">
        <v>5.2708333333333329E-2</v>
      </c>
      <c r="YL20">
        <v>2.4652777777777776E-3</v>
      </c>
      <c r="YZ20">
        <v>2.4652777777777776E-3</v>
      </c>
      <c r="ZF20">
        <v>3.3726851851851855E-2</v>
      </c>
      <c r="ZS20">
        <v>3.3726851851851855E-2</v>
      </c>
      <c r="ZW20">
        <v>7.3321759259259267E-2</v>
      </c>
      <c r="AAK20">
        <v>7.3321759259259267E-2</v>
      </c>
      <c r="AAR20">
        <v>9.6250000000000002E-2</v>
      </c>
      <c r="ABF20">
        <v>9.6250000000000002E-2</v>
      </c>
      <c r="ABL20">
        <v>3.1678240740740743E-2</v>
      </c>
      <c r="ACA20">
        <v>3.1678240740740743E-2</v>
      </c>
      <c r="AGC20">
        <v>4.8414351851851854E-2</v>
      </c>
      <c r="AGS20">
        <v>4.8414351851851854E-2</v>
      </c>
      <c r="AGV20">
        <v>5.8842592592592592E-2</v>
      </c>
      <c r="AHI20">
        <v>5.8842592592592592E-2</v>
      </c>
      <c r="AHN20">
        <v>2.5520833333333336E-2</v>
      </c>
      <c r="AID20">
        <v>2.5520833333333336E-2</v>
      </c>
      <c r="AIK20">
        <v>9.5601851851851855E-3</v>
      </c>
      <c r="AIW20">
        <v>9.5601851851851855E-3</v>
      </c>
      <c r="AJY20">
        <v>7.5000000000000006E-3</v>
      </c>
      <c r="AKM20">
        <v>7.5000000000000006E-3</v>
      </c>
      <c r="ALL20">
        <v>6.3541666666666677E-2</v>
      </c>
      <c r="ALX20">
        <v>6.3541666666666677E-2</v>
      </c>
      <c r="APC20">
        <v>0.10202546296296296</v>
      </c>
      <c r="APQ20">
        <v>0.10202546296296296</v>
      </c>
      <c r="ASO20">
        <v>1.8552430555555557</v>
      </c>
    </row>
    <row r="21" spans="1:1018 1027:1185" x14ac:dyDescent="0.25">
      <c r="A21" s="6" t="s">
        <v>95</v>
      </c>
      <c r="O21">
        <v>0</v>
      </c>
      <c r="AL21">
        <v>0</v>
      </c>
      <c r="AS21">
        <v>3.1261574074074074E-2</v>
      </c>
      <c r="BJ21">
        <v>3.1261574074074074E-2</v>
      </c>
      <c r="DU21">
        <v>0.13344907407407408</v>
      </c>
      <c r="EJ21">
        <v>0.13344907407407408</v>
      </c>
      <c r="FG21">
        <v>6.682870370370371E-2</v>
      </c>
      <c r="FR21">
        <v>6.682870370370371E-2</v>
      </c>
      <c r="JV21">
        <v>3.9733796296296302E-2</v>
      </c>
      <c r="KF21">
        <v>3.9733796296296302E-2</v>
      </c>
      <c r="LC21">
        <v>4.340277777777778E-3</v>
      </c>
      <c r="LR21">
        <v>4.340277777777778E-3</v>
      </c>
      <c r="MR21">
        <v>0.13928240740740741</v>
      </c>
      <c r="NF21">
        <v>0.13928240740740741</v>
      </c>
      <c r="PX21">
        <v>9.5381944444444436E-2</v>
      </c>
      <c r="QK21">
        <v>9.5381944444444436E-2</v>
      </c>
      <c r="TL21">
        <v>3.0856481481481481E-2</v>
      </c>
      <c r="TY21">
        <v>3.0856481481481481E-2</v>
      </c>
      <c r="UY21">
        <v>3.2407407407407406E-4</v>
      </c>
      <c r="VK21">
        <v>3.2407407407407406E-4</v>
      </c>
      <c r="VQ21">
        <v>3.1585648148148147E-2</v>
      </c>
      <c r="WC21">
        <v>3.1585648148148147E-2</v>
      </c>
      <c r="WI21">
        <v>4.8958333333333333E-2</v>
      </c>
      <c r="WT21">
        <v>4.8958333333333333E-2</v>
      </c>
      <c r="YM21">
        <v>6.6319444444444446E-3</v>
      </c>
      <c r="YZ21">
        <v>6.6319444444444446E-3</v>
      </c>
      <c r="ZG21">
        <v>8.726851851851852E-3</v>
      </c>
      <c r="ZS21">
        <v>8.726851851851852E-3</v>
      </c>
      <c r="AAS21">
        <v>1.5000000000000001E-2</v>
      </c>
      <c r="ABF21">
        <v>1.5000000000000001E-2</v>
      </c>
      <c r="ABM21">
        <v>0.13445601851851852</v>
      </c>
      <c r="ACA21">
        <v>0.13445601851851852</v>
      </c>
      <c r="ACY21">
        <v>3.5173611111111107E-2</v>
      </c>
      <c r="ADN21">
        <v>3.5173611111111107E-2</v>
      </c>
      <c r="AFE21">
        <v>0.54819444444444443</v>
      </c>
      <c r="AFU21">
        <v>0.54819444444444443</v>
      </c>
      <c r="AGD21">
        <v>2.6192129629629631E-2</v>
      </c>
      <c r="AGS21">
        <v>2.6192129629629631E-2</v>
      </c>
      <c r="AGW21">
        <v>5.8796296296296305E-3</v>
      </c>
      <c r="AHI21">
        <v>5.8796296296296305E-3</v>
      </c>
      <c r="AHO21">
        <v>3.2986111111111111E-3</v>
      </c>
      <c r="AID21">
        <v>3.2986111111111111E-3</v>
      </c>
      <c r="AJZ21">
        <v>0.13666666666666669</v>
      </c>
      <c r="AKM21">
        <v>0.13666666666666669</v>
      </c>
      <c r="AKU21">
        <v>1.0983796296296297E-2</v>
      </c>
      <c r="ALF21">
        <v>1.0983796296296297E-2</v>
      </c>
      <c r="AMC21">
        <v>0.10118055555555555</v>
      </c>
      <c r="AMM21">
        <v>0.10118055555555555</v>
      </c>
      <c r="AOG21">
        <v>7.7013888888888882E-2</v>
      </c>
      <c r="AOW21">
        <v>7.7013888888888882E-2</v>
      </c>
      <c r="APD21">
        <v>3.1886574074074074E-2</v>
      </c>
      <c r="APQ21">
        <v>3.1886574074074074E-2</v>
      </c>
      <c r="APV21">
        <v>0.10546296296296297</v>
      </c>
      <c r="AQF21">
        <v>0.10546296296296297</v>
      </c>
      <c r="ASO21">
        <v>1.8687500000000001</v>
      </c>
    </row>
    <row r="22" spans="1:1018 1027:1185" x14ac:dyDescent="0.25">
      <c r="A22" s="6" t="s">
        <v>96</v>
      </c>
      <c r="P22">
        <v>2.2916666666666665E-2</v>
      </c>
      <c r="AL22">
        <v>2.2916666666666665E-2</v>
      </c>
      <c r="BR22">
        <v>1.113425925925926E-2</v>
      </c>
      <c r="CE22">
        <v>1.113425925925926E-2</v>
      </c>
      <c r="CN22">
        <v>1.6041666666666666E-2</v>
      </c>
      <c r="CY22">
        <v>1.6041666666666666E-2</v>
      </c>
      <c r="DB22">
        <v>0.13685185185185186</v>
      </c>
      <c r="DO22">
        <v>0.13685185185185186</v>
      </c>
      <c r="DV22">
        <v>7.69675925925926E-3</v>
      </c>
      <c r="EJ22">
        <v>7.69675925925926E-3</v>
      </c>
      <c r="FH22">
        <v>5.8495370370370364E-2</v>
      </c>
      <c r="FR22">
        <v>5.8495370370370364E-2</v>
      </c>
      <c r="IM22">
        <v>0.18554398148148146</v>
      </c>
      <c r="IW22">
        <v>0.18554398148148146</v>
      </c>
      <c r="JD22">
        <v>1.6944444444444446E-2</v>
      </c>
      <c r="JN22">
        <v>1.6944444444444446E-2</v>
      </c>
      <c r="LD22">
        <v>2.2569444444444447E-3</v>
      </c>
      <c r="LR22">
        <v>2.2569444444444447E-3</v>
      </c>
      <c r="MS22">
        <v>7.8356481481481489E-3</v>
      </c>
      <c r="NF22">
        <v>7.8356481481481489E-3</v>
      </c>
      <c r="OD22">
        <v>0.11432870370370371</v>
      </c>
      <c r="OT22">
        <v>0.11432870370370371</v>
      </c>
      <c r="PY22">
        <v>7.1874999999999994E-3</v>
      </c>
      <c r="QK22">
        <v>7.1874999999999994E-3</v>
      </c>
      <c r="SV22">
        <v>0.10167824074074074</v>
      </c>
      <c r="TH22">
        <v>0.10167824074074074</v>
      </c>
      <c r="UF22">
        <v>0.18711805555555558</v>
      </c>
      <c r="UR22">
        <v>0.18711805555555558</v>
      </c>
      <c r="UZ22">
        <v>8.6574074074074071E-3</v>
      </c>
      <c r="VK22">
        <v>8.6574074074074071E-3</v>
      </c>
      <c r="WJ22">
        <v>0.10659722222222223</v>
      </c>
      <c r="WT22">
        <v>0.10659722222222223</v>
      </c>
      <c r="XS22">
        <v>0.15180555555555555</v>
      </c>
      <c r="YE22">
        <v>0.15180555555555555</v>
      </c>
      <c r="ZX22">
        <v>0.18177083333333333</v>
      </c>
      <c r="AAK22">
        <v>0.18177083333333333</v>
      </c>
      <c r="ABN22">
        <v>5.6412037037037038E-2</v>
      </c>
      <c r="ACA22">
        <v>5.6412037037037038E-2</v>
      </c>
      <c r="ACG22">
        <v>1.1296296296296296E-2</v>
      </c>
      <c r="ACR22">
        <v>1.1296296296296296E-2</v>
      </c>
      <c r="ACZ22">
        <v>4.7187499999999993E-2</v>
      </c>
      <c r="ADN22">
        <v>4.7187499999999993E-2</v>
      </c>
      <c r="ADT22">
        <v>2.3148148148148147E-3</v>
      </c>
      <c r="AEE22">
        <v>2.3148148148148147E-3</v>
      </c>
      <c r="AFF22">
        <v>7.0000000000000007E-2</v>
      </c>
      <c r="AFU22">
        <v>7.0000000000000007E-2</v>
      </c>
      <c r="AIL22">
        <v>1.0254629629629629E-2</v>
      </c>
      <c r="AIW22">
        <v>1.0254629629629629E-2</v>
      </c>
      <c r="AKA22">
        <v>3.3333333333333335E-3</v>
      </c>
      <c r="AKM22">
        <v>3.3333333333333335E-3</v>
      </c>
      <c r="AKV22">
        <v>4.4189814814814821E-2</v>
      </c>
      <c r="ALF22">
        <v>4.4189814814814821E-2</v>
      </c>
      <c r="ALM22">
        <v>2.2685185185185183E-2</v>
      </c>
      <c r="ALX22">
        <v>2.2685185185185183E-2</v>
      </c>
      <c r="AMU22">
        <v>4.4953703703703704E-2</v>
      </c>
      <c r="ANG22">
        <v>4.4953703703703704E-2</v>
      </c>
      <c r="AOH22">
        <v>2.208333333333333E-2</v>
      </c>
      <c r="AOW22">
        <v>2.208333333333333E-2</v>
      </c>
      <c r="APE22">
        <v>3.414351851851852E-3</v>
      </c>
      <c r="APQ22">
        <v>3.414351851851852E-3</v>
      </c>
      <c r="APW22">
        <v>1.2453703703703703E-2</v>
      </c>
      <c r="AQF22">
        <v>1.2453703703703703E-2</v>
      </c>
      <c r="ARZ22">
        <v>2.2210648148148149E-2</v>
      </c>
      <c r="ASN22">
        <v>2.2210648148148149E-2</v>
      </c>
      <c r="ASO22">
        <v>1.6976504629629634</v>
      </c>
    </row>
    <row r="23" spans="1:1018 1027:1185" x14ac:dyDescent="0.25">
      <c r="A23" s="6" t="s">
        <v>97</v>
      </c>
      <c r="Q23">
        <v>0.10972222222222222</v>
      </c>
      <c r="AL23">
        <v>0.10972222222222222</v>
      </c>
      <c r="DW23">
        <v>2.5752314814814815E-2</v>
      </c>
      <c r="EJ23">
        <v>2.5752314814814815E-2</v>
      </c>
      <c r="FY23">
        <v>9.2592592592592588E-5</v>
      </c>
      <c r="GL23">
        <v>9.2592592592592588E-5</v>
      </c>
      <c r="GS23">
        <v>8.2743055555555556E-2</v>
      </c>
      <c r="HI23">
        <v>8.2743055555555556E-2</v>
      </c>
      <c r="NO23">
        <v>5.0694444444444441E-3</v>
      </c>
      <c r="NX23">
        <v>5.0694444444444441E-3</v>
      </c>
      <c r="OZ23">
        <v>1.7129629629629627E-2</v>
      </c>
      <c r="PL23">
        <v>1.7129629629629627E-2</v>
      </c>
      <c r="PZ23">
        <v>3.1736111111111111E-2</v>
      </c>
      <c r="QK23">
        <v>3.1736111111111111E-2</v>
      </c>
      <c r="SW23">
        <v>5.1504629629629635E-3</v>
      </c>
      <c r="TH23">
        <v>5.1504629629629635E-3</v>
      </c>
      <c r="TM23">
        <v>5.6550925925925921E-2</v>
      </c>
      <c r="TY23">
        <v>5.6550925925925921E-2</v>
      </c>
      <c r="UG23">
        <v>6.0347222222222233E-2</v>
      </c>
      <c r="UR23">
        <v>6.0347222222222233E-2</v>
      </c>
      <c r="XT23">
        <v>2.1898148148148149E-2</v>
      </c>
      <c r="YE23">
        <v>2.1898148148148149E-2</v>
      </c>
      <c r="ACH23">
        <v>0.10296296296296296</v>
      </c>
      <c r="ACR23">
        <v>0.10296296296296296</v>
      </c>
      <c r="ADU23">
        <v>4.1435185185185179E-2</v>
      </c>
      <c r="AEE23">
        <v>4.1435185185185179E-2</v>
      </c>
      <c r="AGE23">
        <v>7.6886574074074079E-2</v>
      </c>
      <c r="AGS23">
        <v>7.6886574074074079E-2</v>
      </c>
      <c r="AGX23">
        <v>1.5787037037037037E-2</v>
      </c>
      <c r="AHI23">
        <v>1.5787037037037037E-2</v>
      </c>
      <c r="AJG23">
        <v>3.3217592592592591E-3</v>
      </c>
      <c r="AJQ23">
        <v>3.3217592592592591E-3</v>
      </c>
      <c r="ALN23">
        <v>7.210648148148148E-2</v>
      </c>
      <c r="ALX23">
        <v>7.210648148148148E-2</v>
      </c>
      <c r="AOI23">
        <v>4.5069444444444447E-2</v>
      </c>
      <c r="AOW23">
        <v>4.5069444444444447E-2</v>
      </c>
      <c r="APX23">
        <v>5.0601851851851849E-2</v>
      </c>
      <c r="AQF23">
        <v>5.0601851851851849E-2</v>
      </c>
      <c r="ASO23">
        <v>0.82436342592592593</v>
      </c>
    </row>
    <row r="24" spans="1:1018 1027:1185" x14ac:dyDescent="0.25">
      <c r="A24" s="6" t="s">
        <v>98</v>
      </c>
      <c r="R24">
        <v>0</v>
      </c>
      <c r="AL24">
        <v>0</v>
      </c>
      <c r="XU24">
        <v>0.15592592592592594</v>
      </c>
      <c r="YE24">
        <v>0.15592592592592594</v>
      </c>
      <c r="AHP24">
        <v>1.7881944444444443E-2</v>
      </c>
      <c r="AID24">
        <v>1.7881944444444443E-2</v>
      </c>
      <c r="AKW24">
        <v>0.14153935185185185</v>
      </c>
      <c r="ALF24">
        <v>0.14153935185185185</v>
      </c>
      <c r="ARF24">
        <v>0.16247685185185187</v>
      </c>
      <c r="ARS24">
        <v>0.16247685185185187</v>
      </c>
      <c r="ASO24">
        <v>0.47782407407407412</v>
      </c>
    </row>
    <row r="25" spans="1:1018 1027:1185" x14ac:dyDescent="0.25">
      <c r="A25" s="6" t="s">
        <v>99</v>
      </c>
      <c r="R25">
        <v>0</v>
      </c>
      <c r="AL25">
        <v>0</v>
      </c>
      <c r="DX25">
        <v>5.6134259259259271E-3</v>
      </c>
      <c r="EJ25">
        <v>5.6134259259259271E-3</v>
      </c>
      <c r="EQ25">
        <v>0.15986111111111109</v>
      </c>
      <c r="EY25">
        <v>0.15986111111111109</v>
      </c>
      <c r="FZ25">
        <v>0.13837962962962963</v>
      </c>
      <c r="GL25">
        <v>0.13837962962962963</v>
      </c>
      <c r="GT25">
        <v>7.2326388888888885E-2</v>
      </c>
      <c r="HI25">
        <v>7.2326388888888885E-2</v>
      </c>
      <c r="IN25">
        <v>0.17260416666666667</v>
      </c>
      <c r="IW25">
        <v>0.17260416666666667</v>
      </c>
      <c r="JW25">
        <v>5.7060185185185191E-3</v>
      </c>
      <c r="KF25">
        <v>5.7060185185185191E-3</v>
      </c>
      <c r="LE25">
        <v>0.64322916666666663</v>
      </c>
      <c r="LR25">
        <v>0.64322916666666663</v>
      </c>
      <c r="MA25">
        <v>5.7407407407407416E-3</v>
      </c>
      <c r="MK25">
        <v>5.7407407407407416E-3</v>
      </c>
      <c r="MT25">
        <v>3.650462962962963E-2</v>
      </c>
      <c r="NF25">
        <v>3.650462962962963E-2</v>
      </c>
      <c r="NP25">
        <v>5.7638888888888887E-3</v>
      </c>
      <c r="NX25">
        <v>5.7638888888888887E-3</v>
      </c>
      <c r="OE25">
        <v>1.849537037037037E-2</v>
      </c>
      <c r="OT25">
        <v>1.849537037037037E-2</v>
      </c>
      <c r="QS25">
        <v>3.5671296296296298E-2</v>
      </c>
      <c r="RF25">
        <v>3.5671296296296298E-2</v>
      </c>
      <c r="SF25">
        <v>1.7638888888888888E-2</v>
      </c>
      <c r="SP25">
        <v>1.7638888888888888E-2</v>
      </c>
      <c r="SX25">
        <v>5.3356481481481491E-2</v>
      </c>
      <c r="TH25">
        <v>5.3356481481481491E-2</v>
      </c>
      <c r="TN25">
        <v>1.9907407407407408E-3</v>
      </c>
      <c r="TY25">
        <v>1.9907407407407408E-3</v>
      </c>
      <c r="UH25">
        <v>3.0902777777777782E-3</v>
      </c>
      <c r="UR25">
        <v>3.0902777777777782E-3</v>
      </c>
      <c r="VR25">
        <v>1.6307870370370372E-2</v>
      </c>
      <c r="WC25">
        <v>1.6307870370370372E-2</v>
      </c>
      <c r="ABO25">
        <v>0.28157407407407403</v>
      </c>
      <c r="ACA25">
        <v>0.28157407407407403</v>
      </c>
      <c r="ADV25">
        <v>0.24004629629629629</v>
      </c>
      <c r="AEE25">
        <v>0.24004629629629629</v>
      </c>
      <c r="AFG25">
        <v>8.819444444444444E-3</v>
      </c>
      <c r="AFU25">
        <v>8.819444444444444E-3</v>
      </c>
      <c r="AGF25">
        <v>0.10288194444444444</v>
      </c>
      <c r="AGS25">
        <v>0.10288194444444444</v>
      </c>
      <c r="AHP25">
        <v>0.1796875</v>
      </c>
      <c r="AID25">
        <v>0.1796875</v>
      </c>
      <c r="AIM25">
        <v>1.3032407407407407E-2</v>
      </c>
      <c r="AIW25">
        <v>1.3032407407407407E-2</v>
      </c>
      <c r="AJH25">
        <v>4.6377314814814809E-2</v>
      </c>
      <c r="AJQ25">
        <v>4.6377314814814809E-2</v>
      </c>
      <c r="AKB25">
        <v>0.18805555555555556</v>
      </c>
      <c r="AKM25">
        <v>0.18805555555555556</v>
      </c>
      <c r="ALO25">
        <v>8.4606481481481477E-2</v>
      </c>
      <c r="ALX25">
        <v>8.4606481481481477E-2</v>
      </c>
      <c r="AMD25">
        <v>1.2847222222222223E-3</v>
      </c>
      <c r="AMM25">
        <v>1.2847222222222223E-3</v>
      </c>
      <c r="AMV25">
        <v>0.63662037037037034</v>
      </c>
      <c r="ANG25">
        <v>0.63662037037037034</v>
      </c>
      <c r="ANP25">
        <v>0.52545138888888887</v>
      </c>
      <c r="AOA25">
        <v>0.52545138888888887</v>
      </c>
      <c r="AOJ25">
        <v>6.8680555555555564E-2</v>
      </c>
      <c r="AOW25">
        <v>6.8680555555555564E-2</v>
      </c>
      <c r="APF25">
        <v>3.1886574074074074E-2</v>
      </c>
      <c r="APQ25">
        <v>3.1886574074074074E-2</v>
      </c>
      <c r="APY25">
        <v>4.0185185185185185E-2</v>
      </c>
      <c r="AQF25">
        <v>4.0185185185185185E-2</v>
      </c>
      <c r="AQM25">
        <v>1.3854166666666666E-2</v>
      </c>
      <c r="AQW25">
        <v>1.3854166666666666E-2</v>
      </c>
      <c r="ASA25">
        <v>6.9328703703703696E-3</v>
      </c>
      <c r="ASN25">
        <v>6.9328703703703696E-3</v>
      </c>
      <c r="ASO25">
        <v>3.8622569444444439</v>
      </c>
    </row>
    <row r="26" spans="1:1018 1027:1185" x14ac:dyDescent="0.25">
      <c r="A26" s="6" t="s">
        <v>100</v>
      </c>
      <c r="S26">
        <v>0</v>
      </c>
      <c r="AL26">
        <v>0</v>
      </c>
      <c r="AT26">
        <v>2.1550925925925925E-2</v>
      </c>
      <c r="BJ26">
        <v>2.1550925925925925E-2</v>
      </c>
      <c r="BS26">
        <v>1.6689814814814817E-2</v>
      </c>
      <c r="CE26">
        <v>1.6689814814814817E-2</v>
      </c>
      <c r="CO26">
        <v>7.6736111111111111E-3</v>
      </c>
      <c r="CY26">
        <v>7.6736111111111111E-3</v>
      </c>
      <c r="DC26">
        <v>2.3657407407407408E-2</v>
      </c>
      <c r="DO26">
        <v>2.3657407407407408E-2</v>
      </c>
      <c r="DY26">
        <v>1.6782407407407409E-2</v>
      </c>
      <c r="EJ26">
        <v>1.6782407407407409E-2</v>
      </c>
      <c r="ER26">
        <v>6.9027777777777771E-2</v>
      </c>
      <c r="EY26">
        <v>6.9027777777777771E-2</v>
      </c>
      <c r="GU26">
        <v>5.6597222222222222E-3</v>
      </c>
      <c r="HI26">
        <v>5.6597222222222222E-3</v>
      </c>
      <c r="IO26">
        <v>4.2939814814814811E-3</v>
      </c>
      <c r="IW26">
        <v>4.2939814814814811E-3</v>
      </c>
      <c r="JX26">
        <v>6.0717592592592594E-2</v>
      </c>
      <c r="KF26">
        <v>6.0717592592592594E-2</v>
      </c>
      <c r="LF26">
        <v>5.0347222222222225E-3</v>
      </c>
      <c r="LR26">
        <v>5.0347222222222225E-3</v>
      </c>
      <c r="MB26">
        <v>8.7962962962962962E-4</v>
      </c>
      <c r="MK26">
        <v>8.7962962962962962E-4</v>
      </c>
      <c r="OF26">
        <v>2.199074074074074E-4</v>
      </c>
      <c r="OT26">
        <v>2.199074074074074E-4</v>
      </c>
      <c r="QT26">
        <v>1.622685185185185E-2</v>
      </c>
      <c r="RF26">
        <v>1.622685185185185E-2</v>
      </c>
      <c r="RM26">
        <v>3.2210648148148148E-2</v>
      </c>
      <c r="RX26">
        <v>3.2210648148148148E-2</v>
      </c>
      <c r="SG26">
        <v>1.6249999999999997E-2</v>
      </c>
      <c r="SP26">
        <v>1.6249999999999997E-2</v>
      </c>
      <c r="SY26">
        <v>6.1342592592592594E-3</v>
      </c>
      <c r="TH26">
        <v>6.1342592592592594E-3</v>
      </c>
      <c r="TO26">
        <v>0.10407407407407407</v>
      </c>
      <c r="TY26">
        <v>0.10407407407407407</v>
      </c>
      <c r="UI26">
        <v>0.2315625</v>
      </c>
      <c r="UR26">
        <v>0.2315625</v>
      </c>
      <c r="VA26">
        <v>0.18847222222222224</v>
      </c>
      <c r="VK26">
        <v>0.18847222222222224</v>
      </c>
      <c r="WK26">
        <v>1.2500000000000001E-2</v>
      </c>
      <c r="WT26">
        <v>1.2500000000000001E-2</v>
      </c>
      <c r="YN26">
        <v>2.5381944444444443E-2</v>
      </c>
      <c r="YZ26">
        <v>2.5381944444444443E-2</v>
      </c>
      <c r="ZH26">
        <v>2.9560185185185189E-2</v>
      </c>
      <c r="ZS26">
        <v>2.9560185185185189E-2</v>
      </c>
      <c r="ZY26">
        <v>1.5046296296296296E-3</v>
      </c>
      <c r="AAK26">
        <v>1.5046296296296296E-3</v>
      </c>
      <c r="AAT26">
        <v>7.3611111111111108E-3</v>
      </c>
      <c r="ABF26">
        <v>7.3611111111111108E-3</v>
      </c>
      <c r="ACI26">
        <v>4.462962962962963E-2</v>
      </c>
      <c r="ACR26">
        <v>4.462962962962963E-2</v>
      </c>
      <c r="ADA26">
        <v>4.8819444444444443E-2</v>
      </c>
      <c r="ADN26">
        <v>4.8819444444444443E-2</v>
      </c>
      <c r="AEM26">
        <v>3.7754629629629624E-2</v>
      </c>
      <c r="AEW26">
        <v>3.7754629629629624E-2</v>
      </c>
      <c r="AGG26">
        <v>0.11924768518518519</v>
      </c>
      <c r="AGS26">
        <v>0.11924768518518519</v>
      </c>
      <c r="AHQ26">
        <v>3.9930555555555559E-2</v>
      </c>
      <c r="AID26">
        <v>3.9930555555555559E-2</v>
      </c>
      <c r="AKC26">
        <v>1.9444444444444442E-3</v>
      </c>
      <c r="AKM26">
        <v>1.9444444444444442E-3</v>
      </c>
      <c r="AKX26">
        <v>2.2094907407407407E-2</v>
      </c>
      <c r="ALF26">
        <v>2.2094907407407407E-2</v>
      </c>
      <c r="AMW26">
        <v>2.8981481481481483E-2</v>
      </c>
      <c r="ANG26">
        <v>2.8981481481481483E-2</v>
      </c>
      <c r="ANQ26">
        <v>6.8634259259259256E-3</v>
      </c>
      <c r="AOA26">
        <v>6.8634259259259256E-3</v>
      </c>
      <c r="APG26">
        <v>0.15821759259259258</v>
      </c>
      <c r="APQ26">
        <v>0.15821759259259258</v>
      </c>
      <c r="ARG26">
        <v>3.4490740740740745E-3</v>
      </c>
      <c r="ARS26">
        <v>3.4490740740740745E-3</v>
      </c>
      <c r="ASB26">
        <v>9.7106481481481471E-3</v>
      </c>
      <c r="ASN26">
        <v>9.7106481481481471E-3</v>
      </c>
      <c r="ASO26">
        <v>1.4250694444444447</v>
      </c>
    </row>
    <row r="27" spans="1:1018 1027:1185" x14ac:dyDescent="0.25">
      <c r="A27" s="6" t="s">
        <v>101</v>
      </c>
      <c r="T27">
        <v>0</v>
      </c>
      <c r="AL27">
        <v>0</v>
      </c>
      <c r="AU27">
        <v>0.17223379629629632</v>
      </c>
      <c r="BJ27">
        <v>0.17223379629629632</v>
      </c>
      <c r="BT27">
        <v>6.0439814814814814E-2</v>
      </c>
      <c r="CE27">
        <v>6.0439814814814814E-2</v>
      </c>
      <c r="DD27">
        <v>2.8703703703703708E-3</v>
      </c>
      <c r="DO27">
        <v>2.8703703703703708E-3</v>
      </c>
      <c r="FI27">
        <v>7.719907407407408E-3</v>
      </c>
      <c r="FR27">
        <v>7.719907407407408E-3</v>
      </c>
      <c r="GA27">
        <v>0.17171296296296296</v>
      </c>
      <c r="GL27">
        <v>0.17171296296296296</v>
      </c>
      <c r="GV27">
        <v>5.6597222222222222E-3</v>
      </c>
      <c r="HI27">
        <v>5.6597222222222222E-3</v>
      </c>
      <c r="IP27">
        <v>1.6793981481481483E-2</v>
      </c>
      <c r="IW27">
        <v>1.6793981481481483E-2</v>
      </c>
      <c r="JE27">
        <v>4.3055555555555555E-3</v>
      </c>
      <c r="JN27">
        <v>4.3055555555555555E-3</v>
      </c>
      <c r="JY27">
        <v>2.599537037037037E-2</v>
      </c>
      <c r="KF27">
        <v>2.599537037037037E-2</v>
      </c>
      <c r="LG27">
        <v>0.66006944444444438</v>
      </c>
      <c r="LR27">
        <v>0.66006944444444438</v>
      </c>
      <c r="MU27">
        <v>4.8206018518518523E-2</v>
      </c>
      <c r="NF27">
        <v>4.8206018518518523E-2</v>
      </c>
      <c r="NQ27">
        <v>1.0625000000000001E-2</v>
      </c>
      <c r="NX27">
        <v>1.0625000000000001E-2</v>
      </c>
      <c r="QA27">
        <v>0.24864583333333334</v>
      </c>
      <c r="QK27">
        <v>0.24864583333333334</v>
      </c>
      <c r="QU27">
        <v>0.32967592592592593</v>
      </c>
      <c r="RF27">
        <v>0.32967592592592593</v>
      </c>
      <c r="RN27">
        <v>9.2627314814814801E-2</v>
      </c>
      <c r="RX27">
        <v>9.2627314814814801E-2</v>
      </c>
      <c r="SH27">
        <v>2.0694444444444442E-2</v>
      </c>
      <c r="SP27">
        <v>2.0694444444444442E-2</v>
      </c>
      <c r="TP27">
        <v>4.2569444444444438E-2</v>
      </c>
      <c r="TY27">
        <v>4.2569444444444438E-2</v>
      </c>
      <c r="VB27">
        <v>1.4212962962962962E-2</v>
      </c>
      <c r="VK27">
        <v>1.4212962962962962E-2</v>
      </c>
      <c r="XB27">
        <v>2.7442129629629632E-2</v>
      </c>
      <c r="XJ27">
        <v>2.7442129629629632E-2</v>
      </c>
      <c r="XV27">
        <v>6.6203703703703702E-3</v>
      </c>
      <c r="YE27">
        <v>6.6203703703703702E-3</v>
      </c>
      <c r="YO27">
        <v>2.4652777777777776E-3</v>
      </c>
      <c r="YZ27">
        <v>2.4652777777777776E-3</v>
      </c>
      <c r="ZI27">
        <v>7.5393518518518512E-2</v>
      </c>
      <c r="ZS27">
        <v>7.5393518518518512E-2</v>
      </c>
      <c r="ZZ27">
        <v>2.8587962962962964E-2</v>
      </c>
      <c r="AAK27">
        <v>2.8587962962962964E-2</v>
      </c>
      <c r="AAU27">
        <v>1.3333333333333332E-2</v>
      </c>
      <c r="ABF27">
        <v>1.3333333333333332E-2</v>
      </c>
      <c r="ABP27">
        <v>1.127314814814815E-2</v>
      </c>
      <c r="ACA27">
        <v>1.127314814814815E-2</v>
      </c>
      <c r="ACJ27">
        <v>8.518518518518519E-3</v>
      </c>
      <c r="ACR27">
        <v>8.518518518518519E-3</v>
      </c>
      <c r="ADB27">
        <v>0.18072916666666669</v>
      </c>
      <c r="ADN27">
        <v>0.18072916666666669</v>
      </c>
      <c r="AEN27">
        <v>3.380787037037037E-2</v>
      </c>
      <c r="AEW27">
        <v>3.380787037037037E-2</v>
      </c>
      <c r="AFH27">
        <v>3.5694444444444445E-2</v>
      </c>
      <c r="AFU27">
        <v>3.5694444444444445E-2</v>
      </c>
      <c r="AHR27">
        <v>0.10781250000000001</v>
      </c>
      <c r="AID27">
        <v>0.10781250000000001</v>
      </c>
      <c r="AJI27">
        <v>4.7106481481481478E-3</v>
      </c>
      <c r="AJQ27">
        <v>4.7106481481481478E-3</v>
      </c>
      <c r="AMX27">
        <v>0.70745370370370364</v>
      </c>
      <c r="ANG27">
        <v>0.70745370370370364</v>
      </c>
      <c r="AOK27">
        <v>9.4236111111111118E-2</v>
      </c>
      <c r="AOW27">
        <v>9.4236111111111118E-2</v>
      </c>
      <c r="APH27">
        <v>5.4976851851851853E-3</v>
      </c>
      <c r="APQ27">
        <v>5.4976851851851853E-3</v>
      </c>
      <c r="APZ27">
        <v>7.5601851851851851E-2</v>
      </c>
      <c r="AQF27">
        <v>7.5601851851851851E-2</v>
      </c>
      <c r="AQN27">
        <v>4.2291666666666672E-2</v>
      </c>
      <c r="AQW27">
        <v>4.2291666666666672E-2</v>
      </c>
      <c r="ARH27">
        <v>1.2453703703703705E-2</v>
      </c>
      <c r="ARS27">
        <v>1.2453703703703705E-2</v>
      </c>
      <c r="ASO27">
        <v>3.4089814814814812</v>
      </c>
    </row>
    <row r="28" spans="1:1018 1027:1185" x14ac:dyDescent="0.25">
      <c r="A28" s="6" t="s">
        <v>102</v>
      </c>
      <c r="U28">
        <v>4.8611111111111112E-3</v>
      </c>
      <c r="AL28">
        <v>4.8611111111111112E-3</v>
      </c>
      <c r="AV28">
        <v>9.7453703703703713E-3</v>
      </c>
      <c r="BJ28">
        <v>9.7453703703703713E-3</v>
      </c>
      <c r="BU28">
        <v>7.175925925925927E-4</v>
      </c>
      <c r="CE28">
        <v>7.175925925925927E-4</v>
      </c>
      <c r="CP28">
        <v>0.1217013888888889</v>
      </c>
      <c r="CY28">
        <v>0.1217013888888889</v>
      </c>
      <c r="DZ28">
        <v>4.8090277777777773E-2</v>
      </c>
      <c r="EJ28">
        <v>4.8090277777777773E-2</v>
      </c>
      <c r="ES28">
        <v>8.1458333333333327E-2</v>
      </c>
      <c r="EY28">
        <v>8.1458333333333327E-2</v>
      </c>
      <c r="FJ28">
        <v>3.0023148148148149E-2</v>
      </c>
      <c r="FR28">
        <v>3.0023148148148149E-2</v>
      </c>
      <c r="GB28">
        <v>0.13342592592592592</v>
      </c>
      <c r="GL28">
        <v>0.13342592592592592</v>
      </c>
      <c r="GW28">
        <v>7.1145833333333339E-2</v>
      </c>
      <c r="HI28">
        <v>7.1145833333333339E-2</v>
      </c>
      <c r="HS28">
        <v>0.19062499999999999</v>
      </c>
      <c r="ID28">
        <v>0.19062499999999999</v>
      </c>
      <c r="IQ28">
        <v>0.13302083333333331</v>
      </c>
      <c r="IW28">
        <v>0.13302083333333331</v>
      </c>
      <c r="JF28">
        <v>0.25791666666666668</v>
      </c>
      <c r="JN28">
        <v>0.25791666666666668</v>
      </c>
      <c r="JZ28">
        <v>4.7372685185185191E-2</v>
      </c>
      <c r="KF28">
        <v>4.7372685185185191E-2</v>
      </c>
      <c r="KN28">
        <v>1.699074074074074E-2</v>
      </c>
      <c r="KV28">
        <v>1.699074074074074E-2</v>
      </c>
      <c r="MC28">
        <v>6.0787037037037028E-2</v>
      </c>
      <c r="MK28">
        <v>6.0787037037037028E-2</v>
      </c>
      <c r="MV28">
        <v>0.24206018518518518</v>
      </c>
      <c r="NF28">
        <v>0.24206018518518518</v>
      </c>
      <c r="NR28">
        <v>1.2013888888888888E-2</v>
      </c>
      <c r="NX28">
        <v>1.2013888888888888E-2</v>
      </c>
      <c r="OG28">
        <v>6.4548611111111126E-2</v>
      </c>
      <c r="OT28">
        <v>6.4548611111111126E-2</v>
      </c>
      <c r="QB28">
        <v>5.4895833333333324E-2</v>
      </c>
      <c r="QK28">
        <v>5.4895833333333324E-2</v>
      </c>
      <c r="RO28">
        <v>1.9976851851851853E-2</v>
      </c>
      <c r="RX28">
        <v>1.9976851851851853E-2</v>
      </c>
      <c r="SI28">
        <v>7.1111111111111111E-2</v>
      </c>
      <c r="SP28">
        <v>7.1111111111111111E-2</v>
      </c>
      <c r="UJ28">
        <v>5.5173611111111111E-2</v>
      </c>
      <c r="UR28">
        <v>5.5173611111111111E-2</v>
      </c>
      <c r="VC28">
        <v>2.5324074074074079E-2</v>
      </c>
      <c r="VK28">
        <v>2.5324074074074079E-2</v>
      </c>
      <c r="VS28">
        <v>3.1134259259259257E-3</v>
      </c>
      <c r="WC28">
        <v>3.1134259259259257E-3</v>
      </c>
      <c r="XW28">
        <v>0.10111111111111111</v>
      </c>
      <c r="YE28">
        <v>0.10111111111111111</v>
      </c>
      <c r="YP28">
        <v>4.1041666666666671E-2</v>
      </c>
      <c r="YZ28">
        <v>4.1041666666666671E-2</v>
      </c>
      <c r="ZJ28">
        <v>1.5671296296296298E-2</v>
      </c>
      <c r="ZS28">
        <v>1.5671296296296298E-2</v>
      </c>
      <c r="AAA28">
        <v>1.7939814814814815E-3</v>
      </c>
      <c r="AAK28">
        <v>1.7939814814814815E-3</v>
      </c>
      <c r="ABQ28">
        <v>2.2384259259259257E-2</v>
      </c>
      <c r="ACA28">
        <v>2.2384259259259257E-2</v>
      </c>
      <c r="ACK28">
        <v>8.0787037037037043E-3</v>
      </c>
      <c r="ACR28">
        <v>8.0787037037037043E-3</v>
      </c>
      <c r="ADC28">
        <v>8.3541666666666667E-2</v>
      </c>
      <c r="ADN28">
        <v>8.3541666666666667E-2</v>
      </c>
      <c r="ADW28">
        <v>3.4953703703703702E-2</v>
      </c>
      <c r="AEE28">
        <v>3.4953703703703702E-2</v>
      </c>
      <c r="AEO28">
        <v>3.3587962962962958E-2</v>
      </c>
      <c r="AEW28">
        <v>3.3587962962962958E-2</v>
      </c>
      <c r="AFI28">
        <v>3.0138888888888889E-2</v>
      </c>
      <c r="AFU28">
        <v>3.0138888888888889E-2</v>
      </c>
      <c r="AGY28">
        <v>1.0231481481481482E-2</v>
      </c>
      <c r="AHI28">
        <v>1.0231481481481482E-2</v>
      </c>
      <c r="AHS28">
        <v>1.2152777777777778E-3</v>
      </c>
      <c r="AID28">
        <v>1.2152777777777778E-3</v>
      </c>
      <c r="AIN28">
        <v>0.18754629629629627</v>
      </c>
      <c r="AIW28">
        <v>0.18754629629629627</v>
      </c>
      <c r="AKD28">
        <v>4.7222222222222223E-3</v>
      </c>
      <c r="AKM28">
        <v>4.7222222222222223E-3</v>
      </c>
      <c r="AKY28">
        <v>0.16849537037037035</v>
      </c>
      <c r="ALF28">
        <v>0.16849537037037035</v>
      </c>
      <c r="AMY28">
        <v>2.0046296296296295E-2</v>
      </c>
      <c r="ANG28">
        <v>2.0046296296296295E-2</v>
      </c>
      <c r="AOL28">
        <v>3.0416666666666668E-2</v>
      </c>
      <c r="AOW28">
        <v>3.0416666666666668E-2</v>
      </c>
      <c r="API28">
        <v>4.3692129629629629E-2</v>
      </c>
      <c r="APQ28">
        <v>4.3692129629629629E-2</v>
      </c>
      <c r="ARI28">
        <v>0.15481481481481482</v>
      </c>
      <c r="ARS28">
        <v>0.15481481481481482</v>
      </c>
      <c r="ASC28">
        <v>7.6273148148148151E-3</v>
      </c>
      <c r="ASN28">
        <v>7.6273148148148151E-3</v>
      </c>
      <c r="ASO28">
        <v>2.7572106481481486</v>
      </c>
    </row>
    <row r="29" spans="1:1018 1027:1185" x14ac:dyDescent="0.25">
      <c r="A29" s="6" t="s">
        <v>103</v>
      </c>
      <c r="V29">
        <v>3.8194444444444441E-2</v>
      </c>
      <c r="AL29">
        <v>3.8194444444444441E-2</v>
      </c>
      <c r="AW29">
        <v>1.3923611111111112E-2</v>
      </c>
      <c r="BJ29">
        <v>1.3923611111111112E-2</v>
      </c>
      <c r="BV29">
        <v>4.8842592592592592E-3</v>
      </c>
      <c r="CE29">
        <v>4.8842592592592592E-3</v>
      </c>
      <c r="EA29">
        <v>5.4918981481481478E-2</v>
      </c>
      <c r="EJ29">
        <v>5.4918981481481478E-2</v>
      </c>
      <c r="FK29">
        <v>4.0520833333333332E-2</v>
      </c>
      <c r="FR29">
        <v>4.0520833333333332E-2</v>
      </c>
      <c r="GC29">
        <v>5.6481481481481478E-3</v>
      </c>
      <c r="GL29">
        <v>5.6481481481481478E-3</v>
      </c>
      <c r="GX29">
        <v>7.7187500000000006E-2</v>
      </c>
      <c r="HI29">
        <v>7.7187500000000006E-2</v>
      </c>
      <c r="IR29">
        <v>0.10984953703703704</v>
      </c>
      <c r="IW29">
        <v>0.10984953703703704</v>
      </c>
      <c r="JG29">
        <v>4.5277777777777778E-2</v>
      </c>
      <c r="JN29">
        <v>4.5277777777777778E-2</v>
      </c>
      <c r="MD29">
        <v>2.2592592592592595E-2</v>
      </c>
      <c r="MK29">
        <v>2.2592592592592595E-2</v>
      </c>
      <c r="NS29">
        <v>2.2916666666666667E-3</v>
      </c>
      <c r="NX29">
        <v>2.2916666666666667E-3</v>
      </c>
      <c r="OH29">
        <v>5.0810185185185186E-3</v>
      </c>
      <c r="OT29">
        <v>5.0810185185185186E-3</v>
      </c>
      <c r="PA29">
        <v>5.0462962962962966E-2</v>
      </c>
      <c r="PL29">
        <v>5.0462962962962966E-2</v>
      </c>
      <c r="RP29">
        <v>3.4293981481481481E-2</v>
      </c>
      <c r="RX29">
        <v>3.4293981481481481E-2</v>
      </c>
      <c r="SJ29">
        <v>7.9166666666666673E-3</v>
      </c>
      <c r="SP29">
        <v>7.9166666666666673E-3</v>
      </c>
      <c r="UK29">
        <v>5.8680555555555543E-3</v>
      </c>
      <c r="UR29">
        <v>5.8680555555555543E-3</v>
      </c>
      <c r="VT29">
        <v>5.1736111111111115E-3</v>
      </c>
      <c r="WC29">
        <v>5.1736111111111115E-3</v>
      </c>
      <c r="WL29">
        <v>1.0416666666666667E-3</v>
      </c>
      <c r="WT29">
        <v>1.0416666666666667E-3</v>
      </c>
      <c r="YQ29">
        <v>1.7708333333333332E-3</v>
      </c>
      <c r="YZ29">
        <v>1.7708333333333332E-3</v>
      </c>
      <c r="AAB29">
        <v>9.8379629629629633E-3</v>
      </c>
      <c r="AAK29">
        <v>9.8379629629629633E-3</v>
      </c>
      <c r="AAV29">
        <v>3.6111111111111114E-3</v>
      </c>
      <c r="ABF29">
        <v>3.6111111111111114E-3</v>
      </c>
      <c r="ABR29">
        <v>7.1689814814814831E-2</v>
      </c>
      <c r="ACA29">
        <v>7.1689814814814831E-2</v>
      </c>
      <c r="ADD29">
        <v>8.9930555555555562E-3</v>
      </c>
      <c r="ADN29">
        <v>8.9930555555555562E-3</v>
      </c>
      <c r="ADX29">
        <v>2.87037037037037E-2</v>
      </c>
      <c r="AEE29">
        <v>2.87037037037037E-2</v>
      </c>
      <c r="AEP29">
        <v>5.5115740740740736E-2</v>
      </c>
      <c r="AEW29">
        <v>5.5115740740740736E-2</v>
      </c>
      <c r="AFJ29">
        <v>2.5694444444444445E-3</v>
      </c>
      <c r="AFU29">
        <v>2.5694444444444445E-3</v>
      </c>
      <c r="AGH29">
        <v>1.0219907407407408E-2</v>
      </c>
      <c r="AGS29">
        <v>1.0219907407407408E-2</v>
      </c>
      <c r="AGZ29">
        <v>4.5092592592592594E-2</v>
      </c>
      <c r="AHI29">
        <v>4.5092592592592594E-2</v>
      </c>
      <c r="AHT29">
        <v>1.2152777777777778E-3</v>
      </c>
      <c r="AID29">
        <v>1.2152777777777778E-3</v>
      </c>
      <c r="AIO29">
        <v>1.5810185185185184E-2</v>
      </c>
      <c r="AIW29">
        <v>1.5810185185185184E-2</v>
      </c>
      <c r="AKE29">
        <v>0.19333333333333336</v>
      </c>
      <c r="AKM29">
        <v>0.19333333333333336</v>
      </c>
      <c r="AKZ29">
        <v>4.2800925925925923E-2</v>
      </c>
      <c r="ALF29">
        <v>4.2800925925925923E-2</v>
      </c>
      <c r="AMZ29">
        <v>5.4629629629629637E-3</v>
      </c>
      <c r="ANG29">
        <v>5.4629629629629637E-3</v>
      </c>
      <c r="ANR29">
        <v>6.8634259259259256E-3</v>
      </c>
      <c r="AOA29">
        <v>6.8634259259259256E-3</v>
      </c>
      <c r="AOM29">
        <v>2.75E-2</v>
      </c>
      <c r="AOW29">
        <v>2.75E-2</v>
      </c>
      <c r="AQO29">
        <v>3.6076388888888887E-2</v>
      </c>
      <c r="AQW29">
        <v>3.6076388888888887E-2</v>
      </c>
      <c r="ARJ29">
        <v>9.9953703703703711E-2</v>
      </c>
      <c r="ARS29">
        <v>9.9953703703703711E-2</v>
      </c>
      <c r="ASD29">
        <v>2.0717592592592593E-3</v>
      </c>
      <c r="ASN29">
        <v>2.0717592592592593E-3</v>
      </c>
      <c r="ASO29">
        <v>1.1938194444444445</v>
      </c>
    </row>
    <row r="30" spans="1:1018 1027:1185" x14ac:dyDescent="0.25">
      <c r="A30" s="6" t="s">
        <v>104</v>
      </c>
      <c r="W30">
        <v>0</v>
      </c>
      <c r="AL30">
        <v>0</v>
      </c>
      <c r="AX30">
        <v>6.9560185185185185E-3</v>
      </c>
      <c r="BJ30">
        <v>6.9560185185185185E-3</v>
      </c>
      <c r="BW30">
        <v>0.10418981481481482</v>
      </c>
      <c r="CE30">
        <v>0.10418981481481482</v>
      </c>
      <c r="DE30">
        <v>4.449074074074074E-2</v>
      </c>
      <c r="DO30">
        <v>4.449074074074074E-2</v>
      </c>
      <c r="EB30">
        <v>9.780092592592592E-3</v>
      </c>
      <c r="EJ30">
        <v>9.780092592592592E-3</v>
      </c>
      <c r="GD30">
        <v>9.2129629629629627E-3</v>
      </c>
      <c r="GL30">
        <v>9.2129629629629627E-3</v>
      </c>
      <c r="HT30">
        <v>2.8935185185185188E-3</v>
      </c>
      <c r="ID30">
        <v>2.8935185185185188E-3</v>
      </c>
      <c r="KA30">
        <v>0.10238425925925926</v>
      </c>
      <c r="KF30">
        <v>0.10238425925925926</v>
      </c>
      <c r="KO30">
        <v>0.21837962962962962</v>
      </c>
      <c r="KV30">
        <v>0.21837962962962962</v>
      </c>
      <c r="LH30">
        <v>1.6145833333333335E-2</v>
      </c>
      <c r="LR30">
        <v>1.6145833333333335E-2</v>
      </c>
      <c r="MW30">
        <v>3.6689814814814814E-3</v>
      </c>
      <c r="NF30">
        <v>3.6689814814814814E-3</v>
      </c>
      <c r="NT30">
        <v>6.895833333333333E-2</v>
      </c>
      <c r="NX30">
        <v>6.895833333333333E-2</v>
      </c>
      <c r="OI30">
        <v>2.199074074074074E-4</v>
      </c>
      <c r="OT30">
        <v>2.199074074074074E-4</v>
      </c>
      <c r="PB30">
        <v>6.7129629629629622E-3</v>
      </c>
      <c r="PL30">
        <v>6.7129629629629622E-3</v>
      </c>
      <c r="QV30">
        <v>1.6435185185185183E-3</v>
      </c>
      <c r="RF30">
        <v>1.6435185185185183E-3</v>
      </c>
      <c r="SZ30">
        <v>1.7245370370370373E-2</v>
      </c>
      <c r="TH30">
        <v>1.7245370370370373E-2</v>
      </c>
      <c r="UL30">
        <v>1.7013888888888892E-3</v>
      </c>
      <c r="UR30">
        <v>1.7013888888888892E-3</v>
      </c>
      <c r="VD30">
        <v>4.8240740740740744E-2</v>
      </c>
      <c r="VK30">
        <v>4.8240740740740744E-2</v>
      </c>
      <c r="VU30">
        <v>8.6689814814814806E-3</v>
      </c>
      <c r="WC30">
        <v>8.6689814814814806E-3</v>
      </c>
      <c r="ZK30">
        <v>1.1504629629629629E-2</v>
      </c>
      <c r="ZS30">
        <v>1.1504629629629629E-2</v>
      </c>
      <c r="AAC30">
        <v>1.2905092592592591E-2</v>
      </c>
      <c r="AAK30">
        <v>1.2905092592592591E-2</v>
      </c>
      <c r="AAW30">
        <v>0.22833333333333333</v>
      </c>
      <c r="ABF30">
        <v>0.22833333333333333</v>
      </c>
      <c r="ABS30">
        <v>1.517361111111111E-2</v>
      </c>
      <c r="ACA30">
        <v>1.517361111111111E-2</v>
      </c>
      <c r="ACL30">
        <v>5.9953703703703697E-3</v>
      </c>
      <c r="ACR30">
        <v>5.9953703703703697E-3</v>
      </c>
      <c r="ADE30">
        <v>5.6458333333333333E-2</v>
      </c>
      <c r="ADN30">
        <v>5.6458333333333333E-2</v>
      </c>
      <c r="AGI30">
        <v>7.4421296296296293E-3</v>
      </c>
      <c r="AGS30">
        <v>7.4421296296296293E-3</v>
      </c>
      <c r="AHA30">
        <v>5.9537037037037034E-2</v>
      </c>
      <c r="AHI30">
        <v>5.9537037037037034E-2</v>
      </c>
      <c r="AHU30">
        <v>1.7187499999999998E-2</v>
      </c>
      <c r="AID30">
        <v>1.7187499999999998E-2</v>
      </c>
      <c r="AIP30">
        <v>0.12275462962962963</v>
      </c>
      <c r="AIW30">
        <v>0.12275462962962963</v>
      </c>
      <c r="ALP30">
        <v>0.55266203703703709</v>
      </c>
      <c r="ALX30">
        <v>0.55266203703703709</v>
      </c>
      <c r="ASE30">
        <v>1.3773148148148147E-3</v>
      </c>
      <c r="ASN30">
        <v>1.3773148148148147E-3</v>
      </c>
      <c r="ASO30">
        <v>1.7628240740740737</v>
      </c>
    </row>
    <row r="31" spans="1:1018 1027:1185" x14ac:dyDescent="0.25">
      <c r="A31" s="6" t="s">
        <v>105</v>
      </c>
      <c r="X31">
        <v>0</v>
      </c>
      <c r="AL31">
        <v>0</v>
      </c>
      <c r="ASO31">
        <v>0</v>
      </c>
    </row>
    <row r="32" spans="1:1018 1027:1185" x14ac:dyDescent="0.25">
      <c r="A32" s="6" t="s">
        <v>106</v>
      </c>
      <c r="X32">
        <v>0.15138888888888888</v>
      </c>
      <c r="AL32">
        <v>0.15138888888888888</v>
      </c>
      <c r="BX32">
        <v>5.0717592592592592E-2</v>
      </c>
      <c r="CE32">
        <v>5.0717592592592592E-2</v>
      </c>
      <c r="EC32">
        <v>0.38078703703703703</v>
      </c>
      <c r="EJ32">
        <v>0.38078703703703703</v>
      </c>
      <c r="WM32">
        <v>0.38645833333333335</v>
      </c>
      <c r="WT32">
        <v>0.38645833333333335</v>
      </c>
      <c r="XC32">
        <v>0.10938657407407408</v>
      </c>
      <c r="XJ32">
        <v>0.10938657407407408</v>
      </c>
      <c r="ADY32">
        <v>0.2729166666666667</v>
      </c>
      <c r="AEE32">
        <v>0.2729166666666667</v>
      </c>
      <c r="AFK32">
        <v>6.368055555555556E-2</v>
      </c>
      <c r="AFU32">
        <v>6.368055555555556E-2</v>
      </c>
      <c r="ALA32">
        <v>1.0289351851851852E-2</v>
      </c>
      <c r="ALF32">
        <v>1.0289351851851852E-2</v>
      </c>
      <c r="ASF32">
        <v>2.6365740740740742E-2</v>
      </c>
      <c r="ASN32">
        <v>2.6365740740740742E-2</v>
      </c>
      <c r="ASO32">
        <v>1.4519907407407406</v>
      </c>
    </row>
    <row r="33" spans="1:1185" x14ac:dyDescent="0.25">
      <c r="A33" s="5" t="s">
        <v>107</v>
      </c>
      <c r="Y33">
        <v>0</v>
      </c>
      <c r="Z33">
        <v>1.3888888888888886E-2</v>
      </c>
      <c r="AA33">
        <v>0</v>
      </c>
      <c r="AB33">
        <v>0.10138888888888888</v>
      </c>
      <c r="AC33">
        <v>7.0833333333333331E-2</v>
      </c>
      <c r="AD33">
        <v>3.5416666666666666E-2</v>
      </c>
      <c r="AE33">
        <v>0</v>
      </c>
      <c r="AF33">
        <v>0</v>
      </c>
      <c r="AG33">
        <v>4.027777777777778E-2</v>
      </c>
      <c r="AH33">
        <v>0</v>
      </c>
      <c r="AI33">
        <v>0</v>
      </c>
      <c r="AJ33">
        <v>0.17152777777777775</v>
      </c>
      <c r="AK33">
        <v>0</v>
      </c>
      <c r="AL33">
        <v>0.43333333333333335</v>
      </c>
      <c r="AY33">
        <v>7.0601851851851847E-4</v>
      </c>
      <c r="AZ33">
        <v>4.1898148148148146E-3</v>
      </c>
      <c r="BA33">
        <v>2.431712962962963E-2</v>
      </c>
      <c r="BB33">
        <v>1.1817129629629629E-2</v>
      </c>
      <c r="BC33">
        <v>2.1539351851851851E-2</v>
      </c>
      <c r="BD33">
        <v>7.1759259259259259E-4</v>
      </c>
      <c r="BE33">
        <v>4.1678240740740745E-2</v>
      </c>
      <c r="BF33">
        <v>0.44030092592592596</v>
      </c>
      <c r="BG33">
        <v>0.10071759259259259</v>
      </c>
      <c r="BH33">
        <v>0.15627314814814813</v>
      </c>
      <c r="BI33">
        <v>5.5671296296296302E-3</v>
      </c>
      <c r="BJ33">
        <v>0.80782407407407408</v>
      </c>
      <c r="BY33">
        <v>5.1412037037037034E-2</v>
      </c>
      <c r="BZ33">
        <v>0.63694444444444442</v>
      </c>
      <c r="CA33">
        <v>2.3148148148148147E-5</v>
      </c>
      <c r="CB33">
        <v>9.0509259259259258E-3</v>
      </c>
      <c r="CC33">
        <v>2.5023148148148145E-2</v>
      </c>
      <c r="CD33">
        <v>1.4629629629629628E-2</v>
      </c>
      <c r="CE33">
        <v>0.73708333333333331</v>
      </c>
      <c r="CQ33">
        <v>7.291666666666667E-4</v>
      </c>
      <c r="CR33">
        <v>7.0937500000000001E-2</v>
      </c>
      <c r="CS33">
        <v>4.2361111111111106E-3</v>
      </c>
      <c r="CT33">
        <v>1.6006944444444445E-2</v>
      </c>
      <c r="CU33">
        <v>5.7013888888888892E-2</v>
      </c>
      <c r="CV33">
        <v>9.7569444444444448E-3</v>
      </c>
      <c r="CW33">
        <v>1.8784722222222223E-2</v>
      </c>
      <c r="CX33">
        <v>0.19381944444444443</v>
      </c>
      <c r="CY33">
        <v>0.3712847222222222</v>
      </c>
      <c r="DF33">
        <v>4.6296296296296294E-5</v>
      </c>
      <c r="DG33">
        <v>3.0601851851851852E-2</v>
      </c>
      <c r="DH33">
        <v>8.4768518518518521E-2</v>
      </c>
      <c r="DI33">
        <v>1.5324074074074073E-2</v>
      </c>
      <c r="DJ33">
        <v>6.1898148148148147E-2</v>
      </c>
      <c r="DK33">
        <v>9.7685185185185184E-3</v>
      </c>
      <c r="DL33">
        <v>1.6064814814814816E-2</v>
      </c>
      <c r="DM33">
        <v>0.12097222222222223</v>
      </c>
      <c r="DN33">
        <v>4.2129629629629626E-3</v>
      </c>
      <c r="DO33">
        <v>0.34365740740740741</v>
      </c>
      <c r="ED33">
        <v>2.297453703703704E-2</v>
      </c>
      <c r="EE33">
        <v>5.3703703703703705E-2</v>
      </c>
      <c r="EF33">
        <v>2.5173611111111108E-2</v>
      </c>
      <c r="EG33">
        <v>0.15428240740740742</v>
      </c>
      <c r="EH33">
        <v>3.4780092592592592E-2</v>
      </c>
      <c r="EI33">
        <v>0.49311342592592594</v>
      </c>
      <c r="EJ33">
        <v>0.78402777777777777</v>
      </c>
      <c r="ET33">
        <v>5.6249999999999989E-3</v>
      </c>
      <c r="EU33">
        <v>3.5416666666666665E-3</v>
      </c>
      <c r="EV33">
        <v>9.7916666666666655E-3</v>
      </c>
      <c r="EW33">
        <v>1.6736111111111111E-2</v>
      </c>
      <c r="EX33">
        <v>7.6388888888888893E-4</v>
      </c>
      <c r="EY33">
        <v>3.6458333333333336E-2</v>
      </c>
      <c r="FL33">
        <v>7.7546296296296304E-4</v>
      </c>
      <c r="FM33">
        <v>5.0405092592592592E-2</v>
      </c>
      <c r="FN33">
        <v>1.6747685185185185E-2</v>
      </c>
      <c r="FO33">
        <v>0.11327546296296297</v>
      </c>
      <c r="FP33">
        <v>2.8587962962962963E-3</v>
      </c>
      <c r="FQ33">
        <v>2.585648148148148E-2</v>
      </c>
      <c r="FR33">
        <v>0.20991898148148147</v>
      </c>
      <c r="GE33">
        <v>2.7175925925925926E-2</v>
      </c>
      <c r="GF33">
        <v>2.8703703703703708E-3</v>
      </c>
      <c r="GG33">
        <v>1.4814814814814814E-3</v>
      </c>
      <c r="GH33">
        <v>1.3981481481481482E-2</v>
      </c>
      <c r="GI33">
        <v>0.10287037037037038</v>
      </c>
      <c r="GJ33">
        <v>1.486111111111111E-2</v>
      </c>
      <c r="GK33">
        <v>9.2592592592592588E-5</v>
      </c>
      <c r="GL33">
        <v>0.16333333333333333</v>
      </c>
      <c r="GY33">
        <v>3.6805555555555558E-3</v>
      </c>
      <c r="GZ33">
        <v>6.1423611111111109E-2</v>
      </c>
      <c r="HA33">
        <v>2.8819444444444444E-3</v>
      </c>
      <c r="HB33">
        <v>7.7187500000000006E-2</v>
      </c>
      <c r="HC33">
        <v>0.16072916666666665</v>
      </c>
      <c r="HD33">
        <v>2.2326388888888885E-2</v>
      </c>
      <c r="HE33">
        <v>4.9652777777777777E-3</v>
      </c>
      <c r="HF33">
        <v>5.6597222222222222E-3</v>
      </c>
      <c r="HG33">
        <v>4.9409722222222223E-2</v>
      </c>
      <c r="HH33">
        <v>1.0520833333333333E-2</v>
      </c>
      <c r="HI33">
        <v>0.39878472222222217</v>
      </c>
      <c r="HU33">
        <v>2.5810185185185183E-2</v>
      </c>
      <c r="HV33">
        <v>2.9398148148148145E-2</v>
      </c>
      <c r="HW33">
        <v>9.2592592592592587E-2</v>
      </c>
      <c r="HX33">
        <v>0.55092592592592593</v>
      </c>
      <c r="HY33">
        <v>0.21203703703703702</v>
      </c>
      <c r="HZ33">
        <v>8.3680555555555564E-2</v>
      </c>
      <c r="IA33">
        <v>0.54270833333333324</v>
      </c>
      <c r="IB33">
        <v>1.1574074074074073E-4</v>
      </c>
      <c r="IC33">
        <v>7.1643518518518523E-2</v>
      </c>
      <c r="ID33">
        <v>1.6089120370370369</v>
      </c>
      <c r="IS33">
        <v>7.8981481481481472E-2</v>
      </c>
      <c r="IT33">
        <v>1.5405092592592593E-2</v>
      </c>
      <c r="IU33">
        <v>2.5462962962962961E-4</v>
      </c>
      <c r="IV33">
        <v>1.273148148148148E-4</v>
      </c>
      <c r="IW33">
        <v>9.4768518518518516E-2</v>
      </c>
      <c r="JH33">
        <v>2.2361111111111113E-2</v>
      </c>
      <c r="JI33">
        <v>8.9305555555555569E-2</v>
      </c>
      <c r="JJ33">
        <v>0.16333333333333333</v>
      </c>
      <c r="JK33">
        <v>0.19194444444444445</v>
      </c>
      <c r="JL33">
        <v>4.597222222222222E-2</v>
      </c>
      <c r="JM33">
        <v>1.3888888888888889E-4</v>
      </c>
      <c r="JN33">
        <v>0.5130555555555556</v>
      </c>
      <c r="KB33">
        <v>0.17907407407407408</v>
      </c>
      <c r="KC33">
        <v>1.1956018518518517E-2</v>
      </c>
      <c r="KD33">
        <v>3.2245370370370369E-2</v>
      </c>
      <c r="KE33">
        <v>8.0011574074074068E-2</v>
      </c>
      <c r="KF33">
        <v>0.30328703703703702</v>
      </c>
      <c r="KP33">
        <v>1.6203703703703703E-4</v>
      </c>
      <c r="KQ33">
        <v>4.7013888888888883E-2</v>
      </c>
      <c r="KR33">
        <v>6.4120370370370364E-3</v>
      </c>
      <c r="KS33">
        <v>1.5509259259259261E-3</v>
      </c>
      <c r="KT33">
        <v>9.3912037037037044E-2</v>
      </c>
      <c r="KU33">
        <v>8.564814814814815E-4</v>
      </c>
      <c r="KV33">
        <v>0.14990740740740741</v>
      </c>
      <c r="LI33">
        <v>5.7291666666666664E-2</v>
      </c>
      <c r="LJ33">
        <v>1.1284722222222222E-2</v>
      </c>
      <c r="LK33">
        <v>3.645833333333333E-3</v>
      </c>
      <c r="LL33">
        <v>4.4097222222222218E-2</v>
      </c>
      <c r="LM33">
        <v>2.4826388888888891E-2</v>
      </c>
      <c r="LN33">
        <v>4.5659722222222227E-2</v>
      </c>
      <c r="LO33">
        <v>1.4930555555555556E-2</v>
      </c>
      <c r="LP33">
        <v>0.12864583333333332</v>
      </c>
      <c r="LQ33">
        <v>0.10624999999999998</v>
      </c>
      <c r="LR33">
        <v>0.43663194444444442</v>
      </c>
      <c r="ME33">
        <v>1.2870370370370369E-2</v>
      </c>
      <c r="MF33">
        <v>2.3796296296296298E-2</v>
      </c>
      <c r="MG33">
        <v>2.8333333333333339E-2</v>
      </c>
      <c r="MH33">
        <v>2.2685185185185182E-3</v>
      </c>
      <c r="MI33">
        <v>5.9907407407407409E-2</v>
      </c>
      <c r="MJ33">
        <v>7.1296296296296307E-3</v>
      </c>
      <c r="MK33">
        <v>0.13430555555555554</v>
      </c>
      <c r="MX33">
        <v>1.3391203703703704E-2</v>
      </c>
      <c r="MY33">
        <v>5.1481481481481482E-2</v>
      </c>
      <c r="MZ33">
        <v>5.5949074074074082E-2</v>
      </c>
      <c r="NA33">
        <v>6.4467592592592597E-3</v>
      </c>
      <c r="NB33">
        <v>1.9675925925925926E-4</v>
      </c>
      <c r="NC33">
        <v>4.3449074074074071E-2</v>
      </c>
      <c r="ND33">
        <v>6.4282407407407413E-2</v>
      </c>
      <c r="NE33">
        <v>6.1307870370370367E-2</v>
      </c>
      <c r="NF33">
        <v>0.2965046296296297</v>
      </c>
      <c r="NU33">
        <v>1.5486111111111112E-2</v>
      </c>
      <c r="NV33">
        <v>3.6736111111111115E-2</v>
      </c>
      <c r="NW33">
        <v>4.3749999999999995E-3</v>
      </c>
      <c r="NX33">
        <v>5.6597222222222222E-2</v>
      </c>
      <c r="OJ33">
        <v>3.9120370370370368E-3</v>
      </c>
      <c r="OK33">
        <v>5.0810185185185186E-3</v>
      </c>
      <c r="OL33">
        <v>1.6087962962962963E-3</v>
      </c>
      <c r="OM33">
        <v>7.1747685185185192E-2</v>
      </c>
      <c r="ON33">
        <v>0.19068287037037038</v>
      </c>
      <c r="OO33">
        <v>0.24418981481481483</v>
      </c>
      <c r="OP33">
        <v>2.1747685185185186E-2</v>
      </c>
      <c r="OQ33">
        <v>1.5497685185185186E-2</v>
      </c>
      <c r="OR33">
        <v>5.3912037037037036E-2</v>
      </c>
      <c r="OS33">
        <v>9.9421296296296289E-3</v>
      </c>
      <c r="OT33">
        <v>0.61832175925925936</v>
      </c>
      <c r="PC33">
        <v>1.2268518518518521E-2</v>
      </c>
      <c r="PD33">
        <v>6.7129629629629631E-3</v>
      </c>
      <c r="PE33">
        <v>2.1759259259259259E-2</v>
      </c>
      <c r="PF33">
        <v>0.17662037037037037</v>
      </c>
      <c r="PG33">
        <v>3.7037037037037034E-3</v>
      </c>
      <c r="PH33">
        <v>5.0462962962962966E-2</v>
      </c>
      <c r="PI33">
        <v>4.8148148148148141E-2</v>
      </c>
      <c r="PJ33">
        <v>8.8425925925925922E-2</v>
      </c>
      <c r="PK33">
        <v>5.8564814814814813E-2</v>
      </c>
      <c r="PL33">
        <v>0.46666666666666667</v>
      </c>
      <c r="QC33">
        <v>3.6597222222222218E-2</v>
      </c>
      <c r="QD33">
        <v>3.4062499999999996E-2</v>
      </c>
      <c r="QE33">
        <v>4.409722222222222E-3</v>
      </c>
      <c r="QF33">
        <v>0.16670138888888891</v>
      </c>
      <c r="QG33">
        <v>6.4930555555555549E-3</v>
      </c>
      <c r="QH33">
        <v>4.538194444444444E-2</v>
      </c>
      <c r="QI33">
        <v>0.66923611111111114</v>
      </c>
      <c r="QJ33">
        <v>0.24468750000000003</v>
      </c>
      <c r="QK33">
        <v>1.2075694444444445</v>
      </c>
      <c r="QW33">
        <v>6.6226851851851856E-2</v>
      </c>
      <c r="QX33">
        <v>5.8101851851851856E-3</v>
      </c>
      <c r="QY33">
        <v>5.0925925925925921E-4</v>
      </c>
      <c r="QZ33">
        <v>0.32733796296296297</v>
      </c>
      <c r="RA33">
        <v>2.4120370370370368E-2</v>
      </c>
      <c r="RB33">
        <v>6.3009259259259265E-2</v>
      </c>
      <c r="RC33">
        <v>0.10675925925925926</v>
      </c>
      <c r="RD33">
        <v>2.5462962962962961E-4</v>
      </c>
      <c r="RE33">
        <v>2.5462962962962961E-4</v>
      </c>
      <c r="RF33">
        <v>0.59428240740740745</v>
      </c>
      <c r="RQ33">
        <v>2.4143518518518516E-2</v>
      </c>
      <c r="RR33">
        <v>4.1932870370370377E-2</v>
      </c>
      <c r="RS33">
        <v>1.7627314814814814E-2</v>
      </c>
      <c r="RT33">
        <v>5.4976851851851853E-3</v>
      </c>
      <c r="RU33">
        <v>2.6655092592592591E-2</v>
      </c>
      <c r="RV33">
        <v>0.21346064814814814</v>
      </c>
      <c r="RW33">
        <v>2.7349537037037037E-2</v>
      </c>
      <c r="RX33">
        <v>0.35666666666666663</v>
      </c>
      <c r="SK33">
        <v>2.0416666666666666E-2</v>
      </c>
      <c r="SL33">
        <v>2.8749999999999998E-2</v>
      </c>
      <c r="SM33">
        <v>0.25722222222222224</v>
      </c>
      <c r="SN33">
        <v>4.4444444444444444E-3</v>
      </c>
      <c r="SO33">
        <v>3.0555555555555557E-3</v>
      </c>
      <c r="SP33">
        <v>0.31388888888888888</v>
      </c>
      <c r="TA33">
        <v>8.9120370370370378E-3</v>
      </c>
      <c r="TB33">
        <v>4.2245370370370371E-2</v>
      </c>
      <c r="TC33">
        <v>1.3483796296296298E-2</v>
      </c>
      <c r="TD33">
        <v>1.9733796296296298E-2</v>
      </c>
      <c r="TE33">
        <v>8.9120370370370378E-3</v>
      </c>
      <c r="TF33">
        <v>2.8935185185185189E-4</v>
      </c>
      <c r="TG33">
        <v>0.12320601851851852</v>
      </c>
      <c r="TH33">
        <v>0.2167824074074074</v>
      </c>
      <c r="TQ33">
        <v>2.1435185185185186E-2</v>
      </c>
      <c r="TR33">
        <v>2.3842592592592591E-3</v>
      </c>
      <c r="TS33">
        <v>0.14604166666666665</v>
      </c>
      <c r="TT33">
        <v>7.2453703703703708E-3</v>
      </c>
      <c r="TU33">
        <v>1.3101851851851852E-2</v>
      </c>
      <c r="TV33">
        <v>1.3495370370370371E-2</v>
      </c>
      <c r="TW33">
        <v>0.52976851851851847</v>
      </c>
      <c r="TX33">
        <v>1.8657407407407407E-2</v>
      </c>
      <c r="TY33">
        <v>0.75212962962962959</v>
      </c>
      <c r="UM33">
        <v>6.2500000000000001E-4</v>
      </c>
      <c r="UN33">
        <v>4.4062500000000004E-2</v>
      </c>
      <c r="UO33">
        <v>5.1736111111111115E-3</v>
      </c>
      <c r="UP33">
        <v>8.6458333333333335E-3</v>
      </c>
      <c r="UQ33">
        <v>2.461805555555556E-2</v>
      </c>
      <c r="UR33">
        <v>8.3125000000000004E-2</v>
      </c>
      <c r="VE33">
        <v>0.10305555555555555</v>
      </c>
      <c r="VF33">
        <v>0.15449074074074073</v>
      </c>
      <c r="VG33">
        <v>0.43574074074074076</v>
      </c>
      <c r="VH33">
        <v>0.10166666666666666</v>
      </c>
      <c r="VI33">
        <v>3.7824074074074072E-2</v>
      </c>
      <c r="VJ33">
        <v>0.11384259259259259</v>
      </c>
      <c r="VK33">
        <v>0.94662037037037028</v>
      </c>
      <c r="VV33">
        <v>2.3946759259259261E-2</v>
      </c>
      <c r="VW33">
        <v>6.6284722222222231E-2</v>
      </c>
      <c r="VX33">
        <v>3.3310185185185186E-2</v>
      </c>
      <c r="VY33">
        <v>9.4780092592592582E-2</v>
      </c>
      <c r="VZ33">
        <v>1.8032407407407407E-2</v>
      </c>
      <c r="WA33">
        <v>0.26525462962962965</v>
      </c>
      <c r="WB33">
        <v>0.2041203703703704</v>
      </c>
      <c r="WC33">
        <v>0.70572916666666674</v>
      </c>
      <c r="WN33">
        <v>4.5138888888888893E-3</v>
      </c>
      <c r="WO33">
        <v>2.7777777777777775E-3</v>
      </c>
      <c r="WP33">
        <v>0.11979166666666667</v>
      </c>
      <c r="WQ33">
        <v>0.10868055555555554</v>
      </c>
      <c r="WR33">
        <v>6.1111111111111102E-2</v>
      </c>
      <c r="WS33">
        <v>4.9652777777777775E-2</v>
      </c>
      <c r="WT33">
        <v>0.34652777777777777</v>
      </c>
      <c r="XD33">
        <v>5.6608796296296303E-2</v>
      </c>
      <c r="XE33">
        <v>3.8541666666666668E-3</v>
      </c>
      <c r="XF33">
        <v>0.448275462962963</v>
      </c>
      <c r="XG33">
        <v>1.7476851851851852E-3</v>
      </c>
      <c r="XH33">
        <v>0.22293981481481484</v>
      </c>
      <c r="XI33">
        <v>0.17396990740740739</v>
      </c>
      <c r="XJ33">
        <v>0.9073958333333334</v>
      </c>
      <c r="XX33">
        <v>5.7731481481481481E-2</v>
      </c>
      <c r="XY33">
        <v>4.898148148148148E-2</v>
      </c>
      <c r="XZ33">
        <v>5.0740740740740739E-2</v>
      </c>
      <c r="YA33">
        <v>1.3935185185185186E-2</v>
      </c>
      <c r="YB33">
        <v>0.17018518518518522</v>
      </c>
      <c r="YC33">
        <v>9.8287037037037048E-2</v>
      </c>
      <c r="YD33">
        <v>3.7175925925925925E-2</v>
      </c>
      <c r="YE33">
        <v>0.47703703703703715</v>
      </c>
      <c r="YR33">
        <v>2.1597222222222223E-2</v>
      </c>
      <c r="YS33">
        <v>1.0763888888888889E-3</v>
      </c>
      <c r="YT33">
        <v>0.17159722222222223</v>
      </c>
      <c r="YU33">
        <v>2.4652777777777776E-3</v>
      </c>
      <c r="YV33">
        <v>3.8958333333333331E-2</v>
      </c>
      <c r="YW33">
        <v>0.17229166666666668</v>
      </c>
      <c r="YX33">
        <v>1.7708333333333332E-3</v>
      </c>
      <c r="YY33">
        <v>4.2361111111111106E-3</v>
      </c>
      <c r="YZ33">
        <v>0.41399305555555554</v>
      </c>
      <c r="ZL33">
        <v>3.9976851851851854E-2</v>
      </c>
      <c r="ZM33">
        <v>1.3587962962962963E-2</v>
      </c>
      <c r="ZN33">
        <v>8.1342592592592591E-2</v>
      </c>
      <c r="ZO33">
        <v>3.3032407407407406E-2</v>
      </c>
      <c r="ZP33">
        <v>6.745370370370371E-2</v>
      </c>
      <c r="ZQ33">
        <v>3.1712962962962958E-3</v>
      </c>
      <c r="ZR33">
        <v>2.2314814814814815E-2</v>
      </c>
      <c r="ZS33">
        <v>0.26087962962962963</v>
      </c>
      <c r="AAD33">
        <v>3.4953703703703709E-2</v>
      </c>
      <c r="AAE33">
        <v>4.0509259259259258E-4</v>
      </c>
      <c r="AAF33">
        <v>1.0995370370370371E-3</v>
      </c>
      <c r="AAG33">
        <v>9.525462962962962E-2</v>
      </c>
      <c r="AAH33">
        <v>1.4004629629629631E-2</v>
      </c>
      <c r="AAI33">
        <v>7.0543981481481485E-2</v>
      </c>
      <c r="AAJ33">
        <v>5.2662037037037035E-3</v>
      </c>
      <c r="AAK33">
        <v>0.2215277777777778</v>
      </c>
      <c r="AAX33">
        <v>3.2500000000000001E-2</v>
      </c>
      <c r="AAY33">
        <v>1.6805555555555556E-2</v>
      </c>
      <c r="AAZ33">
        <v>5.9722222222222225E-3</v>
      </c>
      <c r="ABA33">
        <v>0.31625000000000003</v>
      </c>
      <c r="ABB33">
        <v>2.5416666666666667E-2</v>
      </c>
      <c r="ABC33">
        <v>0.30958333333333332</v>
      </c>
      <c r="ABD33">
        <v>7.8611111111111104E-2</v>
      </c>
      <c r="ABE33">
        <v>6.6666666666666671E-3</v>
      </c>
      <c r="ABF33">
        <v>0.79180555555555554</v>
      </c>
      <c r="ABT33">
        <v>3.6539351851851851E-2</v>
      </c>
      <c r="ABU33">
        <v>5.37962962962963E-2</v>
      </c>
      <c r="ABV33">
        <v>3.2800925925925928E-2</v>
      </c>
      <c r="ABW33">
        <v>1.4479166666666668E-2</v>
      </c>
      <c r="ABX33">
        <v>0.30571759259259262</v>
      </c>
      <c r="ABY33">
        <v>3.2800925925925928E-2</v>
      </c>
      <c r="ABZ33">
        <v>2.5115740740740741E-3</v>
      </c>
      <c r="ACA33">
        <v>0.47864583333333338</v>
      </c>
      <c r="ACM33">
        <v>0.17891203703703704</v>
      </c>
      <c r="ACN33">
        <v>0.27127314814814812</v>
      </c>
      <c r="ACO33">
        <v>1.9189814814814816E-2</v>
      </c>
      <c r="ACP33">
        <v>1.1342592592592591E-3</v>
      </c>
      <c r="ACQ33">
        <v>4.3981481481481481E-4</v>
      </c>
      <c r="ACR33">
        <v>0.47094907407407399</v>
      </c>
      <c r="ADF33">
        <v>0.12843750000000001</v>
      </c>
      <c r="ADG33">
        <v>0.16364583333333335</v>
      </c>
      <c r="ADH33">
        <v>7.4027777777777776E-2</v>
      </c>
      <c r="ADI33">
        <v>0.18836805555555555</v>
      </c>
      <c r="ADJ33">
        <v>1.4791666666666665E-2</v>
      </c>
      <c r="ADK33">
        <v>1.0173611111111111E-2</v>
      </c>
      <c r="ADL33">
        <v>0.13447916666666668</v>
      </c>
      <c r="ADM33">
        <v>4.5138888888888892E-4</v>
      </c>
      <c r="ADN33">
        <v>0.71437500000000009</v>
      </c>
      <c r="ADZ33">
        <v>0.20787037037037037</v>
      </c>
      <c r="AEA33">
        <v>2.6851851851851849E-2</v>
      </c>
      <c r="AEB33">
        <v>0.22800925925925927</v>
      </c>
      <c r="AEC33">
        <v>2.6620370370370371E-2</v>
      </c>
      <c r="AED33">
        <v>1.087962962962963E-2</v>
      </c>
      <c r="AEE33">
        <v>0.50023148148148144</v>
      </c>
      <c r="AEQ33">
        <v>7.1990740740740747E-3</v>
      </c>
      <c r="AER33">
        <v>3.2523148148148151E-3</v>
      </c>
      <c r="AES33">
        <v>3.0115740740740738E-2</v>
      </c>
      <c r="AET33">
        <v>3.9467592592592592E-3</v>
      </c>
      <c r="AEU33">
        <v>4.7453703703703704E-4</v>
      </c>
      <c r="AEV33">
        <v>8.7534722222222222E-2</v>
      </c>
      <c r="AEW33">
        <v>0.13252314814814814</v>
      </c>
      <c r="AFL33">
        <v>8.729166666666667E-2</v>
      </c>
      <c r="AFM33">
        <v>0.2936111111111111</v>
      </c>
      <c r="AFN33">
        <v>8.611111111111111E-3</v>
      </c>
      <c r="AFO33">
        <v>0.27180555555555558</v>
      </c>
      <c r="AFP33">
        <v>0.15215277777777778</v>
      </c>
      <c r="AFQ33">
        <v>8.819444444444444E-3</v>
      </c>
      <c r="AFR33">
        <v>4.8611111111111104E-4</v>
      </c>
      <c r="AFS33">
        <v>3.5208333333333335E-2</v>
      </c>
      <c r="AFT33">
        <v>8.819444444444444E-3</v>
      </c>
      <c r="AFU33">
        <v>0.86680555555555561</v>
      </c>
      <c r="AGJ33">
        <v>4.9768518518518521E-4</v>
      </c>
      <c r="AGK33">
        <v>3.2939814814814818E-2</v>
      </c>
      <c r="AGL33">
        <v>5.3587962962962964E-3</v>
      </c>
      <c r="AGM33">
        <v>9.525462962962963E-3</v>
      </c>
      <c r="AGN33">
        <v>2.9074074074074072E-2</v>
      </c>
      <c r="AGO33">
        <v>3.6909722222222219E-2</v>
      </c>
      <c r="AGP33">
        <v>9.4745370370370369E-2</v>
      </c>
      <c r="AGQ33">
        <v>6.4189814814814811E-2</v>
      </c>
      <c r="AGR33">
        <v>6.7476851851851856E-3</v>
      </c>
      <c r="AGS33">
        <v>0.27998842592592593</v>
      </c>
      <c r="AHB33">
        <v>7.481481481481482E-2</v>
      </c>
      <c r="AHC33">
        <v>4.0601851851851854E-2</v>
      </c>
      <c r="AHD33">
        <v>5.37037037037037E-3</v>
      </c>
      <c r="AHE33">
        <v>1.4907407407407407E-2</v>
      </c>
      <c r="AHF33">
        <v>0.11958333333333333</v>
      </c>
      <c r="AHG33">
        <v>0.62759259259259259</v>
      </c>
      <c r="AHH33">
        <v>0.16074074074074074</v>
      </c>
      <c r="AHI33">
        <v>1.0436111111111113</v>
      </c>
      <c r="AHV33">
        <v>3.7847222222222227E-2</v>
      </c>
      <c r="AHW33">
        <v>4.2881944444444438E-2</v>
      </c>
      <c r="AHX33">
        <v>5.3819444444444453E-3</v>
      </c>
      <c r="AHY33">
        <v>0.12968749999999998</v>
      </c>
      <c r="AHZ33">
        <v>1.1631944444444445E-2</v>
      </c>
      <c r="AIA33">
        <v>6.8402777777777785E-2</v>
      </c>
      <c r="AIB33">
        <v>0.16510416666666666</v>
      </c>
      <c r="AIC33">
        <v>6.7187499999999997E-2</v>
      </c>
      <c r="AID33">
        <v>0.52812499999999996</v>
      </c>
      <c r="AIQ33">
        <v>0.19486111111111112</v>
      </c>
      <c r="AIR33">
        <v>1.9212962962962962E-3</v>
      </c>
      <c r="AIS33">
        <v>0.19673611111111111</v>
      </c>
      <c r="AIT33">
        <v>5.3240740740740744E-4</v>
      </c>
      <c r="AIU33">
        <v>2.0347222222222221E-2</v>
      </c>
      <c r="AIV33">
        <v>8.1712962962962963E-3</v>
      </c>
      <c r="AIW33">
        <v>0.4225694444444445</v>
      </c>
      <c r="AJJ33">
        <v>1.0266203703703703E-2</v>
      </c>
      <c r="AJK33">
        <v>6.7905092592592586E-2</v>
      </c>
      <c r="AJL33">
        <v>1.0266203703703703E-2</v>
      </c>
      <c r="AJM33">
        <v>0.52107638888888896</v>
      </c>
      <c r="AJN33">
        <v>1.0266203703703703E-2</v>
      </c>
      <c r="AJO33">
        <v>1.6516203703703703E-2</v>
      </c>
      <c r="AJP33">
        <v>3.2488425925925928E-2</v>
      </c>
      <c r="AJQ33">
        <v>0.66878472222222218</v>
      </c>
      <c r="AKF33">
        <v>0.35375000000000001</v>
      </c>
      <c r="AKG33">
        <v>5.2777777777777779E-3</v>
      </c>
      <c r="AKH33">
        <v>5.5555555555555556E-4</v>
      </c>
      <c r="AKI33">
        <v>2.2222222222222222E-3</v>
      </c>
      <c r="AKJ33">
        <v>2.1250000000000002E-2</v>
      </c>
      <c r="AKK33">
        <v>2.6388888888888885E-3</v>
      </c>
      <c r="AKL33">
        <v>2.4722222222222225E-2</v>
      </c>
      <c r="AKM33">
        <v>0.41041666666666665</v>
      </c>
      <c r="ALB33">
        <v>1.5023148148148147E-2</v>
      </c>
      <c r="ALC33">
        <v>0.2129398148148148</v>
      </c>
      <c r="ALD33">
        <v>4.9178240740740738E-2</v>
      </c>
      <c r="ALE33">
        <v>1.2939814814814815E-2</v>
      </c>
      <c r="ALF33">
        <v>0.29008101851851853</v>
      </c>
      <c r="ALQ33">
        <v>3.0902777777777779E-2</v>
      </c>
      <c r="ALR33">
        <v>1.1574074074074076E-3</v>
      </c>
      <c r="ALS33">
        <v>1.2731481481481483E-3</v>
      </c>
      <c r="ALT33">
        <v>0.26099537037037041</v>
      </c>
      <c r="ALU33">
        <v>6.6319444444444445E-2</v>
      </c>
      <c r="ALV33">
        <v>0.11863425925925926</v>
      </c>
      <c r="ALW33">
        <v>0.42766203703703703</v>
      </c>
      <c r="ALX33">
        <v>0.90694444444444444</v>
      </c>
      <c r="AME33">
        <v>8.819444444444444E-3</v>
      </c>
      <c r="AMF33">
        <v>9.618055555555555E-3</v>
      </c>
      <c r="AMG33">
        <v>1.4965277777777777E-2</v>
      </c>
      <c r="AMH33">
        <v>3.3680555555555551E-3</v>
      </c>
      <c r="AMI33">
        <v>3.9375E-2</v>
      </c>
      <c r="AMJ33">
        <v>3.4618055555555555E-2</v>
      </c>
      <c r="AMK33">
        <v>0.12211805555555555</v>
      </c>
      <c r="AML33">
        <v>9.5138888888888877E-3</v>
      </c>
      <c r="AMM33">
        <v>0.24239583333333331</v>
      </c>
      <c r="ANA33">
        <v>2.685185185185185E-3</v>
      </c>
      <c r="ANB33">
        <v>8.6018518518518508E-2</v>
      </c>
      <c r="ANC33">
        <v>6.2314814814814816E-2</v>
      </c>
      <c r="AND33">
        <v>1.1712962962962965E-2</v>
      </c>
      <c r="ANE33">
        <v>6.018518518518519E-4</v>
      </c>
      <c r="ANF33">
        <v>1.2962962962962963E-3</v>
      </c>
      <c r="ANG33">
        <v>0.1646296296296296</v>
      </c>
      <c r="ANS33">
        <v>3.1168981481481482E-2</v>
      </c>
      <c r="ANT33">
        <v>0.14358796296296295</v>
      </c>
      <c r="ANU33">
        <v>2.6967592592592594E-3</v>
      </c>
      <c r="ANV33">
        <v>6.2256944444444455E-2</v>
      </c>
      <c r="ANW33">
        <v>2.3368055555555555E-2</v>
      </c>
      <c r="ANX33">
        <v>4.0115740740740743E-2</v>
      </c>
      <c r="ANY33">
        <v>5.4745370370370373E-3</v>
      </c>
      <c r="ANZ33">
        <v>8.86574074074074E-3</v>
      </c>
      <c r="AOA33">
        <v>0.31753472222222223</v>
      </c>
      <c r="AON33">
        <v>1.0902777777777779E-2</v>
      </c>
      <c r="AOO33">
        <v>2.4861111111111112E-2</v>
      </c>
      <c r="AOP33">
        <v>7.3541666666666672E-2</v>
      </c>
      <c r="AOQ33">
        <v>1.3194444444444443E-3</v>
      </c>
      <c r="AOR33">
        <v>2.7083333333333334E-3</v>
      </c>
      <c r="AOS33">
        <v>6.7291666666666666E-2</v>
      </c>
      <c r="AOT33">
        <v>4.9861111111111113E-2</v>
      </c>
      <c r="AOU33">
        <v>1.9375E-2</v>
      </c>
      <c r="AOV33">
        <v>1.1041666666666667E-2</v>
      </c>
      <c r="AOW33">
        <v>0.26090277777777776</v>
      </c>
      <c r="APJ33">
        <v>2.2800925925925926E-2</v>
      </c>
      <c r="APK33">
        <v>1.7939814814814811E-2</v>
      </c>
      <c r="APL33">
        <v>2.0254629629629629E-3</v>
      </c>
      <c r="APM33">
        <v>1.3310185185185185E-3</v>
      </c>
      <c r="APN33">
        <v>7.0081018518518515E-2</v>
      </c>
      <c r="APO33">
        <v>1.2442129629629629E-2</v>
      </c>
      <c r="APP33">
        <v>3.5358796296296298E-2</v>
      </c>
      <c r="APQ33">
        <v>0.16197916666666665</v>
      </c>
      <c r="AQA33">
        <v>4.1203703703703706E-3</v>
      </c>
      <c r="AQB33">
        <v>6.8009259259259255E-2</v>
      </c>
      <c r="AQC33">
        <v>0.14023148148148148</v>
      </c>
      <c r="AQD33">
        <v>1.7314814814814814E-2</v>
      </c>
      <c r="AQE33">
        <v>2.8425925925925924E-2</v>
      </c>
      <c r="AQF33">
        <v>0.25810185185185186</v>
      </c>
      <c r="AQP33">
        <v>2.0486111111111113E-3</v>
      </c>
      <c r="AQQ33">
        <v>3.048611111111111E-2</v>
      </c>
      <c r="AQR33">
        <v>6.5972222222222213E-4</v>
      </c>
      <c r="AQS33">
        <v>3.9548611111111111E-2</v>
      </c>
      <c r="AQT33">
        <v>1.3854166666666666E-2</v>
      </c>
      <c r="AQU33">
        <v>7.6041666666666662E-3</v>
      </c>
      <c r="AQV33">
        <v>2.4236111111111111E-2</v>
      </c>
      <c r="AQW33">
        <v>0.11843749999999999</v>
      </c>
      <c r="ARK33">
        <v>7.9120370370370383E-2</v>
      </c>
      <c r="ARL33">
        <v>0.18817129629629628</v>
      </c>
      <c r="ARM33">
        <v>2.7546296296296294E-3</v>
      </c>
      <c r="ARN33">
        <v>0.16942129629629629</v>
      </c>
      <c r="ARO33">
        <v>1.1064814814814816E-2</v>
      </c>
      <c r="ARP33">
        <v>1.5949074074074074E-2</v>
      </c>
      <c r="ARQ33">
        <v>7.6157407407407415E-3</v>
      </c>
      <c r="ARR33">
        <v>4.8379629629629632E-3</v>
      </c>
      <c r="ARS33">
        <v>0.47893518518518519</v>
      </c>
      <c r="ASG33">
        <v>2.4988425925925928E-2</v>
      </c>
      <c r="ASH33">
        <v>1.3182870370370371E-2</v>
      </c>
      <c r="ASI33">
        <v>2.4988425925925928E-2</v>
      </c>
      <c r="ASJ33">
        <v>2.0821759259259259E-2</v>
      </c>
      <c r="ASK33">
        <v>8.8171296296296289E-2</v>
      </c>
      <c r="ASL33">
        <v>7.5671296296296292E-2</v>
      </c>
      <c r="ASM33">
        <v>6.238425925925925E-3</v>
      </c>
      <c r="ASN33">
        <v>0.25406249999999997</v>
      </c>
      <c r="ASO33">
        <v>27.531655092592594</v>
      </c>
    </row>
    <row r="34" spans="1:1185" x14ac:dyDescent="0.25">
      <c r="A34" s="5" t="s">
        <v>79</v>
      </c>
      <c r="B34">
        <v>0</v>
      </c>
      <c r="C34">
        <v>0</v>
      </c>
      <c r="D34">
        <v>4.7916666666666663E-2</v>
      </c>
      <c r="E34">
        <v>8.819444444444445E-2</v>
      </c>
      <c r="F34">
        <v>9.7916666666666666E-2</v>
      </c>
      <c r="G34">
        <v>0</v>
      </c>
      <c r="H34">
        <v>0</v>
      </c>
      <c r="I34">
        <v>0</v>
      </c>
      <c r="J34">
        <v>0</v>
      </c>
      <c r="K34">
        <v>0</v>
      </c>
      <c r="L34">
        <v>7.7083333333333337E-2</v>
      </c>
      <c r="M34">
        <v>0</v>
      </c>
      <c r="N34">
        <v>0</v>
      </c>
      <c r="O34">
        <v>0</v>
      </c>
      <c r="P34">
        <v>2.2916666666666665E-2</v>
      </c>
      <c r="Q34">
        <v>0.10972222222222222</v>
      </c>
      <c r="R34">
        <v>0</v>
      </c>
      <c r="S34">
        <v>0</v>
      </c>
      <c r="T34">
        <v>0</v>
      </c>
      <c r="U34">
        <v>4.8611111111111112E-3</v>
      </c>
      <c r="V34">
        <v>3.8194444444444441E-2</v>
      </c>
      <c r="W34">
        <v>0</v>
      </c>
      <c r="X34">
        <v>0.15138888888888888</v>
      </c>
      <c r="Y34">
        <v>0</v>
      </c>
      <c r="Z34">
        <v>1.3888888888888886E-2</v>
      </c>
      <c r="AA34">
        <v>0</v>
      </c>
      <c r="AB34">
        <v>0.10138888888888888</v>
      </c>
      <c r="AC34">
        <v>7.0833333333333331E-2</v>
      </c>
      <c r="AD34">
        <v>3.5416666666666666E-2</v>
      </c>
      <c r="AE34">
        <v>0</v>
      </c>
      <c r="AF34">
        <v>0</v>
      </c>
      <c r="AG34">
        <v>4.027777777777778E-2</v>
      </c>
      <c r="AH34">
        <v>0</v>
      </c>
      <c r="AI34">
        <v>0</v>
      </c>
      <c r="AJ34">
        <v>0.17152777777777775</v>
      </c>
      <c r="AK34">
        <v>0</v>
      </c>
      <c r="AL34">
        <v>1.0715277777777779</v>
      </c>
      <c r="AM34">
        <v>9.7453703703703713E-3</v>
      </c>
      <c r="AN34">
        <v>8.1956018518518511E-2</v>
      </c>
      <c r="AO34">
        <v>8.5439814814814802E-2</v>
      </c>
      <c r="AP34">
        <v>1.7384259259259259E-2</v>
      </c>
      <c r="AQ34">
        <v>3.4733796296296297E-2</v>
      </c>
      <c r="AR34">
        <v>7.0601851851851847E-4</v>
      </c>
      <c r="AS34">
        <v>3.1261574074074074E-2</v>
      </c>
      <c r="AT34">
        <v>2.1550925925925925E-2</v>
      </c>
      <c r="AU34">
        <v>0.17223379629629632</v>
      </c>
      <c r="AV34">
        <v>9.7453703703703713E-3</v>
      </c>
      <c r="AW34">
        <v>1.3923611111111112E-2</v>
      </c>
      <c r="AX34">
        <v>6.9560185185185185E-3</v>
      </c>
      <c r="AY34">
        <v>7.0601851851851847E-4</v>
      </c>
      <c r="AZ34">
        <v>4.1898148148148146E-3</v>
      </c>
      <c r="BA34">
        <v>2.431712962962963E-2</v>
      </c>
      <c r="BB34">
        <v>1.1817129629629629E-2</v>
      </c>
      <c r="BC34">
        <v>2.1539351851851851E-2</v>
      </c>
      <c r="BD34">
        <v>7.1759259259259259E-4</v>
      </c>
      <c r="BE34">
        <v>4.1678240740740745E-2</v>
      </c>
      <c r="BF34">
        <v>0.44030092592592596</v>
      </c>
      <c r="BG34">
        <v>0.10071759259259259</v>
      </c>
      <c r="BH34">
        <v>0.15627314814814813</v>
      </c>
      <c r="BI34">
        <v>5.5671296296296302E-3</v>
      </c>
      <c r="BJ34">
        <v>1.2934606481481481</v>
      </c>
      <c r="BK34">
        <v>0.6362268518518519</v>
      </c>
      <c r="BL34">
        <v>4.5856481481481477E-2</v>
      </c>
      <c r="BM34">
        <v>2.1064814814814813E-3</v>
      </c>
      <c r="BN34">
        <v>0.30351851851851852</v>
      </c>
      <c r="BO34">
        <v>9.7453703703703713E-3</v>
      </c>
      <c r="BP34">
        <v>5.078703703703704E-2</v>
      </c>
      <c r="BQ34">
        <v>2.4398148148148145E-2</v>
      </c>
      <c r="BR34">
        <v>1.113425925925926E-2</v>
      </c>
      <c r="BS34">
        <v>1.6689814814814817E-2</v>
      </c>
      <c r="BT34">
        <v>6.0439814814814814E-2</v>
      </c>
      <c r="BU34">
        <v>7.175925925925927E-4</v>
      </c>
      <c r="BV34">
        <v>4.8842592592592592E-3</v>
      </c>
      <c r="BW34">
        <v>0.10418981481481482</v>
      </c>
      <c r="BX34">
        <v>5.0717592592592592E-2</v>
      </c>
      <c r="BY34">
        <v>5.1412037037037034E-2</v>
      </c>
      <c r="BZ34">
        <v>0.63694444444444442</v>
      </c>
      <c r="CA34">
        <v>2.3148148148148147E-5</v>
      </c>
      <c r="CB34">
        <v>9.0509259259259258E-3</v>
      </c>
      <c r="CC34">
        <v>2.5023148148148145E-2</v>
      </c>
      <c r="CD34">
        <v>1.4629629629629628E-2</v>
      </c>
      <c r="CE34">
        <v>2.0584953703703706</v>
      </c>
      <c r="CF34">
        <v>2.1180555555555553E-3</v>
      </c>
      <c r="CG34">
        <v>7.6736111111111111E-3</v>
      </c>
      <c r="CH34">
        <v>2.4340277777777777E-2</v>
      </c>
      <c r="CI34">
        <v>8.4027777777777781E-3</v>
      </c>
      <c r="CJ34">
        <v>2.1180555555555553E-3</v>
      </c>
      <c r="CK34">
        <v>7.302083333333334E-2</v>
      </c>
      <c r="CL34">
        <v>1.3263888888888889E-2</v>
      </c>
      <c r="CM34">
        <v>2.8506944444444442E-2</v>
      </c>
      <c r="CN34">
        <v>1.6041666666666666E-2</v>
      </c>
      <c r="CO34">
        <v>7.6736111111111111E-3</v>
      </c>
      <c r="CP34">
        <v>0.1217013888888889</v>
      </c>
      <c r="CQ34">
        <v>7.291666666666667E-4</v>
      </c>
      <c r="CR34">
        <v>7.0937500000000001E-2</v>
      </c>
      <c r="CS34">
        <v>4.2361111111111106E-3</v>
      </c>
      <c r="CT34">
        <v>1.6006944444444445E-2</v>
      </c>
      <c r="CU34">
        <v>5.7013888888888892E-2</v>
      </c>
      <c r="CV34">
        <v>9.7569444444444448E-3</v>
      </c>
      <c r="CW34">
        <v>1.8784722222222223E-2</v>
      </c>
      <c r="CX34">
        <v>0.19381944444444443</v>
      </c>
      <c r="CY34">
        <v>0.67614583333333333</v>
      </c>
      <c r="CZ34">
        <v>1.0462962962962964E-2</v>
      </c>
      <c r="DA34">
        <v>1.6018518518518519E-2</v>
      </c>
      <c r="DB34">
        <v>0.13685185185185186</v>
      </c>
      <c r="DC34">
        <v>2.3657407407407408E-2</v>
      </c>
      <c r="DD34">
        <v>2.8703703703703708E-3</v>
      </c>
      <c r="DE34">
        <v>4.449074074074074E-2</v>
      </c>
      <c r="DF34">
        <v>4.6296296296296294E-5</v>
      </c>
      <c r="DG34">
        <v>3.0601851851851852E-2</v>
      </c>
      <c r="DH34">
        <v>8.4768518518518521E-2</v>
      </c>
      <c r="DI34">
        <v>1.5324074074074073E-2</v>
      </c>
      <c r="DJ34">
        <v>6.1898148148148147E-2</v>
      </c>
      <c r="DK34">
        <v>9.7685185185185184E-3</v>
      </c>
      <c r="DL34">
        <v>1.6064814814814816E-2</v>
      </c>
      <c r="DM34">
        <v>0.12097222222222223</v>
      </c>
      <c r="DN34">
        <v>4.2129629629629626E-3</v>
      </c>
      <c r="DO34">
        <v>0.57800925925925928</v>
      </c>
      <c r="DP34">
        <v>2.6504629629629628E-2</v>
      </c>
      <c r="DQ34">
        <v>2.8356481481481479E-3</v>
      </c>
      <c r="DR34">
        <v>0.51880787037037035</v>
      </c>
      <c r="DS34">
        <v>0.10908564814814814</v>
      </c>
      <c r="DT34">
        <v>0.16684027777777777</v>
      </c>
      <c r="DU34">
        <v>0.13344907407407408</v>
      </c>
      <c r="DV34">
        <v>7.69675925925926E-3</v>
      </c>
      <c r="DW34">
        <v>2.5752314814814815E-2</v>
      </c>
      <c r="DX34">
        <v>5.6134259259259271E-3</v>
      </c>
      <c r="DY34">
        <v>1.6782407407407409E-2</v>
      </c>
      <c r="DZ34">
        <v>4.8090277777777773E-2</v>
      </c>
      <c r="EA34">
        <v>5.4918981481481478E-2</v>
      </c>
      <c r="EB34">
        <v>9.780092592592592E-3</v>
      </c>
      <c r="EC34">
        <v>0.38078703703703703</v>
      </c>
      <c r="ED34">
        <v>2.297453703703704E-2</v>
      </c>
      <c r="EE34">
        <v>5.3703703703703705E-2</v>
      </c>
      <c r="EF34">
        <v>2.5173611111111108E-2</v>
      </c>
      <c r="EG34">
        <v>0.15428240740740742</v>
      </c>
      <c r="EH34">
        <v>3.4780092592592592E-2</v>
      </c>
      <c r="EI34">
        <v>0.49311342592592594</v>
      </c>
      <c r="EJ34">
        <v>2.290972222222222</v>
      </c>
      <c r="EK34">
        <v>2.8611111111111111E-2</v>
      </c>
      <c r="EL34">
        <v>4.9305555555555552E-3</v>
      </c>
      <c r="EM34">
        <v>3.8958333333333338E-2</v>
      </c>
      <c r="EN34">
        <v>3.5416666666666665E-3</v>
      </c>
      <c r="EO34">
        <v>2.854166666666667E-2</v>
      </c>
      <c r="EP34">
        <v>4.9375000000000002E-2</v>
      </c>
      <c r="EQ34">
        <v>0.15986111111111109</v>
      </c>
      <c r="ER34">
        <v>6.9027777777777771E-2</v>
      </c>
      <c r="ES34">
        <v>8.1458333333333327E-2</v>
      </c>
      <c r="ET34">
        <v>5.6249999999999989E-3</v>
      </c>
      <c r="EU34">
        <v>3.5416666666666665E-3</v>
      </c>
      <c r="EV34">
        <v>9.7916666666666655E-3</v>
      </c>
      <c r="EW34">
        <v>1.6736111111111111E-2</v>
      </c>
      <c r="EX34">
        <v>7.6388888888888893E-4</v>
      </c>
      <c r="EY34">
        <v>0.5007638888888889</v>
      </c>
      <c r="EZ34">
        <v>2.7164351851851853E-2</v>
      </c>
      <c r="FA34">
        <v>4.2476851851851851E-3</v>
      </c>
      <c r="FB34">
        <v>4.1747685185185186E-2</v>
      </c>
      <c r="FC34">
        <v>7.0914351851851853E-2</v>
      </c>
      <c r="FD34">
        <v>1.119212962962963E-2</v>
      </c>
      <c r="FE34">
        <v>0.18427083333333333</v>
      </c>
      <c r="FF34">
        <v>3.4884259259259261E-2</v>
      </c>
      <c r="FG34">
        <v>6.682870370370371E-2</v>
      </c>
      <c r="FH34">
        <v>5.8495370370370364E-2</v>
      </c>
      <c r="FI34">
        <v>7.719907407407408E-3</v>
      </c>
      <c r="FJ34">
        <v>3.0023148148148149E-2</v>
      </c>
      <c r="FK34">
        <v>4.0520833333333332E-2</v>
      </c>
      <c r="FL34">
        <v>7.7546296296296304E-4</v>
      </c>
      <c r="FM34">
        <v>5.0405092592592592E-2</v>
      </c>
      <c r="FN34">
        <v>1.6747685185185185E-2</v>
      </c>
      <c r="FO34">
        <v>0.11327546296296297</v>
      </c>
      <c r="FP34">
        <v>2.8587962962962963E-3</v>
      </c>
      <c r="FQ34">
        <v>2.585648148148148E-2</v>
      </c>
      <c r="FR34">
        <v>0.78792824074074064</v>
      </c>
      <c r="FS34">
        <v>1.9629629629629629E-2</v>
      </c>
      <c r="FT34">
        <v>1.8518518518518518E-4</v>
      </c>
      <c r="FU34">
        <v>1.7546296296296296E-2</v>
      </c>
      <c r="FV34">
        <v>6.1898148148148147E-2</v>
      </c>
      <c r="FW34">
        <v>0.38796296296296295</v>
      </c>
      <c r="FX34">
        <v>5.0092592592592598E-2</v>
      </c>
      <c r="FY34">
        <v>9.2592592592592588E-5</v>
      </c>
      <c r="FZ34">
        <v>0.13837962962962963</v>
      </c>
      <c r="GA34">
        <v>0.17171296296296296</v>
      </c>
      <c r="GB34">
        <v>0.13342592592592592</v>
      </c>
      <c r="GC34">
        <v>5.6481481481481478E-3</v>
      </c>
      <c r="GD34">
        <v>9.2129629629629627E-3</v>
      </c>
      <c r="GE34">
        <v>2.7175925925925926E-2</v>
      </c>
      <c r="GF34">
        <v>2.8703703703703708E-3</v>
      </c>
      <c r="GG34">
        <v>1.4814814814814814E-3</v>
      </c>
      <c r="GH34">
        <v>1.3981481481481482E-2</v>
      </c>
      <c r="GI34">
        <v>0.10287037037037038</v>
      </c>
      <c r="GJ34">
        <v>1.486111111111111E-2</v>
      </c>
      <c r="GK34">
        <v>9.2592592592592588E-5</v>
      </c>
      <c r="GL34">
        <v>1.1591203703703705</v>
      </c>
      <c r="GM34">
        <v>2.8819444444444444E-3</v>
      </c>
      <c r="GN34">
        <v>2.2326388888888885E-2</v>
      </c>
      <c r="GO34">
        <v>2.2916666666666667E-3</v>
      </c>
      <c r="GP34">
        <v>2.8819444444444444E-3</v>
      </c>
      <c r="GQ34">
        <v>1.4687499999999999E-2</v>
      </c>
      <c r="GR34">
        <v>0.24118055555555554</v>
      </c>
      <c r="GS34">
        <v>8.2743055555555556E-2</v>
      </c>
      <c r="GT34">
        <v>7.2326388888888885E-2</v>
      </c>
      <c r="GU34">
        <v>5.6597222222222222E-3</v>
      </c>
      <c r="GV34">
        <v>5.6597222222222222E-3</v>
      </c>
      <c r="GW34">
        <v>7.1145833333333339E-2</v>
      </c>
      <c r="GX34">
        <v>7.7187500000000006E-2</v>
      </c>
      <c r="GY34">
        <v>3.6805555555555558E-3</v>
      </c>
      <c r="GZ34">
        <v>6.1423611111111109E-2</v>
      </c>
      <c r="HA34">
        <v>2.8819444444444444E-3</v>
      </c>
      <c r="HB34">
        <v>7.7187500000000006E-2</v>
      </c>
      <c r="HC34">
        <v>0.16072916666666665</v>
      </c>
      <c r="HD34">
        <v>2.2326388888888885E-2</v>
      </c>
      <c r="HE34">
        <v>4.9652777777777777E-3</v>
      </c>
      <c r="HF34">
        <v>5.6597222222222222E-3</v>
      </c>
      <c r="HG34">
        <v>4.9409722222222223E-2</v>
      </c>
      <c r="HH34">
        <v>1.0520833333333333E-2</v>
      </c>
      <c r="HI34">
        <v>0.9997569444444443</v>
      </c>
      <c r="HJ34">
        <v>4.386574074074074E-2</v>
      </c>
      <c r="HK34">
        <v>3.2407407407407406E-3</v>
      </c>
      <c r="HL34">
        <v>7.5347222222222218E-2</v>
      </c>
      <c r="HM34">
        <v>3.5879629629629629E-3</v>
      </c>
      <c r="HN34">
        <v>6.4814814814814811E-2</v>
      </c>
      <c r="HO34">
        <v>6.2615740740740736E-2</v>
      </c>
      <c r="HP34">
        <v>6.3310185185185178E-2</v>
      </c>
      <c r="HQ34">
        <v>0.13761574074074076</v>
      </c>
      <c r="HR34">
        <v>2.8587962962962964E-2</v>
      </c>
      <c r="HS34">
        <v>0.19062499999999999</v>
      </c>
      <c r="HT34">
        <v>2.8935185185185188E-3</v>
      </c>
      <c r="HU34">
        <v>2.5810185185185183E-2</v>
      </c>
      <c r="HV34">
        <v>2.9398148148148145E-2</v>
      </c>
      <c r="HW34">
        <v>9.2592592592592587E-2</v>
      </c>
      <c r="HX34">
        <v>0.55092592592592593</v>
      </c>
      <c r="HY34">
        <v>0.21203703703703702</v>
      </c>
      <c r="HZ34">
        <v>8.3680555555555564E-2</v>
      </c>
      <c r="IA34">
        <v>0.54270833333333324</v>
      </c>
      <c r="IB34">
        <v>1.1574074074074073E-4</v>
      </c>
      <c r="IC34">
        <v>7.1643518518518523E-2</v>
      </c>
      <c r="ID34">
        <v>2.2854166666666664</v>
      </c>
      <c r="IE34">
        <v>1.4710648148148148E-2</v>
      </c>
      <c r="IF34">
        <v>4.5960648148148146E-2</v>
      </c>
      <c r="IG34">
        <v>3.3460648148148149E-2</v>
      </c>
      <c r="IH34">
        <v>2.2106481481481478E-3</v>
      </c>
      <c r="II34">
        <v>1.818287037037037E-2</v>
      </c>
      <c r="IJ34">
        <v>4.1921296296296297E-2</v>
      </c>
      <c r="IK34">
        <v>0.51761574074074068</v>
      </c>
      <c r="IL34">
        <v>0.11332175925925925</v>
      </c>
      <c r="IM34">
        <v>0.18554398148148146</v>
      </c>
      <c r="IN34">
        <v>0.17260416666666667</v>
      </c>
      <c r="IO34">
        <v>4.2939814814814811E-3</v>
      </c>
      <c r="IP34">
        <v>1.6793981481481483E-2</v>
      </c>
      <c r="IQ34">
        <v>0.13302083333333331</v>
      </c>
      <c r="IR34">
        <v>0.10984953703703704</v>
      </c>
      <c r="IS34">
        <v>7.8981481481481472E-2</v>
      </c>
      <c r="IT34">
        <v>1.5405092592592593E-2</v>
      </c>
      <c r="IU34">
        <v>2.5462962962962961E-4</v>
      </c>
      <c r="IV34">
        <v>1.273148148148148E-4</v>
      </c>
      <c r="IW34">
        <v>1.5042592592592592</v>
      </c>
      <c r="IX34">
        <v>4.2638888888888893E-2</v>
      </c>
      <c r="IY34">
        <v>1.8333333333333333E-2</v>
      </c>
      <c r="IZ34">
        <v>2.1666666666666667E-2</v>
      </c>
      <c r="JA34">
        <v>7.083333333333333E-3</v>
      </c>
      <c r="JB34">
        <v>1.5277777777777779E-3</v>
      </c>
      <c r="JC34">
        <v>1.1944444444444445E-2</v>
      </c>
      <c r="JD34">
        <v>1.6944444444444446E-2</v>
      </c>
      <c r="JE34">
        <v>4.3055555555555555E-3</v>
      </c>
      <c r="JF34">
        <v>0.25791666666666668</v>
      </c>
      <c r="JG34">
        <v>4.5277777777777778E-2</v>
      </c>
      <c r="JH34">
        <v>2.2361111111111113E-2</v>
      </c>
      <c r="JI34">
        <v>8.9305555555555569E-2</v>
      </c>
      <c r="JJ34">
        <v>0.16333333333333333</v>
      </c>
      <c r="JK34">
        <v>0.19194444444444445</v>
      </c>
      <c r="JL34">
        <v>4.597222222222222E-2</v>
      </c>
      <c r="JM34">
        <v>1.3888888888888889E-4</v>
      </c>
      <c r="JN34">
        <v>0.9406944444444445</v>
      </c>
      <c r="JO34">
        <v>5.2928240740740741E-2</v>
      </c>
      <c r="JP34">
        <v>3.2696759259259266E-2</v>
      </c>
      <c r="JQ34">
        <v>3.0787037037037037E-3</v>
      </c>
      <c r="JR34">
        <v>5.8483796296296298E-2</v>
      </c>
      <c r="JS34">
        <v>9.8761574074074085E-2</v>
      </c>
      <c r="JT34">
        <v>5.5706018518518523E-2</v>
      </c>
      <c r="JU34">
        <v>0.44528935185185187</v>
      </c>
      <c r="JV34">
        <v>3.9733796296296302E-2</v>
      </c>
      <c r="JW34">
        <v>5.7060185185185191E-3</v>
      </c>
      <c r="JX34">
        <v>6.0717592592592594E-2</v>
      </c>
      <c r="JY34">
        <v>2.599537037037037E-2</v>
      </c>
      <c r="JZ34">
        <v>4.7372685185185191E-2</v>
      </c>
      <c r="KA34">
        <v>0.10238425925925926</v>
      </c>
      <c r="KB34">
        <v>0.17907407407407408</v>
      </c>
      <c r="KC34">
        <v>1.1956018518518517E-2</v>
      </c>
      <c r="KD34">
        <v>3.2245370370370369E-2</v>
      </c>
      <c r="KE34">
        <v>8.0011574074074068E-2</v>
      </c>
      <c r="KF34">
        <v>1.3321412037037037</v>
      </c>
      <c r="KG34">
        <v>1.2824074074074075E-2</v>
      </c>
      <c r="KH34">
        <v>9.2523148148148146E-2</v>
      </c>
      <c r="KI34">
        <v>7.0300925925925919E-2</v>
      </c>
      <c r="KJ34">
        <v>3.5578703703703703E-2</v>
      </c>
      <c r="KK34">
        <v>6.4120370370370364E-3</v>
      </c>
      <c r="KL34">
        <v>9.1898148148148139E-3</v>
      </c>
      <c r="KM34">
        <v>1.2662037037037039E-2</v>
      </c>
      <c r="KN34">
        <v>1.699074074074074E-2</v>
      </c>
      <c r="KO34">
        <v>0.21837962962962962</v>
      </c>
      <c r="KP34">
        <v>1.6203703703703703E-4</v>
      </c>
      <c r="KQ34">
        <v>4.7013888888888883E-2</v>
      </c>
      <c r="KR34">
        <v>6.4120370370370364E-3</v>
      </c>
      <c r="KS34">
        <v>1.5509259259259261E-3</v>
      </c>
      <c r="KT34">
        <v>9.3912037037037044E-2</v>
      </c>
      <c r="KU34">
        <v>8.564814814814815E-4</v>
      </c>
      <c r="KV34">
        <v>0.62476851851851845</v>
      </c>
      <c r="KW34">
        <v>5.7291666666666664E-2</v>
      </c>
      <c r="KX34">
        <v>6.6319444444444445E-2</v>
      </c>
      <c r="KY34">
        <v>0.671875</v>
      </c>
      <c r="KZ34">
        <v>0.13229166666666667</v>
      </c>
      <c r="LA34">
        <v>0.11024305555555557</v>
      </c>
      <c r="LB34">
        <v>2.8645833333333332E-2</v>
      </c>
      <c r="LC34">
        <v>4.340277777777778E-3</v>
      </c>
      <c r="LD34">
        <v>2.2569444444444447E-3</v>
      </c>
      <c r="LE34">
        <v>0.64322916666666663</v>
      </c>
      <c r="LF34">
        <v>5.0347222222222225E-3</v>
      </c>
      <c r="LG34">
        <v>0.66006944444444438</v>
      </c>
      <c r="LH34">
        <v>1.6145833333333335E-2</v>
      </c>
      <c r="LI34">
        <v>5.7291666666666664E-2</v>
      </c>
      <c r="LJ34">
        <v>1.1284722222222222E-2</v>
      </c>
      <c r="LK34">
        <v>3.645833333333333E-3</v>
      </c>
      <c r="LL34">
        <v>4.4097222222222218E-2</v>
      </c>
      <c r="LM34">
        <v>2.4826388888888891E-2</v>
      </c>
      <c r="LN34">
        <v>4.5659722222222227E-2</v>
      </c>
      <c r="LO34">
        <v>1.4930555555555556E-2</v>
      </c>
      <c r="LP34">
        <v>0.12864583333333332</v>
      </c>
      <c r="LQ34">
        <v>0.10624999999999998</v>
      </c>
      <c r="LR34">
        <v>2.8343749999999996</v>
      </c>
      <c r="LS34">
        <v>2.7268518518518515E-2</v>
      </c>
      <c r="LT34">
        <v>1.8518518518518518E-4</v>
      </c>
      <c r="LU34">
        <v>6.9305555555555565E-2</v>
      </c>
      <c r="LV34">
        <v>7.8240740740740753E-3</v>
      </c>
      <c r="LW34">
        <v>0.14324074074074075</v>
      </c>
      <c r="LX34">
        <v>1.0648148148148149E-3</v>
      </c>
      <c r="LY34">
        <v>1.8240740740740741E-2</v>
      </c>
      <c r="LZ34">
        <v>0.17935185185185185</v>
      </c>
      <c r="MA34">
        <v>5.7407407407407416E-3</v>
      </c>
      <c r="MB34">
        <v>8.7962962962962962E-4</v>
      </c>
      <c r="MC34">
        <v>6.0787037037037028E-2</v>
      </c>
      <c r="MD34">
        <v>2.2592592592592595E-2</v>
      </c>
      <c r="ME34">
        <v>1.2870370370370369E-2</v>
      </c>
      <c r="MF34">
        <v>2.3796296296296298E-2</v>
      </c>
      <c r="MG34">
        <v>2.8333333333333339E-2</v>
      </c>
      <c r="MH34">
        <v>2.2685185185185182E-3</v>
      </c>
      <c r="MI34">
        <v>5.9907407407407409E-2</v>
      </c>
      <c r="MJ34">
        <v>7.1296296296296307E-3</v>
      </c>
      <c r="MK34">
        <v>0.67078703703703701</v>
      </c>
      <c r="ML34">
        <v>6.2696759259259258E-2</v>
      </c>
      <c r="MM34">
        <v>7.8356481481481489E-3</v>
      </c>
      <c r="MN34">
        <v>8.5115740740740728E-2</v>
      </c>
      <c r="MO34">
        <v>5.0578703703703706E-3</v>
      </c>
      <c r="MP34">
        <v>5.9421296296296292E-2</v>
      </c>
      <c r="MQ34">
        <v>4.6030092592592588E-2</v>
      </c>
      <c r="MR34">
        <v>0.13928240740740741</v>
      </c>
      <c r="MS34">
        <v>7.8356481481481489E-3</v>
      </c>
      <c r="MT34">
        <v>3.650462962962963E-2</v>
      </c>
      <c r="MU34">
        <v>4.8206018518518523E-2</v>
      </c>
      <c r="MV34">
        <v>0.24206018518518518</v>
      </c>
      <c r="MW34">
        <v>3.6689814814814814E-3</v>
      </c>
      <c r="MX34">
        <v>1.3391203703703704E-2</v>
      </c>
      <c r="MY34">
        <v>5.1481481481481482E-2</v>
      </c>
      <c r="MZ34">
        <v>5.5949074074074082E-2</v>
      </c>
      <c r="NA34">
        <v>6.4467592592592597E-3</v>
      </c>
      <c r="NB34">
        <v>1.9675925925925926E-4</v>
      </c>
      <c r="NC34">
        <v>4.3449074074074071E-2</v>
      </c>
      <c r="ND34">
        <v>6.4282407407407413E-2</v>
      </c>
      <c r="NE34">
        <v>6.1307870370370367E-2</v>
      </c>
      <c r="NF34">
        <v>1.0402199074074074</v>
      </c>
      <c r="NG34">
        <v>5.8263888888888893E-2</v>
      </c>
      <c r="NH34">
        <v>1.8958333333333334E-2</v>
      </c>
      <c r="NI34">
        <v>3.861111111111111E-2</v>
      </c>
      <c r="NJ34">
        <v>0.18284722222222224</v>
      </c>
      <c r="NK34">
        <v>2.0833333333333335E-4</v>
      </c>
      <c r="NL34">
        <v>1.8263888888888889E-2</v>
      </c>
      <c r="NM34">
        <v>0.16916666666666666</v>
      </c>
      <c r="NN34">
        <v>0.43902777777777774</v>
      </c>
      <c r="NO34">
        <v>5.0694444444444441E-3</v>
      </c>
      <c r="NP34">
        <v>5.7638888888888887E-3</v>
      </c>
      <c r="NQ34">
        <v>1.0625000000000001E-2</v>
      </c>
      <c r="NR34">
        <v>1.2013888888888888E-2</v>
      </c>
      <c r="NS34">
        <v>2.2916666666666667E-3</v>
      </c>
      <c r="NT34">
        <v>6.895833333333333E-2</v>
      </c>
      <c r="NU34">
        <v>1.5486111111111112E-2</v>
      </c>
      <c r="NV34">
        <v>3.6736111111111115E-2</v>
      </c>
      <c r="NW34">
        <v>4.3749999999999995E-3</v>
      </c>
      <c r="NX34">
        <v>1.0866666666666664</v>
      </c>
      <c r="NY34">
        <v>3.3078703703703707E-2</v>
      </c>
      <c r="NZ34">
        <v>1.1550925925925926E-2</v>
      </c>
      <c r="OA34">
        <v>4.2581018518518525E-2</v>
      </c>
      <c r="OB34">
        <v>0.31293981481481481</v>
      </c>
      <c r="OC34">
        <v>4.2581018518518525E-2</v>
      </c>
      <c r="OD34">
        <v>0.11432870370370371</v>
      </c>
      <c r="OE34">
        <v>1.849537037037037E-2</v>
      </c>
      <c r="OF34">
        <v>2.199074074074074E-4</v>
      </c>
      <c r="OG34">
        <v>6.4548611111111126E-2</v>
      </c>
      <c r="OH34">
        <v>5.0810185185185186E-3</v>
      </c>
      <c r="OI34">
        <v>2.199074074074074E-4</v>
      </c>
      <c r="OJ34">
        <v>3.9120370370370368E-3</v>
      </c>
      <c r="OK34">
        <v>5.0810185185185186E-3</v>
      </c>
      <c r="OL34">
        <v>1.6087962962962963E-3</v>
      </c>
      <c r="OM34">
        <v>7.1747685185185192E-2</v>
      </c>
      <c r="ON34">
        <v>0.19068287037037038</v>
      </c>
      <c r="OO34">
        <v>0.24418981481481483</v>
      </c>
      <c r="OP34">
        <v>2.1747685185185186E-2</v>
      </c>
      <c r="OQ34">
        <v>1.5497685185185186E-2</v>
      </c>
      <c r="OR34">
        <v>5.3912037037037036E-2</v>
      </c>
      <c r="OS34">
        <v>9.9421296296296289E-3</v>
      </c>
      <c r="OT34">
        <v>1.2639467592592593</v>
      </c>
      <c r="OU34">
        <v>9.9537037037037042E-3</v>
      </c>
      <c r="OV34">
        <v>3.3101851851851855E-2</v>
      </c>
      <c r="OW34">
        <v>0.1275462962962963</v>
      </c>
      <c r="OX34">
        <v>2.3148148148148151E-3</v>
      </c>
      <c r="OY34">
        <v>7.8472222222222221E-2</v>
      </c>
      <c r="OZ34">
        <v>1.7129629629629627E-2</v>
      </c>
      <c r="PA34">
        <v>5.0462962962962966E-2</v>
      </c>
      <c r="PB34">
        <v>6.7129629629629622E-3</v>
      </c>
      <c r="PC34">
        <v>1.2268518518518521E-2</v>
      </c>
      <c r="PD34">
        <v>6.7129629629629631E-3</v>
      </c>
      <c r="PE34">
        <v>2.1759259259259259E-2</v>
      </c>
      <c r="PF34">
        <v>0.17662037037037037</v>
      </c>
      <c r="PG34">
        <v>3.7037037037037034E-3</v>
      </c>
      <c r="PH34">
        <v>5.0462962962962966E-2</v>
      </c>
      <c r="PI34">
        <v>4.8148148148148141E-2</v>
      </c>
      <c r="PJ34">
        <v>8.8425925925925922E-2</v>
      </c>
      <c r="PK34">
        <v>5.8564814814814813E-2</v>
      </c>
      <c r="PL34">
        <v>0.79236111111111107</v>
      </c>
      <c r="PM34">
        <v>2.8715277777777781E-2</v>
      </c>
      <c r="PN34">
        <v>4.409722222222222E-3</v>
      </c>
      <c r="PO34">
        <v>1.6319444444444445E-3</v>
      </c>
      <c r="PP34">
        <v>0.1648263888888889</v>
      </c>
      <c r="PQ34">
        <v>3.1284722222222221E-2</v>
      </c>
      <c r="PR34">
        <v>8.6354166666666662E-2</v>
      </c>
      <c r="PS34">
        <v>1.6319444444444445E-3</v>
      </c>
      <c r="PT34">
        <v>3.079861111111111E-2</v>
      </c>
      <c r="PU34">
        <v>1.4826388888888889E-2</v>
      </c>
      <c r="PV34">
        <v>5.7881944444444444E-2</v>
      </c>
      <c r="PW34">
        <v>2.6180555555555558E-2</v>
      </c>
      <c r="PX34">
        <v>9.5381944444444436E-2</v>
      </c>
      <c r="PY34">
        <v>7.1874999999999994E-3</v>
      </c>
      <c r="PZ34">
        <v>3.1736111111111111E-2</v>
      </c>
      <c r="QA34">
        <v>0.24864583333333334</v>
      </c>
      <c r="QB34">
        <v>5.4895833333333324E-2</v>
      </c>
      <c r="QC34">
        <v>3.6597222222222218E-2</v>
      </c>
      <c r="QD34">
        <v>3.4062499999999996E-2</v>
      </c>
      <c r="QE34">
        <v>4.409722222222222E-3</v>
      </c>
      <c r="QF34">
        <v>0.16670138888888891</v>
      </c>
      <c r="QG34">
        <v>6.4930555555555549E-3</v>
      </c>
      <c r="QH34">
        <v>4.538194444444444E-2</v>
      </c>
      <c r="QI34">
        <v>0.66923611111111114</v>
      </c>
      <c r="QJ34">
        <v>0.24468750000000003</v>
      </c>
      <c r="QK34">
        <v>2.0939583333333331</v>
      </c>
      <c r="QL34">
        <v>0.10745370370370369</v>
      </c>
      <c r="QM34">
        <v>0.48983796296296295</v>
      </c>
      <c r="QN34">
        <v>5.6759259259259259E-2</v>
      </c>
      <c r="QO34">
        <v>0.18131944444444442</v>
      </c>
      <c r="QP34">
        <v>1.622685185185185E-2</v>
      </c>
      <c r="QQ34">
        <v>2.5462962962962961E-4</v>
      </c>
      <c r="QR34">
        <v>1.622685185185185E-2</v>
      </c>
      <c r="QS34">
        <v>3.5671296296296298E-2</v>
      </c>
      <c r="QT34">
        <v>1.622685185185185E-2</v>
      </c>
      <c r="QU34">
        <v>0.32967592592592593</v>
      </c>
      <c r="QV34">
        <v>1.6435185185185183E-3</v>
      </c>
      <c r="QW34">
        <v>6.6226851851851856E-2</v>
      </c>
      <c r="QX34">
        <v>5.8101851851851856E-3</v>
      </c>
      <c r="QY34">
        <v>5.0925925925925921E-4</v>
      </c>
      <c r="QZ34">
        <v>0.32733796296296297</v>
      </c>
      <c r="RA34">
        <v>2.4120370370370368E-2</v>
      </c>
      <c r="RB34">
        <v>6.3009259259259265E-2</v>
      </c>
      <c r="RC34">
        <v>0.10675925925925926</v>
      </c>
      <c r="RD34">
        <v>2.5462962962962961E-4</v>
      </c>
      <c r="RE34">
        <v>2.5462962962962961E-4</v>
      </c>
      <c r="RF34">
        <v>1.8455787037037035</v>
      </c>
      <c r="RG34">
        <v>3.9155092592592596E-2</v>
      </c>
      <c r="RH34">
        <v>1.6550925925925926E-3</v>
      </c>
      <c r="RI34">
        <v>2.6620370370370372E-4</v>
      </c>
      <c r="RJ34">
        <v>9.8449074074074078E-2</v>
      </c>
      <c r="RK34">
        <v>8.5682870370370368E-2</v>
      </c>
      <c r="RL34">
        <v>3.7384259259259263E-3</v>
      </c>
      <c r="RM34">
        <v>3.2210648148148148E-2</v>
      </c>
      <c r="RN34">
        <v>9.2627314814814801E-2</v>
      </c>
      <c r="RO34">
        <v>1.9976851851851853E-2</v>
      </c>
      <c r="RP34">
        <v>3.4293981481481481E-2</v>
      </c>
      <c r="RQ34">
        <v>2.4143518518518516E-2</v>
      </c>
      <c r="RR34">
        <v>4.1932870370370377E-2</v>
      </c>
      <c r="RS34">
        <v>1.7627314814814814E-2</v>
      </c>
      <c r="RT34">
        <v>5.4976851851851853E-3</v>
      </c>
      <c r="RU34">
        <v>2.6655092592592591E-2</v>
      </c>
      <c r="RV34">
        <v>0.21346064814814814</v>
      </c>
      <c r="RW34">
        <v>2.7349537037037037E-2</v>
      </c>
      <c r="RX34">
        <v>0.76472222222222219</v>
      </c>
      <c r="RY34">
        <v>3.4166666666666665E-2</v>
      </c>
      <c r="RZ34">
        <v>1.7916666666666668E-2</v>
      </c>
      <c r="SA34">
        <v>5.6805555555555554E-2</v>
      </c>
      <c r="SB34">
        <v>9.2638888888888882E-2</v>
      </c>
      <c r="SC34">
        <v>0.20583333333333331</v>
      </c>
      <c r="SD34">
        <v>2.7777777777777778E-4</v>
      </c>
      <c r="SE34">
        <v>5.5833333333333325E-2</v>
      </c>
      <c r="SF34">
        <v>1.7638888888888888E-2</v>
      </c>
      <c r="SG34">
        <v>1.6249999999999997E-2</v>
      </c>
      <c r="SH34">
        <v>2.0694444444444442E-2</v>
      </c>
      <c r="SI34">
        <v>7.1111111111111111E-2</v>
      </c>
      <c r="SJ34">
        <v>7.9166666666666673E-3</v>
      </c>
      <c r="SK34">
        <v>2.0416666666666666E-2</v>
      </c>
      <c r="SL34">
        <v>2.8749999999999998E-2</v>
      </c>
      <c r="SM34">
        <v>0.25722222222222224</v>
      </c>
      <c r="SN34">
        <v>4.4444444444444444E-3</v>
      </c>
      <c r="SO34">
        <v>3.0555555555555557E-3</v>
      </c>
      <c r="SP34">
        <v>0.91097222222222218</v>
      </c>
      <c r="SQ34">
        <v>3.0150462962962962E-2</v>
      </c>
      <c r="SR34">
        <v>1.4178240740740741E-2</v>
      </c>
      <c r="SS34">
        <v>4.4560185185185189E-3</v>
      </c>
      <c r="ST34">
        <v>7.1122685185185178E-2</v>
      </c>
      <c r="SU34">
        <v>5.0289351851851849E-2</v>
      </c>
      <c r="SV34">
        <v>0.10167824074074074</v>
      </c>
      <c r="SW34">
        <v>5.1504629629629635E-3</v>
      </c>
      <c r="SX34">
        <v>5.3356481481481491E-2</v>
      </c>
      <c r="SY34">
        <v>6.1342592592592594E-3</v>
      </c>
      <c r="SZ34">
        <v>1.7245370370370373E-2</v>
      </c>
      <c r="TA34">
        <v>8.9120370370370378E-3</v>
      </c>
      <c r="TB34">
        <v>4.2245370370370371E-2</v>
      </c>
      <c r="TC34">
        <v>1.3483796296296298E-2</v>
      </c>
      <c r="TD34">
        <v>1.9733796296296298E-2</v>
      </c>
      <c r="TE34">
        <v>8.9120370370370378E-3</v>
      </c>
      <c r="TF34">
        <v>2.8935185185185189E-4</v>
      </c>
      <c r="TG34">
        <v>0.12320601851851852</v>
      </c>
      <c r="TH34">
        <v>0.57054398148148144</v>
      </c>
      <c r="TI34">
        <v>0.47182870370370367</v>
      </c>
      <c r="TJ34">
        <v>1.2800925925925926E-2</v>
      </c>
      <c r="TK34">
        <v>1.689814814814815E-3</v>
      </c>
      <c r="TL34">
        <v>3.0856481481481481E-2</v>
      </c>
      <c r="TM34">
        <v>5.6550925925925921E-2</v>
      </c>
      <c r="TN34">
        <v>1.9907407407407408E-3</v>
      </c>
      <c r="TO34">
        <v>0.10407407407407407</v>
      </c>
      <c r="TP34">
        <v>4.2569444444444438E-2</v>
      </c>
      <c r="TQ34">
        <v>2.1435185185185186E-2</v>
      </c>
      <c r="TR34">
        <v>2.3842592592592591E-3</v>
      </c>
      <c r="TS34">
        <v>0.14604166666666665</v>
      </c>
      <c r="TT34">
        <v>7.2453703703703708E-3</v>
      </c>
      <c r="TU34">
        <v>1.3101851851851852E-2</v>
      </c>
      <c r="TV34">
        <v>1.3495370370370371E-2</v>
      </c>
      <c r="TW34">
        <v>0.52976851851851847</v>
      </c>
      <c r="TX34">
        <v>1.8657407407407407E-2</v>
      </c>
      <c r="TY34">
        <v>1.4744907407407406</v>
      </c>
      <c r="TZ34">
        <v>3.951388888888889E-2</v>
      </c>
      <c r="UA34">
        <v>4.4791666666666669E-3</v>
      </c>
      <c r="UB34">
        <v>5.1736111111111115E-3</v>
      </c>
      <c r="UC34">
        <v>6.5624999999999998E-3</v>
      </c>
      <c r="UD34">
        <v>3.0173611111111113E-2</v>
      </c>
      <c r="UE34">
        <v>5.2708333333333329E-2</v>
      </c>
      <c r="UF34">
        <v>0.18711805555555558</v>
      </c>
      <c r="UG34">
        <v>6.0347222222222233E-2</v>
      </c>
      <c r="UH34">
        <v>3.0902777777777782E-3</v>
      </c>
      <c r="UI34">
        <v>0.2315625</v>
      </c>
      <c r="UJ34">
        <v>5.5173611111111111E-2</v>
      </c>
      <c r="UK34">
        <v>5.8680555555555543E-3</v>
      </c>
      <c r="UL34">
        <v>1.7013888888888892E-3</v>
      </c>
      <c r="UM34">
        <v>6.2500000000000001E-4</v>
      </c>
      <c r="UN34">
        <v>4.4062500000000004E-2</v>
      </c>
      <c r="UO34">
        <v>5.1736111111111115E-3</v>
      </c>
      <c r="UP34">
        <v>8.6458333333333335E-3</v>
      </c>
      <c r="UQ34">
        <v>2.461805555555556E-2</v>
      </c>
      <c r="UR34">
        <v>0.76659722222222226</v>
      </c>
      <c r="US34">
        <v>9.9259259259259269E-2</v>
      </c>
      <c r="UT34">
        <v>9.3055555555555565E-3</v>
      </c>
      <c r="UU34">
        <v>6.5277777777777773E-3</v>
      </c>
      <c r="UV34">
        <v>3.7824074074074072E-2</v>
      </c>
      <c r="UW34">
        <v>5.185185185185185E-3</v>
      </c>
      <c r="UX34">
        <v>2.4074074074074076E-3</v>
      </c>
      <c r="UY34">
        <v>3.2407407407407406E-4</v>
      </c>
      <c r="UZ34">
        <v>8.6574074074074071E-3</v>
      </c>
      <c r="VA34">
        <v>0.18847222222222224</v>
      </c>
      <c r="VB34">
        <v>1.4212962962962962E-2</v>
      </c>
      <c r="VC34">
        <v>2.5324074074074079E-2</v>
      </c>
      <c r="VD34">
        <v>4.8240740740740744E-2</v>
      </c>
      <c r="VE34">
        <v>0.10305555555555555</v>
      </c>
      <c r="VF34">
        <v>0.15449074074074073</v>
      </c>
      <c r="VG34">
        <v>0.43574074074074076</v>
      </c>
      <c r="VH34">
        <v>0.10166666666666666</v>
      </c>
      <c r="VI34">
        <v>3.7824074074074072E-2</v>
      </c>
      <c r="VJ34">
        <v>0.11384259259259259</v>
      </c>
      <c r="VK34">
        <v>1.3923611111111112</v>
      </c>
      <c r="VL34">
        <v>4.4791666666666669E-3</v>
      </c>
      <c r="VM34">
        <v>7.9745370370370369E-3</v>
      </c>
      <c r="VN34">
        <v>1.1782407407407408E-2</v>
      </c>
      <c r="VO34">
        <v>0.4183912037037037</v>
      </c>
      <c r="VP34">
        <v>0.18505787037037036</v>
      </c>
      <c r="VQ34">
        <v>3.1585648148148147E-2</v>
      </c>
      <c r="VR34">
        <v>1.6307870370370372E-2</v>
      </c>
      <c r="VS34">
        <v>3.1134259259259257E-3</v>
      </c>
      <c r="VT34">
        <v>5.1736111111111115E-3</v>
      </c>
      <c r="VU34">
        <v>8.6689814814814806E-3</v>
      </c>
      <c r="VV34">
        <v>2.3946759259259261E-2</v>
      </c>
      <c r="VW34">
        <v>6.6284722222222231E-2</v>
      </c>
      <c r="VX34">
        <v>3.3310185185185186E-2</v>
      </c>
      <c r="VY34">
        <v>9.4780092592592582E-2</v>
      </c>
      <c r="VZ34">
        <v>1.8032407407407407E-2</v>
      </c>
      <c r="WA34">
        <v>0.26525462962962965</v>
      </c>
      <c r="WB34">
        <v>0.2041203703703704</v>
      </c>
      <c r="WC34">
        <v>1.398263888888889</v>
      </c>
      <c r="WD34">
        <v>1.736111111111111E-3</v>
      </c>
      <c r="WE34">
        <v>2.5347222222222222E-2</v>
      </c>
      <c r="WF34">
        <v>3.4722222222222224E-4</v>
      </c>
      <c r="WG34">
        <v>1.0416666666666668E-2</v>
      </c>
      <c r="WH34">
        <v>0.10034722222222221</v>
      </c>
      <c r="WI34">
        <v>4.8958333333333333E-2</v>
      </c>
      <c r="WJ34">
        <v>0.10659722222222223</v>
      </c>
      <c r="WK34">
        <v>1.2500000000000001E-2</v>
      </c>
      <c r="WL34">
        <v>1.0416666666666667E-3</v>
      </c>
      <c r="WM34">
        <v>0.38645833333333335</v>
      </c>
      <c r="WN34">
        <v>4.5138888888888893E-3</v>
      </c>
      <c r="WO34">
        <v>2.7777777777777775E-3</v>
      </c>
      <c r="WP34">
        <v>0.11979166666666667</v>
      </c>
      <c r="WQ34">
        <v>0.10868055555555554</v>
      </c>
      <c r="WR34">
        <v>6.1111111111111102E-2</v>
      </c>
      <c r="WS34">
        <v>4.9652777777777775E-2</v>
      </c>
      <c r="WT34">
        <v>1.0402777777777779</v>
      </c>
      <c r="WU34">
        <v>7.9976851851851858E-3</v>
      </c>
      <c r="WV34">
        <v>1.0439814814814813E-2</v>
      </c>
      <c r="WW34">
        <v>6.5300925925925929E-2</v>
      </c>
      <c r="WX34">
        <v>5.7303240740740745E-2</v>
      </c>
      <c r="WY34">
        <v>2.119212962962963E-2</v>
      </c>
      <c r="WZ34">
        <v>2.3969907407407409E-2</v>
      </c>
      <c r="XA34">
        <v>1.2858796296296297E-2</v>
      </c>
      <c r="XB34">
        <v>2.7442129629629632E-2</v>
      </c>
      <c r="XC34">
        <v>0.10938657407407408</v>
      </c>
      <c r="XD34">
        <v>5.6608796296296303E-2</v>
      </c>
      <c r="XE34">
        <v>3.8541666666666668E-3</v>
      </c>
      <c r="XF34">
        <v>0.448275462962963</v>
      </c>
      <c r="XG34">
        <v>1.7476851851851852E-3</v>
      </c>
      <c r="XH34">
        <v>0.22293981481481484</v>
      </c>
      <c r="XI34">
        <v>0.17396990740740739</v>
      </c>
      <c r="XJ34">
        <v>1.243287037037037</v>
      </c>
      <c r="XK34">
        <v>3.7037037037037035E-4</v>
      </c>
      <c r="XL34">
        <v>6.0509259259259256E-2</v>
      </c>
      <c r="XM34">
        <v>3.2314814814814817E-2</v>
      </c>
      <c r="XN34">
        <v>4.6944444444444448E-2</v>
      </c>
      <c r="XO34">
        <v>6.2916666666666676E-2</v>
      </c>
      <c r="XP34">
        <v>4.2037037037037039E-2</v>
      </c>
      <c r="XQ34">
        <v>5.4953703703703699E-2</v>
      </c>
      <c r="XR34">
        <v>0.12259259259259259</v>
      </c>
      <c r="XS34">
        <v>0.15180555555555555</v>
      </c>
      <c r="XT34">
        <v>2.1898148148148149E-2</v>
      </c>
      <c r="XU34">
        <v>0.15592592592592594</v>
      </c>
      <c r="XV34">
        <v>6.6203703703703702E-3</v>
      </c>
      <c r="XW34">
        <v>0.10111111111111111</v>
      </c>
      <c r="XX34">
        <v>5.7731481481481481E-2</v>
      </c>
      <c r="XY34">
        <v>4.898148148148148E-2</v>
      </c>
      <c r="XZ34">
        <v>5.0740740740740739E-2</v>
      </c>
      <c r="YA34">
        <v>1.3935185185185186E-2</v>
      </c>
      <c r="YB34">
        <v>0.17018518518518522</v>
      </c>
      <c r="YC34">
        <v>9.8287037037037048E-2</v>
      </c>
      <c r="YD34">
        <v>3.7175925925925925E-2</v>
      </c>
      <c r="YE34">
        <v>1.337037037037037</v>
      </c>
      <c r="YF34">
        <v>1.2187500000000002E-2</v>
      </c>
      <c r="YG34">
        <v>1.0798611111111111E-2</v>
      </c>
      <c r="YH34">
        <v>3.934027777777778E-2</v>
      </c>
      <c r="YI34">
        <v>8.7152777777777784E-3</v>
      </c>
      <c r="YJ34">
        <v>0.12267361111111112</v>
      </c>
      <c r="YK34">
        <v>0.16704861111111111</v>
      </c>
      <c r="YL34">
        <v>2.4652777777777776E-3</v>
      </c>
      <c r="YM34">
        <v>6.6319444444444446E-3</v>
      </c>
      <c r="YN34">
        <v>2.5381944444444443E-2</v>
      </c>
      <c r="YO34">
        <v>2.4652777777777776E-3</v>
      </c>
      <c r="YP34">
        <v>4.1041666666666671E-2</v>
      </c>
      <c r="YQ34">
        <v>1.7708333333333332E-3</v>
      </c>
      <c r="YR34">
        <v>2.1597222222222223E-2</v>
      </c>
      <c r="YS34">
        <v>1.0763888888888889E-3</v>
      </c>
      <c r="YT34">
        <v>0.17159722222222223</v>
      </c>
      <c r="YU34">
        <v>2.4652777777777776E-3</v>
      </c>
      <c r="YV34">
        <v>3.8958333333333331E-2</v>
      </c>
      <c r="YW34">
        <v>0.17229166666666668</v>
      </c>
      <c r="YX34">
        <v>1.7708333333333332E-3</v>
      </c>
      <c r="YY34">
        <v>4.2361111111111106E-3</v>
      </c>
      <c r="YZ34">
        <v>0.8545138888888888</v>
      </c>
      <c r="ZA34">
        <v>2.9560185185185189E-2</v>
      </c>
      <c r="ZB34">
        <v>1.2199074074074072E-2</v>
      </c>
      <c r="ZC34">
        <v>0.16120370370370371</v>
      </c>
      <c r="ZD34">
        <v>0.18164351851851854</v>
      </c>
      <c r="ZE34">
        <v>9.1365740740740733E-2</v>
      </c>
      <c r="ZF34">
        <v>3.3726851851851855E-2</v>
      </c>
      <c r="ZG34">
        <v>8.726851851851852E-3</v>
      </c>
      <c r="ZH34">
        <v>2.9560185185185189E-2</v>
      </c>
      <c r="ZI34">
        <v>7.5393518518518512E-2</v>
      </c>
      <c r="ZJ34">
        <v>1.5671296296296298E-2</v>
      </c>
      <c r="ZK34">
        <v>1.1504629629629629E-2</v>
      </c>
      <c r="ZL34">
        <v>3.9976851851851854E-2</v>
      </c>
      <c r="ZM34">
        <v>1.3587962962962963E-2</v>
      </c>
      <c r="ZN34">
        <v>8.1342592592592591E-2</v>
      </c>
      <c r="ZO34">
        <v>3.3032407407407406E-2</v>
      </c>
      <c r="ZP34">
        <v>6.745370370370371E-2</v>
      </c>
      <c r="ZQ34">
        <v>3.1712962962962958E-3</v>
      </c>
      <c r="ZR34">
        <v>2.2314814814814815E-2</v>
      </c>
      <c r="ZS34">
        <v>0.91143518518518507</v>
      </c>
      <c r="ZT34">
        <v>1.7939814814814815E-3</v>
      </c>
      <c r="ZU34">
        <v>6.0127314814814814E-2</v>
      </c>
      <c r="ZV34">
        <v>1.3425925925925924E-2</v>
      </c>
      <c r="ZW34">
        <v>7.3321759259259267E-2</v>
      </c>
      <c r="ZX34">
        <v>0.18177083333333333</v>
      </c>
      <c r="ZY34">
        <v>1.5046296296296296E-3</v>
      </c>
      <c r="ZZ34">
        <v>2.8587962962962964E-2</v>
      </c>
      <c r="AAA34">
        <v>1.7939814814814815E-3</v>
      </c>
      <c r="AAB34">
        <v>9.8379629629629633E-3</v>
      </c>
      <c r="AAC34">
        <v>1.2905092592592591E-2</v>
      </c>
      <c r="AAD34">
        <v>3.4953703703703709E-2</v>
      </c>
      <c r="AAE34">
        <v>4.0509259259259258E-4</v>
      </c>
      <c r="AAF34">
        <v>1.0995370370370371E-3</v>
      </c>
      <c r="AAG34">
        <v>9.525462962962962E-2</v>
      </c>
      <c r="AAH34">
        <v>1.4004629629629631E-2</v>
      </c>
      <c r="AAI34">
        <v>7.0543981481481485E-2</v>
      </c>
      <c r="AAJ34">
        <v>5.2662037037037035E-3</v>
      </c>
      <c r="AAK34">
        <v>0.60659722222222223</v>
      </c>
      <c r="AAL34">
        <v>6.6666666666666671E-3</v>
      </c>
      <c r="AAM34">
        <v>1.5000000000000001E-2</v>
      </c>
      <c r="AAN34">
        <v>5.9722222222222225E-3</v>
      </c>
      <c r="AAO34">
        <v>0.13083333333333333</v>
      </c>
      <c r="AAP34">
        <v>1.8055555555555557E-3</v>
      </c>
      <c r="AAQ34">
        <v>3.5138888888888893E-2</v>
      </c>
      <c r="AAR34">
        <v>9.6250000000000002E-2</v>
      </c>
      <c r="AAS34">
        <v>1.5000000000000001E-2</v>
      </c>
      <c r="AAT34">
        <v>7.3611111111111108E-3</v>
      </c>
      <c r="AAU34">
        <v>1.3333333333333332E-2</v>
      </c>
      <c r="AAV34">
        <v>3.6111111111111114E-3</v>
      </c>
      <c r="AAW34">
        <v>0.22833333333333333</v>
      </c>
      <c r="AAX34">
        <v>3.2500000000000001E-2</v>
      </c>
      <c r="AAY34">
        <v>1.6805555555555556E-2</v>
      </c>
      <c r="AAZ34">
        <v>5.9722222222222225E-3</v>
      </c>
      <c r="ABA34">
        <v>0.31625000000000003</v>
      </c>
      <c r="ABB34">
        <v>2.5416666666666667E-2</v>
      </c>
      <c r="ABC34">
        <v>0.30958333333333332</v>
      </c>
      <c r="ABD34">
        <v>7.8611111111111104E-2</v>
      </c>
      <c r="ABE34">
        <v>6.6666666666666671E-3</v>
      </c>
      <c r="ABF34">
        <v>1.3511111111111109</v>
      </c>
      <c r="ABG34">
        <v>2.8634259259259259E-2</v>
      </c>
      <c r="ABH34">
        <v>5.8067129629629628E-2</v>
      </c>
      <c r="ABI34">
        <v>2.5162037037037038E-2</v>
      </c>
      <c r="ABJ34">
        <v>3.2060185185185191E-3</v>
      </c>
      <c r="ABK34">
        <v>1.7094907407407409E-2</v>
      </c>
      <c r="ABL34">
        <v>3.1678240740740743E-2</v>
      </c>
      <c r="ABM34">
        <v>0.13445601851851852</v>
      </c>
      <c r="ABN34">
        <v>5.6412037037037038E-2</v>
      </c>
      <c r="ABO34">
        <v>0.28157407407407403</v>
      </c>
      <c r="ABP34">
        <v>1.127314814814815E-2</v>
      </c>
      <c r="ABQ34">
        <v>2.2384259259259257E-2</v>
      </c>
      <c r="ABR34">
        <v>7.1689814814814831E-2</v>
      </c>
      <c r="ABS34">
        <v>1.517361111111111E-2</v>
      </c>
      <c r="ABT34">
        <v>3.6539351851851851E-2</v>
      </c>
      <c r="ABU34">
        <v>5.37962962962963E-2</v>
      </c>
      <c r="ABV34">
        <v>3.2800925925925928E-2</v>
      </c>
      <c r="ABW34">
        <v>1.4479166666666668E-2</v>
      </c>
      <c r="ABX34">
        <v>0.30571759259259262</v>
      </c>
      <c r="ABY34">
        <v>3.2800925925925928E-2</v>
      </c>
      <c r="ABZ34">
        <v>2.5115740740740741E-3</v>
      </c>
      <c r="ACA34">
        <v>1.2354513888888889</v>
      </c>
      <c r="ACB34">
        <v>2.7962962962962964E-2</v>
      </c>
      <c r="ACC34">
        <v>3.4212962962962959E-2</v>
      </c>
      <c r="ACD34">
        <v>1.9189814814814816E-2</v>
      </c>
      <c r="ACE34">
        <v>1.1342592592592591E-3</v>
      </c>
      <c r="ACF34">
        <v>5.9953703703703697E-3</v>
      </c>
      <c r="ACG34">
        <v>1.1296296296296296E-2</v>
      </c>
      <c r="ACH34">
        <v>0.10296296296296296</v>
      </c>
      <c r="ACI34">
        <v>4.462962962962963E-2</v>
      </c>
      <c r="ACJ34">
        <v>8.518518518518519E-3</v>
      </c>
      <c r="ACK34">
        <v>8.0787037037037043E-3</v>
      </c>
      <c r="ACL34">
        <v>5.9953703703703697E-3</v>
      </c>
      <c r="ACM34">
        <v>0.17891203703703704</v>
      </c>
      <c r="ACN34">
        <v>0.27127314814814812</v>
      </c>
      <c r="ACO34">
        <v>1.9189814814814816E-2</v>
      </c>
      <c r="ACP34">
        <v>1.1342592592592591E-3</v>
      </c>
      <c r="ACQ34">
        <v>4.3981481481481481E-4</v>
      </c>
      <c r="ACR34">
        <v>0.74092592592592588</v>
      </c>
      <c r="ACS34">
        <v>1.9895833333333331E-2</v>
      </c>
      <c r="ACT34">
        <v>4.6180555555555558E-3</v>
      </c>
      <c r="ACU34">
        <v>4.5138888888888892E-4</v>
      </c>
      <c r="ACV34">
        <v>9.5347222222222222E-2</v>
      </c>
      <c r="ACW34">
        <v>2.4756944444444443E-2</v>
      </c>
      <c r="ACX34">
        <v>5.8784722222222224E-2</v>
      </c>
      <c r="ACY34">
        <v>3.5173611111111107E-2</v>
      </c>
      <c r="ACZ34">
        <v>4.7187499999999993E-2</v>
      </c>
      <c r="ADA34">
        <v>4.8819444444444443E-2</v>
      </c>
      <c r="ADB34">
        <v>0.18072916666666669</v>
      </c>
      <c r="ADC34">
        <v>8.3541666666666667E-2</v>
      </c>
      <c r="ADD34">
        <v>8.9930555555555562E-3</v>
      </c>
      <c r="ADE34">
        <v>5.6458333333333333E-2</v>
      </c>
      <c r="ADF34">
        <v>0.12843750000000001</v>
      </c>
      <c r="ADG34">
        <v>0.16364583333333335</v>
      </c>
      <c r="ADH34">
        <v>7.4027777777777776E-2</v>
      </c>
      <c r="ADI34">
        <v>0.18836805555555555</v>
      </c>
      <c r="ADJ34">
        <v>1.4791666666666665E-2</v>
      </c>
      <c r="ADK34">
        <v>1.0173611111111111E-2</v>
      </c>
      <c r="ADL34">
        <v>0.13447916666666668</v>
      </c>
      <c r="ADM34">
        <v>4.5138888888888892E-4</v>
      </c>
      <c r="ADN34">
        <v>1.3791319444444445</v>
      </c>
      <c r="ADO34">
        <v>1.3888888888888887E-3</v>
      </c>
      <c r="ADP34">
        <v>0.13564814814814816</v>
      </c>
      <c r="ADQ34">
        <v>9.1435185185185189E-2</v>
      </c>
      <c r="ADR34">
        <v>4.6296296296296301E-2</v>
      </c>
      <c r="ADS34">
        <v>1.1342592592592592E-2</v>
      </c>
      <c r="ADT34">
        <v>2.3148148148148147E-3</v>
      </c>
      <c r="ADU34">
        <v>4.1435185185185179E-2</v>
      </c>
      <c r="ADV34">
        <v>0.24004629629629629</v>
      </c>
      <c r="ADW34">
        <v>3.4953703703703702E-2</v>
      </c>
      <c r="ADX34">
        <v>2.87037037037037E-2</v>
      </c>
      <c r="ADY34">
        <v>0.2729166666666667</v>
      </c>
      <c r="ADZ34">
        <v>0.20787037037037037</v>
      </c>
      <c r="AEA34">
        <v>2.6851851851851849E-2</v>
      </c>
      <c r="AEB34">
        <v>0.22800925925925927</v>
      </c>
      <c r="AEC34">
        <v>2.6620370370370371E-2</v>
      </c>
      <c r="AED34">
        <v>1.087962962962963E-2</v>
      </c>
      <c r="AEE34">
        <v>1.4067129629629629</v>
      </c>
      <c r="AEF34">
        <v>3.5069444444444445E-3</v>
      </c>
      <c r="AEG34">
        <v>1.5057870370370369E-2</v>
      </c>
      <c r="AEH34">
        <v>4.0752314814814811E-2</v>
      </c>
      <c r="AEI34">
        <v>3.7280092592592594E-2</v>
      </c>
      <c r="AEJ34">
        <v>4.7453703703703704E-4</v>
      </c>
      <c r="AEK34">
        <v>0.10164351851851851</v>
      </c>
      <c r="AEL34">
        <v>6.6006944444444438E-2</v>
      </c>
      <c r="AEM34">
        <v>3.7754629629629624E-2</v>
      </c>
      <c r="AEN34">
        <v>3.380787037037037E-2</v>
      </c>
      <c r="AEO34">
        <v>3.3587962962962958E-2</v>
      </c>
      <c r="AEP34">
        <v>5.5115740740740736E-2</v>
      </c>
      <c r="AEQ34">
        <v>7.1990740740740747E-3</v>
      </c>
      <c r="AER34">
        <v>3.2523148148148151E-3</v>
      </c>
      <c r="AES34">
        <v>3.0115740740740738E-2</v>
      </c>
      <c r="AET34">
        <v>3.9467592592592592E-3</v>
      </c>
      <c r="AEU34">
        <v>4.7453703703703704E-4</v>
      </c>
      <c r="AEV34">
        <v>8.7534722222222222E-2</v>
      </c>
      <c r="AEW34">
        <v>0.55751157407407392</v>
      </c>
      <c r="AEX34">
        <v>6.5347222222222223E-2</v>
      </c>
      <c r="AEY34">
        <v>6.1875000000000013E-2</v>
      </c>
      <c r="AEZ34">
        <v>0.44590277777777781</v>
      </c>
      <c r="AFA34">
        <v>0.145625</v>
      </c>
      <c r="AFB34">
        <v>9.0069444444444438E-2</v>
      </c>
      <c r="AFC34">
        <v>0.10812500000000001</v>
      </c>
      <c r="AFD34">
        <v>0.22597222222222224</v>
      </c>
      <c r="AFE34">
        <v>0.54819444444444443</v>
      </c>
      <c r="AFF34">
        <v>7.0000000000000007E-2</v>
      </c>
      <c r="AFG34">
        <v>8.819444444444444E-3</v>
      </c>
      <c r="AFH34">
        <v>3.5694444444444445E-2</v>
      </c>
      <c r="AFI34">
        <v>3.0138888888888889E-2</v>
      </c>
      <c r="AFJ34">
        <v>2.5694444444444445E-3</v>
      </c>
      <c r="AFK34">
        <v>6.368055555555556E-2</v>
      </c>
      <c r="AFL34">
        <v>8.729166666666667E-2</v>
      </c>
      <c r="AFM34">
        <v>0.2936111111111111</v>
      </c>
      <c r="AFN34">
        <v>8.611111111111111E-3</v>
      </c>
      <c r="AFO34">
        <v>0.27180555555555558</v>
      </c>
      <c r="AFP34">
        <v>0.15215277777777778</v>
      </c>
      <c r="AFQ34">
        <v>8.819444444444444E-3</v>
      </c>
      <c r="AFR34">
        <v>4.8611111111111104E-4</v>
      </c>
      <c r="AFS34">
        <v>3.5208333333333335E-2</v>
      </c>
      <c r="AFT34">
        <v>8.819444444444444E-3</v>
      </c>
      <c r="AFU34">
        <v>2.7688194444444445</v>
      </c>
      <c r="AFV34">
        <v>2.1134259259259259E-2</v>
      </c>
      <c r="AFW34">
        <v>3.2754629629629631E-3</v>
      </c>
      <c r="AFX34">
        <v>1.6469907407407405E-2</v>
      </c>
      <c r="AFY34">
        <v>1.2997685185185183E-2</v>
      </c>
      <c r="AFZ34">
        <v>0.16855324074074074</v>
      </c>
      <c r="AGA34">
        <v>5.3587962962962964E-3</v>
      </c>
      <c r="AGB34">
        <v>0.12907407407407406</v>
      </c>
      <c r="AGC34">
        <v>4.8414351851851854E-2</v>
      </c>
      <c r="AGD34">
        <v>2.6192129629629631E-2</v>
      </c>
      <c r="AGE34">
        <v>7.6886574074074079E-2</v>
      </c>
      <c r="AGF34">
        <v>0.10288194444444444</v>
      </c>
      <c r="AGG34">
        <v>0.11924768518518519</v>
      </c>
      <c r="AGH34">
        <v>1.0219907407407408E-2</v>
      </c>
      <c r="AGI34">
        <v>7.4421296296296293E-3</v>
      </c>
      <c r="AGJ34">
        <v>4.9768518518518521E-4</v>
      </c>
      <c r="AGK34">
        <v>3.2939814814814818E-2</v>
      </c>
      <c r="AGL34">
        <v>5.3587962962962964E-3</v>
      </c>
      <c r="AGM34">
        <v>9.525462962962963E-3</v>
      </c>
      <c r="AGN34">
        <v>2.9074074074074072E-2</v>
      </c>
      <c r="AGO34">
        <v>3.6909722222222219E-2</v>
      </c>
      <c r="AGP34">
        <v>9.4745370370370369E-2</v>
      </c>
      <c r="AGQ34">
        <v>6.4189814814814811E-2</v>
      </c>
      <c r="AGR34">
        <v>6.7476851851851856E-3</v>
      </c>
      <c r="AGS34">
        <v>1.0281365740740742</v>
      </c>
      <c r="AGT34">
        <v>6.5231481481481488E-2</v>
      </c>
      <c r="AGU34">
        <v>1.2551851851851852</v>
      </c>
      <c r="AGV34">
        <v>5.8842592592592592E-2</v>
      </c>
      <c r="AGW34">
        <v>5.8796296296296305E-3</v>
      </c>
      <c r="AGX34">
        <v>1.5787037037037037E-2</v>
      </c>
      <c r="AGY34">
        <v>1.0231481481481482E-2</v>
      </c>
      <c r="AGZ34">
        <v>4.5092592592592594E-2</v>
      </c>
      <c r="AHA34">
        <v>5.9537037037037034E-2</v>
      </c>
      <c r="AHB34">
        <v>7.481481481481482E-2</v>
      </c>
      <c r="AHC34">
        <v>4.0601851851851854E-2</v>
      </c>
      <c r="AHD34">
        <v>5.37037037037037E-3</v>
      </c>
      <c r="AHE34">
        <v>1.4907407407407407E-2</v>
      </c>
      <c r="AHF34">
        <v>0.11958333333333333</v>
      </c>
      <c r="AHG34">
        <v>0.62759259259259259</v>
      </c>
      <c r="AHH34">
        <v>0.16074074074074074</v>
      </c>
      <c r="AHI34">
        <v>2.5593981481481483</v>
      </c>
      <c r="AHJ34">
        <v>0.21197916666666666</v>
      </c>
      <c r="AHK34">
        <v>1.0416666666666667E-3</v>
      </c>
      <c r="AHL34">
        <v>9.3576388888888876E-2</v>
      </c>
      <c r="AHM34">
        <v>6.9791666666666669E-2</v>
      </c>
      <c r="AHN34">
        <v>2.5520833333333336E-2</v>
      </c>
      <c r="AHO34">
        <v>3.2986111111111111E-3</v>
      </c>
      <c r="AHP34">
        <v>0.19756944444444444</v>
      </c>
      <c r="AHQ34">
        <v>3.9930555555555559E-2</v>
      </c>
      <c r="AHR34">
        <v>0.10781250000000001</v>
      </c>
      <c r="AHS34">
        <v>1.2152777777777778E-3</v>
      </c>
      <c r="AHT34">
        <v>1.2152777777777778E-3</v>
      </c>
      <c r="AHU34">
        <v>1.7187499999999998E-2</v>
      </c>
      <c r="AHV34">
        <v>3.7847222222222227E-2</v>
      </c>
      <c r="AHW34">
        <v>4.2881944444444438E-2</v>
      </c>
      <c r="AHX34">
        <v>5.3819444444444453E-3</v>
      </c>
      <c r="AHY34">
        <v>0.12968749999999998</v>
      </c>
      <c r="AHZ34">
        <v>1.1631944444444445E-2</v>
      </c>
      <c r="AIA34">
        <v>6.8402777777777785E-2</v>
      </c>
      <c r="AIB34">
        <v>0.16510416666666666</v>
      </c>
      <c r="AIC34">
        <v>6.7187499999999997E-2</v>
      </c>
      <c r="AID34">
        <v>1.2982638888888889</v>
      </c>
      <c r="AIE34">
        <v>3.231481481481481E-2</v>
      </c>
      <c r="AIF34">
        <v>0.5238194444444445</v>
      </c>
      <c r="AIG34">
        <v>0.1852546296296296</v>
      </c>
      <c r="AIH34">
        <v>1.2337962962962962E-2</v>
      </c>
      <c r="AII34">
        <v>0.11164351851851852</v>
      </c>
      <c r="AIJ34">
        <v>1.5810185185185184E-2</v>
      </c>
      <c r="AIK34">
        <v>9.5601851851851855E-3</v>
      </c>
      <c r="AIL34">
        <v>1.0254629629629629E-2</v>
      </c>
      <c r="AIM34">
        <v>1.3032407407407407E-2</v>
      </c>
      <c r="AIN34">
        <v>0.18754629629629627</v>
      </c>
      <c r="AIO34">
        <v>1.5810185185185184E-2</v>
      </c>
      <c r="AIP34">
        <v>0.12275462962962963</v>
      </c>
      <c r="AIQ34">
        <v>0.19486111111111112</v>
      </c>
      <c r="AIR34">
        <v>1.9212962962962962E-3</v>
      </c>
      <c r="AIS34">
        <v>0.19673611111111111</v>
      </c>
      <c r="AIT34">
        <v>5.3240740740740744E-4</v>
      </c>
      <c r="AIU34">
        <v>2.0347222222222221E-2</v>
      </c>
      <c r="AIV34">
        <v>8.1712962962962963E-3</v>
      </c>
      <c r="AIW34">
        <v>1.6627083333333335</v>
      </c>
      <c r="AIX34">
        <v>1.0115740740740741E-2</v>
      </c>
      <c r="AIY34">
        <v>4.2754629629629629E-2</v>
      </c>
      <c r="AIZ34">
        <v>0.11636574074074074</v>
      </c>
      <c r="AJA34">
        <v>7.6782407407407396E-2</v>
      </c>
      <c r="AJB34">
        <v>0.17971064814814816</v>
      </c>
      <c r="AJC34">
        <v>5.4398148148148144E-4</v>
      </c>
      <c r="AJD34">
        <v>2.627314814814815E-3</v>
      </c>
      <c r="AJE34">
        <v>2.627314814814815E-3</v>
      </c>
      <c r="AJF34">
        <v>5.5949074074074068E-2</v>
      </c>
      <c r="AJG34">
        <v>3.3217592592592591E-3</v>
      </c>
      <c r="AJH34">
        <v>4.6377314814814809E-2</v>
      </c>
      <c r="AJI34">
        <v>4.7106481481481478E-3</v>
      </c>
      <c r="AJJ34">
        <v>1.0266203703703703E-2</v>
      </c>
      <c r="AJK34">
        <v>6.7905092592592586E-2</v>
      </c>
      <c r="AJL34">
        <v>1.0266203703703703E-2</v>
      </c>
      <c r="AJM34">
        <v>0.52107638888888896</v>
      </c>
      <c r="AJN34">
        <v>1.0266203703703703E-2</v>
      </c>
      <c r="AJO34">
        <v>1.6516203703703703E-2</v>
      </c>
      <c r="AJP34">
        <v>3.2488425925925928E-2</v>
      </c>
      <c r="AJQ34">
        <v>1.2106712962962964</v>
      </c>
      <c r="AJR34">
        <v>6.0972222222222226E-2</v>
      </c>
      <c r="AJS34">
        <v>1.375E-2</v>
      </c>
      <c r="AJT34">
        <v>3.3333333333333335E-3</v>
      </c>
      <c r="AJU34">
        <v>3.3749999999999995E-2</v>
      </c>
      <c r="AJV34">
        <v>1.2361111111111113E-2</v>
      </c>
      <c r="AJW34">
        <v>5.4027777777777779E-2</v>
      </c>
      <c r="AJX34">
        <v>0.02</v>
      </c>
      <c r="AJY34">
        <v>7.5000000000000006E-3</v>
      </c>
      <c r="AJZ34">
        <v>0.13666666666666669</v>
      </c>
      <c r="AKA34">
        <v>3.3333333333333335E-3</v>
      </c>
      <c r="AKB34">
        <v>0.18805555555555556</v>
      </c>
      <c r="AKC34">
        <v>1.9444444444444442E-3</v>
      </c>
      <c r="AKD34">
        <v>4.7222222222222223E-3</v>
      </c>
      <c r="AKE34">
        <v>0.19333333333333336</v>
      </c>
      <c r="AKF34">
        <v>0.35375000000000001</v>
      </c>
      <c r="AKG34">
        <v>5.2777777777777779E-3</v>
      </c>
      <c r="AKH34">
        <v>5.5555555555555556E-4</v>
      </c>
      <c r="AKI34">
        <v>2.2222222222222222E-3</v>
      </c>
      <c r="AKJ34">
        <v>2.1250000000000002E-2</v>
      </c>
      <c r="AKK34">
        <v>2.6388888888888885E-3</v>
      </c>
      <c r="AKL34">
        <v>2.4722222222222225E-2</v>
      </c>
      <c r="AKM34">
        <v>1.1441666666666666</v>
      </c>
      <c r="AKN34">
        <v>4.3495370370370372E-2</v>
      </c>
      <c r="AKO34">
        <v>1.3946759259259259E-2</v>
      </c>
      <c r="AKP34">
        <v>0.13724537037037038</v>
      </c>
      <c r="AKQ34">
        <v>0.17834490740740741</v>
      </c>
      <c r="AKR34">
        <v>1.261574074074074E-3</v>
      </c>
      <c r="AKS34">
        <v>1.2372685185185186E-2</v>
      </c>
      <c r="AKT34">
        <v>0.17834490740740741</v>
      </c>
      <c r="AKU34">
        <v>1.0983796296296297E-2</v>
      </c>
      <c r="AKV34">
        <v>4.4189814814814821E-2</v>
      </c>
      <c r="AKW34">
        <v>0.14153935185185185</v>
      </c>
      <c r="AKX34">
        <v>2.2094907407407407E-2</v>
      </c>
      <c r="AKY34">
        <v>0.16849537037037035</v>
      </c>
      <c r="AKZ34">
        <v>4.2800925925925923E-2</v>
      </c>
      <c r="ALA34">
        <v>1.0289351851851852E-2</v>
      </c>
      <c r="ALB34">
        <v>1.5023148148148147E-2</v>
      </c>
      <c r="ALC34">
        <v>0.2129398148148148</v>
      </c>
      <c r="ALD34">
        <v>4.9178240740740738E-2</v>
      </c>
      <c r="ALE34">
        <v>1.2939814814814815E-2</v>
      </c>
      <c r="ALF34">
        <v>1.2954861111111109</v>
      </c>
      <c r="ALG34">
        <v>6.0185185185185185E-3</v>
      </c>
      <c r="ALH34">
        <v>2.974537037037037E-2</v>
      </c>
      <c r="ALI34">
        <v>0.11979166666666667</v>
      </c>
      <c r="ALJ34">
        <v>1.2731481481481483E-3</v>
      </c>
      <c r="ALK34">
        <v>9.6064814814814815E-3</v>
      </c>
      <c r="ALL34">
        <v>6.3541666666666677E-2</v>
      </c>
      <c r="ALM34">
        <v>2.2685185185185183E-2</v>
      </c>
      <c r="ALN34">
        <v>7.210648148148148E-2</v>
      </c>
      <c r="ALO34">
        <v>8.4606481481481477E-2</v>
      </c>
      <c r="ALP34">
        <v>0.55266203703703709</v>
      </c>
      <c r="ALQ34">
        <v>3.0902777777777779E-2</v>
      </c>
      <c r="ALR34">
        <v>1.1574074074074076E-3</v>
      </c>
      <c r="ALS34">
        <v>1.2731481481481483E-3</v>
      </c>
      <c r="ALT34">
        <v>0.26099537037037041</v>
      </c>
      <c r="ALU34">
        <v>6.6319444444444445E-2</v>
      </c>
      <c r="ALV34">
        <v>0.11863425925925926</v>
      </c>
      <c r="ALW34">
        <v>0.42766203703703703</v>
      </c>
      <c r="ALX34">
        <v>1.8689814814814816</v>
      </c>
      <c r="ALY34">
        <v>0.52281250000000001</v>
      </c>
      <c r="ALZ34">
        <v>1.5173611111111112E-2</v>
      </c>
      <c r="AMA34">
        <v>4.0624999999999993E-3</v>
      </c>
      <c r="AMB34">
        <v>1.03125E-2</v>
      </c>
      <c r="AMC34">
        <v>0.10118055555555555</v>
      </c>
      <c r="AMD34">
        <v>1.2847222222222223E-3</v>
      </c>
      <c r="AME34">
        <v>8.819444444444444E-3</v>
      </c>
      <c r="AMF34">
        <v>9.618055555555555E-3</v>
      </c>
      <c r="AMG34">
        <v>1.4965277777777777E-2</v>
      </c>
      <c r="AMH34">
        <v>3.3680555555555551E-3</v>
      </c>
      <c r="AMI34">
        <v>3.9375E-2</v>
      </c>
      <c r="AMJ34">
        <v>3.4618055555555555E-2</v>
      </c>
      <c r="AMK34">
        <v>0.12211805555555555</v>
      </c>
      <c r="AML34">
        <v>9.5138888888888877E-3</v>
      </c>
      <c r="AMM34">
        <v>0.89722222222222214</v>
      </c>
      <c r="AMN34">
        <v>6.5694444444444444E-2</v>
      </c>
      <c r="AMO34">
        <v>0.57273148148148145</v>
      </c>
      <c r="AMP34">
        <v>6.018518518518519E-4</v>
      </c>
      <c r="AMQ34">
        <v>1.3796296296296298E-2</v>
      </c>
      <c r="AMR34">
        <v>1.8657407407407407E-2</v>
      </c>
      <c r="AMS34">
        <v>1.2962962962962963E-3</v>
      </c>
      <c r="AMT34">
        <v>0.1262962962962963</v>
      </c>
      <c r="AMU34">
        <v>4.4953703703703704E-2</v>
      </c>
      <c r="AMV34">
        <v>0.63662037037037034</v>
      </c>
      <c r="AMW34">
        <v>2.8981481481481483E-2</v>
      </c>
      <c r="AMX34">
        <v>0.70745370370370364</v>
      </c>
      <c r="AMY34">
        <v>2.0046296296296295E-2</v>
      </c>
      <c r="AMZ34">
        <v>5.4629629629629637E-3</v>
      </c>
      <c r="ANA34">
        <v>2.685185185185185E-3</v>
      </c>
      <c r="ANB34">
        <v>8.6018518518518508E-2</v>
      </c>
      <c r="ANC34">
        <v>6.2314814814814816E-2</v>
      </c>
      <c r="AND34">
        <v>1.1712962962962965E-2</v>
      </c>
      <c r="ANE34">
        <v>6.018518518518519E-4</v>
      </c>
      <c r="ANF34">
        <v>1.2962962962962963E-3</v>
      </c>
      <c r="ANG34">
        <v>2.4072222222222215</v>
      </c>
      <c r="ANH34">
        <v>2.4224537037037034E-2</v>
      </c>
      <c r="ANI34">
        <v>4.1504629629629634E-2</v>
      </c>
      <c r="ANJ34">
        <v>0.15878472222222223</v>
      </c>
      <c r="ANK34">
        <v>5.4745370370370373E-3</v>
      </c>
      <c r="ANL34">
        <v>6.1030092592592594E-2</v>
      </c>
      <c r="ANM34">
        <v>7.4918981481481475E-2</v>
      </c>
      <c r="ANN34">
        <v>5.4745370370370373E-3</v>
      </c>
      <c r="ANO34">
        <v>2.7002314814814812E-2</v>
      </c>
      <c r="ANP34">
        <v>0.52545138888888887</v>
      </c>
      <c r="ANQ34">
        <v>6.8634259259259256E-3</v>
      </c>
      <c r="ANR34">
        <v>6.8634259259259256E-3</v>
      </c>
      <c r="ANS34">
        <v>3.1168981481481482E-2</v>
      </c>
      <c r="ANT34">
        <v>0.14358796296296295</v>
      </c>
      <c r="ANU34">
        <v>2.6967592592592594E-3</v>
      </c>
      <c r="ANV34">
        <v>6.2256944444444455E-2</v>
      </c>
      <c r="ANW34">
        <v>2.3368055555555555E-2</v>
      </c>
      <c r="ANX34">
        <v>4.0115740740740743E-2</v>
      </c>
      <c r="ANY34">
        <v>5.4745370370370373E-3</v>
      </c>
      <c r="ANZ34">
        <v>8.86574074074074E-3</v>
      </c>
      <c r="AOA34">
        <v>1.2551273148148148</v>
      </c>
      <c r="AOB34">
        <v>9.0902777777777777E-2</v>
      </c>
      <c r="AOC34">
        <v>2.0138888888888888E-3</v>
      </c>
      <c r="AOD34">
        <v>7.5694444444444446E-3</v>
      </c>
      <c r="AOE34">
        <v>8.1874999999999989E-2</v>
      </c>
      <c r="AOF34">
        <v>6.5208333333333326E-2</v>
      </c>
      <c r="AOG34">
        <v>7.7013888888888882E-2</v>
      </c>
      <c r="AOH34">
        <v>2.208333333333333E-2</v>
      </c>
      <c r="AOI34">
        <v>4.5069444444444447E-2</v>
      </c>
      <c r="AOJ34">
        <v>6.8680555555555564E-2</v>
      </c>
      <c r="AOK34">
        <v>9.4236111111111118E-2</v>
      </c>
      <c r="AOL34">
        <v>3.0416666666666668E-2</v>
      </c>
      <c r="AOM34">
        <v>2.75E-2</v>
      </c>
      <c r="AON34">
        <v>1.0902777777777779E-2</v>
      </c>
      <c r="AOO34">
        <v>2.4861111111111112E-2</v>
      </c>
      <c r="AOP34">
        <v>7.3541666666666672E-2</v>
      </c>
      <c r="AOQ34">
        <v>1.3194444444444443E-3</v>
      </c>
      <c r="AOR34">
        <v>2.7083333333333334E-3</v>
      </c>
      <c r="AOS34">
        <v>6.7291666666666666E-2</v>
      </c>
      <c r="AOT34">
        <v>4.9861111111111113E-2</v>
      </c>
      <c r="AOU34">
        <v>1.9375E-2</v>
      </c>
      <c r="AOV34">
        <v>1.1041666666666667E-2</v>
      </c>
      <c r="AOW34">
        <v>0.87347222222222221</v>
      </c>
      <c r="AOX34">
        <v>4.0682870370370369E-2</v>
      </c>
      <c r="AOY34">
        <v>5.2719907407407403E-2</v>
      </c>
      <c r="AOZ34">
        <v>8.2175925925925923E-3</v>
      </c>
      <c r="APA34">
        <v>6.9386574074074073E-2</v>
      </c>
      <c r="APB34">
        <v>1.3078703703703703E-2</v>
      </c>
      <c r="APC34">
        <v>0.10202546296296296</v>
      </c>
      <c r="APD34">
        <v>3.1886574074074074E-2</v>
      </c>
      <c r="APE34">
        <v>3.414351851851852E-3</v>
      </c>
      <c r="APF34">
        <v>3.1886574074074074E-2</v>
      </c>
      <c r="APG34">
        <v>0.15821759259259258</v>
      </c>
      <c r="APH34">
        <v>5.4976851851851853E-3</v>
      </c>
      <c r="API34">
        <v>4.3692129629629629E-2</v>
      </c>
      <c r="APJ34">
        <v>2.2800925925925926E-2</v>
      </c>
      <c r="APK34">
        <v>1.7939814814814811E-2</v>
      </c>
      <c r="APL34">
        <v>2.0254629629629629E-3</v>
      </c>
      <c r="APM34">
        <v>1.3310185185185185E-3</v>
      </c>
      <c r="APN34">
        <v>7.0081018518518515E-2</v>
      </c>
      <c r="APO34">
        <v>1.2442129629629629E-2</v>
      </c>
      <c r="APP34">
        <v>3.5358796296296298E-2</v>
      </c>
      <c r="APQ34">
        <v>0.72268518518518521</v>
      </c>
      <c r="APR34">
        <v>7.6296296296296293E-2</v>
      </c>
      <c r="APS34">
        <v>6.2037037037037043E-3</v>
      </c>
      <c r="APT34">
        <v>9.2962962962962956E-2</v>
      </c>
      <c r="APU34">
        <v>6.2407407407407411E-2</v>
      </c>
      <c r="APV34">
        <v>0.10546296296296297</v>
      </c>
      <c r="APW34">
        <v>1.2453703703703703E-2</v>
      </c>
      <c r="APX34">
        <v>5.0601851851851849E-2</v>
      </c>
      <c r="APY34">
        <v>4.0185185185185185E-2</v>
      </c>
      <c r="APZ34">
        <v>7.5601851851851851E-2</v>
      </c>
      <c r="AQA34">
        <v>4.1203703703703706E-3</v>
      </c>
      <c r="AQB34">
        <v>6.8009259259259255E-2</v>
      </c>
      <c r="AQC34">
        <v>0.14023148148148148</v>
      </c>
      <c r="AQD34">
        <v>1.7314814814814814E-2</v>
      </c>
      <c r="AQE34">
        <v>2.8425925925925924E-2</v>
      </c>
      <c r="AQF34">
        <v>0.78027777777777774</v>
      </c>
      <c r="AQG34">
        <v>0.18041666666666667</v>
      </c>
      <c r="AQH34">
        <v>1.9409722222222221E-2</v>
      </c>
      <c r="AQI34">
        <v>0.14232638888888891</v>
      </c>
      <c r="AQJ34">
        <v>0.13399305555555555</v>
      </c>
      <c r="AQK34">
        <v>0.20135416666666664</v>
      </c>
      <c r="AQL34">
        <v>8.9513888888888893E-2</v>
      </c>
      <c r="AQM34">
        <v>1.3854166666666666E-2</v>
      </c>
      <c r="AQN34">
        <v>4.2291666666666672E-2</v>
      </c>
      <c r="AQO34">
        <v>3.6076388888888887E-2</v>
      </c>
      <c r="AQP34">
        <v>2.0486111111111113E-3</v>
      </c>
      <c r="AQQ34">
        <v>3.048611111111111E-2</v>
      </c>
      <c r="AQR34">
        <v>6.5972222222222213E-4</v>
      </c>
      <c r="AQS34">
        <v>3.9548611111111111E-2</v>
      </c>
      <c r="AQT34">
        <v>1.3854166666666666E-2</v>
      </c>
      <c r="AQU34">
        <v>7.6041666666666662E-3</v>
      </c>
      <c r="AQV34">
        <v>2.4236111111111111E-2</v>
      </c>
      <c r="AQW34">
        <v>0.97767361111111106</v>
      </c>
      <c r="AQX34">
        <v>4.1435185185185186E-3</v>
      </c>
      <c r="AQY34">
        <v>2.685185185185185E-3</v>
      </c>
      <c r="AQZ34">
        <v>1.3171296296296294E-2</v>
      </c>
      <c r="ARA34">
        <v>1.247685185185185E-2</v>
      </c>
      <c r="ARB34">
        <v>3.3310185185185186E-2</v>
      </c>
      <c r="ARC34">
        <v>2.7546296296296294E-3</v>
      </c>
      <c r="ARD34">
        <v>1.3865740740740739E-2</v>
      </c>
      <c r="ARE34">
        <v>2.6365740740740742E-2</v>
      </c>
      <c r="ARF34">
        <v>0.16247685185185187</v>
      </c>
      <c r="ARG34">
        <v>3.4490740740740745E-3</v>
      </c>
      <c r="ARH34">
        <v>1.2453703703703705E-2</v>
      </c>
      <c r="ARI34">
        <v>0.15481481481481482</v>
      </c>
      <c r="ARJ34">
        <v>9.9953703703703711E-2</v>
      </c>
      <c r="ARK34">
        <v>7.9120370370370383E-2</v>
      </c>
      <c r="ARL34">
        <v>0.18817129629629628</v>
      </c>
      <c r="ARM34">
        <v>2.7546296296296294E-3</v>
      </c>
      <c r="ARN34">
        <v>0.16942129629629629</v>
      </c>
      <c r="ARO34">
        <v>1.1064814814814816E-2</v>
      </c>
      <c r="ARP34">
        <v>1.5949074074074074E-2</v>
      </c>
      <c r="ARQ34">
        <v>7.6157407407407415E-3</v>
      </c>
      <c r="ARR34">
        <v>4.8379629629629632E-3</v>
      </c>
      <c r="ARS34">
        <v>1.0208564814814816</v>
      </c>
      <c r="ART34">
        <v>2.0486111111111109E-3</v>
      </c>
      <c r="ARU34">
        <v>4.8495370370370368E-3</v>
      </c>
      <c r="ARV34">
        <v>0.28468749999999998</v>
      </c>
      <c r="ARW34">
        <v>1.8726851851851852E-2</v>
      </c>
      <c r="ARX34">
        <v>0.26733796296296297</v>
      </c>
      <c r="ARY34">
        <v>9.0046296296296298E-3</v>
      </c>
      <c r="ARZ34">
        <v>2.2210648148148149E-2</v>
      </c>
      <c r="ASA34">
        <v>6.9328703703703696E-3</v>
      </c>
      <c r="ASB34">
        <v>9.7106481481481471E-3</v>
      </c>
      <c r="ASC34">
        <v>7.6273148148148151E-3</v>
      </c>
      <c r="ASD34">
        <v>2.0717592592592593E-3</v>
      </c>
      <c r="ASE34">
        <v>1.3773148148148147E-3</v>
      </c>
      <c r="ASF34">
        <v>2.6365740740740742E-2</v>
      </c>
      <c r="ASG34">
        <v>2.4988425925925928E-2</v>
      </c>
      <c r="ASH34">
        <v>1.3182870370370371E-2</v>
      </c>
      <c r="ASI34">
        <v>2.4988425925925928E-2</v>
      </c>
      <c r="ASJ34">
        <v>2.0821759259259259E-2</v>
      </c>
      <c r="ASK34">
        <v>8.8171296296296289E-2</v>
      </c>
      <c r="ASL34">
        <v>7.5671296296296292E-2</v>
      </c>
      <c r="ASM34">
        <v>6.238425925925925E-3</v>
      </c>
      <c r="ASN34">
        <v>0.91701388888888891</v>
      </c>
      <c r="ASO34">
        <v>74.361481481481491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E6F-E434-4ECE-9C27-2B1C5598A068}">
  <dimension ref="A3:E1116"/>
  <sheetViews>
    <sheetView showGridLines="0" tabSelected="1" zoomScaleNormal="100" workbookViewId="0">
      <selection activeCell="I13" sqref="I13"/>
    </sheetView>
  </sheetViews>
  <sheetFormatPr baseColWidth="10" defaultRowHeight="15" x14ac:dyDescent="0.25"/>
  <cols>
    <col min="1" max="1" width="22.5703125" bestFit="1" customWidth="1"/>
    <col min="2" max="2" width="22.42578125" bestFit="1" customWidth="1"/>
    <col min="3" max="3" width="6.85546875" bestFit="1" customWidth="1"/>
    <col min="4" max="4" width="13.5703125" bestFit="1" customWidth="1"/>
    <col min="5" max="5" width="12.5703125" bestFit="1" customWidth="1"/>
  </cols>
  <sheetData>
    <row r="3" spans="1:5" x14ac:dyDescent="0.25">
      <c r="A3" s="4" t="s">
        <v>253</v>
      </c>
      <c r="B3" s="4" t="s">
        <v>108</v>
      </c>
    </row>
    <row r="4" spans="1:5" x14ac:dyDescent="0.25">
      <c r="A4" s="4" t="s">
        <v>78</v>
      </c>
      <c r="B4" t="s">
        <v>5</v>
      </c>
      <c r="C4" t="s">
        <v>16</v>
      </c>
      <c r="D4" t="s">
        <v>10</v>
      </c>
      <c r="E4" t="s">
        <v>79</v>
      </c>
    </row>
    <row r="5" spans="1:5" x14ac:dyDescent="0.25">
      <c r="A5" s="5">
        <v>1000016974</v>
      </c>
      <c r="B5">
        <v>4</v>
      </c>
      <c r="E5">
        <v>4</v>
      </c>
    </row>
    <row r="6" spans="1:5" x14ac:dyDescent="0.25">
      <c r="A6" s="5">
        <v>1000016975</v>
      </c>
      <c r="D6">
        <v>2</v>
      </c>
      <c r="E6">
        <v>2</v>
      </c>
    </row>
    <row r="7" spans="1:5" x14ac:dyDescent="0.25">
      <c r="A7" s="5">
        <v>1000016976</v>
      </c>
      <c r="B7">
        <v>3</v>
      </c>
      <c r="D7">
        <v>1</v>
      </c>
      <c r="E7">
        <v>4</v>
      </c>
    </row>
    <row r="8" spans="1:5" x14ac:dyDescent="0.25">
      <c r="A8" s="5">
        <v>1000016977</v>
      </c>
      <c r="B8">
        <v>3</v>
      </c>
      <c r="D8">
        <v>1</v>
      </c>
      <c r="E8">
        <v>4</v>
      </c>
    </row>
    <row r="9" spans="1:5" x14ac:dyDescent="0.25">
      <c r="A9" s="5">
        <v>1000016978</v>
      </c>
      <c r="B9">
        <v>4</v>
      </c>
      <c r="E9">
        <v>4</v>
      </c>
    </row>
    <row r="10" spans="1:5" x14ac:dyDescent="0.25">
      <c r="A10" s="5">
        <v>1000016979</v>
      </c>
      <c r="B10">
        <v>5</v>
      </c>
      <c r="E10">
        <v>5</v>
      </c>
    </row>
    <row r="11" spans="1:5" x14ac:dyDescent="0.25">
      <c r="A11" s="5">
        <v>1000016980</v>
      </c>
      <c r="B11">
        <v>1</v>
      </c>
      <c r="E11">
        <v>1</v>
      </c>
    </row>
    <row r="12" spans="1:5" x14ac:dyDescent="0.25">
      <c r="A12" s="5">
        <v>1000016981</v>
      </c>
      <c r="B12">
        <v>3</v>
      </c>
      <c r="E12">
        <v>3</v>
      </c>
    </row>
    <row r="13" spans="1:5" x14ac:dyDescent="0.25">
      <c r="A13" s="5">
        <v>1000016982</v>
      </c>
      <c r="B13">
        <v>1</v>
      </c>
      <c r="D13">
        <v>1</v>
      </c>
      <c r="E13">
        <v>2</v>
      </c>
    </row>
    <row r="14" spans="1:5" x14ac:dyDescent="0.25">
      <c r="A14" s="5">
        <v>1000016983</v>
      </c>
      <c r="C14">
        <v>1</v>
      </c>
      <c r="E14">
        <v>1</v>
      </c>
    </row>
    <row r="15" spans="1:5" x14ac:dyDescent="0.25">
      <c r="A15" s="5">
        <v>1000016984</v>
      </c>
      <c r="C15">
        <v>1</v>
      </c>
      <c r="E15">
        <v>1</v>
      </c>
    </row>
    <row r="16" spans="1:5" x14ac:dyDescent="0.25">
      <c r="A16" s="5">
        <v>1000016985</v>
      </c>
      <c r="C16">
        <v>2</v>
      </c>
      <c r="E16">
        <v>2</v>
      </c>
    </row>
    <row r="17" spans="1:5" x14ac:dyDescent="0.25">
      <c r="A17" s="5">
        <v>1000016986</v>
      </c>
      <c r="B17">
        <v>4</v>
      </c>
      <c r="E17">
        <v>4</v>
      </c>
    </row>
    <row r="18" spans="1:5" x14ac:dyDescent="0.25">
      <c r="A18" s="5">
        <v>1000016987</v>
      </c>
      <c r="C18">
        <v>1</v>
      </c>
      <c r="E18">
        <v>1</v>
      </c>
    </row>
    <row r="19" spans="1:5" x14ac:dyDescent="0.25">
      <c r="A19" s="5">
        <v>1000016988</v>
      </c>
      <c r="C19">
        <v>1</v>
      </c>
      <c r="E19">
        <v>1</v>
      </c>
    </row>
    <row r="20" spans="1:5" x14ac:dyDescent="0.25">
      <c r="A20" s="5">
        <v>1000016989</v>
      </c>
      <c r="C20">
        <v>2</v>
      </c>
      <c r="D20">
        <v>1</v>
      </c>
      <c r="E20">
        <v>3</v>
      </c>
    </row>
    <row r="21" spans="1:5" x14ac:dyDescent="0.25">
      <c r="A21" s="5">
        <v>1000016990</v>
      </c>
      <c r="D21">
        <v>1</v>
      </c>
      <c r="E21">
        <v>1</v>
      </c>
    </row>
    <row r="22" spans="1:5" x14ac:dyDescent="0.25">
      <c r="A22" s="5">
        <v>1000016991</v>
      </c>
      <c r="B22">
        <v>2</v>
      </c>
      <c r="D22">
        <v>1</v>
      </c>
      <c r="E22">
        <v>3</v>
      </c>
    </row>
    <row r="23" spans="1:5" x14ac:dyDescent="0.25">
      <c r="A23" s="5">
        <v>1000016992</v>
      </c>
      <c r="D23">
        <v>1</v>
      </c>
      <c r="E23">
        <v>1</v>
      </c>
    </row>
    <row r="24" spans="1:5" x14ac:dyDescent="0.25">
      <c r="A24" s="5">
        <v>1000016993</v>
      </c>
      <c r="C24">
        <v>1</v>
      </c>
      <c r="E24">
        <v>1</v>
      </c>
    </row>
    <row r="25" spans="1:5" x14ac:dyDescent="0.25">
      <c r="A25" s="5">
        <v>1000016994</v>
      </c>
      <c r="B25">
        <v>3</v>
      </c>
      <c r="E25">
        <v>3</v>
      </c>
    </row>
    <row r="26" spans="1:5" x14ac:dyDescent="0.25">
      <c r="A26" s="5">
        <v>1000016995</v>
      </c>
      <c r="D26">
        <v>1</v>
      </c>
      <c r="E26">
        <v>1</v>
      </c>
    </row>
    <row r="27" spans="1:5" x14ac:dyDescent="0.25">
      <c r="A27" s="5">
        <v>1000016996</v>
      </c>
      <c r="B27">
        <v>1</v>
      </c>
      <c r="E27">
        <v>1</v>
      </c>
    </row>
    <row r="28" spans="1:5" x14ac:dyDescent="0.25">
      <c r="A28" s="5">
        <v>1000016997</v>
      </c>
      <c r="B28">
        <v>5</v>
      </c>
      <c r="E28">
        <v>5</v>
      </c>
    </row>
    <row r="29" spans="1:5" x14ac:dyDescent="0.25">
      <c r="A29" s="5">
        <v>1000016998</v>
      </c>
      <c r="D29">
        <v>1</v>
      </c>
      <c r="E29">
        <v>1</v>
      </c>
    </row>
    <row r="30" spans="1:5" x14ac:dyDescent="0.25">
      <c r="A30" s="5">
        <v>1000016999</v>
      </c>
      <c r="B30">
        <v>6</v>
      </c>
      <c r="D30">
        <v>2</v>
      </c>
      <c r="E30">
        <v>8</v>
      </c>
    </row>
    <row r="31" spans="1:5" x14ac:dyDescent="0.25">
      <c r="A31" s="5">
        <v>1000017001</v>
      </c>
      <c r="C31">
        <v>1</v>
      </c>
      <c r="E31">
        <v>1</v>
      </c>
    </row>
    <row r="32" spans="1:5" x14ac:dyDescent="0.25">
      <c r="A32" s="5">
        <v>1000017002</v>
      </c>
      <c r="C32">
        <v>1</v>
      </c>
      <c r="E32">
        <v>1</v>
      </c>
    </row>
    <row r="33" spans="1:5" x14ac:dyDescent="0.25">
      <c r="A33" s="5">
        <v>1000017003</v>
      </c>
      <c r="C33">
        <v>1</v>
      </c>
      <c r="E33">
        <v>1</v>
      </c>
    </row>
    <row r="34" spans="1:5" x14ac:dyDescent="0.25">
      <c r="A34" s="5">
        <v>1000017004</v>
      </c>
      <c r="B34">
        <v>3</v>
      </c>
      <c r="E34">
        <v>3</v>
      </c>
    </row>
    <row r="35" spans="1:5" x14ac:dyDescent="0.25">
      <c r="A35" s="5">
        <v>1000017005</v>
      </c>
      <c r="D35">
        <v>1</v>
      </c>
      <c r="E35">
        <v>1</v>
      </c>
    </row>
    <row r="36" spans="1:5" x14ac:dyDescent="0.25">
      <c r="A36" s="5">
        <v>1000017006</v>
      </c>
      <c r="C36">
        <v>1</v>
      </c>
      <c r="E36">
        <v>1</v>
      </c>
    </row>
    <row r="37" spans="1:5" x14ac:dyDescent="0.25">
      <c r="A37" s="5">
        <v>1000017007</v>
      </c>
      <c r="B37">
        <v>2</v>
      </c>
      <c r="E37">
        <v>2</v>
      </c>
    </row>
    <row r="38" spans="1:5" x14ac:dyDescent="0.25">
      <c r="A38" s="5">
        <v>1000017008</v>
      </c>
      <c r="B38">
        <v>3</v>
      </c>
      <c r="E38">
        <v>3</v>
      </c>
    </row>
    <row r="39" spans="1:5" x14ac:dyDescent="0.25">
      <c r="A39" s="5">
        <v>1000017009</v>
      </c>
      <c r="B39">
        <v>3</v>
      </c>
      <c r="E39">
        <v>3</v>
      </c>
    </row>
    <row r="40" spans="1:5" x14ac:dyDescent="0.25">
      <c r="A40" s="5">
        <v>1000017010</v>
      </c>
      <c r="B40">
        <v>3</v>
      </c>
      <c r="E40">
        <v>3</v>
      </c>
    </row>
    <row r="41" spans="1:5" x14ac:dyDescent="0.25">
      <c r="A41" s="5">
        <v>1000017011</v>
      </c>
      <c r="B41">
        <v>4</v>
      </c>
      <c r="E41">
        <v>4</v>
      </c>
    </row>
    <row r="42" spans="1:5" x14ac:dyDescent="0.25">
      <c r="A42" s="5">
        <v>1000017012</v>
      </c>
      <c r="B42">
        <v>1</v>
      </c>
      <c r="E42">
        <v>1</v>
      </c>
    </row>
    <row r="43" spans="1:5" x14ac:dyDescent="0.25">
      <c r="A43" s="5">
        <v>1000017013</v>
      </c>
      <c r="B43">
        <v>1</v>
      </c>
      <c r="E43">
        <v>1</v>
      </c>
    </row>
    <row r="44" spans="1:5" x14ac:dyDescent="0.25">
      <c r="A44" s="5">
        <v>1000017014</v>
      </c>
      <c r="B44">
        <v>1</v>
      </c>
      <c r="D44">
        <v>1</v>
      </c>
      <c r="E44">
        <v>2</v>
      </c>
    </row>
    <row r="45" spans="1:5" x14ac:dyDescent="0.25">
      <c r="A45" s="5">
        <v>1000017015</v>
      </c>
      <c r="B45">
        <v>1</v>
      </c>
      <c r="E45">
        <v>1</v>
      </c>
    </row>
    <row r="46" spans="1:5" x14ac:dyDescent="0.25">
      <c r="A46" s="5">
        <v>1000017016</v>
      </c>
      <c r="B46">
        <v>1</v>
      </c>
      <c r="E46">
        <v>1</v>
      </c>
    </row>
    <row r="47" spans="1:5" x14ac:dyDescent="0.25">
      <c r="A47" s="5">
        <v>1000017017</v>
      </c>
      <c r="B47">
        <v>1</v>
      </c>
      <c r="E47">
        <v>1</v>
      </c>
    </row>
    <row r="48" spans="1:5" x14ac:dyDescent="0.25">
      <c r="A48" s="5">
        <v>1000017018</v>
      </c>
      <c r="B48">
        <v>1</v>
      </c>
      <c r="E48">
        <v>1</v>
      </c>
    </row>
    <row r="49" spans="1:5" x14ac:dyDescent="0.25">
      <c r="A49" s="5">
        <v>1000017019</v>
      </c>
      <c r="B49">
        <v>1</v>
      </c>
      <c r="D49">
        <v>1</v>
      </c>
      <c r="E49">
        <v>2</v>
      </c>
    </row>
    <row r="50" spans="1:5" x14ac:dyDescent="0.25">
      <c r="A50" s="5">
        <v>1000017020</v>
      </c>
      <c r="B50">
        <v>1</v>
      </c>
      <c r="E50">
        <v>1</v>
      </c>
    </row>
    <row r="51" spans="1:5" x14ac:dyDescent="0.25">
      <c r="A51" s="5">
        <v>1000017021</v>
      </c>
      <c r="B51">
        <v>1</v>
      </c>
      <c r="E51">
        <v>1</v>
      </c>
    </row>
    <row r="52" spans="1:5" x14ac:dyDescent="0.25">
      <c r="A52" s="5">
        <v>1000017022</v>
      </c>
      <c r="B52">
        <v>2</v>
      </c>
      <c r="E52">
        <v>2</v>
      </c>
    </row>
    <row r="53" spans="1:5" x14ac:dyDescent="0.25">
      <c r="A53" s="5">
        <v>1000017023</v>
      </c>
      <c r="B53">
        <v>2</v>
      </c>
      <c r="E53">
        <v>2</v>
      </c>
    </row>
    <row r="54" spans="1:5" x14ac:dyDescent="0.25">
      <c r="A54" s="5">
        <v>1000017024</v>
      </c>
      <c r="B54">
        <v>1</v>
      </c>
      <c r="E54">
        <v>1</v>
      </c>
    </row>
    <row r="55" spans="1:5" x14ac:dyDescent="0.25">
      <c r="A55" s="5">
        <v>1000017025</v>
      </c>
      <c r="B55">
        <v>2</v>
      </c>
      <c r="E55">
        <v>2</v>
      </c>
    </row>
    <row r="56" spans="1:5" x14ac:dyDescent="0.25">
      <c r="A56" s="5">
        <v>1000017026</v>
      </c>
      <c r="B56">
        <v>5</v>
      </c>
      <c r="E56">
        <v>5</v>
      </c>
    </row>
    <row r="57" spans="1:5" x14ac:dyDescent="0.25">
      <c r="A57" s="5">
        <v>1000017027</v>
      </c>
      <c r="B57">
        <v>2</v>
      </c>
      <c r="E57">
        <v>2</v>
      </c>
    </row>
    <row r="58" spans="1:5" x14ac:dyDescent="0.25">
      <c r="A58" s="5">
        <v>1000017028</v>
      </c>
      <c r="B58">
        <v>1</v>
      </c>
      <c r="E58">
        <v>1</v>
      </c>
    </row>
    <row r="59" spans="1:5" x14ac:dyDescent="0.25">
      <c r="A59" s="5">
        <v>1000017029</v>
      </c>
      <c r="B59">
        <v>2</v>
      </c>
      <c r="E59">
        <v>2</v>
      </c>
    </row>
    <row r="60" spans="1:5" x14ac:dyDescent="0.25">
      <c r="A60" s="5">
        <v>1000017030</v>
      </c>
      <c r="B60">
        <v>1</v>
      </c>
      <c r="E60">
        <v>1</v>
      </c>
    </row>
    <row r="61" spans="1:5" x14ac:dyDescent="0.25">
      <c r="A61" s="5">
        <v>1000017031</v>
      </c>
      <c r="B61">
        <v>5</v>
      </c>
      <c r="E61">
        <v>5</v>
      </c>
    </row>
    <row r="62" spans="1:5" x14ac:dyDescent="0.25">
      <c r="A62" s="5">
        <v>1000017032</v>
      </c>
      <c r="B62">
        <v>1</v>
      </c>
      <c r="E62">
        <v>1</v>
      </c>
    </row>
    <row r="63" spans="1:5" x14ac:dyDescent="0.25">
      <c r="A63" s="5">
        <v>1000017033</v>
      </c>
      <c r="B63">
        <v>2</v>
      </c>
      <c r="E63">
        <v>2</v>
      </c>
    </row>
    <row r="64" spans="1:5" x14ac:dyDescent="0.25">
      <c r="A64" s="5">
        <v>1000017034</v>
      </c>
      <c r="B64">
        <v>1</v>
      </c>
      <c r="E64">
        <v>1</v>
      </c>
    </row>
    <row r="65" spans="1:5" x14ac:dyDescent="0.25">
      <c r="A65" s="5">
        <v>1000017035</v>
      </c>
      <c r="B65">
        <v>1</v>
      </c>
      <c r="E65">
        <v>1</v>
      </c>
    </row>
    <row r="66" spans="1:5" x14ac:dyDescent="0.25">
      <c r="A66" s="5">
        <v>1000017036</v>
      </c>
      <c r="B66">
        <v>2</v>
      </c>
      <c r="E66">
        <v>2</v>
      </c>
    </row>
    <row r="67" spans="1:5" x14ac:dyDescent="0.25">
      <c r="A67" s="5">
        <v>1000017038</v>
      </c>
      <c r="B67">
        <v>1</v>
      </c>
      <c r="E67">
        <v>1</v>
      </c>
    </row>
    <row r="68" spans="1:5" x14ac:dyDescent="0.25">
      <c r="A68" s="5">
        <v>1000017039</v>
      </c>
      <c r="B68">
        <v>4</v>
      </c>
      <c r="E68">
        <v>4</v>
      </c>
    </row>
    <row r="69" spans="1:5" x14ac:dyDescent="0.25">
      <c r="A69" s="5">
        <v>1000017040</v>
      </c>
      <c r="B69">
        <v>2</v>
      </c>
      <c r="E69">
        <v>2</v>
      </c>
    </row>
    <row r="70" spans="1:5" x14ac:dyDescent="0.25">
      <c r="A70" s="5">
        <v>1000017041</v>
      </c>
      <c r="B70">
        <v>1</v>
      </c>
      <c r="E70">
        <v>1</v>
      </c>
    </row>
    <row r="71" spans="1:5" x14ac:dyDescent="0.25">
      <c r="A71" s="5">
        <v>1000017042</v>
      </c>
      <c r="B71">
        <v>2</v>
      </c>
      <c r="E71">
        <v>2</v>
      </c>
    </row>
    <row r="72" spans="1:5" x14ac:dyDescent="0.25">
      <c r="A72" s="5">
        <v>1000017043</v>
      </c>
      <c r="B72">
        <v>1</v>
      </c>
      <c r="E72">
        <v>1</v>
      </c>
    </row>
    <row r="73" spans="1:5" x14ac:dyDescent="0.25">
      <c r="A73" s="5">
        <v>1000017044</v>
      </c>
      <c r="D73">
        <v>1</v>
      </c>
      <c r="E73">
        <v>1</v>
      </c>
    </row>
    <row r="74" spans="1:5" x14ac:dyDescent="0.25">
      <c r="A74" s="5">
        <v>1000017045</v>
      </c>
      <c r="C74">
        <v>1</v>
      </c>
      <c r="E74">
        <v>1</v>
      </c>
    </row>
    <row r="75" spans="1:5" x14ac:dyDescent="0.25">
      <c r="A75" s="5">
        <v>1000017047</v>
      </c>
      <c r="C75">
        <v>1</v>
      </c>
      <c r="E75">
        <v>1</v>
      </c>
    </row>
    <row r="76" spans="1:5" x14ac:dyDescent="0.25">
      <c r="A76" s="5">
        <v>1000017048</v>
      </c>
      <c r="B76">
        <v>1</v>
      </c>
      <c r="E76">
        <v>1</v>
      </c>
    </row>
    <row r="77" spans="1:5" x14ac:dyDescent="0.25">
      <c r="A77" s="5">
        <v>1000017049</v>
      </c>
      <c r="B77">
        <v>1</v>
      </c>
      <c r="E77">
        <v>1</v>
      </c>
    </row>
    <row r="78" spans="1:5" x14ac:dyDescent="0.25">
      <c r="A78" s="5">
        <v>1000017050</v>
      </c>
      <c r="B78">
        <v>6</v>
      </c>
      <c r="D78">
        <v>1</v>
      </c>
      <c r="E78">
        <v>7</v>
      </c>
    </row>
    <row r="79" spans="1:5" x14ac:dyDescent="0.25">
      <c r="A79" s="5">
        <v>1000017051</v>
      </c>
      <c r="B79">
        <v>2</v>
      </c>
      <c r="D79">
        <v>1</v>
      </c>
      <c r="E79">
        <v>3</v>
      </c>
    </row>
    <row r="80" spans="1:5" x14ac:dyDescent="0.25">
      <c r="A80" s="5">
        <v>1000017052</v>
      </c>
      <c r="B80">
        <v>4</v>
      </c>
      <c r="E80">
        <v>4</v>
      </c>
    </row>
    <row r="81" spans="1:5" x14ac:dyDescent="0.25">
      <c r="A81" s="5">
        <v>1000017053</v>
      </c>
      <c r="B81">
        <v>2</v>
      </c>
      <c r="D81">
        <v>1</v>
      </c>
      <c r="E81">
        <v>3</v>
      </c>
    </row>
    <row r="82" spans="1:5" x14ac:dyDescent="0.25">
      <c r="A82" s="5">
        <v>1000017054</v>
      </c>
      <c r="B82">
        <v>2</v>
      </c>
      <c r="E82">
        <v>2</v>
      </c>
    </row>
    <row r="83" spans="1:5" x14ac:dyDescent="0.25">
      <c r="A83" s="5">
        <v>1000017055</v>
      </c>
      <c r="B83">
        <v>2</v>
      </c>
      <c r="E83">
        <v>2</v>
      </c>
    </row>
    <row r="84" spans="1:5" x14ac:dyDescent="0.25">
      <c r="A84" s="5">
        <v>1000017056</v>
      </c>
      <c r="B84">
        <v>3</v>
      </c>
      <c r="E84">
        <v>3</v>
      </c>
    </row>
    <row r="85" spans="1:5" x14ac:dyDescent="0.25">
      <c r="A85" s="5">
        <v>1000017057</v>
      </c>
      <c r="B85">
        <v>3</v>
      </c>
      <c r="E85">
        <v>3</v>
      </c>
    </row>
    <row r="86" spans="1:5" x14ac:dyDescent="0.25">
      <c r="A86" s="5">
        <v>1000017058</v>
      </c>
      <c r="B86">
        <v>2</v>
      </c>
      <c r="E86">
        <v>2</v>
      </c>
    </row>
    <row r="87" spans="1:5" x14ac:dyDescent="0.25">
      <c r="A87" s="5">
        <v>1000017059</v>
      </c>
      <c r="B87">
        <v>3</v>
      </c>
      <c r="E87">
        <v>3</v>
      </c>
    </row>
    <row r="88" spans="1:5" x14ac:dyDescent="0.25">
      <c r="A88" s="5">
        <v>1000017060</v>
      </c>
      <c r="B88">
        <v>3</v>
      </c>
      <c r="E88">
        <v>3</v>
      </c>
    </row>
    <row r="89" spans="1:5" x14ac:dyDescent="0.25">
      <c r="A89" s="5">
        <v>1000017061</v>
      </c>
      <c r="B89">
        <v>1</v>
      </c>
      <c r="E89">
        <v>1</v>
      </c>
    </row>
    <row r="90" spans="1:5" x14ac:dyDescent="0.25">
      <c r="A90" s="5">
        <v>1000017062</v>
      </c>
      <c r="B90">
        <v>3</v>
      </c>
      <c r="D90">
        <v>1</v>
      </c>
      <c r="E90">
        <v>4</v>
      </c>
    </row>
    <row r="91" spans="1:5" x14ac:dyDescent="0.25">
      <c r="A91" s="5">
        <v>1000017063</v>
      </c>
      <c r="C91">
        <v>1</v>
      </c>
      <c r="E91">
        <v>1</v>
      </c>
    </row>
    <row r="92" spans="1:5" x14ac:dyDescent="0.25">
      <c r="A92" s="5">
        <v>1000017064</v>
      </c>
      <c r="D92">
        <v>1</v>
      </c>
      <c r="E92">
        <v>1</v>
      </c>
    </row>
    <row r="93" spans="1:5" x14ac:dyDescent="0.25">
      <c r="A93" s="5">
        <v>1000017065</v>
      </c>
      <c r="D93">
        <v>1</v>
      </c>
      <c r="E93">
        <v>1</v>
      </c>
    </row>
    <row r="94" spans="1:5" x14ac:dyDescent="0.25">
      <c r="A94" s="5">
        <v>1000017066</v>
      </c>
      <c r="D94">
        <v>1</v>
      </c>
      <c r="E94">
        <v>1</v>
      </c>
    </row>
    <row r="95" spans="1:5" x14ac:dyDescent="0.25">
      <c r="A95" s="5">
        <v>1000017067</v>
      </c>
      <c r="B95">
        <v>5</v>
      </c>
      <c r="D95">
        <v>2</v>
      </c>
      <c r="E95">
        <v>7</v>
      </c>
    </row>
    <row r="96" spans="1:5" x14ac:dyDescent="0.25">
      <c r="A96" s="5">
        <v>1000017068</v>
      </c>
      <c r="C96">
        <v>1</v>
      </c>
      <c r="D96">
        <v>1</v>
      </c>
      <c r="E96">
        <v>2</v>
      </c>
    </row>
    <row r="97" spans="1:5" x14ac:dyDescent="0.25">
      <c r="A97" s="5">
        <v>1000017069</v>
      </c>
      <c r="B97">
        <v>1</v>
      </c>
      <c r="E97">
        <v>1</v>
      </c>
    </row>
    <row r="98" spans="1:5" x14ac:dyDescent="0.25">
      <c r="A98" s="5">
        <v>1000017070</v>
      </c>
      <c r="B98">
        <v>3</v>
      </c>
      <c r="D98">
        <v>1</v>
      </c>
      <c r="E98">
        <v>4</v>
      </c>
    </row>
    <row r="99" spans="1:5" x14ac:dyDescent="0.25">
      <c r="A99" s="5">
        <v>1000017071</v>
      </c>
      <c r="B99">
        <v>5</v>
      </c>
      <c r="E99">
        <v>5</v>
      </c>
    </row>
    <row r="100" spans="1:5" x14ac:dyDescent="0.25">
      <c r="A100" s="5">
        <v>1000017072</v>
      </c>
      <c r="B100">
        <v>1</v>
      </c>
      <c r="E100">
        <v>1</v>
      </c>
    </row>
    <row r="101" spans="1:5" x14ac:dyDescent="0.25">
      <c r="A101" s="5">
        <v>1000017073</v>
      </c>
      <c r="B101">
        <v>4</v>
      </c>
      <c r="D101">
        <v>4</v>
      </c>
      <c r="E101">
        <v>8</v>
      </c>
    </row>
    <row r="102" spans="1:5" x14ac:dyDescent="0.25">
      <c r="A102" s="5">
        <v>1000017074</v>
      </c>
      <c r="B102">
        <v>4</v>
      </c>
      <c r="E102">
        <v>4</v>
      </c>
    </row>
    <row r="103" spans="1:5" x14ac:dyDescent="0.25">
      <c r="A103" s="5">
        <v>1000017075</v>
      </c>
      <c r="C103">
        <v>2</v>
      </c>
      <c r="E103">
        <v>2</v>
      </c>
    </row>
    <row r="104" spans="1:5" x14ac:dyDescent="0.25">
      <c r="A104" s="5">
        <v>1000017076</v>
      </c>
      <c r="B104">
        <v>5</v>
      </c>
      <c r="E104">
        <v>5</v>
      </c>
    </row>
    <row r="105" spans="1:5" x14ac:dyDescent="0.25">
      <c r="A105" s="5">
        <v>1000017077</v>
      </c>
      <c r="C105">
        <v>1</v>
      </c>
      <c r="E105">
        <v>1</v>
      </c>
    </row>
    <row r="106" spans="1:5" x14ac:dyDescent="0.25">
      <c r="A106" s="5">
        <v>1000017078</v>
      </c>
      <c r="C106">
        <v>1</v>
      </c>
      <c r="E106">
        <v>1</v>
      </c>
    </row>
    <row r="107" spans="1:5" x14ac:dyDescent="0.25">
      <c r="A107" s="5">
        <v>1000017079</v>
      </c>
      <c r="C107">
        <v>1</v>
      </c>
      <c r="E107">
        <v>1</v>
      </c>
    </row>
    <row r="108" spans="1:5" x14ac:dyDescent="0.25">
      <c r="A108" s="5">
        <v>1000017080</v>
      </c>
      <c r="C108">
        <v>1</v>
      </c>
      <c r="E108">
        <v>1</v>
      </c>
    </row>
    <row r="109" spans="1:5" x14ac:dyDescent="0.25">
      <c r="A109" s="5">
        <v>1000017081</v>
      </c>
      <c r="C109">
        <v>1</v>
      </c>
      <c r="E109">
        <v>1</v>
      </c>
    </row>
    <row r="110" spans="1:5" x14ac:dyDescent="0.25">
      <c r="A110" s="5">
        <v>1000017082</v>
      </c>
      <c r="D110">
        <v>1</v>
      </c>
      <c r="E110">
        <v>1</v>
      </c>
    </row>
    <row r="111" spans="1:5" x14ac:dyDescent="0.25">
      <c r="A111" s="5">
        <v>1000017083</v>
      </c>
      <c r="D111">
        <v>1</v>
      </c>
      <c r="E111">
        <v>1</v>
      </c>
    </row>
    <row r="112" spans="1:5" x14ac:dyDescent="0.25">
      <c r="A112" s="5">
        <v>1000017084</v>
      </c>
      <c r="D112">
        <v>1</v>
      </c>
      <c r="E112">
        <v>1</v>
      </c>
    </row>
    <row r="113" spans="1:5" x14ac:dyDescent="0.25">
      <c r="A113" s="5">
        <v>1000017085</v>
      </c>
      <c r="D113">
        <v>1</v>
      </c>
      <c r="E113">
        <v>1</v>
      </c>
    </row>
    <row r="114" spans="1:5" x14ac:dyDescent="0.25">
      <c r="A114" s="5">
        <v>1000017086</v>
      </c>
      <c r="C114">
        <v>1</v>
      </c>
      <c r="E114">
        <v>1</v>
      </c>
    </row>
    <row r="115" spans="1:5" x14ac:dyDescent="0.25">
      <c r="A115" s="5">
        <v>1000017087</v>
      </c>
      <c r="D115">
        <v>1</v>
      </c>
      <c r="E115">
        <v>1</v>
      </c>
    </row>
    <row r="116" spans="1:5" x14ac:dyDescent="0.25">
      <c r="A116" s="5">
        <v>1000017088</v>
      </c>
      <c r="C116">
        <v>1</v>
      </c>
      <c r="E116">
        <v>1</v>
      </c>
    </row>
    <row r="117" spans="1:5" x14ac:dyDescent="0.25">
      <c r="A117" s="5">
        <v>1000017090</v>
      </c>
      <c r="B117">
        <v>1</v>
      </c>
      <c r="E117">
        <v>1</v>
      </c>
    </row>
    <row r="118" spans="1:5" x14ac:dyDescent="0.25">
      <c r="A118" s="5">
        <v>1000017091</v>
      </c>
      <c r="B118">
        <v>4</v>
      </c>
      <c r="E118">
        <v>4</v>
      </c>
    </row>
    <row r="119" spans="1:5" x14ac:dyDescent="0.25">
      <c r="A119" s="5">
        <v>1000017092</v>
      </c>
      <c r="B119">
        <v>2</v>
      </c>
      <c r="E119">
        <v>2</v>
      </c>
    </row>
    <row r="120" spans="1:5" x14ac:dyDescent="0.25">
      <c r="A120" s="5">
        <v>1000017093</v>
      </c>
      <c r="D120">
        <v>1</v>
      </c>
      <c r="E120">
        <v>1</v>
      </c>
    </row>
    <row r="121" spans="1:5" x14ac:dyDescent="0.25">
      <c r="A121" s="5">
        <v>1000017094</v>
      </c>
      <c r="B121">
        <v>4</v>
      </c>
      <c r="E121">
        <v>4</v>
      </c>
    </row>
    <row r="122" spans="1:5" x14ac:dyDescent="0.25">
      <c r="A122" s="5">
        <v>1000017095</v>
      </c>
      <c r="B122">
        <v>3</v>
      </c>
      <c r="E122">
        <v>3</v>
      </c>
    </row>
    <row r="123" spans="1:5" x14ac:dyDescent="0.25">
      <c r="A123" s="5">
        <v>1000017096</v>
      </c>
      <c r="B123">
        <v>5</v>
      </c>
      <c r="E123">
        <v>5</v>
      </c>
    </row>
    <row r="124" spans="1:5" x14ac:dyDescent="0.25">
      <c r="A124" s="5">
        <v>1000017098</v>
      </c>
      <c r="B124">
        <v>4</v>
      </c>
      <c r="E124">
        <v>4</v>
      </c>
    </row>
    <row r="125" spans="1:5" x14ac:dyDescent="0.25">
      <c r="A125" s="5">
        <v>1000017099</v>
      </c>
      <c r="B125">
        <v>2</v>
      </c>
      <c r="E125">
        <v>2</v>
      </c>
    </row>
    <row r="126" spans="1:5" x14ac:dyDescent="0.25">
      <c r="A126" s="5">
        <v>1000017100</v>
      </c>
      <c r="B126">
        <v>2</v>
      </c>
      <c r="E126">
        <v>2</v>
      </c>
    </row>
    <row r="127" spans="1:5" x14ac:dyDescent="0.25">
      <c r="A127" s="5">
        <v>1000017101</v>
      </c>
      <c r="B127">
        <v>4</v>
      </c>
      <c r="E127">
        <v>4</v>
      </c>
    </row>
    <row r="128" spans="1:5" x14ac:dyDescent="0.25">
      <c r="A128" s="5">
        <v>1000017102</v>
      </c>
      <c r="B128">
        <v>6</v>
      </c>
      <c r="E128">
        <v>6</v>
      </c>
    </row>
    <row r="129" spans="1:5" x14ac:dyDescent="0.25">
      <c r="A129" s="5">
        <v>1000017103</v>
      </c>
      <c r="B129">
        <v>2</v>
      </c>
      <c r="E129">
        <v>2</v>
      </c>
    </row>
    <row r="130" spans="1:5" x14ac:dyDescent="0.25">
      <c r="A130" s="5">
        <v>1000017104</v>
      </c>
      <c r="B130">
        <v>1</v>
      </c>
      <c r="E130">
        <v>1</v>
      </c>
    </row>
    <row r="131" spans="1:5" x14ac:dyDescent="0.25">
      <c r="A131" s="5">
        <v>1000017105</v>
      </c>
      <c r="B131">
        <v>2</v>
      </c>
      <c r="D131">
        <v>1</v>
      </c>
      <c r="E131">
        <v>3</v>
      </c>
    </row>
    <row r="132" spans="1:5" x14ac:dyDescent="0.25">
      <c r="A132" s="5">
        <v>1000017106</v>
      </c>
      <c r="B132">
        <v>2</v>
      </c>
      <c r="E132">
        <v>2</v>
      </c>
    </row>
    <row r="133" spans="1:5" x14ac:dyDescent="0.25">
      <c r="A133" s="5">
        <v>1000017107</v>
      </c>
      <c r="C133">
        <v>2</v>
      </c>
      <c r="E133">
        <v>2</v>
      </c>
    </row>
    <row r="134" spans="1:5" x14ac:dyDescent="0.25">
      <c r="A134" s="5">
        <v>1000017108</v>
      </c>
      <c r="C134">
        <v>1</v>
      </c>
      <c r="E134">
        <v>1</v>
      </c>
    </row>
    <row r="135" spans="1:5" x14ac:dyDescent="0.25">
      <c r="A135" s="5">
        <v>1000017109</v>
      </c>
      <c r="B135">
        <v>1</v>
      </c>
      <c r="D135">
        <v>1</v>
      </c>
      <c r="E135">
        <v>2</v>
      </c>
    </row>
    <row r="136" spans="1:5" x14ac:dyDescent="0.25">
      <c r="A136" s="5">
        <v>1000017110</v>
      </c>
      <c r="B136">
        <v>3</v>
      </c>
      <c r="D136">
        <v>2</v>
      </c>
      <c r="E136">
        <v>5</v>
      </c>
    </row>
    <row r="137" spans="1:5" x14ac:dyDescent="0.25">
      <c r="A137" s="5">
        <v>1000017111</v>
      </c>
      <c r="B137">
        <v>6</v>
      </c>
      <c r="D137">
        <v>2</v>
      </c>
      <c r="E137">
        <v>8</v>
      </c>
    </row>
    <row r="138" spans="1:5" x14ac:dyDescent="0.25">
      <c r="A138" s="5">
        <v>1000017112</v>
      </c>
      <c r="B138">
        <v>3</v>
      </c>
      <c r="D138">
        <v>1</v>
      </c>
      <c r="E138">
        <v>4</v>
      </c>
    </row>
    <row r="139" spans="1:5" x14ac:dyDescent="0.25">
      <c r="A139" s="5">
        <v>1000017113</v>
      </c>
      <c r="D139">
        <v>1</v>
      </c>
      <c r="E139">
        <v>1</v>
      </c>
    </row>
    <row r="140" spans="1:5" x14ac:dyDescent="0.25">
      <c r="A140" s="5">
        <v>1000017114</v>
      </c>
      <c r="B140">
        <v>2</v>
      </c>
      <c r="E140">
        <v>2</v>
      </c>
    </row>
    <row r="141" spans="1:5" x14ac:dyDescent="0.25">
      <c r="A141" s="5">
        <v>1000017115</v>
      </c>
      <c r="B141">
        <v>1</v>
      </c>
      <c r="E141">
        <v>1</v>
      </c>
    </row>
    <row r="142" spans="1:5" x14ac:dyDescent="0.25">
      <c r="A142" s="5">
        <v>1000017116</v>
      </c>
      <c r="C142">
        <v>1</v>
      </c>
      <c r="E142">
        <v>1</v>
      </c>
    </row>
    <row r="143" spans="1:5" x14ac:dyDescent="0.25">
      <c r="A143" s="5">
        <v>1000017117</v>
      </c>
      <c r="C143">
        <v>1</v>
      </c>
      <c r="E143">
        <v>1</v>
      </c>
    </row>
    <row r="144" spans="1:5" x14ac:dyDescent="0.25">
      <c r="A144" s="5">
        <v>1000017118</v>
      </c>
      <c r="C144">
        <v>1</v>
      </c>
      <c r="E144">
        <v>1</v>
      </c>
    </row>
    <row r="145" spans="1:5" x14ac:dyDescent="0.25">
      <c r="A145" s="5">
        <v>1000017119</v>
      </c>
      <c r="C145">
        <v>1</v>
      </c>
      <c r="E145">
        <v>1</v>
      </c>
    </row>
    <row r="146" spans="1:5" x14ac:dyDescent="0.25">
      <c r="A146" s="5">
        <v>1000017120</v>
      </c>
      <c r="B146">
        <v>1</v>
      </c>
      <c r="E146">
        <v>1</v>
      </c>
    </row>
    <row r="147" spans="1:5" x14ac:dyDescent="0.25">
      <c r="A147" s="5">
        <v>1000017121</v>
      </c>
      <c r="D147">
        <v>1</v>
      </c>
      <c r="E147">
        <v>1</v>
      </c>
    </row>
    <row r="148" spans="1:5" x14ac:dyDescent="0.25">
      <c r="A148" s="5">
        <v>1000017122</v>
      </c>
      <c r="D148">
        <v>1</v>
      </c>
      <c r="E148">
        <v>1</v>
      </c>
    </row>
    <row r="149" spans="1:5" x14ac:dyDescent="0.25">
      <c r="A149" s="5">
        <v>1000017123</v>
      </c>
      <c r="C149">
        <v>1</v>
      </c>
      <c r="D149">
        <v>1</v>
      </c>
      <c r="E149">
        <v>2</v>
      </c>
    </row>
    <row r="150" spans="1:5" x14ac:dyDescent="0.25">
      <c r="A150" s="5">
        <v>1000017124</v>
      </c>
      <c r="C150">
        <v>2</v>
      </c>
      <c r="E150">
        <v>2</v>
      </c>
    </row>
    <row r="151" spans="1:5" x14ac:dyDescent="0.25">
      <c r="A151" s="5">
        <v>1000017125</v>
      </c>
      <c r="C151">
        <v>1</v>
      </c>
      <c r="E151">
        <v>1</v>
      </c>
    </row>
    <row r="152" spans="1:5" x14ac:dyDescent="0.25">
      <c r="A152" s="5">
        <v>1000017126</v>
      </c>
      <c r="C152">
        <v>1</v>
      </c>
      <c r="E152">
        <v>1</v>
      </c>
    </row>
    <row r="153" spans="1:5" x14ac:dyDescent="0.25">
      <c r="A153" s="5">
        <v>1000017127</v>
      </c>
      <c r="B153">
        <v>2</v>
      </c>
      <c r="E153">
        <v>2</v>
      </c>
    </row>
    <row r="154" spans="1:5" x14ac:dyDescent="0.25">
      <c r="A154" s="5">
        <v>1000017128</v>
      </c>
      <c r="B154">
        <v>1</v>
      </c>
      <c r="E154">
        <v>1</v>
      </c>
    </row>
    <row r="155" spans="1:5" x14ac:dyDescent="0.25">
      <c r="A155" s="5">
        <v>1000017129</v>
      </c>
      <c r="B155">
        <v>1</v>
      </c>
      <c r="E155">
        <v>1</v>
      </c>
    </row>
    <row r="156" spans="1:5" x14ac:dyDescent="0.25">
      <c r="A156" s="5">
        <v>1000017130</v>
      </c>
      <c r="B156">
        <v>2</v>
      </c>
      <c r="E156">
        <v>2</v>
      </c>
    </row>
    <row r="157" spans="1:5" x14ac:dyDescent="0.25">
      <c r="A157" s="5">
        <v>1000017131</v>
      </c>
      <c r="D157">
        <v>1</v>
      </c>
      <c r="E157">
        <v>1</v>
      </c>
    </row>
    <row r="158" spans="1:5" x14ac:dyDescent="0.25">
      <c r="A158" s="5">
        <v>1000017132</v>
      </c>
      <c r="B158">
        <v>1</v>
      </c>
      <c r="E158">
        <v>1</v>
      </c>
    </row>
    <row r="159" spans="1:5" x14ac:dyDescent="0.25">
      <c r="A159" s="5">
        <v>1000017133</v>
      </c>
      <c r="D159">
        <v>1</v>
      </c>
      <c r="E159">
        <v>1</v>
      </c>
    </row>
    <row r="160" spans="1:5" x14ac:dyDescent="0.25">
      <c r="A160" s="5">
        <v>1000017134</v>
      </c>
      <c r="B160">
        <v>1</v>
      </c>
      <c r="E160">
        <v>1</v>
      </c>
    </row>
    <row r="161" spans="1:5" x14ac:dyDescent="0.25">
      <c r="A161" s="5">
        <v>1000017135</v>
      </c>
      <c r="B161">
        <v>1</v>
      </c>
      <c r="E161">
        <v>1</v>
      </c>
    </row>
    <row r="162" spans="1:5" x14ac:dyDescent="0.25">
      <c r="A162" s="5">
        <v>1000017136</v>
      </c>
      <c r="B162">
        <v>1</v>
      </c>
      <c r="E162">
        <v>1</v>
      </c>
    </row>
    <row r="163" spans="1:5" x14ac:dyDescent="0.25">
      <c r="A163" s="5">
        <v>1000017137</v>
      </c>
      <c r="C163">
        <v>1</v>
      </c>
      <c r="E163">
        <v>1</v>
      </c>
    </row>
    <row r="164" spans="1:5" x14ac:dyDescent="0.25">
      <c r="A164" s="5">
        <v>1000017138</v>
      </c>
      <c r="C164">
        <v>1</v>
      </c>
      <c r="E164">
        <v>1</v>
      </c>
    </row>
    <row r="165" spans="1:5" x14ac:dyDescent="0.25">
      <c r="A165" s="5">
        <v>1000017139</v>
      </c>
      <c r="B165">
        <v>1</v>
      </c>
      <c r="E165">
        <v>1</v>
      </c>
    </row>
    <row r="166" spans="1:5" x14ac:dyDescent="0.25">
      <c r="A166" s="5">
        <v>1000017140</v>
      </c>
      <c r="B166">
        <v>1</v>
      </c>
      <c r="E166">
        <v>1</v>
      </c>
    </row>
    <row r="167" spans="1:5" x14ac:dyDescent="0.25">
      <c r="A167" s="5">
        <v>1000017141</v>
      </c>
      <c r="B167">
        <v>1</v>
      </c>
      <c r="E167">
        <v>1</v>
      </c>
    </row>
    <row r="168" spans="1:5" x14ac:dyDescent="0.25">
      <c r="A168" s="5">
        <v>1000017145</v>
      </c>
      <c r="B168">
        <v>1</v>
      </c>
      <c r="E168">
        <v>1</v>
      </c>
    </row>
    <row r="169" spans="1:5" x14ac:dyDescent="0.25">
      <c r="A169" s="5">
        <v>1000017146</v>
      </c>
      <c r="B169">
        <v>1</v>
      </c>
      <c r="E169">
        <v>1</v>
      </c>
    </row>
    <row r="170" spans="1:5" x14ac:dyDescent="0.25">
      <c r="A170" s="5">
        <v>1000017147</v>
      </c>
      <c r="B170">
        <v>3</v>
      </c>
      <c r="D170">
        <v>1</v>
      </c>
      <c r="E170">
        <v>4</v>
      </c>
    </row>
    <row r="171" spans="1:5" x14ac:dyDescent="0.25">
      <c r="A171" s="5">
        <v>1000017148</v>
      </c>
      <c r="B171">
        <v>1</v>
      </c>
      <c r="E171">
        <v>1</v>
      </c>
    </row>
    <row r="172" spans="1:5" x14ac:dyDescent="0.25">
      <c r="A172" s="5">
        <v>1000017149</v>
      </c>
      <c r="B172">
        <v>1</v>
      </c>
      <c r="E172">
        <v>1</v>
      </c>
    </row>
    <row r="173" spans="1:5" x14ac:dyDescent="0.25">
      <c r="A173" s="5">
        <v>1000017150</v>
      </c>
      <c r="B173">
        <v>1</v>
      </c>
      <c r="E173">
        <v>1</v>
      </c>
    </row>
    <row r="174" spans="1:5" x14ac:dyDescent="0.25">
      <c r="A174" s="5">
        <v>1000017151</v>
      </c>
      <c r="D174">
        <v>1</v>
      </c>
      <c r="E174">
        <v>1</v>
      </c>
    </row>
    <row r="175" spans="1:5" x14ac:dyDescent="0.25">
      <c r="A175" s="5">
        <v>1000017152</v>
      </c>
      <c r="B175">
        <v>1</v>
      </c>
      <c r="E175">
        <v>1</v>
      </c>
    </row>
    <row r="176" spans="1:5" x14ac:dyDescent="0.25">
      <c r="A176" s="5">
        <v>1000017153</v>
      </c>
      <c r="D176">
        <v>1</v>
      </c>
      <c r="E176">
        <v>1</v>
      </c>
    </row>
    <row r="177" spans="1:5" x14ac:dyDescent="0.25">
      <c r="A177" s="5">
        <v>1000017154</v>
      </c>
      <c r="B177">
        <v>1</v>
      </c>
      <c r="E177">
        <v>1</v>
      </c>
    </row>
    <row r="178" spans="1:5" x14ac:dyDescent="0.25">
      <c r="A178" s="5">
        <v>1000017155</v>
      </c>
      <c r="B178">
        <v>1</v>
      </c>
      <c r="E178">
        <v>1</v>
      </c>
    </row>
    <row r="179" spans="1:5" x14ac:dyDescent="0.25">
      <c r="A179" s="5">
        <v>1000017156</v>
      </c>
      <c r="C179">
        <v>1</v>
      </c>
      <c r="E179">
        <v>1</v>
      </c>
    </row>
    <row r="180" spans="1:5" x14ac:dyDescent="0.25">
      <c r="A180" s="5">
        <v>1000017157</v>
      </c>
      <c r="C180">
        <v>1</v>
      </c>
      <c r="E180">
        <v>1</v>
      </c>
    </row>
    <row r="181" spans="1:5" x14ac:dyDescent="0.25">
      <c r="A181" s="5">
        <v>1000017158</v>
      </c>
      <c r="C181">
        <v>1</v>
      </c>
      <c r="E181">
        <v>1</v>
      </c>
    </row>
    <row r="182" spans="1:5" x14ac:dyDescent="0.25">
      <c r="A182" s="5">
        <v>1000017159</v>
      </c>
      <c r="C182">
        <v>1</v>
      </c>
      <c r="E182">
        <v>1</v>
      </c>
    </row>
    <row r="183" spans="1:5" x14ac:dyDescent="0.25">
      <c r="A183" s="5">
        <v>1000017160</v>
      </c>
      <c r="B183">
        <v>1</v>
      </c>
      <c r="E183">
        <v>1</v>
      </c>
    </row>
    <row r="184" spans="1:5" x14ac:dyDescent="0.25">
      <c r="A184" s="5">
        <v>1000017161</v>
      </c>
      <c r="D184">
        <v>2</v>
      </c>
      <c r="E184">
        <v>2</v>
      </c>
    </row>
    <row r="185" spans="1:5" x14ac:dyDescent="0.25">
      <c r="A185" s="5">
        <v>1000017162</v>
      </c>
      <c r="D185">
        <v>2</v>
      </c>
      <c r="E185">
        <v>2</v>
      </c>
    </row>
    <row r="186" spans="1:5" x14ac:dyDescent="0.25">
      <c r="A186" s="5">
        <v>1000017163</v>
      </c>
      <c r="D186">
        <v>2</v>
      </c>
      <c r="E186">
        <v>2</v>
      </c>
    </row>
    <row r="187" spans="1:5" x14ac:dyDescent="0.25">
      <c r="A187" s="5">
        <v>1000017164</v>
      </c>
      <c r="B187">
        <v>1</v>
      </c>
      <c r="E187">
        <v>1</v>
      </c>
    </row>
    <row r="188" spans="1:5" x14ac:dyDescent="0.25">
      <c r="A188" s="5">
        <v>1000017165</v>
      </c>
      <c r="B188">
        <v>1</v>
      </c>
      <c r="E188">
        <v>1</v>
      </c>
    </row>
    <row r="189" spans="1:5" x14ac:dyDescent="0.25">
      <c r="A189" s="5">
        <v>1000017166</v>
      </c>
      <c r="B189">
        <v>1</v>
      </c>
      <c r="E189">
        <v>1</v>
      </c>
    </row>
    <row r="190" spans="1:5" x14ac:dyDescent="0.25">
      <c r="A190" s="5">
        <v>1000017167</v>
      </c>
      <c r="C190">
        <v>1</v>
      </c>
      <c r="E190">
        <v>1</v>
      </c>
    </row>
    <row r="191" spans="1:5" x14ac:dyDescent="0.25">
      <c r="A191" s="5">
        <v>1000017168</v>
      </c>
      <c r="C191">
        <v>1</v>
      </c>
      <c r="E191">
        <v>1</v>
      </c>
    </row>
    <row r="192" spans="1:5" x14ac:dyDescent="0.25">
      <c r="A192" s="5">
        <v>1000017169</v>
      </c>
      <c r="C192">
        <v>1</v>
      </c>
      <c r="E192">
        <v>1</v>
      </c>
    </row>
    <row r="193" spans="1:5" x14ac:dyDescent="0.25">
      <c r="A193" s="5">
        <v>1000017170</v>
      </c>
      <c r="B193">
        <v>3</v>
      </c>
      <c r="E193">
        <v>3</v>
      </c>
    </row>
    <row r="194" spans="1:5" x14ac:dyDescent="0.25">
      <c r="A194" s="5">
        <v>1000017171</v>
      </c>
      <c r="B194">
        <v>1</v>
      </c>
      <c r="E194">
        <v>1</v>
      </c>
    </row>
    <row r="195" spans="1:5" x14ac:dyDescent="0.25">
      <c r="A195" s="5">
        <v>1000017172</v>
      </c>
      <c r="B195">
        <v>1</v>
      </c>
      <c r="E195">
        <v>1</v>
      </c>
    </row>
    <row r="196" spans="1:5" x14ac:dyDescent="0.25">
      <c r="A196" s="5">
        <v>1000017173</v>
      </c>
      <c r="B196">
        <v>1</v>
      </c>
      <c r="E196">
        <v>1</v>
      </c>
    </row>
    <row r="197" spans="1:5" x14ac:dyDescent="0.25">
      <c r="A197" s="5">
        <v>1000017174</v>
      </c>
      <c r="B197">
        <v>1</v>
      </c>
      <c r="E197">
        <v>1</v>
      </c>
    </row>
    <row r="198" spans="1:5" x14ac:dyDescent="0.25">
      <c r="A198" s="5">
        <v>1000017175</v>
      </c>
      <c r="B198">
        <v>1</v>
      </c>
      <c r="E198">
        <v>1</v>
      </c>
    </row>
    <row r="199" spans="1:5" x14ac:dyDescent="0.25">
      <c r="A199" s="5">
        <v>1000017176</v>
      </c>
      <c r="B199">
        <v>3</v>
      </c>
      <c r="E199">
        <v>3</v>
      </c>
    </row>
    <row r="200" spans="1:5" x14ac:dyDescent="0.25">
      <c r="A200" s="5">
        <v>1000017177</v>
      </c>
      <c r="B200">
        <v>1</v>
      </c>
      <c r="E200">
        <v>1</v>
      </c>
    </row>
    <row r="201" spans="1:5" x14ac:dyDescent="0.25">
      <c r="A201" s="5">
        <v>1000017178</v>
      </c>
      <c r="B201">
        <v>4</v>
      </c>
      <c r="E201">
        <v>4</v>
      </c>
    </row>
    <row r="202" spans="1:5" x14ac:dyDescent="0.25">
      <c r="A202" s="5">
        <v>1000017179</v>
      </c>
      <c r="B202">
        <v>1</v>
      </c>
      <c r="E202">
        <v>1</v>
      </c>
    </row>
    <row r="203" spans="1:5" x14ac:dyDescent="0.25">
      <c r="A203" s="5">
        <v>1000017180</v>
      </c>
      <c r="B203">
        <v>4</v>
      </c>
      <c r="E203">
        <v>4</v>
      </c>
    </row>
    <row r="204" spans="1:5" x14ac:dyDescent="0.25">
      <c r="A204" s="5">
        <v>1000017181</v>
      </c>
      <c r="B204">
        <v>1</v>
      </c>
      <c r="E204">
        <v>1</v>
      </c>
    </row>
    <row r="205" spans="1:5" x14ac:dyDescent="0.25">
      <c r="A205" s="5">
        <v>1000017182</v>
      </c>
      <c r="B205">
        <v>4</v>
      </c>
      <c r="E205">
        <v>4</v>
      </c>
    </row>
    <row r="206" spans="1:5" x14ac:dyDescent="0.25">
      <c r="A206" s="5">
        <v>1000017183</v>
      </c>
      <c r="B206">
        <v>5</v>
      </c>
      <c r="E206">
        <v>5</v>
      </c>
    </row>
    <row r="207" spans="1:5" x14ac:dyDescent="0.25">
      <c r="A207" s="5">
        <v>1000017184</v>
      </c>
      <c r="B207">
        <v>1</v>
      </c>
      <c r="E207">
        <v>1</v>
      </c>
    </row>
    <row r="208" spans="1:5" x14ac:dyDescent="0.25">
      <c r="A208" s="5">
        <v>1000017185</v>
      </c>
      <c r="B208">
        <v>1</v>
      </c>
      <c r="E208">
        <v>1</v>
      </c>
    </row>
    <row r="209" spans="1:5" x14ac:dyDescent="0.25">
      <c r="A209" s="5">
        <v>1000017186</v>
      </c>
      <c r="B209">
        <v>1</v>
      </c>
      <c r="E209">
        <v>1</v>
      </c>
    </row>
    <row r="210" spans="1:5" x14ac:dyDescent="0.25">
      <c r="A210" s="5">
        <v>1000017187</v>
      </c>
      <c r="B210">
        <v>2</v>
      </c>
      <c r="E210">
        <v>2</v>
      </c>
    </row>
    <row r="211" spans="1:5" x14ac:dyDescent="0.25">
      <c r="A211" s="5">
        <v>1000017188</v>
      </c>
      <c r="B211">
        <v>1</v>
      </c>
      <c r="E211">
        <v>1</v>
      </c>
    </row>
    <row r="212" spans="1:5" x14ac:dyDescent="0.25">
      <c r="A212" s="5">
        <v>1000017189</v>
      </c>
      <c r="B212">
        <v>3</v>
      </c>
      <c r="D212">
        <v>1</v>
      </c>
      <c r="E212">
        <v>4</v>
      </c>
    </row>
    <row r="213" spans="1:5" x14ac:dyDescent="0.25">
      <c r="A213" s="5">
        <v>1000017190</v>
      </c>
      <c r="B213">
        <v>2</v>
      </c>
      <c r="E213">
        <v>2</v>
      </c>
    </row>
    <row r="214" spans="1:5" x14ac:dyDescent="0.25">
      <c r="A214" s="5">
        <v>1000017191</v>
      </c>
      <c r="B214">
        <v>3</v>
      </c>
      <c r="E214">
        <v>3</v>
      </c>
    </row>
    <row r="215" spans="1:5" x14ac:dyDescent="0.25">
      <c r="A215" s="5">
        <v>1000017192</v>
      </c>
      <c r="B215">
        <v>2</v>
      </c>
      <c r="E215">
        <v>2</v>
      </c>
    </row>
    <row r="216" spans="1:5" x14ac:dyDescent="0.25">
      <c r="A216" s="5">
        <v>1000017193</v>
      </c>
      <c r="C216">
        <v>1</v>
      </c>
      <c r="E216">
        <v>1</v>
      </c>
    </row>
    <row r="217" spans="1:5" x14ac:dyDescent="0.25">
      <c r="A217" s="5">
        <v>1000017194</v>
      </c>
      <c r="C217">
        <v>1</v>
      </c>
      <c r="E217">
        <v>1</v>
      </c>
    </row>
    <row r="218" spans="1:5" x14ac:dyDescent="0.25">
      <c r="A218" s="5">
        <v>1000017195</v>
      </c>
      <c r="C218">
        <v>2</v>
      </c>
      <c r="D218">
        <v>3</v>
      </c>
      <c r="E218">
        <v>5</v>
      </c>
    </row>
    <row r="219" spans="1:5" x14ac:dyDescent="0.25">
      <c r="A219" s="5">
        <v>1000017196</v>
      </c>
      <c r="B219">
        <v>3</v>
      </c>
      <c r="E219">
        <v>3</v>
      </c>
    </row>
    <row r="220" spans="1:5" x14ac:dyDescent="0.25">
      <c r="A220" s="5">
        <v>1000017197</v>
      </c>
      <c r="D220">
        <v>1</v>
      </c>
      <c r="E220">
        <v>1</v>
      </c>
    </row>
    <row r="221" spans="1:5" x14ac:dyDescent="0.25">
      <c r="A221" s="5">
        <v>1000017198</v>
      </c>
      <c r="D221">
        <v>1</v>
      </c>
      <c r="E221">
        <v>1</v>
      </c>
    </row>
    <row r="222" spans="1:5" x14ac:dyDescent="0.25">
      <c r="A222" s="5">
        <v>1000017199</v>
      </c>
      <c r="B222">
        <v>1</v>
      </c>
      <c r="E222">
        <v>1</v>
      </c>
    </row>
    <row r="223" spans="1:5" x14ac:dyDescent="0.25">
      <c r="A223" s="5">
        <v>1000017200</v>
      </c>
      <c r="B223">
        <v>5</v>
      </c>
      <c r="D223">
        <v>1</v>
      </c>
      <c r="E223">
        <v>6</v>
      </c>
    </row>
    <row r="224" spans="1:5" x14ac:dyDescent="0.25">
      <c r="A224" s="5">
        <v>1000017201</v>
      </c>
      <c r="B224">
        <v>1</v>
      </c>
      <c r="E224">
        <v>1</v>
      </c>
    </row>
    <row r="225" spans="1:5" x14ac:dyDescent="0.25">
      <c r="A225" s="5">
        <v>1000017202</v>
      </c>
      <c r="B225">
        <v>1</v>
      </c>
      <c r="E225">
        <v>1</v>
      </c>
    </row>
    <row r="226" spans="1:5" x14ac:dyDescent="0.25">
      <c r="A226" s="5">
        <v>1000017203</v>
      </c>
      <c r="B226">
        <v>1</v>
      </c>
      <c r="E226">
        <v>1</v>
      </c>
    </row>
    <row r="227" spans="1:5" x14ac:dyDescent="0.25">
      <c r="A227" s="5">
        <v>1000017204</v>
      </c>
      <c r="C227">
        <v>1</v>
      </c>
      <c r="E227">
        <v>1</v>
      </c>
    </row>
    <row r="228" spans="1:5" x14ac:dyDescent="0.25">
      <c r="A228" s="5">
        <v>1000017205</v>
      </c>
      <c r="C228">
        <v>1</v>
      </c>
      <c r="E228">
        <v>1</v>
      </c>
    </row>
    <row r="229" spans="1:5" x14ac:dyDescent="0.25">
      <c r="A229" s="5">
        <v>1000017206</v>
      </c>
      <c r="D229">
        <v>1</v>
      </c>
      <c r="E229">
        <v>1</v>
      </c>
    </row>
    <row r="230" spans="1:5" x14ac:dyDescent="0.25">
      <c r="A230" s="5">
        <v>1000017207</v>
      </c>
      <c r="D230">
        <v>1</v>
      </c>
      <c r="E230">
        <v>1</v>
      </c>
    </row>
    <row r="231" spans="1:5" x14ac:dyDescent="0.25">
      <c r="A231" s="5">
        <v>1000017208</v>
      </c>
      <c r="B231">
        <v>1</v>
      </c>
      <c r="E231">
        <v>1</v>
      </c>
    </row>
    <row r="232" spans="1:5" x14ac:dyDescent="0.25">
      <c r="A232" s="5">
        <v>1000017209</v>
      </c>
      <c r="D232">
        <v>1</v>
      </c>
      <c r="E232">
        <v>1</v>
      </c>
    </row>
    <row r="233" spans="1:5" x14ac:dyDescent="0.25">
      <c r="A233" s="5">
        <v>1000017210</v>
      </c>
      <c r="B233">
        <v>2</v>
      </c>
      <c r="E233">
        <v>2</v>
      </c>
    </row>
    <row r="234" spans="1:5" x14ac:dyDescent="0.25">
      <c r="A234" s="5">
        <v>1000017211</v>
      </c>
      <c r="B234">
        <v>1</v>
      </c>
      <c r="E234">
        <v>1</v>
      </c>
    </row>
    <row r="235" spans="1:5" x14ac:dyDescent="0.25">
      <c r="A235" s="5">
        <v>1000017212</v>
      </c>
      <c r="B235">
        <v>1</v>
      </c>
      <c r="E235">
        <v>1</v>
      </c>
    </row>
    <row r="236" spans="1:5" x14ac:dyDescent="0.25">
      <c r="A236" s="5">
        <v>1000017213</v>
      </c>
      <c r="B236">
        <v>1</v>
      </c>
      <c r="E236">
        <v>1</v>
      </c>
    </row>
    <row r="237" spans="1:5" x14ac:dyDescent="0.25">
      <c r="A237" s="5">
        <v>1000017214</v>
      </c>
      <c r="B237">
        <v>1</v>
      </c>
      <c r="D237">
        <v>3</v>
      </c>
      <c r="E237">
        <v>4</v>
      </c>
    </row>
    <row r="238" spans="1:5" x14ac:dyDescent="0.25">
      <c r="A238" s="5">
        <v>1000017215</v>
      </c>
      <c r="B238">
        <v>1</v>
      </c>
      <c r="D238">
        <v>1</v>
      </c>
      <c r="E238">
        <v>2</v>
      </c>
    </row>
    <row r="239" spans="1:5" x14ac:dyDescent="0.25">
      <c r="A239" s="5">
        <v>1000017216</v>
      </c>
      <c r="D239">
        <v>1</v>
      </c>
      <c r="E239">
        <v>1</v>
      </c>
    </row>
    <row r="240" spans="1:5" x14ac:dyDescent="0.25">
      <c r="A240" s="5">
        <v>1000017217</v>
      </c>
      <c r="D240">
        <v>2</v>
      </c>
      <c r="E240">
        <v>2</v>
      </c>
    </row>
    <row r="241" spans="1:5" x14ac:dyDescent="0.25">
      <c r="A241" s="5">
        <v>1000017218</v>
      </c>
      <c r="B241">
        <v>1</v>
      </c>
      <c r="E241">
        <v>1</v>
      </c>
    </row>
    <row r="242" spans="1:5" x14ac:dyDescent="0.25">
      <c r="A242" s="5">
        <v>1000017219</v>
      </c>
      <c r="D242">
        <v>2</v>
      </c>
      <c r="E242">
        <v>2</v>
      </c>
    </row>
    <row r="243" spans="1:5" x14ac:dyDescent="0.25">
      <c r="A243" s="5">
        <v>1000017220</v>
      </c>
      <c r="D243">
        <v>1</v>
      </c>
      <c r="E243">
        <v>1</v>
      </c>
    </row>
    <row r="244" spans="1:5" x14ac:dyDescent="0.25">
      <c r="A244" s="5">
        <v>1000017221</v>
      </c>
      <c r="D244">
        <v>1</v>
      </c>
      <c r="E244">
        <v>1</v>
      </c>
    </row>
    <row r="245" spans="1:5" x14ac:dyDescent="0.25">
      <c r="A245" s="5">
        <v>1000017222</v>
      </c>
      <c r="D245">
        <v>1</v>
      </c>
      <c r="E245">
        <v>1</v>
      </c>
    </row>
    <row r="246" spans="1:5" x14ac:dyDescent="0.25">
      <c r="A246" s="5">
        <v>1000017223</v>
      </c>
      <c r="B246">
        <v>6</v>
      </c>
      <c r="D246">
        <v>3</v>
      </c>
      <c r="E246">
        <v>9</v>
      </c>
    </row>
    <row r="247" spans="1:5" x14ac:dyDescent="0.25">
      <c r="A247" s="5">
        <v>1000017224</v>
      </c>
      <c r="C247">
        <v>1</v>
      </c>
      <c r="E247">
        <v>1</v>
      </c>
    </row>
    <row r="248" spans="1:5" x14ac:dyDescent="0.25">
      <c r="A248" s="5">
        <v>1000017225</v>
      </c>
      <c r="C248">
        <v>1</v>
      </c>
      <c r="E248">
        <v>1</v>
      </c>
    </row>
    <row r="249" spans="1:5" x14ac:dyDescent="0.25">
      <c r="A249" s="5">
        <v>1000017226</v>
      </c>
      <c r="D249">
        <v>3</v>
      </c>
      <c r="E249">
        <v>3</v>
      </c>
    </row>
    <row r="250" spans="1:5" x14ac:dyDescent="0.25">
      <c r="A250" s="5">
        <v>1000017227</v>
      </c>
      <c r="D250">
        <v>1</v>
      </c>
      <c r="E250">
        <v>1</v>
      </c>
    </row>
    <row r="251" spans="1:5" x14ac:dyDescent="0.25">
      <c r="A251" s="5">
        <v>1000017228</v>
      </c>
      <c r="B251">
        <v>2</v>
      </c>
      <c r="E251">
        <v>2</v>
      </c>
    </row>
    <row r="252" spans="1:5" x14ac:dyDescent="0.25">
      <c r="A252" s="5">
        <v>1000017229</v>
      </c>
      <c r="C252">
        <v>1</v>
      </c>
      <c r="E252">
        <v>1</v>
      </c>
    </row>
    <row r="253" spans="1:5" x14ac:dyDescent="0.25">
      <c r="A253" s="5">
        <v>1000017230</v>
      </c>
      <c r="B253">
        <v>2</v>
      </c>
      <c r="E253">
        <v>2</v>
      </c>
    </row>
    <row r="254" spans="1:5" x14ac:dyDescent="0.25">
      <c r="A254" s="5">
        <v>1000017231</v>
      </c>
      <c r="B254">
        <v>2</v>
      </c>
      <c r="D254">
        <v>1</v>
      </c>
      <c r="E254">
        <v>3</v>
      </c>
    </row>
    <row r="255" spans="1:5" x14ac:dyDescent="0.25">
      <c r="A255" s="5">
        <v>1000017232</v>
      </c>
      <c r="B255">
        <v>2</v>
      </c>
      <c r="E255">
        <v>2</v>
      </c>
    </row>
    <row r="256" spans="1:5" x14ac:dyDescent="0.25">
      <c r="A256" s="5">
        <v>1000017234</v>
      </c>
      <c r="B256">
        <v>3</v>
      </c>
      <c r="D256">
        <v>1</v>
      </c>
      <c r="E256">
        <v>4</v>
      </c>
    </row>
    <row r="257" spans="1:5" x14ac:dyDescent="0.25">
      <c r="A257" s="5">
        <v>1000017235</v>
      </c>
      <c r="B257">
        <v>1</v>
      </c>
      <c r="E257">
        <v>1</v>
      </c>
    </row>
    <row r="258" spans="1:5" x14ac:dyDescent="0.25">
      <c r="A258" s="5">
        <v>1000017236</v>
      </c>
      <c r="B258">
        <v>1</v>
      </c>
      <c r="E258">
        <v>1</v>
      </c>
    </row>
    <row r="259" spans="1:5" x14ac:dyDescent="0.25">
      <c r="A259" s="5">
        <v>1000017237</v>
      </c>
      <c r="B259">
        <v>1</v>
      </c>
      <c r="E259">
        <v>1</v>
      </c>
    </row>
    <row r="260" spans="1:5" x14ac:dyDescent="0.25">
      <c r="A260" s="5">
        <v>1000017238</v>
      </c>
      <c r="D260">
        <v>1</v>
      </c>
      <c r="E260">
        <v>1</v>
      </c>
    </row>
    <row r="261" spans="1:5" x14ac:dyDescent="0.25">
      <c r="A261" s="5">
        <v>1000017239</v>
      </c>
      <c r="B261">
        <v>1</v>
      </c>
      <c r="E261">
        <v>1</v>
      </c>
    </row>
    <row r="262" spans="1:5" x14ac:dyDescent="0.25">
      <c r="A262" s="5">
        <v>1000017240</v>
      </c>
      <c r="B262">
        <v>1</v>
      </c>
      <c r="E262">
        <v>1</v>
      </c>
    </row>
    <row r="263" spans="1:5" x14ac:dyDescent="0.25">
      <c r="A263" s="5">
        <v>1000017241</v>
      </c>
      <c r="B263">
        <v>3</v>
      </c>
      <c r="E263">
        <v>3</v>
      </c>
    </row>
    <row r="264" spans="1:5" x14ac:dyDescent="0.25">
      <c r="A264" s="5">
        <v>1000017242</v>
      </c>
      <c r="B264">
        <v>3</v>
      </c>
      <c r="E264">
        <v>3</v>
      </c>
    </row>
    <row r="265" spans="1:5" x14ac:dyDescent="0.25">
      <c r="A265" s="5">
        <v>1000017243</v>
      </c>
      <c r="B265">
        <v>5</v>
      </c>
      <c r="E265">
        <v>5</v>
      </c>
    </row>
    <row r="266" spans="1:5" x14ac:dyDescent="0.25">
      <c r="A266" s="5">
        <v>1000017244</v>
      </c>
      <c r="B266">
        <v>2</v>
      </c>
      <c r="E266">
        <v>2</v>
      </c>
    </row>
    <row r="267" spans="1:5" x14ac:dyDescent="0.25">
      <c r="A267" s="5">
        <v>1000017245</v>
      </c>
      <c r="B267">
        <v>1</v>
      </c>
      <c r="E267">
        <v>1</v>
      </c>
    </row>
    <row r="268" spans="1:5" x14ac:dyDescent="0.25">
      <c r="A268" s="5">
        <v>1000017246</v>
      </c>
      <c r="B268">
        <v>3</v>
      </c>
      <c r="E268">
        <v>3</v>
      </c>
    </row>
    <row r="269" spans="1:5" x14ac:dyDescent="0.25">
      <c r="A269" s="5">
        <v>1000017247</v>
      </c>
      <c r="D269">
        <v>1</v>
      </c>
      <c r="E269">
        <v>1</v>
      </c>
    </row>
    <row r="270" spans="1:5" x14ac:dyDescent="0.25">
      <c r="A270" s="5">
        <v>1000017248</v>
      </c>
      <c r="D270">
        <v>1</v>
      </c>
      <c r="E270">
        <v>1</v>
      </c>
    </row>
    <row r="271" spans="1:5" x14ac:dyDescent="0.25">
      <c r="A271" s="5">
        <v>1000017249</v>
      </c>
      <c r="B271">
        <v>1</v>
      </c>
      <c r="D271">
        <v>3</v>
      </c>
      <c r="E271">
        <v>4</v>
      </c>
    </row>
    <row r="272" spans="1:5" x14ac:dyDescent="0.25">
      <c r="A272" s="5">
        <v>1000017250</v>
      </c>
      <c r="C272">
        <v>1</v>
      </c>
      <c r="E272">
        <v>1</v>
      </c>
    </row>
    <row r="273" spans="1:5" x14ac:dyDescent="0.25">
      <c r="A273" s="5">
        <v>1000017251</v>
      </c>
      <c r="C273">
        <v>1</v>
      </c>
      <c r="E273">
        <v>1</v>
      </c>
    </row>
    <row r="274" spans="1:5" x14ac:dyDescent="0.25">
      <c r="A274" s="5">
        <v>1000017252</v>
      </c>
      <c r="D274">
        <v>1</v>
      </c>
      <c r="E274">
        <v>1</v>
      </c>
    </row>
    <row r="275" spans="1:5" x14ac:dyDescent="0.25">
      <c r="A275" s="5">
        <v>1000017253</v>
      </c>
      <c r="B275">
        <v>1</v>
      </c>
      <c r="E275">
        <v>1</v>
      </c>
    </row>
    <row r="276" spans="1:5" x14ac:dyDescent="0.25">
      <c r="A276" s="5">
        <v>1000017254</v>
      </c>
      <c r="B276">
        <v>1</v>
      </c>
      <c r="E276">
        <v>1</v>
      </c>
    </row>
    <row r="277" spans="1:5" x14ac:dyDescent="0.25">
      <c r="A277" s="5">
        <v>1000017255</v>
      </c>
      <c r="B277">
        <v>1</v>
      </c>
      <c r="E277">
        <v>1</v>
      </c>
    </row>
    <row r="278" spans="1:5" x14ac:dyDescent="0.25">
      <c r="A278" s="5">
        <v>1000017256</v>
      </c>
      <c r="B278">
        <v>1</v>
      </c>
      <c r="E278">
        <v>1</v>
      </c>
    </row>
    <row r="279" spans="1:5" x14ac:dyDescent="0.25">
      <c r="A279" s="5">
        <v>1000017257</v>
      </c>
      <c r="D279">
        <v>4</v>
      </c>
      <c r="E279">
        <v>4</v>
      </c>
    </row>
    <row r="280" spans="1:5" x14ac:dyDescent="0.25">
      <c r="A280" s="5">
        <v>1000017258</v>
      </c>
      <c r="C280">
        <v>1</v>
      </c>
      <c r="E280">
        <v>1</v>
      </c>
    </row>
    <row r="281" spans="1:5" x14ac:dyDescent="0.25">
      <c r="A281" s="5">
        <v>1000017259</v>
      </c>
      <c r="C281">
        <v>1</v>
      </c>
      <c r="E281">
        <v>1</v>
      </c>
    </row>
    <row r="282" spans="1:5" x14ac:dyDescent="0.25">
      <c r="A282" s="5">
        <v>1000017260</v>
      </c>
      <c r="D282">
        <v>1</v>
      </c>
      <c r="E282">
        <v>1</v>
      </c>
    </row>
    <row r="283" spans="1:5" x14ac:dyDescent="0.25">
      <c r="A283" s="5">
        <v>1000017261</v>
      </c>
      <c r="B283">
        <v>1</v>
      </c>
      <c r="E283">
        <v>1</v>
      </c>
    </row>
    <row r="284" spans="1:5" x14ac:dyDescent="0.25">
      <c r="A284" s="5">
        <v>1000017262</v>
      </c>
      <c r="B284">
        <v>1</v>
      </c>
      <c r="E284">
        <v>1</v>
      </c>
    </row>
    <row r="285" spans="1:5" x14ac:dyDescent="0.25">
      <c r="A285" s="5">
        <v>1000017263</v>
      </c>
      <c r="B285">
        <v>1</v>
      </c>
      <c r="E285">
        <v>1</v>
      </c>
    </row>
    <row r="286" spans="1:5" x14ac:dyDescent="0.25">
      <c r="A286" s="5">
        <v>1000017264</v>
      </c>
      <c r="C286">
        <v>1</v>
      </c>
      <c r="E286">
        <v>1</v>
      </c>
    </row>
    <row r="287" spans="1:5" x14ac:dyDescent="0.25">
      <c r="A287" s="5">
        <v>1000017265</v>
      </c>
      <c r="D287">
        <v>1</v>
      </c>
      <c r="E287">
        <v>1</v>
      </c>
    </row>
    <row r="288" spans="1:5" x14ac:dyDescent="0.25">
      <c r="A288" s="5">
        <v>1000017266</v>
      </c>
      <c r="B288">
        <v>1</v>
      </c>
      <c r="E288">
        <v>1</v>
      </c>
    </row>
    <row r="289" spans="1:5" x14ac:dyDescent="0.25">
      <c r="A289" s="5">
        <v>1000017267</v>
      </c>
      <c r="B289">
        <v>2</v>
      </c>
      <c r="E289">
        <v>2</v>
      </c>
    </row>
    <row r="290" spans="1:5" x14ac:dyDescent="0.25">
      <c r="A290" s="5">
        <v>1000017268</v>
      </c>
      <c r="B290">
        <v>1</v>
      </c>
      <c r="E290">
        <v>1</v>
      </c>
    </row>
    <row r="291" spans="1:5" x14ac:dyDescent="0.25">
      <c r="A291" s="5">
        <v>1000017269</v>
      </c>
      <c r="B291">
        <v>2</v>
      </c>
      <c r="E291">
        <v>2</v>
      </c>
    </row>
    <row r="292" spans="1:5" x14ac:dyDescent="0.25">
      <c r="A292" s="5">
        <v>1000017270</v>
      </c>
      <c r="B292">
        <v>1</v>
      </c>
      <c r="E292">
        <v>1</v>
      </c>
    </row>
    <row r="293" spans="1:5" x14ac:dyDescent="0.25">
      <c r="A293" s="5">
        <v>1000017271</v>
      </c>
      <c r="B293">
        <v>3</v>
      </c>
      <c r="D293">
        <v>2</v>
      </c>
      <c r="E293">
        <v>5</v>
      </c>
    </row>
    <row r="294" spans="1:5" x14ac:dyDescent="0.25">
      <c r="A294" s="5">
        <v>1000017272</v>
      </c>
      <c r="B294">
        <v>1</v>
      </c>
      <c r="E294">
        <v>1</v>
      </c>
    </row>
    <row r="295" spans="1:5" x14ac:dyDescent="0.25">
      <c r="A295" s="5">
        <v>1000017273</v>
      </c>
      <c r="B295">
        <v>1</v>
      </c>
      <c r="E295">
        <v>1</v>
      </c>
    </row>
    <row r="296" spans="1:5" x14ac:dyDescent="0.25">
      <c r="A296" s="5">
        <v>1000017274</v>
      </c>
      <c r="B296">
        <v>1</v>
      </c>
      <c r="E296">
        <v>1</v>
      </c>
    </row>
    <row r="297" spans="1:5" x14ac:dyDescent="0.25">
      <c r="A297" s="5">
        <v>1000017275</v>
      </c>
      <c r="B297">
        <v>4</v>
      </c>
      <c r="E297">
        <v>4</v>
      </c>
    </row>
    <row r="298" spans="1:5" x14ac:dyDescent="0.25">
      <c r="A298" s="5">
        <v>1000017276</v>
      </c>
      <c r="B298">
        <v>4</v>
      </c>
      <c r="E298">
        <v>4</v>
      </c>
    </row>
    <row r="299" spans="1:5" x14ac:dyDescent="0.25">
      <c r="A299" s="5">
        <v>1000017277</v>
      </c>
      <c r="B299">
        <v>1</v>
      </c>
      <c r="D299">
        <v>2</v>
      </c>
      <c r="E299">
        <v>3</v>
      </c>
    </row>
    <row r="300" spans="1:5" x14ac:dyDescent="0.25">
      <c r="A300" s="5">
        <v>1000017278</v>
      </c>
      <c r="B300">
        <v>1</v>
      </c>
      <c r="E300">
        <v>1</v>
      </c>
    </row>
    <row r="301" spans="1:5" x14ac:dyDescent="0.25">
      <c r="A301" s="5">
        <v>1000017279</v>
      </c>
      <c r="D301">
        <v>1</v>
      </c>
      <c r="E301">
        <v>1</v>
      </c>
    </row>
    <row r="302" spans="1:5" x14ac:dyDescent="0.25">
      <c r="A302" s="5">
        <v>1000017280</v>
      </c>
      <c r="B302">
        <v>1</v>
      </c>
      <c r="D302">
        <v>1</v>
      </c>
      <c r="E302">
        <v>2</v>
      </c>
    </row>
    <row r="303" spans="1:5" x14ac:dyDescent="0.25">
      <c r="A303" s="5">
        <v>1000017281</v>
      </c>
      <c r="B303">
        <v>1</v>
      </c>
      <c r="D303">
        <v>2</v>
      </c>
      <c r="E303">
        <v>3</v>
      </c>
    </row>
    <row r="304" spans="1:5" x14ac:dyDescent="0.25">
      <c r="A304" s="5">
        <v>1000017282</v>
      </c>
      <c r="B304">
        <v>2</v>
      </c>
      <c r="D304">
        <v>1</v>
      </c>
      <c r="E304">
        <v>3</v>
      </c>
    </row>
    <row r="305" spans="1:5" x14ac:dyDescent="0.25">
      <c r="A305" s="5">
        <v>1000017283</v>
      </c>
      <c r="B305">
        <v>4</v>
      </c>
      <c r="E305">
        <v>4</v>
      </c>
    </row>
    <row r="306" spans="1:5" x14ac:dyDescent="0.25">
      <c r="A306" s="5">
        <v>1000017284</v>
      </c>
      <c r="B306">
        <v>1</v>
      </c>
      <c r="E306">
        <v>1</v>
      </c>
    </row>
    <row r="307" spans="1:5" x14ac:dyDescent="0.25">
      <c r="A307" s="5">
        <v>1000017285</v>
      </c>
      <c r="B307">
        <v>1</v>
      </c>
      <c r="D307">
        <v>2</v>
      </c>
      <c r="E307">
        <v>3</v>
      </c>
    </row>
    <row r="308" spans="1:5" x14ac:dyDescent="0.25">
      <c r="A308" s="5">
        <v>1000017286</v>
      </c>
      <c r="B308">
        <v>1</v>
      </c>
      <c r="E308">
        <v>1</v>
      </c>
    </row>
    <row r="309" spans="1:5" x14ac:dyDescent="0.25">
      <c r="A309" s="5">
        <v>1000017287</v>
      </c>
      <c r="B309">
        <v>3</v>
      </c>
      <c r="E309">
        <v>3</v>
      </c>
    </row>
    <row r="310" spans="1:5" x14ac:dyDescent="0.25">
      <c r="A310" s="5">
        <v>1000017288</v>
      </c>
      <c r="B310">
        <v>1</v>
      </c>
      <c r="E310">
        <v>1</v>
      </c>
    </row>
    <row r="311" spans="1:5" x14ac:dyDescent="0.25">
      <c r="A311" s="5">
        <v>1000017289</v>
      </c>
      <c r="B311">
        <v>2</v>
      </c>
      <c r="E311">
        <v>2</v>
      </c>
    </row>
    <row r="312" spans="1:5" x14ac:dyDescent="0.25">
      <c r="A312" s="5">
        <v>1000017290</v>
      </c>
      <c r="B312">
        <v>5</v>
      </c>
      <c r="E312">
        <v>5</v>
      </c>
    </row>
    <row r="313" spans="1:5" x14ac:dyDescent="0.25">
      <c r="A313" s="5">
        <v>1000017291</v>
      </c>
      <c r="B313">
        <v>2</v>
      </c>
      <c r="E313">
        <v>2</v>
      </c>
    </row>
    <row r="314" spans="1:5" x14ac:dyDescent="0.25">
      <c r="A314" s="5">
        <v>1000017292</v>
      </c>
      <c r="B314">
        <v>3</v>
      </c>
      <c r="E314">
        <v>3</v>
      </c>
    </row>
    <row r="315" spans="1:5" x14ac:dyDescent="0.25">
      <c r="A315" s="5">
        <v>1000017293</v>
      </c>
      <c r="B315">
        <v>2</v>
      </c>
      <c r="E315">
        <v>2</v>
      </c>
    </row>
    <row r="316" spans="1:5" x14ac:dyDescent="0.25">
      <c r="A316" s="5">
        <v>1000017294</v>
      </c>
      <c r="D316">
        <v>1</v>
      </c>
      <c r="E316">
        <v>1</v>
      </c>
    </row>
    <row r="317" spans="1:5" x14ac:dyDescent="0.25">
      <c r="A317" s="5">
        <v>1000017295</v>
      </c>
      <c r="D317">
        <v>1</v>
      </c>
      <c r="E317">
        <v>1</v>
      </c>
    </row>
    <row r="318" spans="1:5" x14ac:dyDescent="0.25">
      <c r="A318" s="5">
        <v>1000017296</v>
      </c>
      <c r="B318">
        <v>1</v>
      </c>
      <c r="D318">
        <v>2</v>
      </c>
      <c r="E318">
        <v>3</v>
      </c>
    </row>
    <row r="319" spans="1:5" x14ac:dyDescent="0.25">
      <c r="A319" s="5">
        <v>1000017297</v>
      </c>
      <c r="D319">
        <v>1</v>
      </c>
      <c r="E319">
        <v>1</v>
      </c>
    </row>
    <row r="320" spans="1:5" x14ac:dyDescent="0.25">
      <c r="A320" s="5">
        <v>1000017298</v>
      </c>
      <c r="D320">
        <v>2</v>
      </c>
      <c r="E320">
        <v>2</v>
      </c>
    </row>
    <row r="321" spans="1:5" x14ac:dyDescent="0.25">
      <c r="A321" s="5">
        <v>1000017299</v>
      </c>
      <c r="B321">
        <v>2</v>
      </c>
      <c r="E321">
        <v>2</v>
      </c>
    </row>
    <row r="322" spans="1:5" x14ac:dyDescent="0.25">
      <c r="A322" s="5">
        <v>1000017300</v>
      </c>
      <c r="B322">
        <v>1</v>
      </c>
      <c r="E322">
        <v>1</v>
      </c>
    </row>
    <row r="323" spans="1:5" x14ac:dyDescent="0.25">
      <c r="A323" s="5">
        <v>1000017301</v>
      </c>
      <c r="B323">
        <v>1</v>
      </c>
      <c r="E323">
        <v>1</v>
      </c>
    </row>
    <row r="324" spans="1:5" x14ac:dyDescent="0.25">
      <c r="A324" s="5">
        <v>1000017302</v>
      </c>
      <c r="B324">
        <v>1</v>
      </c>
      <c r="E324">
        <v>1</v>
      </c>
    </row>
    <row r="325" spans="1:5" x14ac:dyDescent="0.25">
      <c r="A325" s="5">
        <v>1000017303</v>
      </c>
      <c r="D325">
        <v>2</v>
      </c>
      <c r="E325">
        <v>2</v>
      </c>
    </row>
    <row r="326" spans="1:5" x14ac:dyDescent="0.25">
      <c r="A326" s="5">
        <v>1000017304</v>
      </c>
      <c r="D326">
        <v>1</v>
      </c>
      <c r="E326">
        <v>1</v>
      </c>
    </row>
    <row r="327" spans="1:5" x14ac:dyDescent="0.25">
      <c r="A327" s="5">
        <v>1000017305</v>
      </c>
      <c r="B327">
        <v>1</v>
      </c>
      <c r="E327">
        <v>1</v>
      </c>
    </row>
    <row r="328" spans="1:5" x14ac:dyDescent="0.25">
      <c r="A328" s="5">
        <v>1000017306</v>
      </c>
      <c r="B328">
        <v>1</v>
      </c>
      <c r="E328">
        <v>1</v>
      </c>
    </row>
    <row r="329" spans="1:5" x14ac:dyDescent="0.25">
      <c r="A329" s="5">
        <v>1000017307</v>
      </c>
      <c r="B329">
        <v>1</v>
      </c>
      <c r="E329">
        <v>1</v>
      </c>
    </row>
    <row r="330" spans="1:5" x14ac:dyDescent="0.25">
      <c r="A330" s="5">
        <v>1000017308</v>
      </c>
      <c r="C330">
        <v>4</v>
      </c>
      <c r="E330">
        <v>4</v>
      </c>
    </row>
    <row r="331" spans="1:5" x14ac:dyDescent="0.25">
      <c r="A331" s="5">
        <v>1000017309</v>
      </c>
      <c r="D331">
        <v>1</v>
      </c>
      <c r="E331">
        <v>1</v>
      </c>
    </row>
    <row r="332" spans="1:5" x14ac:dyDescent="0.25">
      <c r="A332" s="5">
        <v>1000017310</v>
      </c>
      <c r="C332">
        <v>1</v>
      </c>
      <c r="E332">
        <v>1</v>
      </c>
    </row>
    <row r="333" spans="1:5" x14ac:dyDescent="0.25">
      <c r="A333" s="5">
        <v>1000017311</v>
      </c>
      <c r="B333">
        <v>5</v>
      </c>
      <c r="D333">
        <v>1</v>
      </c>
      <c r="E333">
        <v>6</v>
      </c>
    </row>
    <row r="334" spans="1:5" x14ac:dyDescent="0.25">
      <c r="A334" s="5">
        <v>1000017312</v>
      </c>
      <c r="D334">
        <v>3</v>
      </c>
      <c r="E334">
        <v>3</v>
      </c>
    </row>
    <row r="335" spans="1:5" x14ac:dyDescent="0.25">
      <c r="A335" s="5">
        <v>1000017313</v>
      </c>
      <c r="B335">
        <v>1</v>
      </c>
      <c r="E335">
        <v>1</v>
      </c>
    </row>
    <row r="336" spans="1:5" x14ac:dyDescent="0.25">
      <c r="A336" s="5">
        <v>1000017314</v>
      </c>
      <c r="B336">
        <v>1</v>
      </c>
      <c r="E336">
        <v>1</v>
      </c>
    </row>
    <row r="337" spans="1:5" x14ac:dyDescent="0.25">
      <c r="A337" s="5">
        <v>1000017315</v>
      </c>
      <c r="B337">
        <v>2</v>
      </c>
      <c r="E337">
        <v>2</v>
      </c>
    </row>
    <row r="338" spans="1:5" x14ac:dyDescent="0.25">
      <c r="A338" s="5">
        <v>1000017316</v>
      </c>
      <c r="B338">
        <v>2</v>
      </c>
      <c r="E338">
        <v>2</v>
      </c>
    </row>
    <row r="339" spans="1:5" x14ac:dyDescent="0.25">
      <c r="A339" s="5">
        <v>1000017317</v>
      </c>
      <c r="D339">
        <v>1</v>
      </c>
      <c r="E339">
        <v>1</v>
      </c>
    </row>
    <row r="340" spans="1:5" x14ac:dyDescent="0.25">
      <c r="A340" s="5">
        <v>1000017318</v>
      </c>
      <c r="B340">
        <v>2</v>
      </c>
      <c r="E340">
        <v>2</v>
      </c>
    </row>
    <row r="341" spans="1:5" x14ac:dyDescent="0.25">
      <c r="A341" s="5">
        <v>1000017319</v>
      </c>
      <c r="C341">
        <v>2</v>
      </c>
      <c r="E341">
        <v>2</v>
      </c>
    </row>
    <row r="342" spans="1:5" x14ac:dyDescent="0.25">
      <c r="A342" s="5">
        <v>1000017320</v>
      </c>
      <c r="C342">
        <v>1</v>
      </c>
      <c r="E342">
        <v>1</v>
      </c>
    </row>
    <row r="343" spans="1:5" x14ac:dyDescent="0.25">
      <c r="A343" s="5">
        <v>1000017321</v>
      </c>
      <c r="C343">
        <v>2</v>
      </c>
      <c r="E343">
        <v>2</v>
      </c>
    </row>
    <row r="344" spans="1:5" x14ac:dyDescent="0.25">
      <c r="A344" s="5">
        <v>1000017322</v>
      </c>
      <c r="D344">
        <v>1</v>
      </c>
      <c r="E344">
        <v>1</v>
      </c>
    </row>
    <row r="345" spans="1:5" x14ac:dyDescent="0.25">
      <c r="A345" s="5">
        <v>1000017323</v>
      </c>
      <c r="B345">
        <v>2</v>
      </c>
      <c r="E345">
        <v>2</v>
      </c>
    </row>
    <row r="346" spans="1:5" x14ac:dyDescent="0.25">
      <c r="A346" s="5">
        <v>1000017324</v>
      </c>
      <c r="D346">
        <v>1</v>
      </c>
      <c r="E346">
        <v>1</v>
      </c>
    </row>
    <row r="347" spans="1:5" x14ac:dyDescent="0.25">
      <c r="A347" s="5">
        <v>1000017325</v>
      </c>
      <c r="B347">
        <v>1</v>
      </c>
      <c r="E347">
        <v>1</v>
      </c>
    </row>
    <row r="348" spans="1:5" x14ac:dyDescent="0.25">
      <c r="A348" s="5">
        <v>1000017326</v>
      </c>
      <c r="C348">
        <v>2</v>
      </c>
      <c r="E348">
        <v>2</v>
      </c>
    </row>
    <row r="349" spans="1:5" x14ac:dyDescent="0.25">
      <c r="A349" s="5">
        <v>1000017327</v>
      </c>
      <c r="B349">
        <v>1</v>
      </c>
      <c r="E349">
        <v>1</v>
      </c>
    </row>
    <row r="350" spans="1:5" x14ac:dyDescent="0.25">
      <c r="A350" s="5">
        <v>1000017328</v>
      </c>
      <c r="B350">
        <v>2</v>
      </c>
      <c r="E350">
        <v>2</v>
      </c>
    </row>
    <row r="351" spans="1:5" x14ac:dyDescent="0.25">
      <c r="A351" s="5">
        <v>1000017329</v>
      </c>
      <c r="B351">
        <v>1</v>
      </c>
      <c r="E351">
        <v>1</v>
      </c>
    </row>
    <row r="352" spans="1:5" x14ac:dyDescent="0.25">
      <c r="A352" s="5">
        <v>1000017330</v>
      </c>
      <c r="B352">
        <v>1</v>
      </c>
      <c r="E352">
        <v>1</v>
      </c>
    </row>
    <row r="353" spans="1:5" x14ac:dyDescent="0.25">
      <c r="A353" s="5">
        <v>1000017331</v>
      </c>
      <c r="B353">
        <v>6</v>
      </c>
      <c r="E353">
        <v>6</v>
      </c>
    </row>
    <row r="354" spans="1:5" x14ac:dyDescent="0.25">
      <c r="A354" s="5">
        <v>1000017332</v>
      </c>
      <c r="B354">
        <v>1</v>
      </c>
      <c r="E354">
        <v>1</v>
      </c>
    </row>
    <row r="355" spans="1:5" x14ac:dyDescent="0.25">
      <c r="A355" s="5">
        <v>1000017333</v>
      </c>
      <c r="B355">
        <v>2</v>
      </c>
      <c r="E355">
        <v>2</v>
      </c>
    </row>
    <row r="356" spans="1:5" x14ac:dyDescent="0.25">
      <c r="A356" s="5">
        <v>1000017334</v>
      </c>
      <c r="B356">
        <v>1</v>
      </c>
      <c r="E356">
        <v>1</v>
      </c>
    </row>
    <row r="357" spans="1:5" x14ac:dyDescent="0.25">
      <c r="A357" s="5">
        <v>1000017335</v>
      </c>
      <c r="B357">
        <v>3</v>
      </c>
      <c r="D357">
        <v>2</v>
      </c>
      <c r="E357">
        <v>5</v>
      </c>
    </row>
    <row r="358" spans="1:5" x14ac:dyDescent="0.25">
      <c r="A358" s="5">
        <v>1000017336</v>
      </c>
      <c r="B358">
        <v>5</v>
      </c>
      <c r="E358">
        <v>5</v>
      </c>
    </row>
    <row r="359" spans="1:5" x14ac:dyDescent="0.25">
      <c r="A359" s="5">
        <v>1000017337</v>
      </c>
      <c r="B359">
        <v>1</v>
      </c>
      <c r="D359">
        <v>1</v>
      </c>
      <c r="E359">
        <v>2</v>
      </c>
    </row>
    <row r="360" spans="1:5" x14ac:dyDescent="0.25">
      <c r="A360" s="5">
        <v>1000017338</v>
      </c>
      <c r="B360">
        <v>1</v>
      </c>
      <c r="D360">
        <v>1</v>
      </c>
      <c r="E360">
        <v>2</v>
      </c>
    </row>
    <row r="361" spans="1:5" x14ac:dyDescent="0.25">
      <c r="A361" s="5">
        <v>1000017339</v>
      </c>
      <c r="D361">
        <v>1</v>
      </c>
      <c r="E361">
        <v>1</v>
      </c>
    </row>
    <row r="362" spans="1:5" x14ac:dyDescent="0.25">
      <c r="A362" s="5">
        <v>1000017340</v>
      </c>
      <c r="C362">
        <v>1</v>
      </c>
      <c r="E362">
        <v>1</v>
      </c>
    </row>
    <row r="363" spans="1:5" x14ac:dyDescent="0.25">
      <c r="A363" s="5">
        <v>1000017341</v>
      </c>
      <c r="D363">
        <v>1</v>
      </c>
      <c r="E363">
        <v>1</v>
      </c>
    </row>
    <row r="364" spans="1:5" x14ac:dyDescent="0.25">
      <c r="A364" s="5">
        <v>1000017342</v>
      </c>
      <c r="D364">
        <v>1</v>
      </c>
      <c r="E364">
        <v>1</v>
      </c>
    </row>
    <row r="365" spans="1:5" x14ac:dyDescent="0.25">
      <c r="A365" s="5">
        <v>1000017343</v>
      </c>
      <c r="B365">
        <v>3</v>
      </c>
      <c r="D365">
        <v>1</v>
      </c>
      <c r="E365">
        <v>4</v>
      </c>
    </row>
    <row r="366" spans="1:5" x14ac:dyDescent="0.25">
      <c r="A366" s="5">
        <v>1000017344</v>
      </c>
      <c r="B366">
        <v>4</v>
      </c>
      <c r="D366">
        <v>1</v>
      </c>
      <c r="E366">
        <v>5</v>
      </c>
    </row>
    <row r="367" spans="1:5" x14ac:dyDescent="0.25">
      <c r="A367" s="5">
        <v>1000017345</v>
      </c>
      <c r="B367">
        <v>1</v>
      </c>
      <c r="D367">
        <v>1</v>
      </c>
      <c r="E367">
        <v>2</v>
      </c>
    </row>
    <row r="368" spans="1:5" x14ac:dyDescent="0.25">
      <c r="A368" s="5">
        <v>1000017346</v>
      </c>
      <c r="B368">
        <v>3</v>
      </c>
      <c r="E368">
        <v>3</v>
      </c>
    </row>
    <row r="369" spans="1:5" x14ac:dyDescent="0.25">
      <c r="A369" s="5">
        <v>1000017347</v>
      </c>
      <c r="C369">
        <v>1</v>
      </c>
      <c r="E369">
        <v>1</v>
      </c>
    </row>
    <row r="370" spans="1:5" x14ac:dyDescent="0.25">
      <c r="A370" s="5">
        <v>1000017348</v>
      </c>
      <c r="B370">
        <v>1</v>
      </c>
      <c r="E370">
        <v>1</v>
      </c>
    </row>
    <row r="371" spans="1:5" x14ac:dyDescent="0.25">
      <c r="A371" s="5">
        <v>1000017349</v>
      </c>
      <c r="B371">
        <v>1</v>
      </c>
      <c r="E371">
        <v>1</v>
      </c>
    </row>
    <row r="372" spans="1:5" x14ac:dyDescent="0.25">
      <c r="A372" s="5">
        <v>1000017350</v>
      </c>
      <c r="B372">
        <v>1</v>
      </c>
      <c r="E372">
        <v>1</v>
      </c>
    </row>
    <row r="373" spans="1:5" x14ac:dyDescent="0.25">
      <c r="A373" s="5">
        <v>1000017351</v>
      </c>
      <c r="B373">
        <v>1</v>
      </c>
      <c r="E373">
        <v>1</v>
      </c>
    </row>
    <row r="374" spans="1:5" x14ac:dyDescent="0.25">
      <c r="A374" s="5">
        <v>1000017352</v>
      </c>
      <c r="B374">
        <v>1</v>
      </c>
      <c r="E374">
        <v>1</v>
      </c>
    </row>
    <row r="375" spans="1:5" x14ac:dyDescent="0.25">
      <c r="A375" s="5">
        <v>1000017353</v>
      </c>
      <c r="D375">
        <v>3</v>
      </c>
      <c r="E375">
        <v>3</v>
      </c>
    </row>
    <row r="376" spans="1:5" x14ac:dyDescent="0.25">
      <c r="A376" s="5">
        <v>1000017354</v>
      </c>
      <c r="B376">
        <v>3</v>
      </c>
      <c r="E376">
        <v>3</v>
      </c>
    </row>
    <row r="377" spans="1:5" x14ac:dyDescent="0.25">
      <c r="A377" s="5">
        <v>1000017355</v>
      </c>
      <c r="D377">
        <v>2</v>
      </c>
      <c r="E377">
        <v>2</v>
      </c>
    </row>
    <row r="378" spans="1:5" x14ac:dyDescent="0.25">
      <c r="A378" s="5">
        <v>1000017356</v>
      </c>
      <c r="B378">
        <v>1</v>
      </c>
      <c r="E378">
        <v>1</v>
      </c>
    </row>
    <row r="379" spans="1:5" x14ac:dyDescent="0.25">
      <c r="A379" s="5">
        <v>1000017357</v>
      </c>
      <c r="B379">
        <v>1</v>
      </c>
      <c r="E379">
        <v>1</v>
      </c>
    </row>
    <row r="380" spans="1:5" x14ac:dyDescent="0.25">
      <c r="A380" s="5">
        <v>1000017358</v>
      </c>
      <c r="B380">
        <v>1</v>
      </c>
      <c r="E380">
        <v>1</v>
      </c>
    </row>
    <row r="381" spans="1:5" x14ac:dyDescent="0.25">
      <c r="A381" s="5">
        <v>1000017359</v>
      </c>
      <c r="B381">
        <v>1</v>
      </c>
      <c r="E381">
        <v>1</v>
      </c>
    </row>
    <row r="382" spans="1:5" x14ac:dyDescent="0.25">
      <c r="A382" s="5">
        <v>1000017360</v>
      </c>
      <c r="C382">
        <v>1</v>
      </c>
      <c r="E382">
        <v>1</v>
      </c>
    </row>
    <row r="383" spans="1:5" x14ac:dyDescent="0.25">
      <c r="A383" s="5">
        <v>1000017361</v>
      </c>
      <c r="B383">
        <v>5</v>
      </c>
      <c r="D383">
        <v>1</v>
      </c>
      <c r="E383">
        <v>6</v>
      </c>
    </row>
    <row r="384" spans="1:5" x14ac:dyDescent="0.25">
      <c r="A384" s="5">
        <v>1000017362</v>
      </c>
      <c r="B384">
        <v>1</v>
      </c>
      <c r="E384">
        <v>1</v>
      </c>
    </row>
    <row r="385" spans="1:5" x14ac:dyDescent="0.25">
      <c r="A385" s="5">
        <v>1000017363</v>
      </c>
      <c r="B385">
        <v>2</v>
      </c>
      <c r="E385">
        <v>2</v>
      </c>
    </row>
    <row r="386" spans="1:5" x14ac:dyDescent="0.25">
      <c r="A386" s="5">
        <v>1000017364</v>
      </c>
      <c r="B386">
        <v>1</v>
      </c>
      <c r="E386">
        <v>1</v>
      </c>
    </row>
    <row r="387" spans="1:5" x14ac:dyDescent="0.25">
      <c r="A387" s="5">
        <v>1000017365</v>
      </c>
      <c r="B387">
        <v>3</v>
      </c>
      <c r="D387">
        <v>1</v>
      </c>
      <c r="E387">
        <v>4</v>
      </c>
    </row>
    <row r="388" spans="1:5" x14ac:dyDescent="0.25">
      <c r="A388" s="5">
        <v>1000017366</v>
      </c>
      <c r="B388">
        <v>2</v>
      </c>
      <c r="E388">
        <v>2</v>
      </c>
    </row>
    <row r="389" spans="1:5" x14ac:dyDescent="0.25">
      <c r="A389" s="5">
        <v>1000017367</v>
      </c>
      <c r="D389">
        <v>2</v>
      </c>
      <c r="E389">
        <v>2</v>
      </c>
    </row>
    <row r="390" spans="1:5" x14ac:dyDescent="0.25">
      <c r="A390" s="5">
        <v>1000017368</v>
      </c>
      <c r="B390">
        <v>1</v>
      </c>
      <c r="E390">
        <v>1</v>
      </c>
    </row>
    <row r="391" spans="1:5" x14ac:dyDescent="0.25">
      <c r="A391" s="5">
        <v>1000017369</v>
      </c>
      <c r="C391">
        <v>1</v>
      </c>
      <c r="E391">
        <v>1</v>
      </c>
    </row>
    <row r="392" spans="1:5" x14ac:dyDescent="0.25">
      <c r="A392" s="5">
        <v>1000017370</v>
      </c>
      <c r="C392">
        <v>1</v>
      </c>
      <c r="E392">
        <v>1</v>
      </c>
    </row>
    <row r="393" spans="1:5" x14ac:dyDescent="0.25">
      <c r="A393" s="5">
        <v>1000017371</v>
      </c>
      <c r="B393">
        <v>1</v>
      </c>
      <c r="E393">
        <v>1</v>
      </c>
    </row>
    <row r="394" spans="1:5" x14ac:dyDescent="0.25">
      <c r="A394" s="5">
        <v>1000017372</v>
      </c>
      <c r="B394">
        <v>2</v>
      </c>
      <c r="E394">
        <v>2</v>
      </c>
    </row>
    <row r="395" spans="1:5" x14ac:dyDescent="0.25">
      <c r="A395" s="5">
        <v>1000017373</v>
      </c>
      <c r="B395">
        <v>3</v>
      </c>
      <c r="E395">
        <v>3</v>
      </c>
    </row>
    <row r="396" spans="1:5" x14ac:dyDescent="0.25">
      <c r="A396" s="5">
        <v>1000017374</v>
      </c>
      <c r="D396">
        <v>2</v>
      </c>
      <c r="E396">
        <v>2</v>
      </c>
    </row>
    <row r="397" spans="1:5" x14ac:dyDescent="0.25">
      <c r="A397" s="5">
        <v>1000017375</v>
      </c>
      <c r="B397">
        <v>2</v>
      </c>
      <c r="E397">
        <v>2</v>
      </c>
    </row>
    <row r="398" spans="1:5" x14ac:dyDescent="0.25">
      <c r="A398" s="5">
        <v>1000017376</v>
      </c>
      <c r="D398">
        <v>1</v>
      </c>
      <c r="E398">
        <v>1</v>
      </c>
    </row>
    <row r="399" spans="1:5" x14ac:dyDescent="0.25">
      <c r="A399" s="5">
        <v>1000017377</v>
      </c>
      <c r="B399">
        <v>3</v>
      </c>
      <c r="E399">
        <v>3</v>
      </c>
    </row>
    <row r="400" spans="1:5" x14ac:dyDescent="0.25">
      <c r="A400" s="5">
        <v>1000017378</v>
      </c>
      <c r="B400">
        <v>1</v>
      </c>
      <c r="E400">
        <v>1</v>
      </c>
    </row>
    <row r="401" spans="1:5" x14ac:dyDescent="0.25">
      <c r="A401" s="5">
        <v>1000017380</v>
      </c>
      <c r="C401">
        <v>1</v>
      </c>
      <c r="E401">
        <v>1</v>
      </c>
    </row>
    <row r="402" spans="1:5" x14ac:dyDescent="0.25">
      <c r="A402" s="5">
        <v>1000017381</v>
      </c>
      <c r="C402">
        <v>1</v>
      </c>
      <c r="E402">
        <v>1</v>
      </c>
    </row>
    <row r="403" spans="1:5" x14ac:dyDescent="0.25">
      <c r="A403" s="5">
        <v>1000017382</v>
      </c>
      <c r="B403">
        <v>2</v>
      </c>
      <c r="E403">
        <v>2</v>
      </c>
    </row>
    <row r="404" spans="1:5" x14ac:dyDescent="0.25">
      <c r="A404" s="5">
        <v>1000017383</v>
      </c>
      <c r="B404">
        <v>1</v>
      </c>
      <c r="E404">
        <v>1</v>
      </c>
    </row>
    <row r="405" spans="1:5" x14ac:dyDescent="0.25">
      <c r="A405" s="5">
        <v>1000017384</v>
      </c>
      <c r="B405">
        <v>4</v>
      </c>
      <c r="E405">
        <v>4</v>
      </c>
    </row>
    <row r="406" spans="1:5" x14ac:dyDescent="0.25">
      <c r="A406" s="5">
        <v>1000017385</v>
      </c>
      <c r="B406">
        <v>2</v>
      </c>
      <c r="E406">
        <v>2</v>
      </c>
    </row>
    <row r="407" spans="1:5" x14ac:dyDescent="0.25">
      <c r="A407" s="5">
        <v>1000017386</v>
      </c>
      <c r="B407">
        <v>1</v>
      </c>
      <c r="E407">
        <v>1</v>
      </c>
    </row>
    <row r="408" spans="1:5" x14ac:dyDescent="0.25">
      <c r="A408" s="5">
        <v>1000017387</v>
      </c>
      <c r="C408">
        <v>1</v>
      </c>
      <c r="E408">
        <v>1</v>
      </c>
    </row>
    <row r="409" spans="1:5" x14ac:dyDescent="0.25">
      <c r="A409" s="5">
        <v>1000017388</v>
      </c>
      <c r="C409">
        <v>1</v>
      </c>
      <c r="E409">
        <v>1</v>
      </c>
    </row>
    <row r="410" spans="1:5" x14ac:dyDescent="0.25">
      <c r="A410" s="5">
        <v>1000017389</v>
      </c>
      <c r="C410">
        <v>1</v>
      </c>
      <c r="E410">
        <v>1</v>
      </c>
    </row>
    <row r="411" spans="1:5" x14ac:dyDescent="0.25">
      <c r="A411" s="5">
        <v>1000017390</v>
      </c>
      <c r="B411">
        <v>4</v>
      </c>
      <c r="D411">
        <v>2</v>
      </c>
      <c r="E411">
        <v>6</v>
      </c>
    </row>
    <row r="412" spans="1:5" x14ac:dyDescent="0.25">
      <c r="A412" s="5">
        <v>1000017391</v>
      </c>
      <c r="B412">
        <v>2</v>
      </c>
      <c r="E412">
        <v>2</v>
      </c>
    </row>
    <row r="413" spans="1:5" x14ac:dyDescent="0.25">
      <c r="A413" s="5">
        <v>1000017392</v>
      </c>
      <c r="B413">
        <v>1</v>
      </c>
      <c r="E413">
        <v>1</v>
      </c>
    </row>
    <row r="414" spans="1:5" x14ac:dyDescent="0.25">
      <c r="A414" s="5">
        <v>1000017395</v>
      </c>
      <c r="B414">
        <v>1</v>
      </c>
      <c r="E414">
        <v>1</v>
      </c>
    </row>
    <row r="415" spans="1:5" x14ac:dyDescent="0.25">
      <c r="A415" s="5">
        <v>1000017396</v>
      </c>
      <c r="B415">
        <v>4</v>
      </c>
      <c r="D415">
        <v>3</v>
      </c>
      <c r="E415">
        <v>7</v>
      </c>
    </row>
    <row r="416" spans="1:5" x14ac:dyDescent="0.25">
      <c r="A416" s="5">
        <v>1000017397</v>
      </c>
      <c r="B416">
        <v>1</v>
      </c>
      <c r="E416">
        <v>1</v>
      </c>
    </row>
    <row r="417" spans="1:5" x14ac:dyDescent="0.25">
      <c r="A417" s="5">
        <v>1000017398</v>
      </c>
      <c r="B417">
        <v>1</v>
      </c>
      <c r="E417">
        <v>1</v>
      </c>
    </row>
    <row r="418" spans="1:5" x14ac:dyDescent="0.25">
      <c r="A418" s="5">
        <v>1000017399</v>
      </c>
      <c r="B418">
        <v>2</v>
      </c>
      <c r="E418">
        <v>2</v>
      </c>
    </row>
    <row r="419" spans="1:5" x14ac:dyDescent="0.25">
      <c r="A419" s="5">
        <v>1000017400</v>
      </c>
      <c r="B419">
        <v>2</v>
      </c>
      <c r="E419">
        <v>2</v>
      </c>
    </row>
    <row r="420" spans="1:5" x14ac:dyDescent="0.25">
      <c r="A420" s="5">
        <v>1000017401</v>
      </c>
      <c r="B420">
        <v>3</v>
      </c>
      <c r="E420">
        <v>3</v>
      </c>
    </row>
    <row r="421" spans="1:5" x14ac:dyDescent="0.25">
      <c r="A421" s="5">
        <v>1000017402</v>
      </c>
      <c r="B421">
        <v>2</v>
      </c>
      <c r="E421">
        <v>2</v>
      </c>
    </row>
    <row r="422" spans="1:5" x14ac:dyDescent="0.25">
      <c r="A422" s="5">
        <v>1000017403</v>
      </c>
      <c r="B422">
        <v>1</v>
      </c>
      <c r="E422">
        <v>1</v>
      </c>
    </row>
    <row r="423" spans="1:5" x14ac:dyDescent="0.25">
      <c r="A423" s="5">
        <v>1000017404</v>
      </c>
      <c r="B423">
        <v>4</v>
      </c>
      <c r="E423">
        <v>4</v>
      </c>
    </row>
    <row r="424" spans="1:5" x14ac:dyDescent="0.25">
      <c r="A424" s="5">
        <v>1000017405</v>
      </c>
      <c r="B424">
        <v>1</v>
      </c>
      <c r="E424">
        <v>1</v>
      </c>
    </row>
    <row r="425" spans="1:5" x14ac:dyDescent="0.25">
      <c r="A425" s="5">
        <v>1000017406</v>
      </c>
      <c r="B425">
        <v>2</v>
      </c>
      <c r="E425">
        <v>2</v>
      </c>
    </row>
    <row r="426" spans="1:5" x14ac:dyDescent="0.25">
      <c r="A426" s="5">
        <v>1000017407</v>
      </c>
      <c r="B426">
        <v>2</v>
      </c>
      <c r="E426">
        <v>2</v>
      </c>
    </row>
    <row r="427" spans="1:5" x14ac:dyDescent="0.25">
      <c r="A427" s="5">
        <v>1000017408</v>
      </c>
      <c r="B427">
        <v>3</v>
      </c>
      <c r="E427">
        <v>3</v>
      </c>
    </row>
    <row r="428" spans="1:5" x14ac:dyDescent="0.25">
      <c r="A428" s="5">
        <v>1000017409</v>
      </c>
      <c r="B428">
        <v>1</v>
      </c>
      <c r="E428">
        <v>1</v>
      </c>
    </row>
    <row r="429" spans="1:5" x14ac:dyDescent="0.25">
      <c r="A429" s="5">
        <v>1000017410</v>
      </c>
      <c r="D429">
        <v>1</v>
      </c>
      <c r="E429">
        <v>1</v>
      </c>
    </row>
    <row r="430" spans="1:5" x14ac:dyDescent="0.25">
      <c r="A430" s="5">
        <v>1000017411</v>
      </c>
      <c r="D430">
        <v>1</v>
      </c>
      <c r="E430">
        <v>1</v>
      </c>
    </row>
    <row r="431" spans="1:5" x14ac:dyDescent="0.25">
      <c r="A431" s="5">
        <v>1000017412</v>
      </c>
      <c r="D431">
        <v>1</v>
      </c>
      <c r="E431">
        <v>1</v>
      </c>
    </row>
    <row r="432" spans="1:5" x14ac:dyDescent="0.25">
      <c r="A432" s="5">
        <v>1000017413</v>
      </c>
      <c r="D432">
        <v>1</v>
      </c>
      <c r="E432">
        <v>1</v>
      </c>
    </row>
    <row r="433" spans="1:5" x14ac:dyDescent="0.25">
      <c r="A433" s="5">
        <v>1000017414</v>
      </c>
      <c r="D433">
        <v>1</v>
      </c>
      <c r="E433">
        <v>1</v>
      </c>
    </row>
    <row r="434" spans="1:5" x14ac:dyDescent="0.25">
      <c r="A434" s="5">
        <v>1000017415</v>
      </c>
      <c r="D434">
        <v>1</v>
      </c>
      <c r="E434">
        <v>1</v>
      </c>
    </row>
    <row r="435" spans="1:5" x14ac:dyDescent="0.25">
      <c r="A435" s="5">
        <v>1000017416</v>
      </c>
      <c r="B435">
        <v>2</v>
      </c>
      <c r="E435">
        <v>2</v>
      </c>
    </row>
    <row r="436" spans="1:5" x14ac:dyDescent="0.25">
      <c r="A436" s="5">
        <v>1000017417</v>
      </c>
      <c r="B436">
        <v>2</v>
      </c>
      <c r="E436">
        <v>2</v>
      </c>
    </row>
    <row r="437" spans="1:5" x14ac:dyDescent="0.25">
      <c r="A437" s="5">
        <v>1000017418</v>
      </c>
      <c r="B437">
        <v>2</v>
      </c>
      <c r="E437">
        <v>2</v>
      </c>
    </row>
    <row r="438" spans="1:5" x14ac:dyDescent="0.25">
      <c r="A438" s="5">
        <v>1000017419</v>
      </c>
      <c r="B438">
        <v>1</v>
      </c>
      <c r="E438">
        <v>1</v>
      </c>
    </row>
    <row r="439" spans="1:5" x14ac:dyDescent="0.25">
      <c r="A439" s="5">
        <v>1000017420</v>
      </c>
      <c r="B439">
        <v>1</v>
      </c>
      <c r="E439">
        <v>1</v>
      </c>
    </row>
    <row r="440" spans="1:5" x14ac:dyDescent="0.25">
      <c r="A440" s="5">
        <v>1000017421</v>
      </c>
      <c r="B440">
        <v>1</v>
      </c>
      <c r="D440">
        <v>1</v>
      </c>
      <c r="E440">
        <v>2</v>
      </c>
    </row>
    <row r="441" spans="1:5" x14ac:dyDescent="0.25">
      <c r="A441" s="5">
        <v>1000017422</v>
      </c>
      <c r="B441">
        <v>6</v>
      </c>
      <c r="E441">
        <v>6</v>
      </c>
    </row>
    <row r="442" spans="1:5" x14ac:dyDescent="0.25">
      <c r="A442" s="5">
        <v>1000017423</v>
      </c>
      <c r="B442">
        <v>4</v>
      </c>
      <c r="D442">
        <v>1</v>
      </c>
      <c r="E442">
        <v>5</v>
      </c>
    </row>
    <row r="443" spans="1:5" x14ac:dyDescent="0.25">
      <c r="A443" s="5">
        <v>1000017424</v>
      </c>
      <c r="B443">
        <v>5</v>
      </c>
      <c r="E443">
        <v>5</v>
      </c>
    </row>
    <row r="444" spans="1:5" x14ac:dyDescent="0.25">
      <c r="A444" s="5">
        <v>1000017425</v>
      </c>
      <c r="D444">
        <v>5</v>
      </c>
      <c r="E444">
        <v>5</v>
      </c>
    </row>
    <row r="445" spans="1:5" x14ac:dyDescent="0.25">
      <c r="A445" s="5">
        <v>1000017426</v>
      </c>
      <c r="D445">
        <v>5</v>
      </c>
      <c r="E445">
        <v>5</v>
      </c>
    </row>
    <row r="446" spans="1:5" x14ac:dyDescent="0.25">
      <c r="A446" s="5">
        <v>1000017427</v>
      </c>
      <c r="D446">
        <v>6</v>
      </c>
      <c r="E446">
        <v>6</v>
      </c>
    </row>
    <row r="447" spans="1:5" x14ac:dyDescent="0.25">
      <c r="A447" s="5">
        <v>1000017428</v>
      </c>
      <c r="C447">
        <v>1</v>
      </c>
      <c r="E447">
        <v>1</v>
      </c>
    </row>
    <row r="448" spans="1:5" x14ac:dyDescent="0.25">
      <c r="A448" s="5">
        <v>1000017429</v>
      </c>
      <c r="C448">
        <v>1</v>
      </c>
      <c r="E448">
        <v>1</v>
      </c>
    </row>
    <row r="449" spans="1:5" x14ac:dyDescent="0.25">
      <c r="A449" s="5">
        <v>1000017430</v>
      </c>
      <c r="C449">
        <v>1</v>
      </c>
      <c r="E449">
        <v>1</v>
      </c>
    </row>
    <row r="450" spans="1:5" x14ac:dyDescent="0.25">
      <c r="A450" s="5">
        <v>1000017431</v>
      </c>
      <c r="C450">
        <v>1</v>
      </c>
      <c r="E450">
        <v>1</v>
      </c>
    </row>
    <row r="451" spans="1:5" x14ac:dyDescent="0.25">
      <c r="A451" s="5">
        <v>1000017432</v>
      </c>
      <c r="C451">
        <v>3</v>
      </c>
      <c r="E451">
        <v>3</v>
      </c>
    </row>
    <row r="452" spans="1:5" x14ac:dyDescent="0.25">
      <c r="A452" s="5">
        <v>1000017433</v>
      </c>
      <c r="C452">
        <v>1</v>
      </c>
      <c r="E452">
        <v>1</v>
      </c>
    </row>
    <row r="453" spans="1:5" x14ac:dyDescent="0.25">
      <c r="A453" s="5">
        <v>1000017434</v>
      </c>
      <c r="D453">
        <v>1</v>
      </c>
      <c r="E453">
        <v>1</v>
      </c>
    </row>
    <row r="454" spans="1:5" x14ac:dyDescent="0.25">
      <c r="A454" s="5">
        <v>1000017435</v>
      </c>
      <c r="B454">
        <v>1</v>
      </c>
      <c r="E454">
        <v>1</v>
      </c>
    </row>
    <row r="455" spans="1:5" x14ac:dyDescent="0.25">
      <c r="A455" s="5">
        <v>1000017436</v>
      </c>
      <c r="D455">
        <v>1</v>
      </c>
      <c r="E455">
        <v>1</v>
      </c>
    </row>
    <row r="456" spans="1:5" x14ac:dyDescent="0.25">
      <c r="A456" s="5">
        <v>1000017437</v>
      </c>
      <c r="D456">
        <v>1</v>
      </c>
      <c r="E456">
        <v>1</v>
      </c>
    </row>
    <row r="457" spans="1:5" x14ac:dyDescent="0.25">
      <c r="A457" s="5">
        <v>1000017439</v>
      </c>
      <c r="B457">
        <v>2</v>
      </c>
      <c r="D457">
        <v>5</v>
      </c>
      <c r="E457">
        <v>7</v>
      </c>
    </row>
    <row r="458" spans="1:5" x14ac:dyDescent="0.25">
      <c r="A458" s="5">
        <v>1000017440</v>
      </c>
      <c r="B458">
        <v>1</v>
      </c>
      <c r="E458">
        <v>1</v>
      </c>
    </row>
    <row r="459" spans="1:5" x14ac:dyDescent="0.25">
      <c r="A459" s="5">
        <v>1000017441</v>
      </c>
      <c r="B459">
        <v>1</v>
      </c>
      <c r="E459">
        <v>1</v>
      </c>
    </row>
    <row r="460" spans="1:5" x14ac:dyDescent="0.25">
      <c r="A460" s="5">
        <v>1000017442</v>
      </c>
      <c r="B460">
        <v>1</v>
      </c>
      <c r="E460">
        <v>1</v>
      </c>
    </row>
    <row r="461" spans="1:5" x14ac:dyDescent="0.25">
      <c r="A461" s="5">
        <v>1000017443</v>
      </c>
      <c r="B461">
        <v>1</v>
      </c>
      <c r="E461">
        <v>1</v>
      </c>
    </row>
    <row r="462" spans="1:5" x14ac:dyDescent="0.25">
      <c r="A462" s="5">
        <v>1000017444</v>
      </c>
      <c r="B462">
        <v>5</v>
      </c>
      <c r="E462">
        <v>5</v>
      </c>
    </row>
    <row r="463" spans="1:5" x14ac:dyDescent="0.25">
      <c r="A463" s="5">
        <v>1000017445</v>
      </c>
      <c r="B463">
        <v>1</v>
      </c>
      <c r="E463">
        <v>1</v>
      </c>
    </row>
    <row r="464" spans="1:5" x14ac:dyDescent="0.25">
      <c r="A464" s="5">
        <v>1000017446</v>
      </c>
      <c r="B464">
        <v>2</v>
      </c>
      <c r="E464">
        <v>2</v>
      </c>
    </row>
    <row r="465" spans="1:5" x14ac:dyDescent="0.25">
      <c r="A465" s="5">
        <v>1000017447</v>
      </c>
      <c r="B465">
        <v>1</v>
      </c>
      <c r="E465">
        <v>1</v>
      </c>
    </row>
    <row r="466" spans="1:5" x14ac:dyDescent="0.25">
      <c r="A466" s="5">
        <v>1000017448</v>
      </c>
      <c r="B466">
        <v>1</v>
      </c>
      <c r="E466">
        <v>1</v>
      </c>
    </row>
    <row r="467" spans="1:5" x14ac:dyDescent="0.25">
      <c r="A467" s="5">
        <v>1000017449</v>
      </c>
      <c r="B467">
        <v>1</v>
      </c>
      <c r="E467">
        <v>1</v>
      </c>
    </row>
    <row r="468" spans="1:5" x14ac:dyDescent="0.25">
      <c r="A468" s="5">
        <v>1000017450</v>
      </c>
      <c r="B468">
        <v>1</v>
      </c>
      <c r="E468">
        <v>1</v>
      </c>
    </row>
    <row r="469" spans="1:5" x14ac:dyDescent="0.25">
      <c r="A469" s="5">
        <v>1000017451</v>
      </c>
      <c r="B469">
        <v>1</v>
      </c>
      <c r="E469">
        <v>1</v>
      </c>
    </row>
    <row r="470" spans="1:5" x14ac:dyDescent="0.25">
      <c r="A470" s="5">
        <v>1000017452</v>
      </c>
      <c r="C470">
        <v>1</v>
      </c>
      <c r="E470">
        <v>1</v>
      </c>
    </row>
    <row r="471" spans="1:5" x14ac:dyDescent="0.25">
      <c r="A471" s="5">
        <v>1000017453</v>
      </c>
      <c r="C471">
        <v>1</v>
      </c>
      <c r="E471">
        <v>1</v>
      </c>
    </row>
    <row r="472" spans="1:5" x14ac:dyDescent="0.25">
      <c r="A472" s="5">
        <v>1000017454</v>
      </c>
      <c r="C472">
        <v>1</v>
      </c>
      <c r="E472">
        <v>1</v>
      </c>
    </row>
    <row r="473" spans="1:5" x14ac:dyDescent="0.25">
      <c r="A473" s="5">
        <v>1000017455</v>
      </c>
      <c r="D473">
        <v>1</v>
      </c>
      <c r="E473">
        <v>1</v>
      </c>
    </row>
    <row r="474" spans="1:5" x14ac:dyDescent="0.25">
      <c r="A474" s="5">
        <v>1000017456</v>
      </c>
      <c r="D474">
        <v>1</v>
      </c>
      <c r="E474">
        <v>1</v>
      </c>
    </row>
    <row r="475" spans="1:5" x14ac:dyDescent="0.25">
      <c r="A475" s="5">
        <v>1000017457</v>
      </c>
      <c r="D475">
        <v>1</v>
      </c>
      <c r="E475">
        <v>1</v>
      </c>
    </row>
    <row r="476" spans="1:5" x14ac:dyDescent="0.25">
      <c r="A476" s="5">
        <v>1000017458</v>
      </c>
      <c r="D476">
        <v>1</v>
      </c>
      <c r="E476">
        <v>1</v>
      </c>
    </row>
    <row r="477" spans="1:5" x14ac:dyDescent="0.25">
      <c r="A477" s="5">
        <v>1000017459</v>
      </c>
      <c r="B477">
        <v>6</v>
      </c>
      <c r="D477">
        <v>2</v>
      </c>
      <c r="E477">
        <v>8</v>
      </c>
    </row>
    <row r="478" spans="1:5" x14ac:dyDescent="0.25">
      <c r="A478" s="5">
        <v>1000017460</v>
      </c>
      <c r="B478">
        <v>1</v>
      </c>
      <c r="D478">
        <v>1</v>
      </c>
      <c r="E478">
        <v>2</v>
      </c>
    </row>
    <row r="479" spans="1:5" x14ac:dyDescent="0.25">
      <c r="A479" s="5">
        <v>1000017461</v>
      </c>
      <c r="B479">
        <v>1</v>
      </c>
      <c r="E479">
        <v>1</v>
      </c>
    </row>
    <row r="480" spans="1:5" x14ac:dyDescent="0.25">
      <c r="A480" s="5">
        <v>1000017462</v>
      </c>
      <c r="B480">
        <v>1</v>
      </c>
      <c r="E480">
        <v>1</v>
      </c>
    </row>
    <row r="481" spans="1:5" x14ac:dyDescent="0.25">
      <c r="A481" s="5">
        <v>1000017463</v>
      </c>
      <c r="B481">
        <v>1</v>
      </c>
      <c r="E481">
        <v>1</v>
      </c>
    </row>
    <row r="482" spans="1:5" x14ac:dyDescent="0.25">
      <c r="A482" s="5">
        <v>1000017464</v>
      </c>
      <c r="B482">
        <v>1</v>
      </c>
      <c r="E482">
        <v>1</v>
      </c>
    </row>
    <row r="483" spans="1:5" x14ac:dyDescent="0.25">
      <c r="A483" s="5">
        <v>1000017465</v>
      </c>
      <c r="B483">
        <v>1</v>
      </c>
      <c r="E483">
        <v>1</v>
      </c>
    </row>
    <row r="484" spans="1:5" x14ac:dyDescent="0.25">
      <c r="A484" s="5">
        <v>1000017466</v>
      </c>
      <c r="B484">
        <v>2</v>
      </c>
      <c r="E484">
        <v>2</v>
      </c>
    </row>
    <row r="485" spans="1:5" x14ac:dyDescent="0.25">
      <c r="A485" s="5">
        <v>1000017467</v>
      </c>
      <c r="C485">
        <v>2</v>
      </c>
      <c r="E485">
        <v>2</v>
      </c>
    </row>
    <row r="486" spans="1:5" x14ac:dyDescent="0.25">
      <c r="A486" s="5">
        <v>1000017468</v>
      </c>
      <c r="B486">
        <v>3</v>
      </c>
      <c r="E486">
        <v>3</v>
      </c>
    </row>
    <row r="487" spans="1:5" x14ac:dyDescent="0.25">
      <c r="A487" s="5">
        <v>1000017469</v>
      </c>
      <c r="D487">
        <v>1</v>
      </c>
      <c r="E487">
        <v>1</v>
      </c>
    </row>
    <row r="488" spans="1:5" x14ac:dyDescent="0.25">
      <c r="A488" s="5">
        <v>1000017470</v>
      </c>
      <c r="C488">
        <v>1</v>
      </c>
      <c r="E488">
        <v>1</v>
      </c>
    </row>
    <row r="489" spans="1:5" x14ac:dyDescent="0.25">
      <c r="A489" s="5">
        <v>1000017471</v>
      </c>
      <c r="B489">
        <v>1</v>
      </c>
      <c r="E489">
        <v>1</v>
      </c>
    </row>
    <row r="490" spans="1:5" x14ac:dyDescent="0.25">
      <c r="A490" s="5">
        <v>1000017472</v>
      </c>
      <c r="D490">
        <v>1</v>
      </c>
      <c r="E490">
        <v>1</v>
      </c>
    </row>
    <row r="491" spans="1:5" x14ac:dyDescent="0.25">
      <c r="A491" s="5">
        <v>1000017475</v>
      </c>
      <c r="D491">
        <v>1</v>
      </c>
      <c r="E491">
        <v>1</v>
      </c>
    </row>
    <row r="492" spans="1:5" x14ac:dyDescent="0.25">
      <c r="A492" s="5">
        <v>1000017476</v>
      </c>
      <c r="C492">
        <v>1</v>
      </c>
      <c r="D492">
        <v>1</v>
      </c>
      <c r="E492">
        <v>2</v>
      </c>
    </row>
    <row r="493" spans="1:5" x14ac:dyDescent="0.25">
      <c r="A493" s="5">
        <v>1000017477</v>
      </c>
      <c r="C493">
        <v>1</v>
      </c>
      <c r="D493">
        <v>1</v>
      </c>
      <c r="E493">
        <v>2</v>
      </c>
    </row>
    <row r="494" spans="1:5" x14ac:dyDescent="0.25">
      <c r="A494" s="5">
        <v>1000017478</v>
      </c>
      <c r="C494">
        <v>1</v>
      </c>
      <c r="E494">
        <v>1</v>
      </c>
    </row>
    <row r="495" spans="1:5" x14ac:dyDescent="0.25">
      <c r="A495" s="5">
        <v>1000017479</v>
      </c>
      <c r="B495">
        <v>1</v>
      </c>
      <c r="E495">
        <v>1</v>
      </c>
    </row>
    <row r="496" spans="1:5" x14ac:dyDescent="0.25">
      <c r="A496" s="5">
        <v>1000017480</v>
      </c>
      <c r="B496">
        <v>2</v>
      </c>
      <c r="E496">
        <v>2</v>
      </c>
    </row>
    <row r="497" spans="1:5" x14ac:dyDescent="0.25">
      <c r="A497" s="5">
        <v>1000017481</v>
      </c>
      <c r="B497">
        <v>2</v>
      </c>
      <c r="E497">
        <v>2</v>
      </c>
    </row>
    <row r="498" spans="1:5" x14ac:dyDescent="0.25">
      <c r="A498" s="5">
        <v>1000017482</v>
      </c>
      <c r="B498">
        <v>1</v>
      </c>
      <c r="E498">
        <v>1</v>
      </c>
    </row>
    <row r="499" spans="1:5" x14ac:dyDescent="0.25">
      <c r="A499" s="5">
        <v>1000017483</v>
      </c>
      <c r="B499">
        <v>2</v>
      </c>
      <c r="E499">
        <v>2</v>
      </c>
    </row>
    <row r="500" spans="1:5" x14ac:dyDescent="0.25">
      <c r="A500" s="5">
        <v>1000017484</v>
      </c>
      <c r="B500">
        <v>2</v>
      </c>
      <c r="E500">
        <v>2</v>
      </c>
    </row>
    <row r="501" spans="1:5" x14ac:dyDescent="0.25">
      <c r="A501" s="5">
        <v>1000017485</v>
      </c>
      <c r="C501">
        <v>2</v>
      </c>
      <c r="E501">
        <v>2</v>
      </c>
    </row>
    <row r="502" spans="1:5" x14ac:dyDescent="0.25">
      <c r="A502" s="5">
        <v>1000017486</v>
      </c>
      <c r="B502">
        <v>3</v>
      </c>
      <c r="E502">
        <v>3</v>
      </c>
    </row>
    <row r="503" spans="1:5" x14ac:dyDescent="0.25">
      <c r="A503" s="5">
        <v>1000017487</v>
      </c>
      <c r="B503">
        <v>3</v>
      </c>
      <c r="E503">
        <v>3</v>
      </c>
    </row>
    <row r="504" spans="1:5" x14ac:dyDescent="0.25">
      <c r="A504" s="5">
        <v>1000017488</v>
      </c>
      <c r="B504">
        <v>1</v>
      </c>
      <c r="D504">
        <v>1</v>
      </c>
      <c r="E504">
        <v>2</v>
      </c>
    </row>
    <row r="505" spans="1:5" x14ac:dyDescent="0.25">
      <c r="A505" s="5">
        <v>1000017489</v>
      </c>
      <c r="B505">
        <v>1</v>
      </c>
      <c r="E505">
        <v>1</v>
      </c>
    </row>
    <row r="506" spans="1:5" x14ac:dyDescent="0.25">
      <c r="A506" s="5">
        <v>1000017490</v>
      </c>
      <c r="D506">
        <v>1</v>
      </c>
      <c r="E506">
        <v>1</v>
      </c>
    </row>
    <row r="507" spans="1:5" x14ac:dyDescent="0.25">
      <c r="A507" s="5">
        <v>1000017491</v>
      </c>
      <c r="D507">
        <v>1</v>
      </c>
      <c r="E507">
        <v>1</v>
      </c>
    </row>
    <row r="508" spans="1:5" x14ac:dyDescent="0.25">
      <c r="A508" s="5">
        <v>1000017492</v>
      </c>
      <c r="C508">
        <v>1</v>
      </c>
      <c r="E508">
        <v>1</v>
      </c>
    </row>
    <row r="509" spans="1:5" x14ac:dyDescent="0.25">
      <c r="A509" s="5">
        <v>1000017493</v>
      </c>
      <c r="C509">
        <v>1</v>
      </c>
      <c r="E509">
        <v>1</v>
      </c>
    </row>
    <row r="510" spans="1:5" x14ac:dyDescent="0.25">
      <c r="A510" s="5">
        <v>1000017494</v>
      </c>
      <c r="B510">
        <v>2</v>
      </c>
      <c r="E510">
        <v>2</v>
      </c>
    </row>
    <row r="511" spans="1:5" x14ac:dyDescent="0.25">
      <c r="A511" s="5">
        <v>1000017495</v>
      </c>
      <c r="B511">
        <v>2</v>
      </c>
      <c r="E511">
        <v>2</v>
      </c>
    </row>
    <row r="512" spans="1:5" x14ac:dyDescent="0.25">
      <c r="A512" s="5">
        <v>1000017496</v>
      </c>
      <c r="B512">
        <v>1</v>
      </c>
      <c r="E512">
        <v>1</v>
      </c>
    </row>
    <row r="513" spans="1:5" x14ac:dyDescent="0.25">
      <c r="A513" s="5">
        <v>1000017497</v>
      </c>
      <c r="B513">
        <v>2</v>
      </c>
      <c r="E513">
        <v>2</v>
      </c>
    </row>
    <row r="514" spans="1:5" x14ac:dyDescent="0.25">
      <c r="A514" s="5">
        <v>1000017498</v>
      </c>
      <c r="B514">
        <v>2</v>
      </c>
      <c r="E514">
        <v>2</v>
      </c>
    </row>
    <row r="515" spans="1:5" x14ac:dyDescent="0.25">
      <c r="A515" s="5">
        <v>1000017499</v>
      </c>
      <c r="B515">
        <v>1</v>
      </c>
      <c r="E515">
        <v>1</v>
      </c>
    </row>
    <row r="516" spans="1:5" x14ac:dyDescent="0.25">
      <c r="A516" s="5">
        <v>1000017500</v>
      </c>
      <c r="B516">
        <v>1</v>
      </c>
      <c r="E516">
        <v>1</v>
      </c>
    </row>
    <row r="517" spans="1:5" x14ac:dyDescent="0.25">
      <c r="A517" s="5">
        <v>1000017501</v>
      </c>
      <c r="B517">
        <v>2</v>
      </c>
      <c r="E517">
        <v>2</v>
      </c>
    </row>
    <row r="518" spans="1:5" x14ac:dyDescent="0.25">
      <c r="A518" s="5">
        <v>1000017502</v>
      </c>
      <c r="B518">
        <v>2</v>
      </c>
      <c r="D518">
        <v>1</v>
      </c>
      <c r="E518">
        <v>3</v>
      </c>
    </row>
    <row r="519" spans="1:5" x14ac:dyDescent="0.25">
      <c r="A519" s="5">
        <v>1000017503</v>
      </c>
      <c r="B519">
        <v>3</v>
      </c>
      <c r="D519">
        <v>1</v>
      </c>
      <c r="E519">
        <v>4</v>
      </c>
    </row>
    <row r="520" spans="1:5" x14ac:dyDescent="0.25">
      <c r="A520" s="5">
        <v>1000017504</v>
      </c>
      <c r="D520">
        <v>1</v>
      </c>
      <c r="E520">
        <v>1</v>
      </c>
    </row>
    <row r="521" spans="1:5" x14ac:dyDescent="0.25">
      <c r="A521" s="5">
        <v>1000017505</v>
      </c>
      <c r="B521">
        <v>2</v>
      </c>
      <c r="E521">
        <v>2</v>
      </c>
    </row>
    <row r="522" spans="1:5" x14ac:dyDescent="0.25">
      <c r="A522" s="5">
        <v>1000017506</v>
      </c>
      <c r="B522">
        <v>1</v>
      </c>
      <c r="D522">
        <v>3</v>
      </c>
      <c r="E522">
        <v>4</v>
      </c>
    </row>
    <row r="523" spans="1:5" x14ac:dyDescent="0.25">
      <c r="A523" s="5">
        <v>1000017507</v>
      </c>
      <c r="B523">
        <v>1</v>
      </c>
      <c r="E523">
        <v>1</v>
      </c>
    </row>
    <row r="524" spans="1:5" x14ac:dyDescent="0.25">
      <c r="A524" s="5">
        <v>1000017508</v>
      </c>
      <c r="B524">
        <v>3</v>
      </c>
      <c r="E524">
        <v>3</v>
      </c>
    </row>
    <row r="525" spans="1:5" x14ac:dyDescent="0.25">
      <c r="A525" s="5">
        <v>1000017509</v>
      </c>
      <c r="B525">
        <v>1</v>
      </c>
      <c r="E525">
        <v>1</v>
      </c>
    </row>
    <row r="526" spans="1:5" x14ac:dyDescent="0.25">
      <c r="A526" s="5">
        <v>1000017510</v>
      </c>
      <c r="B526">
        <v>4</v>
      </c>
      <c r="E526">
        <v>4</v>
      </c>
    </row>
    <row r="527" spans="1:5" x14ac:dyDescent="0.25">
      <c r="A527" s="5">
        <v>1000017511</v>
      </c>
      <c r="D527">
        <v>2</v>
      </c>
      <c r="E527">
        <v>2</v>
      </c>
    </row>
    <row r="528" spans="1:5" x14ac:dyDescent="0.25">
      <c r="A528" s="5">
        <v>1000017512</v>
      </c>
      <c r="D528">
        <v>1</v>
      </c>
      <c r="E528">
        <v>1</v>
      </c>
    </row>
    <row r="529" spans="1:5" x14ac:dyDescent="0.25">
      <c r="A529" s="5">
        <v>1000017513</v>
      </c>
      <c r="D529">
        <v>1</v>
      </c>
      <c r="E529">
        <v>1</v>
      </c>
    </row>
    <row r="530" spans="1:5" x14ac:dyDescent="0.25">
      <c r="A530" s="5">
        <v>1000017514</v>
      </c>
      <c r="B530">
        <v>1</v>
      </c>
      <c r="E530">
        <v>1</v>
      </c>
    </row>
    <row r="531" spans="1:5" x14ac:dyDescent="0.25">
      <c r="A531" s="5">
        <v>1000017515</v>
      </c>
      <c r="D531">
        <v>1</v>
      </c>
      <c r="E531">
        <v>1</v>
      </c>
    </row>
    <row r="532" spans="1:5" x14ac:dyDescent="0.25">
      <c r="A532" s="5">
        <v>1000017516</v>
      </c>
      <c r="D532">
        <v>1</v>
      </c>
      <c r="E532">
        <v>1</v>
      </c>
    </row>
    <row r="533" spans="1:5" x14ac:dyDescent="0.25">
      <c r="A533" s="5">
        <v>1000017517</v>
      </c>
      <c r="D533">
        <v>1</v>
      </c>
      <c r="E533">
        <v>1</v>
      </c>
    </row>
    <row r="534" spans="1:5" x14ac:dyDescent="0.25">
      <c r="A534" s="5">
        <v>1000017518</v>
      </c>
      <c r="B534">
        <v>1</v>
      </c>
      <c r="E534">
        <v>1</v>
      </c>
    </row>
    <row r="535" spans="1:5" x14ac:dyDescent="0.25">
      <c r="A535" s="5">
        <v>1000017519</v>
      </c>
      <c r="D535">
        <v>1</v>
      </c>
      <c r="E535">
        <v>1</v>
      </c>
    </row>
    <row r="536" spans="1:5" x14ac:dyDescent="0.25">
      <c r="A536" s="5">
        <v>1000017520</v>
      </c>
      <c r="B536">
        <v>2</v>
      </c>
      <c r="E536">
        <v>2</v>
      </c>
    </row>
    <row r="537" spans="1:5" x14ac:dyDescent="0.25">
      <c r="A537" s="5">
        <v>1000017521</v>
      </c>
      <c r="B537">
        <v>2</v>
      </c>
      <c r="E537">
        <v>2</v>
      </c>
    </row>
    <row r="538" spans="1:5" x14ac:dyDescent="0.25">
      <c r="A538" s="5">
        <v>1000017522</v>
      </c>
      <c r="B538">
        <v>2</v>
      </c>
      <c r="E538">
        <v>2</v>
      </c>
    </row>
    <row r="539" spans="1:5" x14ac:dyDescent="0.25">
      <c r="A539" s="5">
        <v>1000017523</v>
      </c>
      <c r="B539">
        <v>2</v>
      </c>
      <c r="E539">
        <v>2</v>
      </c>
    </row>
    <row r="540" spans="1:5" x14ac:dyDescent="0.25">
      <c r="A540" s="5">
        <v>1000017524</v>
      </c>
      <c r="B540">
        <v>1</v>
      </c>
      <c r="E540">
        <v>1</v>
      </c>
    </row>
    <row r="541" spans="1:5" x14ac:dyDescent="0.25">
      <c r="A541" s="5">
        <v>1000017525</v>
      </c>
      <c r="B541">
        <v>1</v>
      </c>
      <c r="D541">
        <v>2</v>
      </c>
      <c r="E541">
        <v>3</v>
      </c>
    </row>
    <row r="542" spans="1:5" x14ac:dyDescent="0.25">
      <c r="A542" s="5">
        <v>1000017526</v>
      </c>
      <c r="B542">
        <v>1</v>
      </c>
      <c r="E542">
        <v>1</v>
      </c>
    </row>
    <row r="543" spans="1:5" x14ac:dyDescent="0.25">
      <c r="A543" s="5">
        <v>1000017527</v>
      </c>
      <c r="B543">
        <v>2</v>
      </c>
      <c r="D543">
        <v>1</v>
      </c>
      <c r="E543">
        <v>3</v>
      </c>
    </row>
    <row r="544" spans="1:5" x14ac:dyDescent="0.25">
      <c r="A544" s="5">
        <v>1000017528</v>
      </c>
      <c r="C544">
        <v>3</v>
      </c>
      <c r="E544">
        <v>3</v>
      </c>
    </row>
    <row r="545" spans="1:5" x14ac:dyDescent="0.25">
      <c r="A545" s="5">
        <v>1000017529</v>
      </c>
      <c r="C545">
        <v>1</v>
      </c>
      <c r="E545">
        <v>1</v>
      </c>
    </row>
    <row r="546" spans="1:5" x14ac:dyDescent="0.25">
      <c r="A546" s="5">
        <v>1000017531</v>
      </c>
      <c r="C546">
        <v>1</v>
      </c>
      <c r="E546">
        <v>1</v>
      </c>
    </row>
    <row r="547" spans="1:5" x14ac:dyDescent="0.25">
      <c r="A547" s="5">
        <v>1000017532</v>
      </c>
      <c r="B547">
        <v>3</v>
      </c>
      <c r="E547">
        <v>3</v>
      </c>
    </row>
    <row r="548" spans="1:5" x14ac:dyDescent="0.25">
      <c r="A548" s="5">
        <v>1000017533</v>
      </c>
      <c r="B548">
        <v>3</v>
      </c>
      <c r="E548">
        <v>3</v>
      </c>
    </row>
    <row r="549" spans="1:5" x14ac:dyDescent="0.25">
      <c r="A549" s="5">
        <v>1000017534</v>
      </c>
      <c r="B549">
        <v>2</v>
      </c>
      <c r="E549">
        <v>2</v>
      </c>
    </row>
    <row r="550" spans="1:5" x14ac:dyDescent="0.25">
      <c r="A550" s="5">
        <v>1000017535</v>
      </c>
      <c r="C550">
        <v>1</v>
      </c>
      <c r="E550">
        <v>1</v>
      </c>
    </row>
    <row r="551" spans="1:5" x14ac:dyDescent="0.25">
      <c r="A551" s="5">
        <v>1000017536</v>
      </c>
      <c r="B551">
        <v>1</v>
      </c>
      <c r="E551">
        <v>1</v>
      </c>
    </row>
    <row r="552" spans="1:5" x14ac:dyDescent="0.25">
      <c r="A552" s="5">
        <v>1000017537</v>
      </c>
      <c r="B552">
        <v>1</v>
      </c>
      <c r="E552">
        <v>1</v>
      </c>
    </row>
    <row r="553" spans="1:5" x14ac:dyDescent="0.25">
      <c r="A553" s="5">
        <v>1000017538</v>
      </c>
      <c r="B553">
        <v>1</v>
      </c>
      <c r="E553">
        <v>1</v>
      </c>
    </row>
    <row r="554" spans="1:5" x14ac:dyDescent="0.25">
      <c r="A554" s="5">
        <v>1000017539</v>
      </c>
      <c r="C554">
        <v>1</v>
      </c>
      <c r="E554">
        <v>1</v>
      </c>
    </row>
    <row r="555" spans="1:5" x14ac:dyDescent="0.25">
      <c r="A555" s="5">
        <v>1000017540</v>
      </c>
      <c r="B555">
        <v>3</v>
      </c>
      <c r="D555">
        <v>1</v>
      </c>
      <c r="E555">
        <v>4</v>
      </c>
    </row>
    <row r="556" spans="1:5" x14ac:dyDescent="0.25">
      <c r="A556" s="5">
        <v>1000017541</v>
      </c>
      <c r="C556">
        <v>1</v>
      </c>
      <c r="E556">
        <v>1</v>
      </c>
    </row>
    <row r="557" spans="1:5" x14ac:dyDescent="0.25">
      <c r="A557" s="5">
        <v>1000017542</v>
      </c>
      <c r="B557">
        <v>4</v>
      </c>
      <c r="E557">
        <v>4</v>
      </c>
    </row>
    <row r="558" spans="1:5" x14ac:dyDescent="0.25">
      <c r="A558" s="5">
        <v>1000017543</v>
      </c>
      <c r="B558">
        <v>2</v>
      </c>
      <c r="E558">
        <v>2</v>
      </c>
    </row>
    <row r="559" spans="1:5" x14ac:dyDescent="0.25">
      <c r="A559" s="5">
        <v>1000017544</v>
      </c>
      <c r="C559">
        <v>1</v>
      </c>
      <c r="E559">
        <v>1</v>
      </c>
    </row>
    <row r="560" spans="1:5" x14ac:dyDescent="0.25">
      <c r="A560" s="5">
        <v>1000017545</v>
      </c>
      <c r="B560">
        <v>2</v>
      </c>
      <c r="E560">
        <v>2</v>
      </c>
    </row>
    <row r="561" spans="1:5" x14ac:dyDescent="0.25">
      <c r="A561" s="5">
        <v>1000017546</v>
      </c>
      <c r="D561">
        <v>2</v>
      </c>
      <c r="E561">
        <v>2</v>
      </c>
    </row>
    <row r="562" spans="1:5" x14ac:dyDescent="0.25">
      <c r="A562" s="5">
        <v>1000017547</v>
      </c>
      <c r="B562">
        <v>1</v>
      </c>
      <c r="D562">
        <v>1</v>
      </c>
      <c r="E562">
        <v>2</v>
      </c>
    </row>
    <row r="563" spans="1:5" x14ac:dyDescent="0.25">
      <c r="A563" s="5">
        <v>1000017548</v>
      </c>
      <c r="B563">
        <v>2</v>
      </c>
      <c r="E563">
        <v>2</v>
      </c>
    </row>
    <row r="564" spans="1:5" x14ac:dyDescent="0.25">
      <c r="A564" s="5">
        <v>1000017549</v>
      </c>
      <c r="B564">
        <v>1</v>
      </c>
      <c r="D564">
        <v>2</v>
      </c>
      <c r="E564">
        <v>3</v>
      </c>
    </row>
    <row r="565" spans="1:5" x14ac:dyDescent="0.25">
      <c r="A565" s="5">
        <v>1000017550</v>
      </c>
      <c r="B565">
        <v>3</v>
      </c>
      <c r="E565">
        <v>3</v>
      </c>
    </row>
    <row r="566" spans="1:5" x14ac:dyDescent="0.25">
      <c r="A566" s="5">
        <v>1000017551</v>
      </c>
      <c r="B566">
        <v>6</v>
      </c>
      <c r="E566">
        <v>6</v>
      </c>
    </row>
    <row r="567" spans="1:5" x14ac:dyDescent="0.25">
      <c r="A567" s="5">
        <v>1000017552</v>
      </c>
      <c r="B567">
        <v>1</v>
      </c>
      <c r="E567">
        <v>1</v>
      </c>
    </row>
    <row r="568" spans="1:5" x14ac:dyDescent="0.25">
      <c r="A568" s="5">
        <v>1000017553</v>
      </c>
      <c r="B568">
        <v>1</v>
      </c>
      <c r="E568">
        <v>1</v>
      </c>
    </row>
    <row r="569" spans="1:5" x14ac:dyDescent="0.25">
      <c r="A569" s="5">
        <v>1000017554</v>
      </c>
      <c r="B569">
        <v>1</v>
      </c>
      <c r="E569">
        <v>1</v>
      </c>
    </row>
    <row r="570" spans="1:5" x14ac:dyDescent="0.25">
      <c r="A570" s="5">
        <v>1000017555</v>
      </c>
      <c r="B570">
        <v>1</v>
      </c>
      <c r="E570">
        <v>1</v>
      </c>
    </row>
    <row r="571" spans="1:5" x14ac:dyDescent="0.25">
      <c r="A571" s="5">
        <v>1000017556</v>
      </c>
      <c r="B571">
        <v>1</v>
      </c>
      <c r="D571">
        <v>1</v>
      </c>
      <c r="E571">
        <v>2</v>
      </c>
    </row>
    <row r="572" spans="1:5" x14ac:dyDescent="0.25">
      <c r="A572" s="5">
        <v>1000017557</v>
      </c>
      <c r="B572">
        <v>1</v>
      </c>
      <c r="D572">
        <v>1</v>
      </c>
      <c r="E572">
        <v>2</v>
      </c>
    </row>
    <row r="573" spans="1:5" x14ac:dyDescent="0.25">
      <c r="A573" s="5">
        <v>1000017558</v>
      </c>
      <c r="B573">
        <v>1</v>
      </c>
      <c r="E573">
        <v>1</v>
      </c>
    </row>
    <row r="574" spans="1:5" x14ac:dyDescent="0.25">
      <c r="A574" s="5">
        <v>1000017559</v>
      </c>
      <c r="B574">
        <v>1</v>
      </c>
      <c r="E574">
        <v>1</v>
      </c>
    </row>
    <row r="575" spans="1:5" x14ac:dyDescent="0.25">
      <c r="A575" s="5">
        <v>1000017560</v>
      </c>
      <c r="B575">
        <v>1</v>
      </c>
      <c r="E575">
        <v>1</v>
      </c>
    </row>
    <row r="576" spans="1:5" x14ac:dyDescent="0.25">
      <c r="A576" s="5">
        <v>1000017561</v>
      </c>
      <c r="B576">
        <v>1</v>
      </c>
      <c r="E576">
        <v>1</v>
      </c>
    </row>
    <row r="577" spans="1:5" x14ac:dyDescent="0.25">
      <c r="A577" s="5">
        <v>1000017562</v>
      </c>
      <c r="B577">
        <v>1</v>
      </c>
      <c r="E577">
        <v>1</v>
      </c>
    </row>
    <row r="578" spans="1:5" x14ac:dyDescent="0.25">
      <c r="A578" s="5">
        <v>1000017563</v>
      </c>
      <c r="D578">
        <v>1</v>
      </c>
      <c r="E578">
        <v>1</v>
      </c>
    </row>
    <row r="579" spans="1:5" x14ac:dyDescent="0.25">
      <c r="A579" s="5">
        <v>1000017564</v>
      </c>
      <c r="B579">
        <v>4</v>
      </c>
      <c r="E579">
        <v>4</v>
      </c>
    </row>
    <row r="580" spans="1:5" x14ac:dyDescent="0.25">
      <c r="A580" s="5">
        <v>1000017565</v>
      </c>
      <c r="B580">
        <v>1</v>
      </c>
      <c r="E580">
        <v>1</v>
      </c>
    </row>
    <row r="581" spans="1:5" x14ac:dyDescent="0.25">
      <c r="A581" s="5">
        <v>1000017566</v>
      </c>
      <c r="C581">
        <v>1</v>
      </c>
      <c r="E581">
        <v>1</v>
      </c>
    </row>
    <row r="582" spans="1:5" x14ac:dyDescent="0.25">
      <c r="A582" s="5">
        <v>1000017567</v>
      </c>
      <c r="C582">
        <v>1</v>
      </c>
      <c r="E582">
        <v>1</v>
      </c>
    </row>
    <row r="583" spans="1:5" x14ac:dyDescent="0.25">
      <c r="A583" s="5">
        <v>1000017568</v>
      </c>
      <c r="C583">
        <v>1</v>
      </c>
      <c r="E583">
        <v>1</v>
      </c>
    </row>
    <row r="584" spans="1:5" x14ac:dyDescent="0.25">
      <c r="A584" s="5">
        <v>1000017569</v>
      </c>
      <c r="C584">
        <v>2</v>
      </c>
      <c r="E584">
        <v>2</v>
      </c>
    </row>
    <row r="585" spans="1:5" x14ac:dyDescent="0.25">
      <c r="A585" s="5">
        <v>1000017570</v>
      </c>
      <c r="C585">
        <v>2</v>
      </c>
      <c r="E585">
        <v>2</v>
      </c>
    </row>
    <row r="586" spans="1:5" x14ac:dyDescent="0.25">
      <c r="A586" s="5">
        <v>1000017571</v>
      </c>
      <c r="B586">
        <v>1</v>
      </c>
      <c r="D586">
        <v>1</v>
      </c>
      <c r="E586">
        <v>2</v>
      </c>
    </row>
    <row r="587" spans="1:5" x14ac:dyDescent="0.25">
      <c r="A587" s="5">
        <v>1000017572</v>
      </c>
      <c r="D587">
        <v>1</v>
      </c>
      <c r="E587">
        <v>1</v>
      </c>
    </row>
    <row r="588" spans="1:5" x14ac:dyDescent="0.25">
      <c r="A588" s="5">
        <v>1000017574</v>
      </c>
      <c r="B588">
        <v>1</v>
      </c>
      <c r="D588">
        <v>1</v>
      </c>
      <c r="E588">
        <v>2</v>
      </c>
    </row>
    <row r="589" spans="1:5" x14ac:dyDescent="0.25">
      <c r="A589" s="5">
        <v>1000017576</v>
      </c>
      <c r="B589">
        <v>2</v>
      </c>
      <c r="E589">
        <v>2</v>
      </c>
    </row>
    <row r="590" spans="1:5" x14ac:dyDescent="0.25">
      <c r="A590" s="5">
        <v>1000017577</v>
      </c>
      <c r="B590">
        <v>1</v>
      </c>
      <c r="D590">
        <v>1</v>
      </c>
      <c r="E590">
        <v>2</v>
      </c>
    </row>
    <row r="591" spans="1:5" x14ac:dyDescent="0.25">
      <c r="A591" s="5">
        <v>1000017578</v>
      </c>
      <c r="B591">
        <v>1</v>
      </c>
      <c r="E591">
        <v>1</v>
      </c>
    </row>
    <row r="592" spans="1:5" x14ac:dyDescent="0.25">
      <c r="A592" s="5">
        <v>1000017579</v>
      </c>
      <c r="B592">
        <v>1</v>
      </c>
      <c r="E592">
        <v>1</v>
      </c>
    </row>
    <row r="593" spans="1:5" x14ac:dyDescent="0.25">
      <c r="A593" s="5">
        <v>1000017580</v>
      </c>
      <c r="B593">
        <v>1</v>
      </c>
      <c r="E593">
        <v>1</v>
      </c>
    </row>
    <row r="594" spans="1:5" x14ac:dyDescent="0.25">
      <c r="A594" s="5">
        <v>1000017581</v>
      </c>
      <c r="B594">
        <v>2</v>
      </c>
      <c r="E594">
        <v>2</v>
      </c>
    </row>
    <row r="595" spans="1:5" x14ac:dyDescent="0.25">
      <c r="A595" s="5">
        <v>1000017582</v>
      </c>
      <c r="B595">
        <v>2</v>
      </c>
      <c r="E595">
        <v>2</v>
      </c>
    </row>
    <row r="596" spans="1:5" x14ac:dyDescent="0.25">
      <c r="A596" s="5">
        <v>1000017583</v>
      </c>
      <c r="B596">
        <v>1</v>
      </c>
      <c r="E596">
        <v>1</v>
      </c>
    </row>
    <row r="597" spans="1:5" x14ac:dyDescent="0.25">
      <c r="A597" s="5">
        <v>1000017584</v>
      </c>
      <c r="B597">
        <v>1</v>
      </c>
      <c r="E597">
        <v>1</v>
      </c>
    </row>
    <row r="598" spans="1:5" x14ac:dyDescent="0.25">
      <c r="A598" s="5">
        <v>1000017585</v>
      </c>
      <c r="B598">
        <v>2</v>
      </c>
      <c r="E598">
        <v>2</v>
      </c>
    </row>
    <row r="599" spans="1:5" x14ac:dyDescent="0.25">
      <c r="A599" s="5">
        <v>1000017586</v>
      </c>
      <c r="B599">
        <v>1</v>
      </c>
      <c r="E599">
        <v>1</v>
      </c>
    </row>
    <row r="600" spans="1:5" x14ac:dyDescent="0.25">
      <c r="A600" s="5">
        <v>1000017587</v>
      </c>
      <c r="D600">
        <v>1</v>
      </c>
      <c r="E600">
        <v>1</v>
      </c>
    </row>
    <row r="601" spans="1:5" x14ac:dyDescent="0.25">
      <c r="A601" s="5">
        <v>1000017588</v>
      </c>
      <c r="D601">
        <v>1</v>
      </c>
      <c r="E601">
        <v>1</v>
      </c>
    </row>
    <row r="602" spans="1:5" x14ac:dyDescent="0.25">
      <c r="A602" s="5">
        <v>1000017589</v>
      </c>
      <c r="D602">
        <v>1</v>
      </c>
      <c r="E602">
        <v>1</v>
      </c>
    </row>
    <row r="603" spans="1:5" x14ac:dyDescent="0.25">
      <c r="A603" s="5">
        <v>1000017590</v>
      </c>
      <c r="B603">
        <v>6</v>
      </c>
      <c r="E603">
        <v>6</v>
      </c>
    </row>
    <row r="604" spans="1:5" x14ac:dyDescent="0.25">
      <c r="A604" s="5">
        <v>1000017591</v>
      </c>
      <c r="B604">
        <v>1</v>
      </c>
      <c r="D604">
        <v>3</v>
      </c>
      <c r="E604">
        <v>4</v>
      </c>
    </row>
    <row r="605" spans="1:5" x14ac:dyDescent="0.25">
      <c r="A605" s="5">
        <v>1000017592</v>
      </c>
      <c r="B605">
        <v>1</v>
      </c>
      <c r="E605">
        <v>1</v>
      </c>
    </row>
    <row r="606" spans="1:5" x14ac:dyDescent="0.25">
      <c r="A606" s="5">
        <v>1000017593</v>
      </c>
      <c r="B606">
        <v>4</v>
      </c>
      <c r="E606">
        <v>4</v>
      </c>
    </row>
    <row r="607" spans="1:5" x14ac:dyDescent="0.25">
      <c r="A607" s="5">
        <v>1000017594</v>
      </c>
      <c r="B607">
        <v>5</v>
      </c>
      <c r="E607">
        <v>5</v>
      </c>
    </row>
    <row r="608" spans="1:5" x14ac:dyDescent="0.25">
      <c r="A608" s="5">
        <v>1000017595</v>
      </c>
      <c r="C608">
        <v>1</v>
      </c>
      <c r="E608">
        <v>1</v>
      </c>
    </row>
    <row r="609" spans="1:5" x14ac:dyDescent="0.25">
      <c r="A609" s="5">
        <v>1000017596</v>
      </c>
      <c r="B609">
        <v>4</v>
      </c>
      <c r="E609">
        <v>4</v>
      </c>
    </row>
    <row r="610" spans="1:5" x14ac:dyDescent="0.25">
      <c r="A610" s="5">
        <v>1000017597</v>
      </c>
      <c r="B610">
        <v>1</v>
      </c>
      <c r="D610">
        <v>1</v>
      </c>
      <c r="E610">
        <v>2</v>
      </c>
    </row>
    <row r="611" spans="1:5" x14ac:dyDescent="0.25">
      <c r="A611" s="5">
        <v>1000017598</v>
      </c>
      <c r="B611">
        <v>2</v>
      </c>
      <c r="E611">
        <v>2</v>
      </c>
    </row>
    <row r="612" spans="1:5" x14ac:dyDescent="0.25">
      <c r="A612" s="5">
        <v>1000017599</v>
      </c>
      <c r="B612">
        <v>1</v>
      </c>
      <c r="E612">
        <v>1</v>
      </c>
    </row>
    <row r="613" spans="1:5" x14ac:dyDescent="0.25">
      <c r="A613" s="5">
        <v>1000017600</v>
      </c>
      <c r="B613">
        <v>1</v>
      </c>
      <c r="E613">
        <v>1</v>
      </c>
    </row>
    <row r="614" spans="1:5" x14ac:dyDescent="0.25">
      <c r="A614" s="5">
        <v>1000017601</v>
      </c>
      <c r="B614">
        <v>3</v>
      </c>
      <c r="E614">
        <v>3</v>
      </c>
    </row>
    <row r="615" spans="1:5" x14ac:dyDescent="0.25">
      <c r="A615" s="5">
        <v>1000017602</v>
      </c>
      <c r="B615">
        <v>1</v>
      </c>
      <c r="E615">
        <v>1</v>
      </c>
    </row>
    <row r="616" spans="1:5" x14ac:dyDescent="0.25">
      <c r="A616" s="5">
        <v>1000017603</v>
      </c>
      <c r="B616">
        <v>1</v>
      </c>
      <c r="E616">
        <v>1</v>
      </c>
    </row>
    <row r="617" spans="1:5" x14ac:dyDescent="0.25">
      <c r="A617" s="5">
        <v>1000017604</v>
      </c>
      <c r="B617">
        <v>1</v>
      </c>
      <c r="E617">
        <v>1</v>
      </c>
    </row>
    <row r="618" spans="1:5" x14ac:dyDescent="0.25">
      <c r="A618" s="5">
        <v>1000017605</v>
      </c>
      <c r="B618">
        <v>2</v>
      </c>
      <c r="D618">
        <v>1</v>
      </c>
      <c r="E618">
        <v>3</v>
      </c>
    </row>
    <row r="619" spans="1:5" x14ac:dyDescent="0.25">
      <c r="A619" s="5">
        <v>1000017606</v>
      </c>
      <c r="C619">
        <v>1</v>
      </c>
      <c r="E619">
        <v>1</v>
      </c>
    </row>
    <row r="620" spans="1:5" x14ac:dyDescent="0.25">
      <c r="A620" s="5">
        <v>1000017607</v>
      </c>
      <c r="C620">
        <v>1</v>
      </c>
      <c r="E620">
        <v>1</v>
      </c>
    </row>
    <row r="621" spans="1:5" x14ac:dyDescent="0.25">
      <c r="A621" s="5">
        <v>1000017608</v>
      </c>
      <c r="D621">
        <v>2</v>
      </c>
      <c r="E621">
        <v>2</v>
      </c>
    </row>
    <row r="622" spans="1:5" x14ac:dyDescent="0.25">
      <c r="A622" s="5">
        <v>1000017609</v>
      </c>
      <c r="B622">
        <v>1</v>
      </c>
      <c r="D622">
        <v>1</v>
      </c>
      <c r="E622">
        <v>2</v>
      </c>
    </row>
    <row r="623" spans="1:5" x14ac:dyDescent="0.25">
      <c r="A623" s="5">
        <v>1000017610</v>
      </c>
      <c r="B623">
        <v>1</v>
      </c>
      <c r="D623">
        <v>1</v>
      </c>
      <c r="E623">
        <v>2</v>
      </c>
    </row>
    <row r="624" spans="1:5" x14ac:dyDescent="0.25">
      <c r="A624" s="5">
        <v>1000017611</v>
      </c>
      <c r="B624">
        <v>1</v>
      </c>
      <c r="D624">
        <v>1</v>
      </c>
      <c r="E624">
        <v>2</v>
      </c>
    </row>
    <row r="625" spans="1:5" x14ac:dyDescent="0.25">
      <c r="A625" s="5">
        <v>1000017612</v>
      </c>
      <c r="B625">
        <v>2</v>
      </c>
      <c r="D625">
        <v>4</v>
      </c>
      <c r="E625">
        <v>6</v>
      </c>
    </row>
    <row r="626" spans="1:5" x14ac:dyDescent="0.25">
      <c r="A626" s="5">
        <v>1000017613</v>
      </c>
      <c r="B626">
        <v>3</v>
      </c>
      <c r="D626">
        <v>3</v>
      </c>
      <c r="E626">
        <v>6</v>
      </c>
    </row>
    <row r="627" spans="1:5" x14ac:dyDescent="0.25">
      <c r="A627" s="5">
        <v>1000017614</v>
      </c>
      <c r="B627">
        <v>1</v>
      </c>
      <c r="E627">
        <v>1</v>
      </c>
    </row>
    <row r="628" spans="1:5" x14ac:dyDescent="0.25">
      <c r="A628" s="5">
        <v>1000017615</v>
      </c>
      <c r="B628">
        <v>2</v>
      </c>
      <c r="E628">
        <v>2</v>
      </c>
    </row>
    <row r="629" spans="1:5" x14ac:dyDescent="0.25">
      <c r="A629" s="5">
        <v>1000017616</v>
      </c>
      <c r="B629">
        <v>4</v>
      </c>
      <c r="E629">
        <v>4</v>
      </c>
    </row>
    <row r="630" spans="1:5" x14ac:dyDescent="0.25">
      <c r="A630" s="5">
        <v>1000017617</v>
      </c>
      <c r="B630">
        <v>1</v>
      </c>
      <c r="E630">
        <v>1</v>
      </c>
    </row>
    <row r="631" spans="1:5" x14ac:dyDescent="0.25">
      <c r="A631" s="5">
        <v>1000017618</v>
      </c>
      <c r="B631">
        <v>6</v>
      </c>
      <c r="D631">
        <v>1</v>
      </c>
      <c r="E631">
        <v>7</v>
      </c>
    </row>
    <row r="632" spans="1:5" x14ac:dyDescent="0.25">
      <c r="A632" s="5">
        <v>1000017619</v>
      </c>
      <c r="B632">
        <v>2</v>
      </c>
      <c r="E632">
        <v>2</v>
      </c>
    </row>
    <row r="633" spans="1:5" x14ac:dyDescent="0.25">
      <c r="A633" s="5">
        <v>1000017620</v>
      </c>
      <c r="B633">
        <v>4</v>
      </c>
      <c r="E633">
        <v>4</v>
      </c>
    </row>
    <row r="634" spans="1:5" x14ac:dyDescent="0.25">
      <c r="A634" s="5">
        <v>1000017621</v>
      </c>
      <c r="B634">
        <v>1</v>
      </c>
      <c r="D634">
        <v>1</v>
      </c>
      <c r="E634">
        <v>2</v>
      </c>
    </row>
    <row r="635" spans="1:5" x14ac:dyDescent="0.25">
      <c r="A635" s="5">
        <v>1000017623</v>
      </c>
      <c r="B635">
        <v>6</v>
      </c>
      <c r="D635">
        <v>3</v>
      </c>
      <c r="E635">
        <v>9</v>
      </c>
    </row>
    <row r="636" spans="1:5" x14ac:dyDescent="0.25">
      <c r="A636" s="5">
        <v>1000017624</v>
      </c>
      <c r="B636">
        <v>1</v>
      </c>
      <c r="E636">
        <v>1</v>
      </c>
    </row>
    <row r="637" spans="1:5" x14ac:dyDescent="0.25">
      <c r="A637" s="5">
        <v>1000017625</v>
      </c>
      <c r="D637">
        <v>1</v>
      </c>
      <c r="E637">
        <v>1</v>
      </c>
    </row>
    <row r="638" spans="1:5" x14ac:dyDescent="0.25">
      <c r="A638" s="5">
        <v>1000017626</v>
      </c>
      <c r="B638">
        <v>1</v>
      </c>
      <c r="E638">
        <v>1</v>
      </c>
    </row>
    <row r="639" spans="1:5" x14ac:dyDescent="0.25">
      <c r="A639" s="5">
        <v>1000017627</v>
      </c>
      <c r="D639">
        <v>1</v>
      </c>
      <c r="E639">
        <v>1</v>
      </c>
    </row>
    <row r="640" spans="1:5" x14ac:dyDescent="0.25">
      <c r="A640" s="5">
        <v>1000017628</v>
      </c>
      <c r="D640">
        <v>1</v>
      </c>
      <c r="E640">
        <v>1</v>
      </c>
    </row>
    <row r="641" spans="1:5" x14ac:dyDescent="0.25">
      <c r="A641" s="5">
        <v>1000017629</v>
      </c>
      <c r="B641">
        <v>1</v>
      </c>
      <c r="D641">
        <v>1</v>
      </c>
      <c r="E641">
        <v>2</v>
      </c>
    </row>
    <row r="642" spans="1:5" x14ac:dyDescent="0.25">
      <c r="A642" s="5">
        <v>1000017630</v>
      </c>
      <c r="B642">
        <v>1</v>
      </c>
      <c r="E642">
        <v>1</v>
      </c>
    </row>
    <row r="643" spans="1:5" x14ac:dyDescent="0.25">
      <c r="A643" s="5">
        <v>1000017631</v>
      </c>
      <c r="B643">
        <v>1</v>
      </c>
      <c r="E643">
        <v>1</v>
      </c>
    </row>
    <row r="644" spans="1:5" x14ac:dyDescent="0.25">
      <c r="A644" s="5">
        <v>1000017632</v>
      </c>
      <c r="B644">
        <v>1</v>
      </c>
      <c r="E644">
        <v>1</v>
      </c>
    </row>
    <row r="645" spans="1:5" x14ac:dyDescent="0.25">
      <c r="A645" s="5">
        <v>1000017633</v>
      </c>
      <c r="B645">
        <v>1</v>
      </c>
      <c r="D645">
        <v>1</v>
      </c>
      <c r="E645">
        <v>2</v>
      </c>
    </row>
    <row r="646" spans="1:5" x14ac:dyDescent="0.25">
      <c r="A646" s="5">
        <v>1000017634</v>
      </c>
      <c r="B646">
        <v>4</v>
      </c>
      <c r="D646">
        <v>3</v>
      </c>
      <c r="E646">
        <v>7</v>
      </c>
    </row>
    <row r="647" spans="1:5" x14ac:dyDescent="0.25">
      <c r="A647" s="5">
        <v>1000017635</v>
      </c>
      <c r="D647">
        <v>1</v>
      </c>
      <c r="E647">
        <v>1</v>
      </c>
    </row>
    <row r="648" spans="1:5" x14ac:dyDescent="0.25">
      <c r="A648" s="5">
        <v>1000017636</v>
      </c>
      <c r="B648">
        <v>4</v>
      </c>
      <c r="D648">
        <v>3</v>
      </c>
      <c r="E648">
        <v>7</v>
      </c>
    </row>
    <row r="649" spans="1:5" x14ac:dyDescent="0.25">
      <c r="A649" s="5">
        <v>1000017637</v>
      </c>
      <c r="B649">
        <v>4</v>
      </c>
      <c r="D649">
        <v>3</v>
      </c>
      <c r="E649">
        <v>7</v>
      </c>
    </row>
    <row r="650" spans="1:5" x14ac:dyDescent="0.25">
      <c r="A650" s="5">
        <v>1000017639</v>
      </c>
      <c r="C650">
        <v>1</v>
      </c>
      <c r="E650">
        <v>1</v>
      </c>
    </row>
    <row r="651" spans="1:5" x14ac:dyDescent="0.25">
      <c r="A651" s="5">
        <v>1000017640</v>
      </c>
      <c r="C651">
        <v>2</v>
      </c>
      <c r="E651">
        <v>2</v>
      </c>
    </row>
    <row r="652" spans="1:5" x14ac:dyDescent="0.25">
      <c r="A652" s="5">
        <v>1000017641</v>
      </c>
      <c r="C652">
        <v>2</v>
      </c>
      <c r="E652">
        <v>2</v>
      </c>
    </row>
    <row r="653" spans="1:5" x14ac:dyDescent="0.25">
      <c r="A653" s="5">
        <v>1000017642</v>
      </c>
      <c r="C653">
        <v>1</v>
      </c>
      <c r="E653">
        <v>1</v>
      </c>
    </row>
    <row r="654" spans="1:5" x14ac:dyDescent="0.25">
      <c r="A654" s="5">
        <v>1000017643</v>
      </c>
      <c r="B654">
        <v>1</v>
      </c>
      <c r="E654">
        <v>1</v>
      </c>
    </row>
    <row r="655" spans="1:5" x14ac:dyDescent="0.25">
      <c r="A655" s="5">
        <v>1000017644</v>
      </c>
      <c r="B655">
        <v>1</v>
      </c>
      <c r="E655">
        <v>1</v>
      </c>
    </row>
    <row r="656" spans="1:5" x14ac:dyDescent="0.25">
      <c r="A656" s="5">
        <v>1000017645</v>
      </c>
      <c r="B656">
        <v>1</v>
      </c>
      <c r="E656">
        <v>1</v>
      </c>
    </row>
    <row r="657" spans="1:5" x14ac:dyDescent="0.25">
      <c r="A657" s="5">
        <v>1000017651</v>
      </c>
      <c r="B657">
        <v>1</v>
      </c>
      <c r="E657">
        <v>1</v>
      </c>
    </row>
    <row r="658" spans="1:5" x14ac:dyDescent="0.25">
      <c r="A658" s="5">
        <v>1000017652</v>
      </c>
      <c r="B658">
        <v>1</v>
      </c>
      <c r="E658">
        <v>1</v>
      </c>
    </row>
    <row r="659" spans="1:5" x14ac:dyDescent="0.25">
      <c r="A659" s="5">
        <v>1000017653</v>
      </c>
      <c r="B659">
        <v>1</v>
      </c>
      <c r="E659">
        <v>1</v>
      </c>
    </row>
    <row r="660" spans="1:5" x14ac:dyDescent="0.25">
      <c r="A660" s="5">
        <v>1000017654</v>
      </c>
      <c r="B660">
        <v>1</v>
      </c>
      <c r="E660">
        <v>1</v>
      </c>
    </row>
    <row r="661" spans="1:5" x14ac:dyDescent="0.25">
      <c r="A661" s="5">
        <v>1000017655</v>
      </c>
      <c r="B661">
        <v>2</v>
      </c>
      <c r="E661">
        <v>2</v>
      </c>
    </row>
    <row r="662" spans="1:5" x14ac:dyDescent="0.25">
      <c r="A662" s="5">
        <v>1000017656</v>
      </c>
      <c r="B662">
        <v>1</v>
      </c>
      <c r="E662">
        <v>1</v>
      </c>
    </row>
    <row r="663" spans="1:5" x14ac:dyDescent="0.25">
      <c r="A663" s="5">
        <v>1000017657</v>
      </c>
      <c r="B663">
        <v>6</v>
      </c>
      <c r="E663">
        <v>6</v>
      </c>
    </row>
    <row r="664" spans="1:5" x14ac:dyDescent="0.25">
      <c r="A664" s="5">
        <v>1000017659</v>
      </c>
      <c r="B664">
        <v>1</v>
      </c>
      <c r="D664">
        <v>1</v>
      </c>
      <c r="E664">
        <v>2</v>
      </c>
    </row>
    <row r="665" spans="1:5" x14ac:dyDescent="0.25">
      <c r="A665" s="5">
        <v>1000017660</v>
      </c>
      <c r="B665">
        <v>1</v>
      </c>
      <c r="D665">
        <v>1</v>
      </c>
      <c r="E665">
        <v>2</v>
      </c>
    </row>
    <row r="666" spans="1:5" x14ac:dyDescent="0.25">
      <c r="A666" s="5">
        <v>1000017661</v>
      </c>
      <c r="B666">
        <v>4</v>
      </c>
      <c r="E666">
        <v>4</v>
      </c>
    </row>
    <row r="667" spans="1:5" x14ac:dyDescent="0.25">
      <c r="A667" s="5">
        <v>1000017662</v>
      </c>
      <c r="B667">
        <v>1</v>
      </c>
      <c r="E667">
        <v>1</v>
      </c>
    </row>
    <row r="668" spans="1:5" x14ac:dyDescent="0.25">
      <c r="A668" s="5">
        <v>1000017663</v>
      </c>
      <c r="B668">
        <v>5</v>
      </c>
      <c r="E668">
        <v>5</v>
      </c>
    </row>
    <row r="669" spans="1:5" x14ac:dyDescent="0.25">
      <c r="A669" s="5">
        <v>1000017664</v>
      </c>
      <c r="B669">
        <v>3</v>
      </c>
      <c r="E669">
        <v>3</v>
      </c>
    </row>
    <row r="670" spans="1:5" x14ac:dyDescent="0.25">
      <c r="A670" s="5">
        <v>1000017665</v>
      </c>
      <c r="B670">
        <v>3</v>
      </c>
      <c r="D670">
        <v>1</v>
      </c>
      <c r="E670">
        <v>4</v>
      </c>
    </row>
    <row r="671" spans="1:5" x14ac:dyDescent="0.25">
      <c r="A671" s="5">
        <v>1000017668</v>
      </c>
      <c r="D671">
        <v>1</v>
      </c>
      <c r="E671">
        <v>1</v>
      </c>
    </row>
    <row r="672" spans="1:5" x14ac:dyDescent="0.25">
      <c r="A672" s="5">
        <v>1000017669</v>
      </c>
      <c r="D672">
        <v>3</v>
      </c>
      <c r="E672">
        <v>3</v>
      </c>
    </row>
    <row r="673" spans="1:5" x14ac:dyDescent="0.25">
      <c r="A673" s="5">
        <v>1000017670</v>
      </c>
      <c r="D673">
        <v>1</v>
      </c>
      <c r="E673">
        <v>1</v>
      </c>
    </row>
    <row r="674" spans="1:5" x14ac:dyDescent="0.25">
      <c r="A674" s="5">
        <v>1000017671</v>
      </c>
      <c r="B674">
        <v>4</v>
      </c>
      <c r="E674">
        <v>4</v>
      </c>
    </row>
    <row r="675" spans="1:5" x14ac:dyDescent="0.25">
      <c r="A675" s="5">
        <v>1000017672</v>
      </c>
      <c r="B675">
        <v>1</v>
      </c>
      <c r="E675">
        <v>1</v>
      </c>
    </row>
    <row r="676" spans="1:5" x14ac:dyDescent="0.25">
      <c r="A676" s="5">
        <v>1000017674</v>
      </c>
      <c r="C676">
        <v>1</v>
      </c>
      <c r="E676">
        <v>1</v>
      </c>
    </row>
    <row r="677" spans="1:5" x14ac:dyDescent="0.25">
      <c r="A677" s="5">
        <v>1000017675</v>
      </c>
      <c r="B677">
        <v>5</v>
      </c>
      <c r="E677">
        <v>5</v>
      </c>
    </row>
    <row r="678" spans="1:5" x14ac:dyDescent="0.25">
      <c r="A678" s="5">
        <v>1000017676</v>
      </c>
      <c r="C678">
        <v>1</v>
      </c>
      <c r="E678">
        <v>1</v>
      </c>
    </row>
    <row r="679" spans="1:5" x14ac:dyDescent="0.25">
      <c r="A679" s="5">
        <v>1000017677</v>
      </c>
      <c r="C679">
        <v>1</v>
      </c>
      <c r="E679">
        <v>1</v>
      </c>
    </row>
    <row r="680" spans="1:5" x14ac:dyDescent="0.25">
      <c r="A680" s="5">
        <v>1000017678</v>
      </c>
      <c r="D680">
        <v>1</v>
      </c>
      <c r="E680">
        <v>1</v>
      </c>
    </row>
    <row r="681" spans="1:5" x14ac:dyDescent="0.25">
      <c r="A681" s="5">
        <v>1000017679</v>
      </c>
      <c r="D681">
        <v>1</v>
      </c>
      <c r="E681">
        <v>1</v>
      </c>
    </row>
    <row r="682" spans="1:5" x14ac:dyDescent="0.25">
      <c r="A682" s="5">
        <v>1000017680</v>
      </c>
      <c r="C682">
        <v>1</v>
      </c>
      <c r="E682">
        <v>1</v>
      </c>
    </row>
    <row r="683" spans="1:5" x14ac:dyDescent="0.25">
      <c r="A683" s="5">
        <v>1000017681</v>
      </c>
      <c r="B683">
        <v>1</v>
      </c>
      <c r="E683">
        <v>1</v>
      </c>
    </row>
    <row r="684" spans="1:5" x14ac:dyDescent="0.25">
      <c r="A684" s="5">
        <v>1000017682</v>
      </c>
      <c r="B684">
        <v>1</v>
      </c>
      <c r="E684">
        <v>1</v>
      </c>
    </row>
    <row r="685" spans="1:5" x14ac:dyDescent="0.25">
      <c r="A685" s="5">
        <v>1000017683</v>
      </c>
      <c r="B685">
        <v>1</v>
      </c>
      <c r="E685">
        <v>1</v>
      </c>
    </row>
    <row r="686" spans="1:5" x14ac:dyDescent="0.25">
      <c r="A686" s="5">
        <v>1000017684</v>
      </c>
      <c r="D686">
        <v>3</v>
      </c>
      <c r="E686">
        <v>3</v>
      </c>
    </row>
    <row r="687" spans="1:5" x14ac:dyDescent="0.25">
      <c r="A687" s="5">
        <v>1000017685</v>
      </c>
      <c r="B687">
        <v>1</v>
      </c>
      <c r="E687">
        <v>1</v>
      </c>
    </row>
    <row r="688" spans="1:5" x14ac:dyDescent="0.25">
      <c r="A688" s="5">
        <v>1000017686</v>
      </c>
      <c r="B688">
        <v>1</v>
      </c>
      <c r="E688">
        <v>1</v>
      </c>
    </row>
    <row r="689" spans="1:5" x14ac:dyDescent="0.25">
      <c r="A689" s="5">
        <v>1000017687</v>
      </c>
      <c r="B689">
        <v>2</v>
      </c>
      <c r="D689">
        <v>1</v>
      </c>
      <c r="E689">
        <v>3</v>
      </c>
    </row>
    <row r="690" spans="1:5" x14ac:dyDescent="0.25">
      <c r="A690" s="5">
        <v>1000017688</v>
      </c>
      <c r="B690">
        <v>3</v>
      </c>
      <c r="D690">
        <v>2</v>
      </c>
      <c r="E690">
        <v>5</v>
      </c>
    </row>
    <row r="691" spans="1:5" x14ac:dyDescent="0.25">
      <c r="A691" s="5">
        <v>1000017689</v>
      </c>
      <c r="B691">
        <v>1</v>
      </c>
      <c r="E691">
        <v>1</v>
      </c>
    </row>
    <row r="692" spans="1:5" x14ac:dyDescent="0.25">
      <c r="A692" s="5">
        <v>1000017690</v>
      </c>
      <c r="B692">
        <v>5</v>
      </c>
      <c r="D692">
        <v>2</v>
      </c>
      <c r="E692">
        <v>7</v>
      </c>
    </row>
    <row r="693" spans="1:5" x14ac:dyDescent="0.25">
      <c r="A693" s="5">
        <v>1000017691</v>
      </c>
      <c r="B693">
        <v>1</v>
      </c>
      <c r="E693">
        <v>1</v>
      </c>
    </row>
    <row r="694" spans="1:5" x14ac:dyDescent="0.25">
      <c r="A694" s="5">
        <v>1000017692</v>
      </c>
      <c r="B694">
        <v>1</v>
      </c>
      <c r="E694">
        <v>1</v>
      </c>
    </row>
    <row r="695" spans="1:5" x14ac:dyDescent="0.25">
      <c r="A695" s="5">
        <v>1000017693</v>
      </c>
      <c r="B695">
        <v>1</v>
      </c>
      <c r="E695">
        <v>1</v>
      </c>
    </row>
    <row r="696" spans="1:5" x14ac:dyDescent="0.25">
      <c r="A696" s="5">
        <v>1000017694</v>
      </c>
      <c r="B696">
        <v>2</v>
      </c>
      <c r="D696">
        <v>1</v>
      </c>
      <c r="E696">
        <v>3</v>
      </c>
    </row>
    <row r="697" spans="1:5" x14ac:dyDescent="0.25">
      <c r="A697" s="5">
        <v>1000017695</v>
      </c>
      <c r="B697">
        <v>1</v>
      </c>
      <c r="E697">
        <v>1</v>
      </c>
    </row>
    <row r="698" spans="1:5" x14ac:dyDescent="0.25">
      <c r="A698" s="5">
        <v>1000017696</v>
      </c>
      <c r="D698">
        <v>1</v>
      </c>
      <c r="E698">
        <v>1</v>
      </c>
    </row>
    <row r="699" spans="1:5" x14ac:dyDescent="0.25">
      <c r="A699" s="5">
        <v>1000017697</v>
      </c>
      <c r="B699">
        <v>1</v>
      </c>
      <c r="D699">
        <v>1</v>
      </c>
      <c r="E699">
        <v>2</v>
      </c>
    </row>
    <row r="700" spans="1:5" x14ac:dyDescent="0.25">
      <c r="A700" s="5">
        <v>1000017698</v>
      </c>
      <c r="B700">
        <v>2</v>
      </c>
      <c r="D700">
        <v>2</v>
      </c>
      <c r="E700">
        <v>4</v>
      </c>
    </row>
    <row r="701" spans="1:5" x14ac:dyDescent="0.25">
      <c r="A701" s="5">
        <v>1000017699</v>
      </c>
      <c r="B701">
        <v>1</v>
      </c>
      <c r="D701">
        <v>3</v>
      </c>
      <c r="E701">
        <v>4</v>
      </c>
    </row>
    <row r="702" spans="1:5" x14ac:dyDescent="0.25">
      <c r="A702" s="5">
        <v>1000017700</v>
      </c>
      <c r="D702">
        <v>1</v>
      </c>
      <c r="E702">
        <v>1</v>
      </c>
    </row>
    <row r="703" spans="1:5" x14ac:dyDescent="0.25">
      <c r="A703" s="5">
        <v>1000017701</v>
      </c>
      <c r="C703">
        <v>2</v>
      </c>
      <c r="D703">
        <v>3</v>
      </c>
      <c r="E703">
        <v>5</v>
      </c>
    </row>
    <row r="704" spans="1:5" x14ac:dyDescent="0.25">
      <c r="A704" s="5">
        <v>1000017702</v>
      </c>
      <c r="D704">
        <v>1</v>
      </c>
      <c r="E704">
        <v>1</v>
      </c>
    </row>
    <row r="705" spans="1:5" x14ac:dyDescent="0.25">
      <c r="A705" s="5">
        <v>1000017703</v>
      </c>
      <c r="C705">
        <v>2</v>
      </c>
      <c r="D705">
        <v>3</v>
      </c>
      <c r="E705">
        <v>5</v>
      </c>
    </row>
    <row r="706" spans="1:5" x14ac:dyDescent="0.25">
      <c r="A706" s="5">
        <v>1000017704</v>
      </c>
      <c r="C706">
        <v>1</v>
      </c>
      <c r="E706">
        <v>1</v>
      </c>
    </row>
    <row r="707" spans="1:5" x14ac:dyDescent="0.25">
      <c r="A707" s="5">
        <v>1000017705</v>
      </c>
      <c r="D707">
        <v>2</v>
      </c>
      <c r="E707">
        <v>2</v>
      </c>
    </row>
    <row r="708" spans="1:5" x14ac:dyDescent="0.25">
      <c r="A708" s="5">
        <v>1000017706</v>
      </c>
      <c r="C708">
        <v>1</v>
      </c>
      <c r="E708">
        <v>1</v>
      </c>
    </row>
    <row r="709" spans="1:5" x14ac:dyDescent="0.25">
      <c r="A709" s="5">
        <v>1000017708</v>
      </c>
      <c r="D709">
        <v>1</v>
      </c>
      <c r="E709">
        <v>1</v>
      </c>
    </row>
    <row r="710" spans="1:5" x14ac:dyDescent="0.25">
      <c r="A710" s="5">
        <v>1000017709</v>
      </c>
      <c r="B710">
        <v>1</v>
      </c>
      <c r="E710">
        <v>1</v>
      </c>
    </row>
    <row r="711" spans="1:5" x14ac:dyDescent="0.25">
      <c r="A711" s="5">
        <v>1000017710</v>
      </c>
      <c r="B711">
        <v>2</v>
      </c>
      <c r="E711">
        <v>2</v>
      </c>
    </row>
    <row r="712" spans="1:5" x14ac:dyDescent="0.25">
      <c r="A712" s="5">
        <v>1000017711</v>
      </c>
      <c r="D712">
        <v>3</v>
      </c>
      <c r="E712">
        <v>3</v>
      </c>
    </row>
    <row r="713" spans="1:5" x14ac:dyDescent="0.25">
      <c r="A713" s="5">
        <v>1000017712</v>
      </c>
      <c r="B713">
        <v>1</v>
      </c>
      <c r="E713">
        <v>1</v>
      </c>
    </row>
    <row r="714" spans="1:5" x14ac:dyDescent="0.25">
      <c r="A714" s="5">
        <v>1000017713</v>
      </c>
      <c r="B714">
        <v>2</v>
      </c>
      <c r="E714">
        <v>2</v>
      </c>
    </row>
    <row r="715" spans="1:5" x14ac:dyDescent="0.25">
      <c r="A715" s="5">
        <v>1000017714</v>
      </c>
      <c r="B715">
        <v>6</v>
      </c>
      <c r="E715">
        <v>6</v>
      </c>
    </row>
    <row r="716" spans="1:5" x14ac:dyDescent="0.25">
      <c r="A716" s="5">
        <v>1000017715</v>
      </c>
      <c r="B716">
        <v>3</v>
      </c>
      <c r="E716">
        <v>3</v>
      </c>
    </row>
    <row r="717" spans="1:5" x14ac:dyDescent="0.25">
      <c r="A717" s="5">
        <v>1000017716</v>
      </c>
      <c r="B717">
        <v>1</v>
      </c>
      <c r="E717">
        <v>1</v>
      </c>
    </row>
    <row r="718" spans="1:5" x14ac:dyDescent="0.25">
      <c r="A718" s="5">
        <v>1000017717</v>
      </c>
      <c r="B718">
        <v>3</v>
      </c>
      <c r="E718">
        <v>3</v>
      </c>
    </row>
    <row r="719" spans="1:5" x14ac:dyDescent="0.25">
      <c r="A719" s="5">
        <v>1000017718</v>
      </c>
      <c r="B719">
        <v>2</v>
      </c>
      <c r="E719">
        <v>2</v>
      </c>
    </row>
    <row r="720" spans="1:5" x14ac:dyDescent="0.25">
      <c r="A720" s="5">
        <v>1000017719</v>
      </c>
      <c r="B720">
        <v>2</v>
      </c>
      <c r="D720">
        <v>1</v>
      </c>
      <c r="E720">
        <v>3</v>
      </c>
    </row>
    <row r="721" spans="1:5" x14ac:dyDescent="0.25">
      <c r="A721" s="5">
        <v>1000017720</v>
      </c>
      <c r="B721">
        <v>3</v>
      </c>
      <c r="E721">
        <v>3</v>
      </c>
    </row>
    <row r="722" spans="1:5" x14ac:dyDescent="0.25">
      <c r="A722" s="5">
        <v>1000017721</v>
      </c>
      <c r="B722">
        <v>3</v>
      </c>
      <c r="E722">
        <v>3</v>
      </c>
    </row>
    <row r="723" spans="1:5" x14ac:dyDescent="0.25">
      <c r="A723" s="5">
        <v>1000017722</v>
      </c>
      <c r="D723">
        <v>2</v>
      </c>
      <c r="E723">
        <v>2</v>
      </c>
    </row>
    <row r="724" spans="1:5" x14ac:dyDescent="0.25">
      <c r="A724" s="5">
        <v>1000017723</v>
      </c>
      <c r="C724">
        <v>1</v>
      </c>
      <c r="E724">
        <v>1</v>
      </c>
    </row>
    <row r="725" spans="1:5" x14ac:dyDescent="0.25">
      <c r="A725" s="5">
        <v>1000017724</v>
      </c>
      <c r="C725">
        <v>1</v>
      </c>
      <c r="E725">
        <v>1</v>
      </c>
    </row>
    <row r="726" spans="1:5" x14ac:dyDescent="0.25">
      <c r="A726" s="5">
        <v>1000017725</v>
      </c>
      <c r="C726">
        <v>1</v>
      </c>
      <c r="D726">
        <v>1</v>
      </c>
      <c r="E726">
        <v>2</v>
      </c>
    </row>
    <row r="727" spans="1:5" x14ac:dyDescent="0.25">
      <c r="A727" s="5">
        <v>1000017726</v>
      </c>
      <c r="C727">
        <v>1</v>
      </c>
      <c r="E727">
        <v>1</v>
      </c>
    </row>
    <row r="728" spans="1:5" x14ac:dyDescent="0.25">
      <c r="A728" s="5">
        <v>1000017727</v>
      </c>
      <c r="C728">
        <v>1</v>
      </c>
      <c r="E728">
        <v>1</v>
      </c>
    </row>
    <row r="729" spans="1:5" x14ac:dyDescent="0.25">
      <c r="A729" s="5">
        <v>1000017728</v>
      </c>
      <c r="C729">
        <v>1</v>
      </c>
      <c r="E729">
        <v>1</v>
      </c>
    </row>
    <row r="730" spans="1:5" x14ac:dyDescent="0.25">
      <c r="A730" s="5">
        <v>1000017729</v>
      </c>
      <c r="C730">
        <v>1</v>
      </c>
      <c r="E730">
        <v>1</v>
      </c>
    </row>
    <row r="731" spans="1:5" x14ac:dyDescent="0.25">
      <c r="A731" s="5">
        <v>1000017730</v>
      </c>
      <c r="C731">
        <v>1</v>
      </c>
      <c r="E731">
        <v>1</v>
      </c>
    </row>
    <row r="732" spans="1:5" x14ac:dyDescent="0.25">
      <c r="A732" s="5">
        <v>1000017731</v>
      </c>
      <c r="C732">
        <v>1</v>
      </c>
      <c r="E732">
        <v>1</v>
      </c>
    </row>
    <row r="733" spans="1:5" x14ac:dyDescent="0.25">
      <c r="A733" s="5">
        <v>1000017732</v>
      </c>
      <c r="B733">
        <v>1</v>
      </c>
      <c r="E733">
        <v>1</v>
      </c>
    </row>
    <row r="734" spans="1:5" x14ac:dyDescent="0.25">
      <c r="A734" s="5">
        <v>1000017733</v>
      </c>
      <c r="B734">
        <v>2</v>
      </c>
      <c r="D734">
        <v>1</v>
      </c>
      <c r="E734">
        <v>3</v>
      </c>
    </row>
    <row r="735" spans="1:5" x14ac:dyDescent="0.25">
      <c r="A735" s="5">
        <v>1000017734</v>
      </c>
      <c r="B735">
        <v>1</v>
      </c>
      <c r="D735">
        <v>1</v>
      </c>
      <c r="E735">
        <v>2</v>
      </c>
    </row>
    <row r="736" spans="1:5" x14ac:dyDescent="0.25">
      <c r="A736" s="5">
        <v>1000017735</v>
      </c>
      <c r="B736">
        <v>2</v>
      </c>
      <c r="D736">
        <v>1</v>
      </c>
      <c r="E736">
        <v>3</v>
      </c>
    </row>
    <row r="737" spans="1:5" x14ac:dyDescent="0.25">
      <c r="A737" s="5">
        <v>1000017736</v>
      </c>
      <c r="B737">
        <v>2</v>
      </c>
      <c r="D737">
        <v>1</v>
      </c>
      <c r="E737">
        <v>3</v>
      </c>
    </row>
    <row r="738" spans="1:5" x14ac:dyDescent="0.25">
      <c r="A738" s="5">
        <v>1000017737</v>
      </c>
      <c r="B738">
        <v>2</v>
      </c>
      <c r="D738">
        <v>1</v>
      </c>
      <c r="E738">
        <v>3</v>
      </c>
    </row>
    <row r="739" spans="1:5" x14ac:dyDescent="0.25">
      <c r="A739" s="5">
        <v>1000017738</v>
      </c>
      <c r="D739">
        <v>1</v>
      </c>
      <c r="E739">
        <v>1</v>
      </c>
    </row>
    <row r="740" spans="1:5" x14ac:dyDescent="0.25">
      <c r="A740" s="5">
        <v>1000017739</v>
      </c>
      <c r="B740">
        <v>1</v>
      </c>
      <c r="E740">
        <v>1</v>
      </c>
    </row>
    <row r="741" spans="1:5" x14ac:dyDescent="0.25">
      <c r="A741" s="5">
        <v>1000017741</v>
      </c>
      <c r="B741">
        <v>1</v>
      </c>
      <c r="E741">
        <v>1</v>
      </c>
    </row>
    <row r="742" spans="1:5" x14ac:dyDescent="0.25">
      <c r="A742" s="5">
        <v>1000017742</v>
      </c>
      <c r="B742">
        <v>6</v>
      </c>
      <c r="D742">
        <v>1</v>
      </c>
      <c r="E742">
        <v>7</v>
      </c>
    </row>
    <row r="743" spans="1:5" x14ac:dyDescent="0.25">
      <c r="A743" s="5">
        <v>1000017744</v>
      </c>
      <c r="B743">
        <v>6</v>
      </c>
      <c r="E743">
        <v>6</v>
      </c>
    </row>
    <row r="744" spans="1:5" x14ac:dyDescent="0.25">
      <c r="A744" s="5">
        <v>1000017745</v>
      </c>
      <c r="B744">
        <v>6</v>
      </c>
      <c r="D744">
        <v>1</v>
      </c>
      <c r="E744">
        <v>7</v>
      </c>
    </row>
    <row r="745" spans="1:5" x14ac:dyDescent="0.25">
      <c r="A745" s="5">
        <v>1000017746</v>
      </c>
      <c r="D745">
        <v>4</v>
      </c>
      <c r="E745">
        <v>4</v>
      </c>
    </row>
    <row r="746" spans="1:5" x14ac:dyDescent="0.25">
      <c r="A746" s="5">
        <v>1000017748</v>
      </c>
      <c r="B746">
        <v>6</v>
      </c>
      <c r="E746">
        <v>6</v>
      </c>
    </row>
    <row r="747" spans="1:5" x14ac:dyDescent="0.25">
      <c r="A747" s="5">
        <v>1000017749</v>
      </c>
      <c r="B747">
        <v>2</v>
      </c>
      <c r="E747">
        <v>2</v>
      </c>
    </row>
    <row r="748" spans="1:5" x14ac:dyDescent="0.25">
      <c r="A748" s="5">
        <v>1000017750</v>
      </c>
      <c r="D748">
        <v>1</v>
      </c>
      <c r="E748">
        <v>1</v>
      </c>
    </row>
    <row r="749" spans="1:5" x14ac:dyDescent="0.25">
      <c r="A749" s="5">
        <v>1000017751</v>
      </c>
      <c r="B749">
        <v>1</v>
      </c>
      <c r="E749">
        <v>1</v>
      </c>
    </row>
    <row r="750" spans="1:5" x14ac:dyDescent="0.25">
      <c r="A750" s="5">
        <v>1000017752</v>
      </c>
      <c r="B750">
        <v>1</v>
      </c>
      <c r="E750">
        <v>1</v>
      </c>
    </row>
    <row r="751" spans="1:5" x14ac:dyDescent="0.25">
      <c r="A751" s="5">
        <v>1000017753</v>
      </c>
      <c r="B751">
        <v>2</v>
      </c>
      <c r="E751">
        <v>2</v>
      </c>
    </row>
    <row r="752" spans="1:5" x14ac:dyDescent="0.25">
      <c r="A752" s="5">
        <v>1000017754</v>
      </c>
      <c r="D752">
        <v>1</v>
      </c>
      <c r="E752">
        <v>1</v>
      </c>
    </row>
    <row r="753" spans="1:5" x14ac:dyDescent="0.25">
      <c r="A753" s="5">
        <v>1000017755</v>
      </c>
      <c r="C753">
        <v>1</v>
      </c>
      <c r="E753">
        <v>1</v>
      </c>
    </row>
    <row r="754" spans="1:5" x14ac:dyDescent="0.25">
      <c r="A754" s="5">
        <v>1000017756</v>
      </c>
      <c r="C754">
        <v>1</v>
      </c>
      <c r="E754">
        <v>1</v>
      </c>
    </row>
    <row r="755" spans="1:5" x14ac:dyDescent="0.25">
      <c r="A755" s="5">
        <v>1000017757</v>
      </c>
      <c r="C755">
        <v>1</v>
      </c>
      <c r="E755">
        <v>1</v>
      </c>
    </row>
    <row r="756" spans="1:5" x14ac:dyDescent="0.25">
      <c r="A756" s="5">
        <v>1000017758</v>
      </c>
      <c r="C756">
        <v>2</v>
      </c>
      <c r="E756">
        <v>2</v>
      </c>
    </row>
    <row r="757" spans="1:5" x14ac:dyDescent="0.25">
      <c r="A757" s="5">
        <v>1000017759</v>
      </c>
      <c r="C757">
        <v>2</v>
      </c>
      <c r="E757">
        <v>2</v>
      </c>
    </row>
    <row r="758" spans="1:5" x14ac:dyDescent="0.25">
      <c r="A758" s="5">
        <v>1000017760</v>
      </c>
      <c r="C758">
        <v>1</v>
      </c>
      <c r="E758">
        <v>1</v>
      </c>
    </row>
    <row r="759" spans="1:5" x14ac:dyDescent="0.25">
      <c r="A759" s="5">
        <v>1000017761</v>
      </c>
      <c r="C759">
        <v>3</v>
      </c>
      <c r="E759">
        <v>3</v>
      </c>
    </row>
    <row r="760" spans="1:5" x14ac:dyDescent="0.25">
      <c r="A760" s="5">
        <v>1000017762</v>
      </c>
      <c r="B760">
        <v>7</v>
      </c>
      <c r="D760">
        <v>1</v>
      </c>
      <c r="E760">
        <v>8</v>
      </c>
    </row>
    <row r="761" spans="1:5" x14ac:dyDescent="0.25">
      <c r="A761" s="5">
        <v>1000017763</v>
      </c>
      <c r="C761">
        <v>1</v>
      </c>
      <c r="D761">
        <v>1</v>
      </c>
      <c r="E761">
        <v>2</v>
      </c>
    </row>
    <row r="762" spans="1:5" x14ac:dyDescent="0.25">
      <c r="A762" s="5">
        <v>1000017764</v>
      </c>
      <c r="C762">
        <v>1</v>
      </c>
      <c r="E762">
        <v>1</v>
      </c>
    </row>
    <row r="763" spans="1:5" x14ac:dyDescent="0.25">
      <c r="A763" s="5">
        <v>1000017765</v>
      </c>
      <c r="B763">
        <v>4</v>
      </c>
      <c r="E763">
        <v>4</v>
      </c>
    </row>
    <row r="764" spans="1:5" x14ac:dyDescent="0.25">
      <c r="A764" s="5">
        <v>1000017766</v>
      </c>
      <c r="B764">
        <v>2</v>
      </c>
      <c r="E764">
        <v>2</v>
      </c>
    </row>
    <row r="765" spans="1:5" x14ac:dyDescent="0.25">
      <c r="A765" s="5">
        <v>1000017767</v>
      </c>
      <c r="B765">
        <v>4</v>
      </c>
      <c r="E765">
        <v>4</v>
      </c>
    </row>
    <row r="766" spans="1:5" x14ac:dyDescent="0.25">
      <c r="A766" s="5">
        <v>1000017768</v>
      </c>
      <c r="B766">
        <v>2</v>
      </c>
      <c r="D766">
        <v>2</v>
      </c>
      <c r="E766">
        <v>4</v>
      </c>
    </row>
    <row r="767" spans="1:5" x14ac:dyDescent="0.25">
      <c r="A767" s="5">
        <v>1000017769</v>
      </c>
      <c r="D767">
        <v>1</v>
      </c>
      <c r="E767">
        <v>1</v>
      </c>
    </row>
    <row r="768" spans="1:5" x14ac:dyDescent="0.25">
      <c r="A768" s="5">
        <v>1000017770</v>
      </c>
      <c r="D768">
        <v>1</v>
      </c>
      <c r="E768">
        <v>1</v>
      </c>
    </row>
    <row r="769" spans="1:5" x14ac:dyDescent="0.25">
      <c r="A769" s="5">
        <v>1000017771</v>
      </c>
      <c r="B769">
        <v>7</v>
      </c>
      <c r="D769">
        <v>2</v>
      </c>
      <c r="E769">
        <v>9</v>
      </c>
    </row>
    <row r="770" spans="1:5" x14ac:dyDescent="0.25">
      <c r="A770" s="5">
        <v>1000017772</v>
      </c>
      <c r="B770">
        <v>1</v>
      </c>
      <c r="D770">
        <v>1</v>
      </c>
      <c r="E770">
        <v>2</v>
      </c>
    </row>
    <row r="771" spans="1:5" x14ac:dyDescent="0.25">
      <c r="A771" s="5">
        <v>1000017773</v>
      </c>
      <c r="D771">
        <v>1</v>
      </c>
      <c r="E771">
        <v>1</v>
      </c>
    </row>
    <row r="772" spans="1:5" x14ac:dyDescent="0.25">
      <c r="A772" s="5">
        <v>1000017774</v>
      </c>
      <c r="C772">
        <v>1</v>
      </c>
      <c r="E772">
        <v>1</v>
      </c>
    </row>
    <row r="773" spans="1:5" x14ac:dyDescent="0.25">
      <c r="A773" s="5">
        <v>1000017775</v>
      </c>
      <c r="C773">
        <v>1</v>
      </c>
      <c r="E773">
        <v>1</v>
      </c>
    </row>
    <row r="774" spans="1:5" x14ac:dyDescent="0.25">
      <c r="A774" s="5">
        <v>1000017776</v>
      </c>
      <c r="C774">
        <v>1</v>
      </c>
      <c r="E774">
        <v>1</v>
      </c>
    </row>
    <row r="775" spans="1:5" x14ac:dyDescent="0.25">
      <c r="A775" s="5">
        <v>1000017777</v>
      </c>
      <c r="D775">
        <v>1</v>
      </c>
      <c r="E775">
        <v>1</v>
      </c>
    </row>
    <row r="776" spans="1:5" x14ac:dyDescent="0.25">
      <c r="A776" s="5">
        <v>1000017779</v>
      </c>
      <c r="D776">
        <v>1</v>
      </c>
      <c r="E776">
        <v>1</v>
      </c>
    </row>
    <row r="777" spans="1:5" x14ac:dyDescent="0.25">
      <c r="A777" s="5">
        <v>1000017780</v>
      </c>
      <c r="B777">
        <v>3</v>
      </c>
      <c r="E777">
        <v>3</v>
      </c>
    </row>
    <row r="778" spans="1:5" x14ac:dyDescent="0.25">
      <c r="A778" s="5">
        <v>1000017781</v>
      </c>
      <c r="B778">
        <v>1</v>
      </c>
      <c r="E778">
        <v>1</v>
      </c>
    </row>
    <row r="779" spans="1:5" x14ac:dyDescent="0.25">
      <c r="A779" s="5">
        <v>1000017782</v>
      </c>
      <c r="B779">
        <v>1</v>
      </c>
      <c r="E779">
        <v>1</v>
      </c>
    </row>
    <row r="780" spans="1:5" x14ac:dyDescent="0.25">
      <c r="A780" s="5">
        <v>1000017783</v>
      </c>
      <c r="B780">
        <v>3</v>
      </c>
      <c r="D780">
        <v>1</v>
      </c>
      <c r="E780">
        <v>4</v>
      </c>
    </row>
    <row r="781" spans="1:5" x14ac:dyDescent="0.25">
      <c r="A781" s="5">
        <v>1000017784</v>
      </c>
      <c r="C781">
        <v>1</v>
      </c>
      <c r="E781">
        <v>1</v>
      </c>
    </row>
    <row r="782" spans="1:5" x14ac:dyDescent="0.25">
      <c r="A782" s="5">
        <v>1000017785</v>
      </c>
      <c r="D782">
        <v>1</v>
      </c>
      <c r="E782">
        <v>1</v>
      </c>
    </row>
    <row r="783" spans="1:5" x14ac:dyDescent="0.25">
      <c r="A783" s="5">
        <v>1000017786</v>
      </c>
      <c r="B783">
        <v>1</v>
      </c>
      <c r="E783">
        <v>1</v>
      </c>
    </row>
    <row r="784" spans="1:5" x14ac:dyDescent="0.25">
      <c r="A784" s="5">
        <v>1000017787</v>
      </c>
      <c r="B784">
        <v>6</v>
      </c>
      <c r="E784">
        <v>6</v>
      </c>
    </row>
    <row r="785" spans="1:5" x14ac:dyDescent="0.25">
      <c r="A785" s="5">
        <v>1000017788</v>
      </c>
      <c r="B785">
        <v>5</v>
      </c>
      <c r="E785">
        <v>5</v>
      </c>
    </row>
    <row r="786" spans="1:5" x14ac:dyDescent="0.25">
      <c r="A786" s="5">
        <v>1000017789</v>
      </c>
      <c r="B786">
        <v>1</v>
      </c>
      <c r="E786">
        <v>1</v>
      </c>
    </row>
    <row r="787" spans="1:5" x14ac:dyDescent="0.25">
      <c r="A787" s="5">
        <v>1000017790</v>
      </c>
      <c r="D787">
        <v>1</v>
      </c>
      <c r="E787">
        <v>1</v>
      </c>
    </row>
    <row r="788" spans="1:5" x14ac:dyDescent="0.25">
      <c r="A788" s="5">
        <v>1000017791</v>
      </c>
      <c r="B788">
        <v>7</v>
      </c>
      <c r="E788">
        <v>7</v>
      </c>
    </row>
    <row r="789" spans="1:5" x14ac:dyDescent="0.25">
      <c r="A789" s="5">
        <v>1000017792</v>
      </c>
      <c r="B789">
        <v>5</v>
      </c>
      <c r="E789">
        <v>5</v>
      </c>
    </row>
    <row r="790" spans="1:5" x14ac:dyDescent="0.25">
      <c r="A790" s="5">
        <v>1000017793</v>
      </c>
      <c r="B790">
        <v>5</v>
      </c>
      <c r="E790">
        <v>5</v>
      </c>
    </row>
    <row r="791" spans="1:5" x14ac:dyDescent="0.25">
      <c r="A791" s="5">
        <v>1000017794</v>
      </c>
      <c r="B791">
        <v>1</v>
      </c>
      <c r="E791">
        <v>1</v>
      </c>
    </row>
    <row r="792" spans="1:5" x14ac:dyDescent="0.25">
      <c r="A792" s="5">
        <v>1000017795</v>
      </c>
      <c r="B792">
        <v>6</v>
      </c>
      <c r="D792">
        <v>1</v>
      </c>
      <c r="E792">
        <v>7</v>
      </c>
    </row>
    <row r="793" spans="1:5" x14ac:dyDescent="0.25">
      <c r="A793" s="5">
        <v>1000017796</v>
      </c>
      <c r="B793">
        <v>2</v>
      </c>
      <c r="E793">
        <v>2</v>
      </c>
    </row>
    <row r="794" spans="1:5" x14ac:dyDescent="0.25">
      <c r="A794" s="5">
        <v>1000017797</v>
      </c>
      <c r="B794">
        <v>1</v>
      </c>
      <c r="E794">
        <v>1</v>
      </c>
    </row>
    <row r="795" spans="1:5" x14ac:dyDescent="0.25">
      <c r="A795" s="5">
        <v>1000017798</v>
      </c>
      <c r="B795">
        <v>1</v>
      </c>
      <c r="E795">
        <v>1</v>
      </c>
    </row>
    <row r="796" spans="1:5" x14ac:dyDescent="0.25">
      <c r="A796" s="5">
        <v>1000017799</v>
      </c>
      <c r="B796">
        <v>1</v>
      </c>
      <c r="E796">
        <v>1</v>
      </c>
    </row>
    <row r="797" spans="1:5" x14ac:dyDescent="0.25">
      <c r="A797" s="5">
        <v>1000017800</v>
      </c>
      <c r="B797">
        <v>2</v>
      </c>
      <c r="D797">
        <v>1</v>
      </c>
      <c r="E797">
        <v>3</v>
      </c>
    </row>
    <row r="798" spans="1:5" x14ac:dyDescent="0.25">
      <c r="A798" s="5">
        <v>1000017801</v>
      </c>
      <c r="B798">
        <v>3</v>
      </c>
      <c r="D798">
        <v>1</v>
      </c>
      <c r="E798">
        <v>4</v>
      </c>
    </row>
    <row r="799" spans="1:5" x14ac:dyDescent="0.25">
      <c r="A799" s="5">
        <v>1000017802</v>
      </c>
      <c r="B799">
        <v>1</v>
      </c>
      <c r="E799">
        <v>1</v>
      </c>
    </row>
    <row r="800" spans="1:5" x14ac:dyDescent="0.25">
      <c r="A800" s="5">
        <v>1000017803</v>
      </c>
      <c r="B800">
        <v>4</v>
      </c>
      <c r="E800">
        <v>4</v>
      </c>
    </row>
    <row r="801" spans="1:5" x14ac:dyDescent="0.25">
      <c r="A801" s="5">
        <v>1000017804</v>
      </c>
      <c r="B801">
        <v>5</v>
      </c>
      <c r="D801">
        <v>1</v>
      </c>
      <c r="E801">
        <v>6</v>
      </c>
    </row>
    <row r="802" spans="1:5" x14ac:dyDescent="0.25">
      <c r="A802" s="5">
        <v>1000017805</v>
      </c>
      <c r="B802">
        <v>1</v>
      </c>
      <c r="E802">
        <v>1</v>
      </c>
    </row>
    <row r="803" spans="1:5" x14ac:dyDescent="0.25">
      <c r="A803" s="5">
        <v>1000017806</v>
      </c>
      <c r="B803">
        <v>1</v>
      </c>
      <c r="E803">
        <v>1</v>
      </c>
    </row>
    <row r="804" spans="1:5" x14ac:dyDescent="0.25">
      <c r="A804" s="5">
        <v>1000017807</v>
      </c>
      <c r="B804">
        <v>1</v>
      </c>
      <c r="D804">
        <v>1</v>
      </c>
      <c r="E804">
        <v>2</v>
      </c>
    </row>
    <row r="805" spans="1:5" x14ac:dyDescent="0.25">
      <c r="A805" s="5">
        <v>1000017808</v>
      </c>
      <c r="D805">
        <v>1</v>
      </c>
      <c r="E805">
        <v>1</v>
      </c>
    </row>
    <row r="806" spans="1:5" x14ac:dyDescent="0.25">
      <c r="A806" s="5">
        <v>1000017809</v>
      </c>
      <c r="C806">
        <v>1</v>
      </c>
      <c r="E806">
        <v>1</v>
      </c>
    </row>
    <row r="807" spans="1:5" x14ac:dyDescent="0.25">
      <c r="A807" s="5">
        <v>1000017810</v>
      </c>
      <c r="C807">
        <v>1</v>
      </c>
      <c r="E807">
        <v>1</v>
      </c>
    </row>
    <row r="808" spans="1:5" x14ac:dyDescent="0.25">
      <c r="A808" s="5">
        <v>1000017811</v>
      </c>
      <c r="C808">
        <v>1</v>
      </c>
      <c r="D808">
        <v>1</v>
      </c>
      <c r="E808">
        <v>2</v>
      </c>
    </row>
    <row r="809" spans="1:5" x14ac:dyDescent="0.25">
      <c r="A809" s="5">
        <v>1000017812</v>
      </c>
      <c r="C809">
        <v>1</v>
      </c>
      <c r="E809">
        <v>1</v>
      </c>
    </row>
    <row r="810" spans="1:5" x14ac:dyDescent="0.25">
      <c r="A810" s="5">
        <v>1000017813</v>
      </c>
      <c r="B810">
        <v>3</v>
      </c>
      <c r="E810">
        <v>3</v>
      </c>
    </row>
    <row r="811" spans="1:5" x14ac:dyDescent="0.25">
      <c r="A811" s="5">
        <v>1000017814</v>
      </c>
      <c r="B811">
        <v>3</v>
      </c>
      <c r="D811">
        <v>1</v>
      </c>
      <c r="E811">
        <v>4</v>
      </c>
    </row>
    <row r="812" spans="1:5" x14ac:dyDescent="0.25">
      <c r="A812" s="5">
        <v>1000017815</v>
      </c>
      <c r="B812">
        <v>2</v>
      </c>
      <c r="E812">
        <v>2</v>
      </c>
    </row>
    <row r="813" spans="1:5" x14ac:dyDescent="0.25">
      <c r="A813" s="5">
        <v>1000017816</v>
      </c>
      <c r="B813">
        <v>2</v>
      </c>
      <c r="E813">
        <v>2</v>
      </c>
    </row>
    <row r="814" spans="1:5" x14ac:dyDescent="0.25">
      <c r="A814" s="5">
        <v>1000017817</v>
      </c>
      <c r="B814">
        <v>3</v>
      </c>
      <c r="E814">
        <v>3</v>
      </c>
    </row>
    <row r="815" spans="1:5" x14ac:dyDescent="0.25">
      <c r="A815" s="5">
        <v>1000017818</v>
      </c>
      <c r="B815">
        <v>1</v>
      </c>
      <c r="D815">
        <v>1</v>
      </c>
      <c r="E815">
        <v>2</v>
      </c>
    </row>
    <row r="816" spans="1:5" x14ac:dyDescent="0.25">
      <c r="A816" s="5">
        <v>1000017819</v>
      </c>
      <c r="B816">
        <v>1</v>
      </c>
      <c r="E816">
        <v>1</v>
      </c>
    </row>
    <row r="817" spans="1:5" x14ac:dyDescent="0.25">
      <c r="A817" s="5">
        <v>1000017820</v>
      </c>
      <c r="C817">
        <v>1</v>
      </c>
      <c r="E817">
        <v>1</v>
      </c>
    </row>
    <row r="818" spans="1:5" x14ac:dyDescent="0.25">
      <c r="A818" s="5">
        <v>1000017821</v>
      </c>
      <c r="C818">
        <v>1</v>
      </c>
      <c r="E818">
        <v>1</v>
      </c>
    </row>
    <row r="819" spans="1:5" x14ac:dyDescent="0.25">
      <c r="A819" s="5">
        <v>1000017822</v>
      </c>
      <c r="C819">
        <v>1</v>
      </c>
      <c r="E819">
        <v>1</v>
      </c>
    </row>
    <row r="820" spans="1:5" x14ac:dyDescent="0.25">
      <c r="A820" s="5">
        <v>1000017823</v>
      </c>
      <c r="C820">
        <v>1</v>
      </c>
      <c r="E820">
        <v>1</v>
      </c>
    </row>
    <row r="821" spans="1:5" x14ac:dyDescent="0.25">
      <c r="A821" s="5">
        <v>1000017824</v>
      </c>
      <c r="C821">
        <v>1</v>
      </c>
      <c r="E821">
        <v>1</v>
      </c>
    </row>
    <row r="822" spans="1:5" x14ac:dyDescent="0.25">
      <c r="A822" s="5">
        <v>1000017825</v>
      </c>
      <c r="D822">
        <v>1</v>
      </c>
      <c r="E822">
        <v>1</v>
      </c>
    </row>
    <row r="823" spans="1:5" x14ac:dyDescent="0.25">
      <c r="A823" s="5">
        <v>1000017826</v>
      </c>
      <c r="C823">
        <v>1</v>
      </c>
      <c r="E823">
        <v>1</v>
      </c>
    </row>
    <row r="824" spans="1:5" x14ac:dyDescent="0.25">
      <c r="A824" s="5">
        <v>1000017827</v>
      </c>
      <c r="B824">
        <v>1</v>
      </c>
      <c r="E824">
        <v>1</v>
      </c>
    </row>
    <row r="825" spans="1:5" x14ac:dyDescent="0.25">
      <c r="A825" s="5">
        <v>1000017828</v>
      </c>
      <c r="B825">
        <v>1</v>
      </c>
      <c r="E825">
        <v>1</v>
      </c>
    </row>
    <row r="826" spans="1:5" x14ac:dyDescent="0.25">
      <c r="A826" s="5">
        <v>1000017829</v>
      </c>
      <c r="B826">
        <v>1</v>
      </c>
      <c r="E826">
        <v>1</v>
      </c>
    </row>
    <row r="827" spans="1:5" x14ac:dyDescent="0.25">
      <c r="A827" s="5">
        <v>1000017830</v>
      </c>
      <c r="B827">
        <v>1</v>
      </c>
      <c r="E827">
        <v>1</v>
      </c>
    </row>
    <row r="828" spans="1:5" x14ac:dyDescent="0.25">
      <c r="A828" s="5">
        <v>1000017831</v>
      </c>
      <c r="D828">
        <v>3</v>
      </c>
      <c r="E828">
        <v>3</v>
      </c>
    </row>
    <row r="829" spans="1:5" x14ac:dyDescent="0.25">
      <c r="A829" s="5">
        <v>1000017832</v>
      </c>
      <c r="D829">
        <v>1</v>
      </c>
      <c r="E829">
        <v>1</v>
      </c>
    </row>
    <row r="830" spans="1:5" x14ac:dyDescent="0.25">
      <c r="A830" s="5">
        <v>1000017833</v>
      </c>
      <c r="D830">
        <v>1</v>
      </c>
      <c r="E830">
        <v>1</v>
      </c>
    </row>
    <row r="831" spans="1:5" x14ac:dyDescent="0.25">
      <c r="A831" s="5">
        <v>1000017834</v>
      </c>
      <c r="C831">
        <v>1</v>
      </c>
      <c r="E831">
        <v>1</v>
      </c>
    </row>
    <row r="832" spans="1:5" x14ac:dyDescent="0.25">
      <c r="A832" s="5">
        <v>1000017835</v>
      </c>
      <c r="C832">
        <v>1</v>
      </c>
      <c r="E832">
        <v>1</v>
      </c>
    </row>
    <row r="833" spans="1:5" x14ac:dyDescent="0.25">
      <c r="A833" s="5">
        <v>1000017836</v>
      </c>
      <c r="C833">
        <v>1</v>
      </c>
      <c r="E833">
        <v>1</v>
      </c>
    </row>
    <row r="834" spans="1:5" x14ac:dyDescent="0.25">
      <c r="A834" s="5">
        <v>1000017837</v>
      </c>
      <c r="C834">
        <v>1</v>
      </c>
      <c r="E834">
        <v>1</v>
      </c>
    </row>
    <row r="835" spans="1:5" x14ac:dyDescent="0.25">
      <c r="A835" s="5">
        <v>1000017838</v>
      </c>
      <c r="C835">
        <v>1</v>
      </c>
      <c r="E835">
        <v>1</v>
      </c>
    </row>
    <row r="836" spans="1:5" x14ac:dyDescent="0.25">
      <c r="A836" s="5">
        <v>1000017839</v>
      </c>
      <c r="D836">
        <v>1</v>
      </c>
      <c r="E836">
        <v>1</v>
      </c>
    </row>
    <row r="837" spans="1:5" x14ac:dyDescent="0.25">
      <c r="A837" s="5">
        <v>1000017840</v>
      </c>
      <c r="C837">
        <v>2</v>
      </c>
      <c r="E837">
        <v>2</v>
      </c>
    </row>
    <row r="838" spans="1:5" x14ac:dyDescent="0.25">
      <c r="A838" s="5">
        <v>1000017841</v>
      </c>
      <c r="D838">
        <v>1</v>
      </c>
      <c r="E838">
        <v>1</v>
      </c>
    </row>
    <row r="839" spans="1:5" x14ac:dyDescent="0.25">
      <c r="A839" s="5">
        <v>1000017842</v>
      </c>
      <c r="D839">
        <v>1</v>
      </c>
      <c r="E839">
        <v>1</v>
      </c>
    </row>
    <row r="840" spans="1:5" x14ac:dyDescent="0.25">
      <c r="A840" s="5">
        <v>1000017843</v>
      </c>
      <c r="D840">
        <v>5</v>
      </c>
      <c r="E840">
        <v>5</v>
      </c>
    </row>
    <row r="841" spans="1:5" x14ac:dyDescent="0.25">
      <c r="A841" s="5">
        <v>1000017844</v>
      </c>
      <c r="B841">
        <v>1</v>
      </c>
      <c r="E841">
        <v>1</v>
      </c>
    </row>
    <row r="842" spans="1:5" x14ac:dyDescent="0.25">
      <c r="A842" s="5">
        <v>1000017845</v>
      </c>
      <c r="B842">
        <v>6</v>
      </c>
      <c r="E842">
        <v>6</v>
      </c>
    </row>
    <row r="843" spans="1:5" x14ac:dyDescent="0.25">
      <c r="A843" s="5">
        <v>1000017846</v>
      </c>
      <c r="B843">
        <v>2</v>
      </c>
      <c r="E843">
        <v>2</v>
      </c>
    </row>
    <row r="844" spans="1:5" x14ac:dyDescent="0.25">
      <c r="A844" s="5">
        <v>1000017847</v>
      </c>
      <c r="B844">
        <v>6</v>
      </c>
      <c r="E844">
        <v>6</v>
      </c>
    </row>
    <row r="845" spans="1:5" x14ac:dyDescent="0.25">
      <c r="A845" s="5">
        <v>1000017848</v>
      </c>
      <c r="B845">
        <v>6</v>
      </c>
      <c r="E845">
        <v>6</v>
      </c>
    </row>
    <row r="846" spans="1:5" x14ac:dyDescent="0.25">
      <c r="A846" s="5">
        <v>1000017849</v>
      </c>
      <c r="B846">
        <v>5</v>
      </c>
      <c r="D846">
        <v>1</v>
      </c>
      <c r="E846">
        <v>6</v>
      </c>
    </row>
    <row r="847" spans="1:5" x14ac:dyDescent="0.25">
      <c r="A847" s="5">
        <v>1000017850</v>
      </c>
      <c r="B847">
        <v>4</v>
      </c>
      <c r="E847">
        <v>4</v>
      </c>
    </row>
    <row r="848" spans="1:5" x14ac:dyDescent="0.25">
      <c r="A848" s="5">
        <v>1000017851</v>
      </c>
      <c r="B848">
        <v>2</v>
      </c>
      <c r="E848">
        <v>2</v>
      </c>
    </row>
    <row r="849" spans="1:5" x14ac:dyDescent="0.25">
      <c r="A849" s="5">
        <v>1000017852</v>
      </c>
      <c r="B849">
        <v>1</v>
      </c>
      <c r="D849">
        <v>1</v>
      </c>
      <c r="E849">
        <v>2</v>
      </c>
    </row>
    <row r="850" spans="1:5" x14ac:dyDescent="0.25">
      <c r="A850" s="5">
        <v>1000017853</v>
      </c>
      <c r="C850">
        <v>2</v>
      </c>
      <c r="E850">
        <v>2</v>
      </c>
    </row>
    <row r="851" spans="1:5" x14ac:dyDescent="0.25">
      <c r="A851" s="5">
        <v>1000017854</v>
      </c>
      <c r="C851">
        <v>1</v>
      </c>
      <c r="E851">
        <v>1</v>
      </c>
    </row>
    <row r="852" spans="1:5" x14ac:dyDescent="0.25">
      <c r="A852" s="5">
        <v>1000017855</v>
      </c>
      <c r="C852">
        <v>1</v>
      </c>
      <c r="E852">
        <v>1</v>
      </c>
    </row>
    <row r="853" spans="1:5" x14ac:dyDescent="0.25">
      <c r="A853" s="5">
        <v>1000017856</v>
      </c>
      <c r="B853">
        <v>1</v>
      </c>
      <c r="E853">
        <v>1</v>
      </c>
    </row>
    <row r="854" spans="1:5" x14ac:dyDescent="0.25">
      <c r="A854" s="5">
        <v>1000017857</v>
      </c>
      <c r="B854">
        <v>1</v>
      </c>
      <c r="E854">
        <v>1</v>
      </c>
    </row>
    <row r="855" spans="1:5" x14ac:dyDescent="0.25">
      <c r="A855" s="5">
        <v>1000017859</v>
      </c>
      <c r="D855">
        <v>2</v>
      </c>
      <c r="E855">
        <v>2</v>
      </c>
    </row>
    <row r="856" spans="1:5" x14ac:dyDescent="0.25">
      <c r="A856" s="5">
        <v>1000017860</v>
      </c>
      <c r="D856">
        <v>1</v>
      </c>
      <c r="E856">
        <v>1</v>
      </c>
    </row>
    <row r="857" spans="1:5" x14ac:dyDescent="0.25">
      <c r="A857" s="5">
        <v>1000017861</v>
      </c>
      <c r="B857">
        <v>1</v>
      </c>
      <c r="E857">
        <v>1</v>
      </c>
    </row>
    <row r="858" spans="1:5" x14ac:dyDescent="0.25">
      <c r="A858" s="5">
        <v>1000017862</v>
      </c>
      <c r="B858">
        <v>1</v>
      </c>
      <c r="D858">
        <v>2</v>
      </c>
      <c r="E858">
        <v>3</v>
      </c>
    </row>
    <row r="859" spans="1:5" x14ac:dyDescent="0.25">
      <c r="A859" s="5">
        <v>1000017863</v>
      </c>
      <c r="B859">
        <v>2</v>
      </c>
      <c r="D859">
        <v>1</v>
      </c>
      <c r="E859">
        <v>3</v>
      </c>
    </row>
    <row r="860" spans="1:5" x14ac:dyDescent="0.25">
      <c r="A860" s="5">
        <v>1000017864</v>
      </c>
      <c r="D860">
        <v>1</v>
      </c>
      <c r="E860">
        <v>1</v>
      </c>
    </row>
    <row r="861" spans="1:5" x14ac:dyDescent="0.25">
      <c r="A861" s="5">
        <v>1000017865</v>
      </c>
      <c r="B861">
        <v>2</v>
      </c>
      <c r="E861">
        <v>2</v>
      </c>
    </row>
    <row r="862" spans="1:5" x14ac:dyDescent="0.25">
      <c r="A862" s="5">
        <v>1000017866</v>
      </c>
      <c r="D862">
        <v>1</v>
      </c>
      <c r="E862">
        <v>1</v>
      </c>
    </row>
    <row r="863" spans="1:5" x14ac:dyDescent="0.25">
      <c r="A863" s="5">
        <v>1000017867</v>
      </c>
      <c r="D863">
        <v>1</v>
      </c>
      <c r="E863">
        <v>1</v>
      </c>
    </row>
    <row r="864" spans="1:5" x14ac:dyDescent="0.25">
      <c r="A864" s="5">
        <v>1000017868</v>
      </c>
      <c r="D864">
        <v>1</v>
      </c>
      <c r="E864">
        <v>1</v>
      </c>
    </row>
    <row r="865" spans="1:5" x14ac:dyDescent="0.25">
      <c r="A865" s="5">
        <v>1000017869</v>
      </c>
      <c r="D865">
        <v>1</v>
      </c>
      <c r="E865">
        <v>1</v>
      </c>
    </row>
    <row r="866" spans="1:5" x14ac:dyDescent="0.25">
      <c r="A866" s="5">
        <v>1000017870</v>
      </c>
      <c r="C866">
        <v>1</v>
      </c>
      <c r="E866">
        <v>1</v>
      </c>
    </row>
    <row r="867" spans="1:5" x14ac:dyDescent="0.25">
      <c r="A867" s="5">
        <v>1000017871</v>
      </c>
      <c r="D867">
        <v>1</v>
      </c>
      <c r="E867">
        <v>1</v>
      </c>
    </row>
    <row r="868" spans="1:5" x14ac:dyDescent="0.25">
      <c r="A868" s="5">
        <v>1000017872</v>
      </c>
      <c r="B868">
        <v>1</v>
      </c>
      <c r="E868">
        <v>1</v>
      </c>
    </row>
    <row r="869" spans="1:5" x14ac:dyDescent="0.25">
      <c r="A869" s="5">
        <v>1000017873</v>
      </c>
      <c r="C869">
        <v>1</v>
      </c>
      <c r="E869">
        <v>1</v>
      </c>
    </row>
    <row r="870" spans="1:5" x14ac:dyDescent="0.25">
      <c r="A870" s="5">
        <v>1000017874</v>
      </c>
      <c r="B870">
        <v>1</v>
      </c>
      <c r="E870">
        <v>1</v>
      </c>
    </row>
    <row r="871" spans="1:5" x14ac:dyDescent="0.25">
      <c r="A871" s="5">
        <v>1000017875</v>
      </c>
      <c r="D871">
        <v>1</v>
      </c>
      <c r="E871">
        <v>1</v>
      </c>
    </row>
    <row r="872" spans="1:5" x14ac:dyDescent="0.25">
      <c r="A872" s="5">
        <v>1000017876</v>
      </c>
      <c r="D872">
        <v>2</v>
      </c>
      <c r="E872">
        <v>2</v>
      </c>
    </row>
    <row r="873" spans="1:5" x14ac:dyDescent="0.25">
      <c r="A873" s="5">
        <v>1000017878</v>
      </c>
      <c r="D873">
        <v>1</v>
      </c>
      <c r="E873">
        <v>1</v>
      </c>
    </row>
    <row r="874" spans="1:5" x14ac:dyDescent="0.25">
      <c r="A874" s="5">
        <v>1000017879</v>
      </c>
      <c r="C874">
        <v>1</v>
      </c>
      <c r="E874">
        <v>1</v>
      </c>
    </row>
    <row r="875" spans="1:5" x14ac:dyDescent="0.25">
      <c r="A875" s="5">
        <v>1000017880</v>
      </c>
      <c r="D875">
        <v>1</v>
      </c>
      <c r="E875">
        <v>1</v>
      </c>
    </row>
    <row r="876" spans="1:5" x14ac:dyDescent="0.25">
      <c r="A876" s="5">
        <v>1000017881</v>
      </c>
      <c r="B876">
        <v>3</v>
      </c>
      <c r="E876">
        <v>3</v>
      </c>
    </row>
    <row r="877" spans="1:5" x14ac:dyDescent="0.25">
      <c r="A877" s="5">
        <v>1000017882</v>
      </c>
      <c r="B877">
        <v>4</v>
      </c>
      <c r="D877">
        <v>3</v>
      </c>
      <c r="E877">
        <v>7</v>
      </c>
    </row>
    <row r="878" spans="1:5" x14ac:dyDescent="0.25">
      <c r="A878" s="5">
        <v>1000017883</v>
      </c>
      <c r="B878">
        <v>2</v>
      </c>
      <c r="E878">
        <v>2</v>
      </c>
    </row>
    <row r="879" spans="1:5" x14ac:dyDescent="0.25">
      <c r="A879" s="5">
        <v>1000017884</v>
      </c>
      <c r="B879">
        <v>1</v>
      </c>
      <c r="E879">
        <v>1</v>
      </c>
    </row>
    <row r="880" spans="1:5" x14ac:dyDescent="0.25">
      <c r="A880" s="5">
        <v>1000017885</v>
      </c>
      <c r="B880">
        <v>1</v>
      </c>
      <c r="E880">
        <v>1</v>
      </c>
    </row>
    <row r="881" spans="1:5" x14ac:dyDescent="0.25">
      <c r="A881" s="5">
        <v>1000017886</v>
      </c>
      <c r="C881">
        <v>1</v>
      </c>
      <c r="E881">
        <v>1</v>
      </c>
    </row>
    <row r="882" spans="1:5" x14ac:dyDescent="0.25">
      <c r="A882" s="5">
        <v>1000017887</v>
      </c>
      <c r="C882">
        <v>1</v>
      </c>
      <c r="E882">
        <v>1</v>
      </c>
    </row>
    <row r="883" spans="1:5" x14ac:dyDescent="0.25">
      <c r="A883" s="5">
        <v>1000017888</v>
      </c>
      <c r="B883">
        <v>2</v>
      </c>
      <c r="E883">
        <v>2</v>
      </c>
    </row>
    <row r="884" spans="1:5" x14ac:dyDescent="0.25">
      <c r="A884" s="5">
        <v>1000017889</v>
      </c>
      <c r="C884">
        <v>1</v>
      </c>
      <c r="E884">
        <v>1</v>
      </c>
    </row>
    <row r="885" spans="1:5" x14ac:dyDescent="0.25">
      <c r="A885" s="5">
        <v>1000017890</v>
      </c>
      <c r="D885">
        <v>1</v>
      </c>
      <c r="E885">
        <v>1</v>
      </c>
    </row>
    <row r="886" spans="1:5" x14ac:dyDescent="0.25">
      <c r="A886" s="5">
        <v>1000017891</v>
      </c>
      <c r="C886">
        <v>1</v>
      </c>
      <c r="D886">
        <v>1</v>
      </c>
      <c r="E886">
        <v>2</v>
      </c>
    </row>
    <row r="887" spans="1:5" x14ac:dyDescent="0.25">
      <c r="A887" s="5">
        <v>1000017892</v>
      </c>
      <c r="C887">
        <v>2</v>
      </c>
      <c r="D887">
        <v>1</v>
      </c>
      <c r="E887">
        <v>3</v>
      </c>
    </row>
    <row r="888" spans="1:5" x14ac:dyDescent="0.25">
      <c r="A888" s="5">
        <v>1000017893</v>
      </c>
      <c r="C888">
        <v>2</v>
      </c>
      <c r="E888">
        <v>2</v>
      </c>
    </row>
    <row r="889" spans="1:5" x14ac:dyDescent="0.25">
      <c r="A889" s="5">
        <v>1000017894</v>
      </c>
      <c r="C889">
        <v>1</v>
      </c>
      <c r="E889">
        <v>1</v>
      </c>
    </row>
    <row r="890" spans="1:5" x14ac:dyDescent="0.25">
      <c r="A890" s="5">
        <v>1000017895</v>
      </c>
      <c r="C890">
        <v>1</v>
      </c>
      <c r="E890">
        <v>1</v>
      </c>
    </row>
    <row r="891" spans="1:5" x14ac:dyDescent="0.25">
      <c r="A891" s="5">
        <v>1000017897</v>
      </c>
      <c r="B891">
        <v>1</v>
      </c>
      <c r="E891">
        <v>1</v>
      </c>
    </row>
    <row r="892" spans="1:5" x14ac:dyDescent="0.25">
      <c r="A892" s="5">
        <v>1000017898</v>
      </c>
      <c r="B892">
        <v>1</v>
      </c>
      <c r="E892">
        <v>1</v>
      </c>
    </row>
    <row r="893" spans="1:5" x14ac:dyDescent="0.25">
      <c r="A893" s="5">
        <v>1000017899</v>
      </c>
      <c r="B893">
        <v>1</v>
      </c>
      <c r="E893">
        <v>1</v>
      </c>
    </row>
    <row r="894" spans="1:5" x14ac:dyDescent="0.25">
      <c r="A894" s="5">
        <v>1000017900</v>
      </c>
      <c r="B894">
        <v>1</v>
      </c>
      <c r="E894">
        <v>1</v>
      </c>
    </row>
    <row r="895" spans="1:5" x14ac:dyDescent="0.25">
      <c r="A895" s="5">
        <v>1000017901</v>
      </c>
      <c r="B895">
        <v>2</v>
      </c>
      <c r="E895">
        <v>2</v>
      </c>
    </row>
    <row r="896" spans="1:5" x14ac:dyDescent="0.25">
      <c r="A896" s="5">
        <v>1000017902</v>
      </c>
      <c r="B896">
        <v>3</v>
      </c>
      <c r="E896">
        <v>3</v>
      </c>
    </row>
    <row r="897" spans="1:5" x14ac:dyDescent="0.25">
      <c r="A897" s="5">
        <v>1000017903</v>
      </c>
      <c r="D897">
        <v>1</v>
      </c>
      <c r="E897">
        <v>1</v>
      </c>
    </row>
    <row r="898" spans="1:5" x14ac:dyDescent="0.25">
      <c r="A898" s="5">
        <v>1000017904</v>
      </c>
      <c r="D898">
        <v>1</v>
      </c>
      <c r="E898">
        <v>1</v>
      </c>
    </row>
    <row r="899" spans="1:5" x14ac:dyDescent="0.25">
      <c r="A899" s="5">
        <v>1000017905</v>
      </c>
      <c r="D899">
        <v>1</v>
      </c>
      <c r="E899">
        <v>1</v>
      </c>
    </row>
    <row r="900" spans="1:5" x14ac:dyDescent="0.25">
      <c r="A900" s="5">
        <v>1000017906</v>
      </c>
      <c r="D900">
        <v>1</v>
      </c>
      <c r="E900">
        <v>1</v>
      </c>
    </row>
    <row r="901" spans="1:5" x14ac:dyDescent="0.25">
      <c r="A901" s="5">
        <v>1000017907</v>
      </c>
      <c r="B901">
        <v>1</v>
      </c>
      <c r="E901">
        <v>1</v>
      </c>
    </row>
    <row r="902" spans="1:5" x14ac:dyDescent="0.25">
      <c r="A902" s="5">
        <v>1000017908</v>
      </c>
      <c r="B902">
        <v>1</v>
      </c>
      <c r="D902">
        <v>1</v>
      </c>
      <c r="E902">
        <v>2</v>
      </c>
    </row>
    <row r="903" spans="1:5" x14ac:dyDescent="0.25">
      <c r="A903" s="5">
        <v>1000017909</v>
      </c>
      <c r="B903">
        <v>1</v>
      </c>
      <c r="D903">
        <v>1</v>
      </c>
      <c r="E903">
        <v>2</v>
      </c>
    </row>
    <row r="904" spans="1:5" x14ac:dyDescent="0.25">
      <c r="A904" s="5">
        <v>1000017910</v>
      </c>
      <c r="B904">
        <v>1</v>
      </c>
      <c r="D904">
        <v>1</v>
      </c>
      <c r="E904">
        <v>2</v>
      </c>
    </row>
    <row r="905" spans="1:5" x14ac:dyDescent="0.25">
      <c r="A905" s="5">
        <v>1000017911</v>
      </c>
      <c r="B905">
        <v>1</v>
      </c>
      <c r="D905">
        <v>1</v>
      </c>
      <c r="E905">
        <v>2</v>
      </c>
    </row>
    <row r="906" spans="1:5" x14ac:dyDescent="0.25">
      <c r="A906" s="5">
        <v>1000017912</v>
      </c>
      <c r="B906">
        <v>1</v>
      </c>
      <c r="D906">
        <v>1</v>
      </c>
      <c r="E906">
        <v>2</v>
      </c>
    </row>
    <row r="907" spans="1:5" x14ac:dyDescent="0.25">
      <c r="A907" s="5">
        <v>1000017913</v>
      </c>
      <c r="B907">
        <v>2</v>
      </c>
      <c r="E907">
        <v>2</v>
      </c>
    </row>
    <row r="908" spans="1:5" x14ac:dyDescent="0.25">
      <c r="A908" s="5">
        <v>1000017914</v>
      </c>
      <c r="B908">
        <v>2</v>
      </c>
      <c r="E908">
        <v>2</v>
      </c>
    </row>
    <row r="909" spans="1:5" x14ac:dyDescent="0.25">
      <c r="A909" s="5">
        <v>1000017915</v>
      </c>
      <c r="B909">
        <v>2</v>
      </c>
      <c r="E909">
        <v>2</v>
      </c>
    </row>
    <row r="910" spans="1:5" x14ac:dyDescent="0.25">
      <c r="A910" s="5">
        <v>1000017916</v>
      </c>
      <c r="B910">
        <v>2</v>
      </c>
      <c r="E910">
        <v>2</v>
      </c>
    </row>
    <row r="911" spans="1:5" x14ac:dyDescent="0.25">
      <c r="A911" s="5">
        <v>1000017917</v>
      </c>
      <c r="B911">
        <v>1</v>
      </c>
      <c r="E911">
        <v>1</v>
      </c>
    </row>
    <row r="912" spans="1:5" x14ac:dyDescent="0.25">
      <c r="A912" s="5">
        <v>1000017919</v>
      </c>
      <c r="B912">
        <v>1</v>
      </c>
      <c r="E912">
        <v>1</v>
      </c>
    </row>
    <row r="913" spans="1:5" x14ac:dyDescent="0.25">
      <c r="A913" s="5">
        <v>1000017920</v>
      </c>
      <c r="B913">
        <v>1</v>
      </c>
      <c r="E913">
        <v>1</v>
      </c>
    </row>
    <row r="914" spans="1:5" x14ac:dyDescent="0.25">
      <c r="A914" s="5">
        <v>1000017921</v>
      </c>
      <c r="B914">
        <v>1</v>
      </c>
      <c r="E914">
        <v>1</v>
      </c>
    </row>
    <row r="915" spans="1:5" x14ac:dyDescent="0.25">
      <c r="A915" s="5">
        <v>1000017922</v>
      </c>
      <c r="D915">
        <v>1</v>
      </c>
      <c r="E915">
        <v>1</v>
      </c>
    </row>
    <row r="916" spans="1:5" x14ac:dyDescent="0.25">
      <c r="A916" s="5">
        <v>1000017923</v>
      </c>
      <c r="B916">
        <v>1</v>
      </c>
      <c r="E916">
        <v>1</v>
      </c>
    </row>
    <row r="917" spans="1:5" x14ac:dyDescent="0.25">
      <c r="A917" s="5">
        <v>1000017924</v>
      </c>
      <c r="C917">
        <v>1</v>
      </c>
      <c r="E917">
        <v>1</v>
      </c>
    </row>
    <row r="918" spans="1:5" x14ac:dyDescent="0.25">
      <c r="A918" s="5">
        <v>1000017925</v>
      </c>
      <c r="D918">
        <v>1</v>
      </c>
      <c r="E918">
        <v>1</v>
      </c>
    </row>
    <row r="919" spans="1:5" x14ac:dyDescent="0.25">
      <c r="A919" s="5">
        <v>1000017926</v>
      </c>
      <c r="B919">
        <v>5</v>
      </c>
      <c r="D919">
        <v>1</v>
      </c>
      <c r="E919">
        <v>6</v>
      </c>
    </row>
    <row r="920" spans="1:5" x14ac:dyDescent="0.25">
      <c r="A920" s="5">
        <v>1000017927</v>
      </c>
      <c r="C920">
        <v>1</v>
      </c>
      <c r="E920">
        <v>1</v>
      </c>
    </row>
    <row r="921" spans="1:5" x14ac:dyDescent="0.25">
      <c r="A921" s="5">
        <v>1000017928</v>
      </c>
      <c r="C921">
        <v>1</v>
      </c>
      <c r="E921">
        <v>1</v>
      </c>
    </row>
    <row r="922" spans="1:5" x14ac:dyDescent="0.25">
      <c r="A922" s="5">
        <v>1000017929</v>
      </c>
      <c r="B922">
        <v>2</v>
      </c>
      <c r="E922">
        <v>2</v>
      </c>
    </row>
    <row r="923" spans="1:5" x14ac:dyDescent="0.25">
      <c r="A923" s="5">
        <v>1000017930</v>
      </c>
      <c r="C923">
        <v>2</v>
      </c>
      <c r="E923">
        <v>2</v>
      </c>
    </row>
    <row r="924" spans="1:5" x14ac:dyDescent="0.25">
      <c r="A924" s="5">
        <v>1000017931</v>
      </c>
      <c r="D924">
        <v>1</v>
      </c>
      <c r="E924">
        <v>1</v>
      </c>
    </row>
    <row r="925" spans="1:5" x14ac:dyDescent="0.25">
      <c r="A925" s="5">
        <v>1000017932</v>
      </c>
      <c r="C925">
        <v>2</v>
      </c>
      <c r="E925">
        <v>2</v>
      </c>
    </row>
    <row r="926" spans="1:5" x14ac:dyDescent="0.25">
      <c r="A926" s="5">
        <v>1000017933</v>
      </c>
      <c r="B926">
        <v>2</v>
      </c>
      <c r="D926">
        <v>1</v>
      </c>
      <c r="E926">
        <v>3</v>
      </c>
    </row>
    <row r="927" spans="1:5" x14ac:dyDescent="0.25">
      <c r="A927" s="5">
        <v>1000017934</v>
      </c>
      <c r="B927">
        <v>2</v>
      </c>
      <c r="D927">
        <v>1</v>
      </c>
      <c r="E927">
        <v>3</v>
      </c>
    </row>
    <row r="928" spans="1:5" x14ac:dyDescent="0.25">
      <c r="A928" s="5">
        <v>1000017935</v>
      </c>
      <c r="B928">
        <v>1</v>
      </c>
      <c r="E928">
        <v>1</v>
      </c>
    </row>
    <row r="929" spans="1:5" x14ac:dyDescent="0.25">
      <c r="A929" s="5">
        <v>1000017936</v>
      </c>
      <c r="B929">
        <v>1</v>
      </c>
      <c r="E929">
        <v>1</v>
      </c>
    </row>
    <row r="930" spans="1:5" x14ac:dyDescent="0.25">
      <c r="A930" s="5">
        <v>1000017937</v>
      </c>
      <c r="B930">
        <v>1</v>
      </c>
      <c r="E930">
        <v>1</v>
      </c>
    </row>
    <row r="931" spans="1:5" x14ac:dyDescent="0.25">
      <c r="A931" s="5">
        <v>1000017938</v>
      </c>
      <c r="B931">
        <v>1</v>
      </c>
      <c r="E931">
        <v>1</v>
      </c>
    </row>
    <row r="932" spans="1:5" x14ac:dyDescent="0.25">
      <c r="A932" s="5">
        <v>1000017939</v>
      </c>
      <c r="B932">
        <v>1</v>
      </c>
      <c r="E932">
        <v>1</v>
      </c>
    </row>
    <row r="933" spans="1:5" x14ac:dyDescent="0.25">
      <c r="A933" s="5">
        <v>1000017940</v>
      </c>
      <c r="B933">
        <v>1</v>
      </c>
      <c r="E933">
        <v>1</v>
      </c>
    </row>
    <row r="934" spans="1:5" x14ac:dyDescent="0.25">
      <c r="A934" s="5">
        <v>1000017941</v>
      </c>
      <c r="B934">
        <v>1</v>
      </c>
      <c r="E934">
        <v>1</v>
      </c>
    </row>
    <row r="935" spans="1:5" x14ac:dyDescent="0.25">
      <c r="A935" s="5">
        <v>1000017942</v>
      </c>
      <c r="B935">
        <v>4</v>
      </c>
      <c r="E935">
        <v>4</v>
      </c>
    </row>
    <row r="936" spans="1:5" x14ac:dyDescent="0.25">
      <c r="A936" s="5">
        <v>1000017943</v>
      </c>
      <c r="B936">
        <v>3</v>
      </c>
      <c r="E936">
        <v>3</v>
      </c>
    </row>
    <row r="937" spans="1:5" x14ac:dyDescent="0.25">
      <c r="A937" s="5">
        <v>1000017944</v>
      </c>
      <c r="B937">
        <v>2</v>
      </c>
      <c r="D937">
        <v>2</v>
      </c>
      <c r="E937">
        <v>4</v>
      </c>
    </row>
    <row r="938" spans="1:5" x14ac:dyDescent="0.25">
      <c r="A938" s="5">
        <v>1000017945</v>
      </c>
      <c r="B938">
        <v>1</v>
      </c>
      <c r="E938">
        <v>1</v>
      </c>
    </row>
    <row r="939" spans="1:5" x14ac:dyDescent="0.25">
      <c r="A939" s="5">
        <v>1000017946</v>
      </c>
      <c r="B939">
        <v>1</v>
      </c>
      <c r="E939">
        <v>1</v>
      </c>
    </row>
    <row r="940" spans="1:5" x14ac:dyDescent="0.25">
      <c r="A940" s="5">
        <v>1000017947</v>
      </c>
      <c r="B940">
        <v>1</v>
      </c>
      <c r="E940">
        <v>1</v>
      </c>
    </row>
    <row r="941" spans="1:5" x14ac:dyDescent="0.25">
      <c r="A941" s="5">
        <v>1000017948</v>
      </c>
      <c r="B941">
        <v>1</v>
      </c>
      <c r="D941">
        <v>1</v>
      </c>
      <c r="E941">
        <v>2</v>
      </c>
    </row>
    <row r="942" spans="1:5" x14ac:dyDescent="0.25">
      <c r="A942" s="5">
        <v>1000017949</v>
      </c>
      <c r="B942">
        <v>3</v>
      </c>
      <c r="E942">
        <v>3</v>
      </c>
    </row>
    <row r="943" spans="1:5" x14ac:dyDescent="0.25">
      <c r="A943" s="5">
        <v>1000017950</v>
      </c>
      <c r="B943">
        <v>5</v>
      </c>
      <c r="E943">
        <v>5</v>
      </c>
    </row>
    <row r="944" spans="1:5" x14ac:dyDescent="0.25">
      <c r="A944" s="5">
        <v>1000017951</v>
      </c>
      <c r="B944">
        <v>3</v>
      </c>
      <c r="E944">
        <v>3</v>
      </c>
    </row>
    <row r="945" spans="1:5" x14ac:dyDescent="0.25">
      <c r="A945" s="5">
        <v>1000017952</v>
      </c>
      <c r="B945">
        <v>3</v>
      </c>
      <c r="E945">
        <v>3</v>
      </c>
    </row>
    <row r="946" spans="1:5" x14ac:dyDescent="0.25">
      <c r="A946" s="5">
        <v>1000017953</v>
      </c>
      <c r="B946">
        <v>1</v>
      </c>
      <c r="E946">
        <v>1</v>
      </c>
    </row>
    <row r="947" spans="1:5" x14ac:dyDescent="0.25">
      <c r="A947" s="5">
        <v>1000017954</v>
      </c>
      <c r="B947">
        <v>2</v>
      </c>
      <c r="D947">
        <v>3</v>
      </c>
      <c r="E947">
        <v>5</v>
      </c>
    </row>
    <row r="948" spans="1:5" x14ac:dyDescent="0.25">
      <c r="A948" s="5">
        <v>1000017955</v>
      </c>
      <c r="B948">
        <v>2</v>
      </c>
      <c r="D948">
        <v>2</v>
      </c>
      <c r="E948">
        <v>4</v>
      </c>
    </row>
    <row r="949" spans="1:5" x14ac:dyDescent="0.25">
      <c r="A949" s="5">
        <v>1000017956</v>
      </c>
      <c r="B949">
        <v>5</v>
      </c>
      <c r="D949">
        <v>2</v>
      </c>
      <c r="E949">
        <v>7</v>
      </c>
    </row>
    <row r="950" spans="1:5" x14ac:dyDescent="0.25">
      <c r="A950" s="5">
        <v>1000017957</v>
      </c>
      <c r="B950">
        <v>5</v>
      </c>
      <c r="D950">
        <v>2</v>
      </c>
      <c r="E950">
        <v>7</v>
      </c>
    </row>
    <row r="951" spans="1:5" x14ac:dyDescent="0.25">
      <c r="A951" s="5">
        <v>1000017958</v>
      </c>
      <c r="B951">
        <v>2</v>
      </c>
      <c r="D951">
        <v>1</v>
      </c>
      <c r="E951">
        <v>3</v>
      </c>
    </row>
    <row r="952" spans="1:5" x14ac:dyDescent="0.25">
      <c r="A952" s="5">
        <v>1000017959</v>
      </c>
      <c r="D952">
        <v>1</v>
      </c>
      <c r="E952">
        <v>1</v>
      </c>
    </row>
    <row r="953" spans="1:5" x14ac:dyDescent="0.25">
      <c r="A953" s="5">
        <v>1000017960</v>
      </c>
      <c r="B953">
        <v>1</v>
      </c>
      <c r="D953">
        <v>1</v>
      </c>
      <c r="E953">
        <v>2</v>
      </c>
    </row>
    <row r="954" spans="1:5" x14ac:dyDescent="0.25">
      <c r="A954" s="5">
        <v>1000017961</v>
      </c>
      <c r="B954">
        <v>3</v>
      </c>
      <c r="D954">
        <v>1</v>
      </c>
      <c r="E954">
        <v>4</v>
      </c>
    </row>
    <row r="955" spans="1:5" x14ac:dyDescent="0.25">
      <c r="A955" s="5">
        <v>1000017962</v>
      </c>
      <c r="B955">
        <v>1</v>
      </c>
      <c r="E955">
        <v>1</v>
      </c>
    </row>
    <row r="956" spans="1:5" x14ac:dyDescent="0.25">
      <c r="A956" s="5">
        <v>1000017963</v>
      </c>
      <c r="B956">
        <v>1</v>
      </c>
      <c r="E956">
        <v>1</v>
      </c>
    </row>
    <row r="957" spans="1:5" x14ac:dyDescent="0.25">
      <c r="A957" s="5">
        <v>1000017964</v>
      </c>
      <c r="C957">
        <v>1</v>
      </c>
      <c r="E957">
        <v>1</v>
      </c>
    </row>
    <row r="958" spans="1:5" x14ac:dyDescent="0.25">
      <c r="A958" s="5">
        <v>1000017965</v>
      </c>
      <c r="C958">
        <v>1</v>
      </c>
      <c r="E958">
        <v>1</v>
      </c>
    </row>
    <row r="959" spans="1:5" x14ac:dyDescent="0.25">
      <c r="A959" s="5">
        <v>1000017966</v>
      </c>
      <c r="C959">
        <v>1</v>
      </c>
      <c r="E959">
        <v>1</v>
      </c>
    </row>
    <row r="960" spans="1:5" x14ac:dyDescent="0.25">
      <c r="A960" s="5">
        <v>1000017967</v>
      </c>
      <c r="D960">
        <v>1</v>
      </c>
      <c r="E960">
        <v>1</v>
      </c>
    </row>
    <row r="961" spans="1:5" x14ac:dyDescent="0.25">
      <c r="A961" s="5">
        <v>1000017968</v>
      </c>
      <c r="B961">
        <v>7</v>
      </c>
      <c r="D961">
        <v>1</v>
      </c>
      <c r="E961">
        <v>8</v>
      </c>
    </row>
    <row r="962" spans="1:5" x14ac:dyDescent="0.25">
      <c r="A962" s="5">
        <v>1000017969</v>
      </c>
      <c r="B962">
        <v>1</v>
      </c>
      <c r="E962">
        <v>1</v>
      </c>
    </row>
    <row r="963" spans="1:5" x14ac:dyDescent="0.25">
      <c r="A963" s="5">
        <v>1000017970</v>
      </c>
      <c r="D963">
        <v>1</v>
      </c>
      <c r="E963">
        <v>1</v>
      </c>
    </row>
    <row r="964" spans="1:5" x14ac:dyDescent="0.25">
      <c r="A964" s="5">
        <v>1000017971</v>
      </c>
      <c r="B964">
        <v>1</v>
      </c>
      <c r="E964">
        <v>1</v>
      </c>
    </row>
    <row r="965" spans="1:5" x14ac:dyDescent="0.25">
      <c r="A965" s="5">
        <v>1000017972</v>
      </c>
      <c r="B965">
        <v>7</v>
      </c>
      <c r="D965">
        <v>1</v>
      </c>
      <c r="E965">
        <v>8</v>
      </c>
    </row>
    <row r="966" spans="1:5" x14ac:dyDescent="0.25">
      <c r="A966" s="5">
        <v>1000017973</v>
      </c>
      <c r="D966">
        <v>1</v>
      </c>
      <c r="E966">
        <v>1</v>
      </c>
    </row>
    <row r="967" spans="1:5" x14ac:dyDescent="0.25">
      <c r="A967" s="5">
        <v>1000017974</v>
      </c>
      <c r="B967">
        <v>1</v>
      </c>
      <c r="E967">
        <v>1</v>
      </c>
    </row>
    <row r="968" spans="1:5" x14ac:dyDescent="0.25">
      <c r="A968" s="5">
        <v>1000017975</v>
      </c>
      <c r="B968">
        <v>1</v>
      </c>
      <c r="E968">
        <v>1</v>
      </c>
    </row>
    <row r="969" spans="1:5" x14ac:dyDescent="0.25">
      <c r="A969" s="5">
        <v>1000017976</v>
      </c>
      <c r="B969">
        <v>1</v>
      </c>
      <c r="E969">
        <v>1</v>
      </c>
    </row>
    <row r="970" spans="1:5" x14ac:dyDescent="0.25">
      <c r="A970" s="5">
        <v>1000017977</v>
      </c>
      <c r="B970">
        <v>1</v>
      </c>
      <c r="E970">
        <v>1</v>
      </c>
    </row>
    <row r="971" spans="1:5" x14ac:dyDescent="0.25">
      <c r="A971" s="5">
        <v>1000017978</v>
      </c>
      <c r="B971">
        <v>1</v>
      </c>
      <c r="E971">
        <v>1</v>
      </c>
    </row>
    <row r="972" spans="1:5" x14ac:dyDescent="0.25">
      <c r="A972" s="5">
        <v>1000017979</v>
      </c>
      <c r="C972">
        <v>1</v>
      </c>
      <c r="E972">
        <v>1</v>
      </c>
    </row>
    <row r="973" spans="1:5" x14ac:dyDescent="0.25">
      <c r="A973" s="5">
        <v>1000017980</v>
      </c>
      <c r="D973">
        <v>1</v>
      </c>
      <c r="E973">
        <v>1</v>
      </c>
    </row>
    <row r="974" spans="1:5" x14ac:dyDescent="0.25">
      <c r="A974" s="5">
        <v>1000017981</v>
      </c>
      <c r="B974">
        <v>1</v>
      </c>
      <c r="E974">
        <v>1</v>
      </c>
    </row>
    <row r="975" spans="1:5" x14ac:dyDescent="0.25">
      <c r="A975" s="5">
        <v>1000017982</v>
      </c>
      <c r="B975">
        <v>1</v>
      </c>
      <c r="E975">
        <v>1</v>
      </c>
    </row>
    <row r="976" spans="1:5" x14ac:dyDescent="0.25">
      <c r="A976" s="5">
        <v>1000017983</v>
      </c>
      <c r="B976">
        <v>5</v>
      </c>
      <c r="D976">
        <v>2</v>
      </c>
      <c r="E976">
        <v>7</v>
      </c>
    </row>
    <row r="977" spans="1:5" x14ac:dyDescent="0.25">
      <c r="A977" s="5">
        <v>1000017984</v>
      </c>
      <c r="B977">
        <v>1</v>
      </c>
      <c r="D977">
        <v>1</v>
      </c>
      <c r="E977">
        <v>2</v>
      </c>
    </row>
    <row r="978" spans="1:5" x14ac:dyDescent="0.25">
      <c r="A978" s="5">
        <v>1000017985</v>
      </c>
      <c r="D978">
        <v>1</v>
      </c>
      <c r="E978">
        <v>1</v>
      </c>
    </row>
    <row r="979" spans="1:5" x14ac:dyDescent="0.25">
      <c r="A979" s="5">
        <v>1000017986</v>
      </c>
      <c r="B979">
        <v>7</v>
      </c>
      <c r="E979">
        <v>7</v>
      </c>
    </row>
    <row r="980" spans="1:5" x14ac:dyDescent="0.25">
      <c r="A980" s="5">
        <v>1000017987</v>
      </c>
      <c r="D980">
        <v>2</v>
      </c>
      <c r="E980">
        <v>2</v>
      </c>
    </row>
    <row r="981" spans="1:5" x14ac:dyDescent="0.25">
      <c r="A981" s="5">
        <v>1000017988</v>
      </c>
      <c r="B981">
        <v>6</v>
      </c>
      <c r="E981">
        <v>6</v>
      </c>
    </row>
    <row r="982" spans="1:5" x14ac:dyDescent="0.25">
      <c r="A982" s="5">
        <v>1000017989</v>
      </c>
      <c r="B982">
        <v>1</v>
      </c>
      <c r="E982">
        <v>1</v>
      </c>
    </row>
    <row r="983" spans="1:5" x14ac:dyDescent="0.25">
      <c r="A983" s="5">
        <v>1000017990</v>
      </c>
      <c r="B983">
        <v>1</v>
      </c>
      <c r="E983">
        <v>1</v>
      </c>
    </row>
    <row r="984" spans="1:5" x14ac:dyDescent="0.25">
      <c r="A984" s="5">
        <v>1000017991</v>
      </c>
      <c r="B984">
        <v>1</v>
      </c>
      <c r="E984">
        <v>1</v>
      </c>
    </row>
    <row r="985" spans="1:5" x14ac:dyDescent="0.25">
      <c r="A985" s="5">
        <v>1000017992</v>
      </c>
      <c r="C985">
        <v>1</v>
      </c>
      <c r="E985">
        <v>1</v>
      </c>
    </row>
    <row r="986" spans="1:5" x14ac:dyDescent="0.25">
      <c r="A986" s="5">
        <v>1000017993</v>
      </c>
      <c r="C986">
        <v>1</v>
      </c>
      <c r="E986">
        <v>1</v>
      </c>
    </row>
    <row r="987" spans="1:5" x14ac:dyDescent="0.25">
      <c r="A987" s="5">
        <v>1000017994</v>
      </c>
      <c r="B987">
        <v>1</v>
      </c>
      <c r="E987">
        <v>1</v>
      </c>
    </row>
    <row r="988" spans="1:5" x14ac:dyDescent="0.25">
      <c r="A988" s="5">
        <v>1000017995</v>
      </c>
      <c r="C988">
        <v>1</v>
      </c>
      <c r="E988">
        <v>1</v>
      </c>
    </row>
    <row r="989" spans="1:5" x14ac:dyDescent="0.25">
      <c r="A989" s="5">
        <v>1000017996</v>
      </c>
      <c r="C989">
        <v>1</v>
      </c>
      <c r="E989">
        <v>1</v>
      </c>
    </row>
    <row r="990" spans="1:5" x14ac:dyDescent="0.25">
      <c r="A990" s="5">
        <v>1000017997</v>
      </c>
      <c r="C990">
        <v>2</v>
      </c>
      <c r="D990">
        <v>1</v>
      </c>
      <c r="E990">
        <v>3</v>
      </c>
    </row>
    <row r="991" spans="1:5" x14ac:dyDescent="0.25">
      <c r="A991" s="5">
        <v>1000017998</v>
      </c>
      <c r="B991">
        <v>1</v>
      </c>
      <c r="E991">
        <v>1</v>
      </c>
    </row>
    <row r="992" spans="1:5" x14ac:dyDescent="0.25">
      <c r="A992" s="5">
        <v>1000017999</v>
      </c>
      <c r="B992">
        <v>5</v>
      </c>
      <c r="D992">
        <v>2</v>
      </c>
      <c r="E992">
        <v>7</v>
      </c>
    </row>
    <row r="993" spans="1:5" x14ac:dyDescent="0.25">
      <c r="A993" s="5">
        <v>1000018000</v>
      </c>
      <c r="B993">
        <v>2</v>
      </c>
      <c r="D993">
        <v>1</v>
      </c>
      <c r="E993">
        <v>3</v>
      </c>
    </row>
    <row r="994" spans="1:5" x14ac:dyDescent="0.25">
      <c r="A994" s="5">
        <v>1000018001</v>
      </c>
      <c r="B994">
        <v>3</v>
      </c>
      <c r="E994">
        <v>3</v>
      </c>
    </row>
    <row r="995" spans="1:5" x14ac:dyDescent="0.25">
      <c r="A995" s="5">
        <v>1000018002</v>
      </c>
      <c r="C995">
        <v>1</v>
      </c>
      <c r="E995">
        <v>1</v>
      </c>
    </row>
    <row r="996" spans="1:5" x14ac:dyDescent="0.25">
      <c r="A996" s="5">
        <v>1000018003</v>
      </c>
      <c r="C996">
        <v>1</v>
      </c>
      <c r="E996">
        <v>1</v>
      </c>
    </row>
    <row r="997" spans="1:5" x14ac:dyDescent="0.25">
      <c r="A997" s="5">
        <v>1000018004</v>
      </c>
      <c r="C997">
        <v>1</v>
      </c>
      <c r="D997">
        <v>1</v>
      </c>
      <c r="E997">
        <v>2</v>
      </c>
    </row>
    <row r="998" spans="1:5" x14ac:dyDescent="0.25">
      <c r="A998" s="5">
        <v>1000018005</v>
      </c>
      <c r="B998">
        <v>5</v>
      </c>
      <c r="D998">
        <v>1</v>
      </c>
      <c r="E998">
        <v>6</v>
      </c>
    </row>
    <row r="999" spans="1:5" x14ac:dyDescent="0.25">
      <c r="A999" s="5">
        <v>1000018006</v>
      </c>
      <c r="B999">
        <v>4</v>
      </c>
      <c r="D999">
        <v>1</v>
      </c>
      <c r="E999">
        <v>5</v>
      </c>
    </row>
    <row r="1000" spans="1:5" x14ac:dyDescent="0.25">
      <c r="A1000" s="5">
        <v>1000018007</v>
      </c>
      <c r="B1000">
        <v>4</v>
      </c>
      <c r="D1000">
        <v>2</v>
      </c>
      <c r="E1000">
        <v>6</v>
      </c>
    </row>
    <row r="1001" spans="1:5" x14ac:dyDescent="0.25">
      <c r="A1001" s="5">
        <v>1000018008</v>
      </c>
      <c r="B1001">
        <v>5</v>
      </c>
      <c r="E1001">
        <v>5</v>
      </c>
    </row>
    <row r="1002" spans="1:5" x14ac:dyDescent="0.25">
      <c r="A1002" s="5">
        <v>1000018009</v>
      </c>
      <c r="B1002">
        <v>4</v>
      </c>
      <c r="D1002">
        <v>2</v>
      </c>
      <c r="E1002">
        <v>6</v>
      </c>
    </row>
    <row r="1003" spans="1:5" x14ac:dyDescent="0.25">
      <c r="A1003" s="5">
        <v>1000018010</v>
      </c>
      <c r="B1003">
        <v>4</v>
      </c>
      <c r="D1003">
        <v>1</v>
      </c>
      <c r="E1003">
        <v>5</v>
      </c>
    </row>
    <row r="1004" spans="1:5" x14ac:dyDescent="0.25">
      <c r="A1004" s="5">
        <v>1000018011</v>
      </c>
      <c r="C1004">
        <v>1</v>
      </c>
      <c r="D1004">
        <v>1</v>
      </c>
      <c r="E1004">
        <v>2</v>
      </c>
    </row>
    <row r="1005" spans="1:5" x14ac:dyDescent="0.25">
      <c r="A1005" s="5">
        <v>1000018012</v>
      </c>
      <c r="B1005">
        <v>1</v>
      </c>
      <c r="E1005">
        <v>1</v>
      </c>
    </row>
    <row r="1006" spans="1:5" x14ac:dyDescent="0.25">
      <c r="A1006" s="5">
        <v>1000018013</v>
      </c>
      <c r="C1006">
        <v>1</v>
      </c>
      <c r="E1006">
        <v>1</v>
      </c>
    </row>
    <row r="1007" spans="1:5" x14ac:dyDescent="0.25">
      <c r="A1007" s="5">
        <v>1000018014</v>
      </c>
      <c r="C1007">
        <v>1</v>
      </c>
      <c r="E1007">
        <v>1</v>
      </c>
    </row>
    <row r="1008" spans="1:5" x14ac:dyDescent="0.25">
      <c r="A1008" s="5">
        <v>1000018015</v>
      </c>
      <c r="B1008">
        <v>4</v>
      </c>
      <c r="D1008">
        <v>3</v>
      </c>
      <c r="E1008">
        <v>7</v>
      </c>
    </row>
    <row r="1009" spans="1:5" x14ac:dyDescent="0.25">
      <c r="A1009" s="5">
        <v>1000018016</v>
      </c>
      <c r="D1009">
        <v>1</v>
      </c>
      <c r="E1009">
        <v>1</v>
      </c>
    </row>
    <row r="1010" spans="1:5" x14ac:dyDescent="0.25">
      <c r="A1010" s="5">
        <v>1000018017</v>
      </c>
      <c r="B1010">
        <v>3</v>
      </c>
      <c r="D1010">
        <v>3</v>
      </c>
      <c r="E1010">
        <v>6</v>
      </c>
    </row>
    <row r="1011" spans="1:5" x14ac:dyDescent="0.25">
      <c r="A1011" s="5">
        <v>1000018018</v>
      </c>
      <c r="B1011">
        <v>6</v>
      </c>
      <c r="D1011">
        <v>5</v>
      </c>
      <c r="E1011">
        <v>11</v>
      </c>
    </row>
    <row r="1012" spans="1:5" x14ac:dyDescent="0.25">
      <c r="A1012" s="5">
        <v>1000018019</v>
      </c>
      <c r="B1012">
        <v>6</v>
      </c>
      <c r="D1012">
        <v>2</v>
      </c>
      <c r="E1012">
        <v>8</v>
      </c>
    </row>
    <row r="1013" spans="1:5" x14ac:dyDescent="0.25">
      <c r="A1013" s="5">
        <v>1000018020</v>
      </c>
      <c r="B1013">
        <v>7</v>
      </c>
      <c r="D1013">
        <v>1</v>
      </c>
      <c r="E1013">
        <v>8</v>
      </c>
    </row>
    <row r="1014" spans="1:5" x14ac:dyDescent="0.25">
      <c r="A1014" s="5">
        <v>1000018021</v>
      </c>
      <c r="B1014">
        <v>1</v>
      </c>
      <c r="E1014">
        <v>1</v>
      </c>
    </row>
    <row r="1015" spans="1:5" x14ac:dyDescent="0.25">
      <c r="A1015" s="5">
        <v>1000018022</v>
      </c>
      <c r="B1015">
        <v>1</v>
      </c>
      <c r="E1015">
        <v>1</v>
      </c>
    </row>
    <row r="1016" spans="1:5" x14ac:dyDescent="0.25">
      <c r="A1016" s="5">
        <v>1000018023</v>
      </c>
      <c r="B1016">
        <v>3</v>
      </c>
      <c r="E1016">
        <v>3</v>
      </c>
    </row>
    <row r="1017" spans="1:5" x14ac:dyDescent="0.25">
      <c r="A1017" s="5">
        <v>1000018024</v>
      </c>
      <c r="B1017">
        <v>7</v>
      </c>
      <c r="D1017">
        <v>2</v>
      </c>
      <c r="E1017">
        <v>9</v>
      </c>
    </row>
    <row r="1018" spans="1:5" x14ac:dyDescent="0.25">
      <c r="A1018" s="5">
        <v>1000018025</v>
      </c>
      <c r="B1018">
        <v>7</v>
      </c>
      <c r="D1018">
        <v>1</v>
      </c>
      <c r="E1018">
        <v>8</v>
      </c>
    </row>
    <row r="1019" spans="1:5" x14ac:dyDescent="0.25">
      <c r="A1019" s="5">
        <v>1000018026</v>
      </c>
      <c r="B1019">
        <v>1</v>
      </c>
      <c r="E1019">
        <v>1</v>
      </c>
    </row>
    <row r="1020" spans="1:5" x14ac:dyDescent="0.25">
      <c r="A1020" s="5">
        <v>1000018027</v>
      </c>
      <c r="C1020">
        <v>1</v>
      </c>
      <c r="E1020">
        <v>1</v>
      </c>
    </row>
    <row r="1021" spans="1:5" x14ac:dyDescent="0.25">
      <c r="A1021" s="5">
        <v>1000018028</v>
      </c>
      <c r="D1021">
        <v>1</v>
      </c>
      <c r="E1021">
        <v>1</v>
      </c>
    </row>
    <row r="1022" spans="1:5" x14ac:dyDescent="0.25">
      <c r="A1022" s="5">
        <v>1000018029</v>
      </c>
      <c r="D1022">
        <v>1</v>
      </c>
      <c r="E1022">
        <v>1</v>
      </c>
    </row>
    <row r="1023" spans="1:5" x14ac:dyDescent="0.25">
      <c r="A1023" s="5">
        <v>1000018030</v>
      </c>
      <c r="D1023">
        <v>1</v>
      </c>
      <c r="E1023">
        <v>1</v>
      </c>
    </row>
    <row r="1024" spans="1:5" x14ac:dyDescent="0.25">
      <c r="A1024" s="5">
        <v>1000018031</v>
      </c>
      <c r="D1024">
        <v>1</v>
      </c>
      <c r="E1024">
        <v>1</v>
      </c>
    </row>
    <row r="1025" spans="1:5" x14ac:dyDescent="0.25">
      <c r="A1025" s="5">
        <v>1000018032</v>
      </c>
      <c r="D1025">
        <v>1</v>
      </c>
      <c r="E1025">
        <v>1</v>
      </c>
    </row>
    <row r="1026" spans="1:5" x14ac:dyDescent="0.25">
      <c r="A1026" s="5">
        <v>1000018033</v>
      </c>
      <c r="D1026">
        <v>1</v>
      </c>
      <c r="E1026">
        <v>1</v>
      </c>
    </row>
    <row r="1027" spans="1:5" x14ac:dyDescent="0.25">
      <c r="A1027" s="5">
        <v>1000018034</v>
      </c>
      <c r="C1027">
        <v>1</v>
      </c>
      <c r="E1027">
        <v>1</v>
      </c>
    </row>
    <row r="1028" spans="1:5" x14ac:dyDescent="0.25">
      <c r="A1028" s="5">
        <v>1000018035</v>
      </c>
      <c r="C1028">
        <v>1</v>
      </c>
      <c r="E1028">
        <v>1</v>
      </c>
    </row>
    <row r="1029" spans="1:5" x14ac:dyDescent="0.25">
      <c r="A1029" s="5">
        <v>1000018036</v>
      </c>
      <c r="C1029">
        <v>1</v>
      </c>
      <c r="E1029">
        <v>1</v>
      </c>
    </row>
    <row r="1030" spans="1:5" x14ac:dyDescent="0.25">
      <c r="A1030" s="5">
        <v>1000018037</v>
      </c>
      <c r="C1030">
        <v>1</v>
      </c>
      <c r="E1030">
        <v>1</v>
      </c>
    </row>
    <row r="1031" spans="1:5" x14ac:dyDescent="0.25">
      <c r="A1031" s="5">
        <v>1000018038</v>
      </c>
      <c r="C1031">
        <v>1</v>
      </c>
      <c r="E1031">
        <v>1</v>
      </c>
    </row>
    <row r="1032" spans="1:5" x14ac:dyDescent="0.25">
      <c r="A1032" s="5">
        <v>1000018039</v>
      </c>
      <c r="B1032">
        <v>3</v>
      </c>
      <c r="D1032">
        <v>1</v>
      </c>
      <c r="E1032">
        <v>4</v>
      </c>
    </row>
    <row r="1033" spans="1:5" x14ac:dyDescent="0.25">
      <c r="A1033" s="5">
        <v>1000018040</v>
      </c>
      <c r="B1033">
        <v>2</v>
      </c>
      <c r="E1033">
        <v>2</v>
      </c>
    </row>
    <row r="1034" spans="1:5" x14ac:dyDescent="0.25">
      <c r="A1034" s="5">
        <v>1000018041</v>
      </c>
      <c r="B1034">
        <v>2</v>
      </c>
      <c r="D1034">
        <v>1</v>
      </c>
      <c r="E1034">
        <v>3</v>
      </c>
    </row>
    <row r="1035" spans="1:5" x14ac:dyDescent="0.25">
      <c r="A1035" s="5">
        <v>1000018042</v>
      </c>
      <c r="B1035">
        <v>1</v>
      </c>
      <c r="E1035">
        <v>1</v>
      </c>
    </row>
    <row r="1036" spans="1:5" x14ac:dyDescent="0.25">
      <c r="A1036" s="5">
        <v>1000018043</v>
      </c>
      <c r="C1036">
        <v>1</v>
      </c>
      <c r="E1036">
        <v>1</v>
      </c>
    </row>
    <row r="1037" spans="1:5" x14ac:dyDescent="0.25">
      <c r="A1037" s="5">
        <v>1000018044</v>
      </c>
      <c r="C1037">
        <v>1</v>
      </c>
      <c r="E1037">
        <v>1</v>
      </c>
    </row>
    <row r="1038" spans="1:5" x14ac:dyDescent="0.25">
      <c r="A1038" s="5">
        <v>1000018045</v>
      </c>
      <c r="B1038">
        <v>2</v>
      </c>
      <c r="D1038">
        <v>1</v>
      </c>
      <c r="E1038">
        <v>3</v>
      </c>
    </row>
    <row r="1039" spans="1:5" x14ac:dyDescent="0.25">
      <c r="A1039" s="5">
        <v>1000018046</v>
      </c>
      <c r="B1039">
        <v>1</v>
      </c>
      <c r="E1039">
        <v>1</v>
      </c>
    </row>
    <row r="1040" spans="1:5" x14ac:dyDescent="0.25">
      <c r="A1040" s="5">
        <v>1000018047</v>
      </c>
      <c r="B1040">
        <v>1</v>
      </c>
      <c r="E1040">
        <v>1</v>
      </c>
    </row>
    <row r="1041" spans="1:5" x14ac:dyDescent="0.25">
      <c r="A1041" s="5">
        <v>1000018048</v>
      </c>
      <c r="B1041">
        <v>6</v>
      </c>
      <c r="E1041">
        <v>6</v>
      </c>
    </row>
    <row r="1042" spans="1:5" x14ac:dyDescent="0.25">
      <c r="A1042" s="5">
        <v>1000018049</v>
      </c>
      <c r="B1042">
        <v>2</v>
      </c>
      <c r="E1042">
        <v>2</v>
      </c>
    </row>
    <row r="1043" spans="1:5" x14ac:dyDescent="0.25">
      <c r="A1043" s="5">
        <v>1000018051</v>
      </c>
      <c r="B1043">
        <v>2</v>
      </c>
      <c r="D1043">
        <v>1</v>
      </c>
      <c r="E1043">
        <v>3</v>
      </c>
    </row>
    <row r="1044" spans="1:5" x14ac:dyDescent="0.25">
      <c r="A1044" s="5">
        <v>1000018052</v>
      </c>
      <c r="B1044">
        <v>2</v>
      </c>
      <c r="D1044">
        <v>1</v>
      </c>
      <c r="E1044">
        <v>3</v>
      </c>
    </row>
    <row r="1045" spans="1:5" x14ac:dyDescent="0.25">
      <c r="A1045" s="5">
        <v>1000018053</v>
      </c>
      <c r="B1045">
        <v>1</v>
      </c>
      <c r="E1045">
        <v>1</v>
      </c>
    </row>
    <row r="1046" spans="1:5" x14ac:dyDescent="0.25">
      <c r="A1046" s="5">
        <v>1000018054</v>
      </c>
      <c r="D1046">
        <v>1</v>
      </c>
      <c r="E1046">
        <v>1</v>
      </c>
    </row>
    <row r="1047" spans="1:5" x14ac:dyDescent="0.25">
      <c r="A1047" s="5">
        <v>1000018055</v>
      </c>
      <c r="B1047">
        <v>1</v>
      </c>
      <c r="E1047">
        <v>1</v>
      </c>
    </row>
    <row r="1048" spans="1:5" x14ac:dyDescent="0.25">
      <c r="A1048" s="5">
        <v>1000018056</v>
      </c>
      <c r="B1048">
        <v>4</v>
      </c>
      <c r="E1048">
        <v>4</v>
      </c>
    </row>
    <row r="1049" spans="1:5" x14ac:dyDescent="0.25">
      <c r="A1049" s="5">
        <v>1000018057</v>
      </c>
      <c r="D1049">
        <v>1</v>
      </c>
      <c r="E1049">
        <v>1</v>
      </c>
    </row>
    <row r="1050" spans="1:5" x14ac:dyDescent="0.25">
      <c r="A1050" s="5">
        <v>1000018058</v>
      </c>
      <c r="C1050">
        <v>1</v>
      </c>
      <c r="E1050">
        <v>1</v>
      </c>
    </row>
    <row r="1051" spans="1:5" x14ac:dyDescent="0.25">
      <c r="A1051" s="5">
        <v>1000018059</v>
      </c>
      <c r="C1051">
        <v>1</v>
      </c>
      <c r="E1051">
        <v>1</v>
      </c>
    </row>
    <row r="1052" spans="1:5" x14ac:dyDescent="0.25">
      <c r="A1052" s="5">
        <v>1000018060</v>
      </c>
      <c r="D1052">
        <v>1</v>
      </c>
      <c r="E1052">
        <v>1</v>
      </c>
    </row>
    <row r="1053" spans="1:5" x14ac:dyDescent="0.25">
      <c r="A1053" s="5">
        <v>1000018061</v>
      </c>
      <c r="C1053">
        <v>1</v>
      </c>
      <c r="E1053">
        <v>1</v>
      </c>
    </row>
    <row r="1054" spans="1:5" x14ac:dyDescent="0.25">
      <c r="A1054" s="5">
        <v>1000018062</v>
      </c>
      <c r="C1054">
        <v>1</v>
      </c>
      <c r="E1054">
        <v>1</v>
      </c>
    </row>
    <row r="1055" spans="1:5" x14ac:dyDescent="0.25">
      <c r="A1055" s="5">
        <v>1000018063</v>
      </c>
      <c r="B1055">
        <v>1</v>
      </c>
      <c r="E1055">
        <v>1</v>
      </c>
    </row>
    <row r="1056" spans="1:5" x14ac:dyDescent="0.25">
      <c r="A1056" s="5">
        <v>1000018064</v>
      </c>
      <c r="B1056">
        <v>1</v>
      </c>
      <c r="E1056">
        <v>1</v>
      </c>
    </row>
    <row r="1057" spans="1:5" x14ac:dyDescent="0.25">
      <c r="A1057" s="5">
        <v>1000018065</v>
      </c>
      <c r="B1057">
        <v>4</v>
      </c>
      <c r="E1057">
        <v>4</v>
      </c>
    </row>
    <row r="1058" spans="1:5" x14ac:dyDescent="0.25">
      <c r="A1058" s="5">
        <v>1000018066</v>
      </c>
      <c r="B1058">
        <v>2</v>
      </c>
      <c r="E1058">
        <v>2</v>
      </c>
    </row>
    <row r="1059" spans="1:5" x14ac:dyDescent="0.25">
      <c r="A1059" s="5">
        <v>1000018067</v>
      </c>
      <c r="B1059">
        <v>2</v>
      </c>
      <c r="E1059">
        <v>2</v>
      </c>
    </row>
    <row r="1060" spans="1:5" x14ac:dyDescent="0.25">
      <c r="A1060" s="5">
        <v>1000018068</v>
      </c>
      <c r="B1060">
        <v>2</v>
      </c>
      <c r="E1060">
        <v>2</v>
      </c>
    </row>
    <row r="1061" spans="1:5" x14ac:dyDescent="0.25">
      <c r="A1061" s="5">
        <v>1000018069</v>
      </c>
      <c r="B1061">
        <v>3</v>
      </c>
      <c r="E1061">
        <v>3</v>
      </c>
    </row>
    <row r="1062" spans="1:5" x14ac:dyDescent="0.25">
      <c r="A1062" s="5">
        <v>1000018070</v>
      </c>
      <c r="B1062">
        <v>1</v>
      </c>
      <c r="E1062">
        <v>1</v>
      </c>
    </row>
    <row r="1063" spans="1:5" x14ac:dyDescent="0.25">
      <c r="A1063" s="5">
        <v>1000018071</v>
      </c>
      <c r="B1063">
        <v>2</v>
      </c>
      <c r="E1063">
        <v>2</v>
      </c>
    </row>
    <row r="1064" spans="1:5" x14ac:dyDescent="0.25">
      <c r="A1064" s="5">
        <v>1000018072</v>
      </c>
      <c r="B1064">
        <v>4</v>
      </c>
      <c r="E1064">
        <v>4</v>
      </c>
    </row>
    <row r="1065" spans="1:5" x14ac:dyDescent="0.25">
      <c r="A1065" s="5">
        <v>1000018073</v>
      </c>
      <c r="B1065">
        <v>1</v>
      </c>
      <c r="E1065">
        <v>1</v>
      </c>
    </row>
    <row r="1066" spans="1:5" x14ac:dyDescent="0.25">
      <c r="A1066" s="5">
        <v>1000018074</v>
      </c>
      <c r="B1066">
        <v>1</v>
      </c>
      <c r="E1066">
        <v>1</v>
      </c>
    </row>
    <row r="1067" spans="1:5" x14ac:dyDescent="0.25">
      <c r="A1067" s="5">
        <v>1000018075</v>
      </c>
      <c r="B1067">
        <v>1</v>
      </c>
      <c r="E1067">
        <v>1</v>
      </c>
    </row>
    <row r="1068" spans="1:5" x14ac:dyDescent="0.25">
      <c r="A1068" s="5">
        <v>1000018076</v>
      </c>
      <c r="B1068">
        <v>2</v>
      </c>
      <c r="E1068">
        <v>2</v>
      </c>
    </row>
    <row r="1069" spans="1:5" x14ac:dyDescent="0.25">
      <c r="A1069" s="5">
        <v>1000018077</v>
      </c>
      <c r="B1069">
        <v>3</v>
      </c>
      <c r="E1069">
        <v>3</v>
      </c>
    </row>
    <row r="1070" spans="1:5" x14ac:dyDescent="0.25">
      <c r="A1070" s="5">
        <v>1000018078</v>
      </c>
      <c r="B1070">
        <v>1</v>
      </c>
      <c r="E1070">
        <v>1</v>
      </c>
    </row>
    <row r="1071" spans="1:5" x14ac:dyDescent="0.25">
      <c r="A1071" s="5">
        <v>1000018079</v>
      </c>
      <c r="B1071">
        <v>2</v>
      </c>
      <c r="E1071">
        <v>2</v>
      </c>
    </row>
    <row r="1072" spans="1:5" x14ac:dyDescent="0.25">
      <c r="A1072" s="5">
        <v>1000018080</v>
      </c>
      <c r="B1072">
        <v>1</v>
      </c>
      <c r="E1072">
        <v>1</v>
      </c>
    </row>
    <row r="1073" spans="1:5" x14ac:dyDescent="0.25">
      <c r="A1073" s="5">
        <v>1000018081</v>
      </c>
      <c r="B1073">
        <v>5</v>
      </c>
      <c r="E1073">
        <v>5</v>
      </c>
    </row>
    <row r="1074" spans="1:5" x14ac:dyDescent="0.25">
      <c r="A1074" s="5">
        <v>1000018082</v>
      </c>
      <c r="D1074">
        <v>1</v>
      </c>
      <c r="E1074">
        <v>1</v>
      </c>
    </row>
    <row r="1075" spans="1:5" x14ac:dyDescent="0.25">
      <c r="A1075" s="5">
        <v>1000018083</v>
      </c>
      <c r="C1075">
        <v>1</v>
      </c>
      <c r="E1075">
        <v>1</v>
      </c>
    </row>
    <row r="1076" spans="1:5" x14ac:dyDescent="0.25">
      <c r="A1076" s="5">
        <v>1000018084</v>
      </c>
      <c r="D1076">
        <v>1</v>
      </c>
      <c r="E1076">
        <v>1</v>
      </c>
    </row>
    <row r="1077" spans="1:5" x14ac:dyDescent="0.25">
      <c r="A1077" s="5">
        <v>1000018085</v>
      </c>
      <c r="D1077">
        <v>1</v>
      </c>
      <c r="E1077">
        <v>1</v>
      </c>
    </row>
    <row r="1078" spans="1:5" x14ac:dyDescent="0.25">
      <c r="A1078" s="5">
        <v>1000018086</v>
      </c>
      <c r="D1078">
        <v>1</v>
      </c>
      <c r="E1078">
        <v>1</v>
      </c>
    </row>
    <row r="1079" spans="1:5" x14ac:dyDescent="0.25">
      <c r="A1079" s="5">
        <v>1000018088</v>
      </c>
      <c r="D1079">
        <v>1</v>
      </c>
      <c r="E1079">
        <v>1</v>
      </c>
    </row>
    <row r="1080" spans="1:5" x14ac:dyDescent="0.25">
      <c r="A1080" s="5">
        <v>1000018090</v>
      </c>
      <c r="B1080">
        <v>6</v>
      </c>
      <c r="D1080">
        <v>1</v>
      </c>
      <c r="E1080">
        <v>7</v>
      </c>
    </row>
    <row r="1081" spans="1:5" x14ac:dyDescent="0.25">
      <c r="A1081" s="5">
        <v>1000018091</v>
      </c>
      <c r="B1081">
        <v>1</v>
      </c>
      <c r="E1081">
        <v>1</v>
      </c>
    </row>
    <row r="1082" spans="1:5" x14ac:dyDescent="0.25">
      <c r="A1082" s="5">
        <v>1000018092</v>
      </c>
      <c r="B1082">
        <v>3</v>
      </c>
      <c r="D1082">
        <v>1</v>
      </c>
      <c r="E1082">
        <v>4</v>
      </c>
    </row>
    <row r="1083" spans="1:5" x14ac:dyDescent="0.25">
      <c r="A1083" s="5">
        <v>1000018093</v>
      </c>
      <c r="B1083">
        <v>1</v>
      </c>
      <c r="E1083">
        <v>1</v>
      </c>
    </row>
    <row r="1084" spans="1:5" x14ac:dyDescent="0.25">
      <c r="A1084" s="5">
        <v>1000018094</v>
      </c>
      <c r="B1084">
        <v>1</v>
      </c>
      <c r="E1084">
        <v>1</v>
      </c>
    </row>
    <row r="1085" spans="1:5" x14ac:dyDescent="0.25">
      <c r="A1085" s="5">
        <v>1000018095</v>
      </c>
      <c r="B1085">
        <v>1</v>
      </c>
      <c r="E1085">
        <v>1</v>
      </c>
    </row>
    <row r="1086" spans="1:5" x14ac:dyDescent="0.25">
      <c r="A1086" s="5">
        <v>1000018096</v>
      </c>
      <c r="B1086">
        <v>2</v>
      </c>
      <c r="E1086">
        <v>2</v>
      </c>
    </row>
    <row r="1087" spans="1:5" x14ac:dyDescent="0.25">
      <c r="A1087" s="5">
        <v>1000018097</v>
      </c>
      <c r="B1087">
        <v>1</v>
      </c>
      <c r="E1087">
        <v>1</v>
      </c>
    </row>
    <row r="1088" spans="1:5" x14ac:dyDescent="0.25">
      <c r="A1088" s="5">
        <v>1000018098</v>
      </c>
      <c r="B1088">
        <v>2</v>
      </c>
      <c r="E1088">
        <v>2</v>
      </c>
    </row>
    <row r="1089" spans="1:5" x14ac:dyDescent="0.25">
      <c r="A1089" s="5">
        <v>1000018099</v>
      </c>
      <c r="B1089">
        <v>2</v>
      </c>
      <c r="E1089">
        <v>2</v>
      </c>
    </row>
    <row r="1090" spans="1:5" x14ac:dyDescent="0.25">
      <c r="A1090" s="5">
        <v>1000018100</v>
      </c>
      <c r="B1090">
        <v>1</v>
      </c>
      <c r="E1090">
        <v>1</v>
      </c>
    </row>
    <row r="1091" spans="1:5" x14ac:dyDescent="0.25">
      <c r="A1091" s="5">
        <v>1000018101</v>
      </c>
      <c r="B1091">
        <v>2</v>
      </c>
      <c r="E1091">
        <v>2</v>
      </c>
    </row>
    <row r="1092" spans="1:5" x14ac:dyDescent="0.25">
      <c r="A1092" s="5">
        <v>1000018102</v>
      </c>
      <c r="B1092">
        <v>2</v>
      </c>
      <c r="E1092">
        <v>2</v>
      </c>
    </row>
    <row r="1093" spans="1:5" x14ac:dyDescent="0.25">
      <c r="A1093" s="5">
        <v>1000018103</v>
      </c>
      <c r="B1093">
        <v>3</v>
      </c>
      <c r="E1093">
        <v>3</v>
      </c>
    </row>
    <row r="1094" spans="1:5" x14ac:dyDescent="0.25">
      <c r="A1094" s="5">
        <v>1000018104</v>
      </c>
      <c r="D1094">
        <v>1</v>
      </c>
      <c r="E1094">
        <v>1</v>
      </c>
    </row>
    <row r="1095" spans="1:5" x14ac:dyDescent="0.25">
      <c r="A1095" s="5">
        <v>1000018105</v>
      </c>
      <c r="C1095">
        <v>1</v>
      </c>
      <c r="E1095">
        <v>1</v>
      </c>
    </row>
    <row r="1096" spans="1:5" x14ac:dyDescent="0.25">
      <c r="A1096" s="5">
        <v>1000018106</v>
      </c>
      <c r="D1096">
        <v>1</v>
      </c>
      <c r="E1096">
        <v>1</v>
      </c>
    </row>
    <row r="1097" spans="1:5" x14ac:dyDescent="0.25">
      <c r="A1097" s="5">
        <v>1000018114</v>
      </c>
      <c r="B1097">
        <v>1</v>
      </c>
      <c r="E1097">
        <v>1</v>
      </c>
    </row>
    <row r="1098" spans="1:5" x14ac:dyDescent="0.25">
      <c r="A1098" s="5">
        <v>1000018115</v>
      </c>
      <c r="B1098">
        <v>1</v>
      </c>
      <c r="E1098">
        <v>1</v>
      </c>
    </row>
    <row r="1099" spans="1:5" x14ac:dyDescent="0.25">
      <c r="A1099" s="5">
        <v>1000018116</v>
      </c>
      <c r="B1099">
        <v>2</v>
      </c>
      <c r="D1099">
        <v>1</v>
      </c>
      <c r="E1099">
        <v>3</v>
      </c>
    </row>
    <row r="1100" spans="1:5" x14ac:dyDescent="0.25">
      <c r="A1100" s="5">
        <v>1000018117</v>
      </c>
      <c r="B1100">
        <v>1</v>
      </c>
      <c r="E1100">
        <v>1</v>
      </c>
    </row>
    <row r="1101" spans="1:5" x14ac:dyDescent="0.25">
      <c r="A1101" s="5">
        <v>1000018118</v>
      </c>
      <c r="B1101">
        <v>1</v>
      </c>
      <c r="E1101">
        <v>1</v>
      </c>
    </row>
    <row r="1102" spans="1:5" x14ac:dyDescent="0.25">
      <c r="A1102" s="5">
        <v>1000018119</v>
      </c>
      <c r="B1102">
        <v>2</v>
      </c>
      <c r="D1102">
        <v>1</v>
      </c>
      <c r="E1102">
        <v>3</v>
      </c>
    </row>
    <row r="1103" spans="1:5" x14ac:dyDescent="0.25">
      <c r="A1103" s="5">
        <v>1000018120</v>
      </c>
      <c r="B1103">
        <v>5</v>
      </c>
      <c r="D1103">
        <v>2</v>
      </c>
      <c r="E1103">
        <v>7</v>
      </c>
    </row>
    <row r="1104" spans="1:5" x14ac:dyDescent="0.25">
      <c r="A1104" s="5">
        <v>1000018121</v>
      </c>
      <c r="B1104">
        <v>3</v>
      </c>
      <c r="E1104">
        <v>3</v>
      </c>
    </row>
    <row r="1105" spans="1:5" x14ac:dyDescent="0.25">
      <c r="A1105" s="5">
        <v>1000018122</v>
      </c>
      <c r="B1105">
        <v>5</v>
      </c>
      <c r="E1105">
        <v>5</v>
      </c>
    </row>
    <row r="1106" spans="1:5" x14ac:dyDescent="0.25">
      <c r="A1106" s="5">
        <v>1000018123</v>
      </c>
      <c r="B1106">
        <v>1</v>
      </c>
      <c r="E1106">
        <v>1</v>
      </c>
    </row>
    <row r="1107" spans="1:5" x14ac:dyDescent="0.25">
      <c r="A1107" s="5">
        <v>1000018124</v>
      </c>
      <c r="B1107">
        <v>4</v>
      </c>
      <c r="D1107">
        <v>1</v>
      </c>
      <c r="E1107">
        <v>5</v>
      </c>
    </row>
    <row r="1108" spans="1:5" x14ac:dyDescent="0.25">
      <c r="A1108" s="5">
        <v>1000018125</v>
      </c>
      <c r="B1108">
        <v>3</v>
      </c>
      <c r="E1108">
        <v>3</v>
      </c>
    </row>
    <row r="1109" spans="1:5" x14ac:dyDescent="0.25">
      <c r="A1109" s="5">
        <v>1000018126</v>
      </c>
      <c r="B1109">
        <v>4</v>
      </c>
      <c r="E1109">
        <v>4</v>
      </c>
    </row>
    <row r="1110" spans="1:5" x14ac:dyDescent="0.25">
      <c r="A1110" s="5">
        <v>1000018127</v>
      </c>
      <c r="B1110">
        <v>4</v>
      </c>
      <c r="E1110">
        <v>4</v>
      </c>
    </row>
    <row r="1111" spans="1:5" x14ac:dyDescent="0.25">
      <c r="A1111" s="5">
        <v>1000018128</v>
      </c>
      <c r="B1111">
        <v>3</v>
      </c>
      <c r="E1111">
        <v>3</v>
      </c>
    </row>
    <row r="1112" spans="1:5" x14ac:dyDescent="0.25">
      <c r="A1112" s="5">
        <v>1000018133</v>
      </c>
      <c r="B1112">
        <v>3</v>
      </c>
      <c r="E1112">
        <v>3</v>
      </c>
    </row>
    <row r="1113" spans="1:5" x14ac:dyDescent="0.25">
      <c r="A1113" s="5">
        <v>1000018134</v>
      </c>
      <c r="B1113">
        <v>2</v>
      </c>
      <c r="D1113">
        <v>1</v>
      </c>
      <c r="E1113">
        <v>3</v>
      </c>
    </row>
    <row r="1114" spans="1:5" x14ac:dyDescent="0.25">
      <c r="A1114" s="5">
        <v>1000018137</v>
      </c>
      <c r="B1114">
        <v>1</v>
      </c>
      <c r="E1114">
        <v>1</v>
      </c>
    </row>
    <row r="1115" spans="1:5" x14ac:dyDescent="0.25">
      <c r="A1115" s="5">
        <v>1000018143</v>
      </c>
      <c r="B1115">
        <v>1</v>
      </c>
      <c r="E1115">
        <v>1</v>
      </c>
    </row>
    <row r="1116" spans="1:5" x14ac:dyDescent="0.25">
      <c r="A1116" s="5" t="s">
        <v>79</v>
      </c>
      <c r="B1116">
        <v>1545</v>
      </c>
      <c r="C1116">
        <v>236</v>
      </c>
      <c r="D1116">
        <v>501</v>
      </c>
      <c r="E1116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2184-33E5-49F2-950C-80F396271913}">
  <dimension ref="A1:P2284"/>
  <sheetViews>
    <sheetView zoomScale="85" zoomScaleNormal="85" workbookViewId="0">
      <selection activeCell="T33" sqref="T33"/>
    </sheetView>
  </sheetViews>
  <sheetFormatPr baseColWidth="10" defaultColWidth="9.140625" defaultRowHeight="15" x14ac:dyDescent="0.25"/>
  <cols>
    <col min="1" max="1" width="18.42578125" customWidth="1"/>
    <col min="2" max="2" width="17.42578125" style="2" bestFit="1" customWidth="1"/>
    <col min="3" max="3" width="21.28515625" style="2" customWidth="1"/>
    <col min="4" max="4" width="11.5703125"/>
    <col min="5" max="5" width="12.85546875" bestFit="1" customWidth="1"/>
    <col min="6" max="6" width="65.5703125" customWidth="1"/>
    <col min="7" max="7" width="53.140625" bestFit="1" customWidth="1"/>
    <col min="8" max="8" width="25" style="1" customWidth="1"/>
    <col min="9" max="9" width="25" customWidth="1"/>
    <col min="10" max="10" width="19.42578125" customWidth="1"/>
    <col min="11" max="11" width="17.140625" customWidth="1"/>
    <col min="12" max="12" width="10.7109375" bestFit="1" customWidth="1"/>
    <col min="15" max="16" width="20.5703125" customWidth="1"/>
  </cols>
  <sheetData>
    <row r="1" spans="1:16" x14ac:dyDescent="0.25">
      <c r="A1" t="s">
        <v>252</v>
      </c>
      <c r="B1" s="2" t="s">
        <v>0</v>
      </c>
      <c r="C1" s="2" t="s">
        <v>77</v>
      </c>
      <c r="D1" t="s">
        <v>1</v>
      </c>
      <c r="E1" t="s">
        <v>2</v>
      </c>
      <c r="F1" t="s">
        <v>3</v>
      </c>
      <c r="G1" t="s">
        <v>4</v>
      </c>
      <c r="H1" s="1" t="s">
        <v>75</v>
      </c>
      <c r="I1" t="s">
        <v>76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110</v>
      </c>
      <c r="P1" t="s">
        <v>111</v>
      </c>
    </row>
    <row r="2" spans="1:16" x14ac:dyDescent="0.25">
      <c r="A2">
        <v>1000016975</v>
      </c>
      <c r="B2" s="2">
        <v>40546</v>
      </c>
      <c r="C2" s="2">
        <f t="shared" ref="C2:C65" si="0">B2+15/24</f>
        <v>40546.625</v>
      </c>
      <c r="D2">
        <v>648</v>
      </c>
      <c r="E2">
        <v>648</v>
      </c>
      <c r="F2" t="s">
        <v>10</v>
      </c>
      <c r="G2" t="s">
        <v>11</v>
      </c>
      <c r="H2" s="1" cm="1">
        <f t="array" ref="H2">_xlfn.IFS(F2="Figurado",E2/2600,F2="Mallas",E2/800,F2="Materia Prima",E2*0)/24</f>
        <v>0</v>
      </c>
      <c r="I2" s="2">
        <f t="shared" ref="I2:I65" si="1">IF(OR(WEEKDAY(C2)=1,WEEKDAY(C2+1)=1),C2+2,C2+1)</f>
        <v>40547.625</v>
      </c>
      <c r="J2" s="3">
        <f t="shared" ref="J2:J65" si="2">H2+C2</f>
        <v>40546.625</v>
      </c>
      <c r="K2" t="b">
        <f t="shared" ref="K2:K65" si="3">I2&gt;=J2</f>
        <v>1</v>
      </c>
      <c r="L2" cm="1">
        <f t="array" ref="L2">SUMPRODUCT((Tabla2[[#This Row],[P - Horas]]&lt;Tabla2[P - Horas])*1,(Tabla2[[#This Row],[Columna1]]=Tabla2[Columna1])*1)+1</f>
        <v>58</v>
      </c>
      <c r="N2">
        <f>_xlfn.RANK.EQ(Tabla2[[#This Row],[Columna1]],Tabla2[Columna1],1)</f>
        <v>1</v>
      </c>
      <c r="O2" s="2">
        <f>Tabla2[[#This Row],[Columna1]]</f>
        <v>40546.625</v>
      </c>
      <c r="P2" s="3">
        <f>O2+Tabla2[[#This Row],[P - Horas]]</f>
        <v>40546.625</v>
      </c>
    </row>
    <row r="3" spans="1:16" x14ac:dyDescent="0.25">
      <c r="A3">
        <v>1000016975</v>
      </c>
      <c r="B3" s="2">
        <v>40546</v>
      </c>
      <c r="C3" s="2">
        <f t="shared" si="0"/>
        <v>40546.625</v>
      </c>
      <c r="D3">
        <v>1175</v>
      </c>
      <c r="E3">
        <v>1175</v>
      </c>
      <c r="F3" t="s">
        <v>10</v>
      </c>
      <c r="G3" t="s">
        <v>12</v>
      </c>
      <c r="H3" s="1" cm="1">
        <f t="array" ref="H3">_xlfn.IFS(F3="Figurado",E3/2600,F3="Mallas",E3/800,F3="Materia Prima",E3*0)/24</f>
        <v>0</v>
      </c>
      <c r="I3" s="2">
        <f t="shared" si="1"/>
        <v>40547.625</v>
      </c>
      <c r="J3" s="3">
        <f t="shared" si="2"/>
        <v>40546.625</v>
      </c>
      <c r="K3" t="b">
        <f t="shared" si="3"/>
        <v>1</v>
      </c>
      <c r="L3" cm="1">
        <f t="array" ref="L3">SUMPRODUCT((Tabla2[[#This Row],[P - Horas]]&lt;Tabla2[P - Horas])*1,(Tabla2[[#This Row],[Columna1]]=Tabla2[Columna1])*1)+1</f>
        <v>58</v>
      </c>
      <c r="N3">
        <f>_xlfn.RANK.EQ(Tabla2[[#This Row],[Columna1]],Tabla2[Columna1],1)</f>
        <v>1</v>
      </c>
      <c r="O3" s="3">
        <f>MAX(P2,Tabla2[[#This Row],[Columna1]])</f>
        <v>40546.625</v>
      </c>
      <c r="P3" s="3">
        <f>O3+Tabla2[[#This Row],[P - Horas]]</f>
        <v>40546.625</v>
      </c>
    </row>
    <row r="4" spans="1:16" x14ac:dyDescent="0.25">
      <c r="A4">
        <v>1000016982</v>
      </c>
      <c r="B4" s="2">
        <v>40546</v>
      </c>
      <c r="C4" s="2">
        <f t="shared" si="0"/>
        <v>40546.625</v>
      </c>
      <c r="D4">
        <v>108</v>
      </c>
      <c r="E4">
        <v>108</v>
      </c>
      <c r="F4" t="s">
        <v>10</v>
      </c>
      <c r="G4" t="s">
        <v>15</v>
      </c>
      <c r="H4" s="1" cm="1">
        <f t="array" ref="H4">_xlfn.IFS(F4="Figurado",E4/2600,F4="Mallas",E4/800,F4="Materia Prima",E4*0)/24</f>
        <v>0</v>
      </c>
      <c r="I4" s="2">
        <f t="shared" si="1"/>
        <v>40547.625</v>
      </c>
      <c r="J4" s="3">
        <f t="shared" si="2"/>
        <v>40546.625</v>
      </c>
      <c r="K4" t="b">
        <f t="shared" si="3"/>
        <v>1</v>
      </c>
      <c r="L4" cm="1">
        <f t="array" ref="L4">SUMPRODUCT((Tabla2[[#This Row],[P - Horas]]&lt;Tabla2[P - Horas])*1,(Tabla2[[#This Row],[Columna1]]=Tabla2[Columna1])*1)+1</f>
        <v>58</v>
      </c>
      <c r="N4">
        <f>_xlfn.RANK.EQ(Tabla2[[#This Row],[Columna1]],Tabla2[Columna1],1)</f>
        <v>1</v>
      </c>
      <c r="O4" s="3">
        <f>MAX(P3,Tabla2[[#This Row],[Columna1]])</f>
        <v>40546.625</v>
      </c>
      <c r="P4" s="3">
        <f>O4+Tabla2[[#This Row],[P - Horas]]</f>
        <v>40546.625</v>
      </c>
    </row>
    <row r="5" spans="1:16" x14ac:dyDescent="0.25">
      <c r="A5">
        <v>1000016989</v>
      </c>
      <c r="B5" s="2">
        <v>40546</v>
      </c>
      <c r="C5" s="2">
        <f t="shared" si="0"/>
        <v>40546.625</v>
      </c>
      <c r="D5">
        <v>100</v>
      </c>
      <c r="E5">
        <v>100</v>
      </c>
      <c r="F5" t="s">
        <v>10</v>
      </c>
      <c r="G5" t="s">
        <v>20</v>
      </c>
      <c r="H5" s="1" cm="1">
        <f t="array" ref="H5">_xlfn.IFS(F5="Figurado",E5/2600,F5="Mallas",E5/800,F5="Materia Prima",E5*0)/24</f>
        <v>0</v>
      </c>
      <c r="I5" s="2">
        <f t="shared" si="1"/>
        <v>40547.625</v>
      </c>
      <c r="J5" s="3">
        <f t="shared" si="2"/>
        <v>40546.625</v>
      </c>
      <c r="K5" t="b">
        <f t="shared" si="3"/>
        <v>1</v>
      </c>
      <c r="L5" cm="1">
        <f t="array" ref="L5">SUMPRODUCT((Tabla2[[#This Row],[P - Horas]]&lt;Tabla2[P - Horas])*1,(Tabla2[[#This Row],[Columna1]]=Tabla2[Columna1])*1)+1</f>
        <v>58</v>
      </c>
      <c r="N5">
        <f>_xlfn.RANK.EQ(Tabla2[[#This Row],[Columna1]],Tabla2[Columna1],1)</f>
        <v>1</v>
      </c>
      <c r="O5" s="3">
        <f>MAX(P4,Tabla2[[#This Row],[Columna1]])</f>
        <v>40546.625</v>
      </c>
      <c r="P5" s="3">
        <f>O5+Tabla2[[#This Row],[P - Horas]]</f>
        <v>40546.625</v>
      </c>
    </row>
    <row r="6" spans="1:16" x14ac:dyDescent="0.25">
      <c r="A6">
        <v>1000016990</v>
      </c>
      <c r="B6" s="2">
        <v>40546</v>
      </c>
      <c r="C6" s="2">
        <f t="shared" si="0"/>
        <v>40546.625</v>
      </c>
      <c r="D6">
        <v>250</v>
      </c>
      <c r="E6">
        <v>250</v>
      </c>
      <c r="F6" t="s">
        <v>10</v>
      </c>
      <c r="G6" t="s">
        <v>20</v>
      </c>
      <c r="H6" s="1" cm="1">
        <f t="array" ref="H6">_xlfn.IFS(F6="Figurado",E6/2600,F6="Mallas",E6/800,F6="Materia Prima",E6*0)/24</f>
        <v>0</v>
      </c>
      <c r="I6" s="2">
        <f t="shared" si="1"/>
        <v>40547.625</v>
      </c>
      <c r="J6" s="3">
        <f t="shared" si="2"/>
        <v>40546.625</v>
      </c>
      <c r="K6" t="b">
        <f t="shared" si="3"/>
        <v>1</v>
      </c>
      <c r="L6" cm="1">
        <f t="array" ref="L6">SUMPRODUCT((Tabla2[[#This Row],[P - Horas]]&lt;Tabla2[P - Horas])*1,(Tabla2[[#This Row],[Columna1]]=Tabla2[Columna1])*1)+1</f>
        <v>58</v>
      </c>
      <c r="N6">
        <f>_xlfn.RANK.EQ(Tabla2[[#This Row],[Columna1]],Tabla2[Columna1],1)</f>
        <v>1</v>
      </c>
      <c r="O6" s="3">
        <f>MAX(P5,Tabla2[[#This Row],[Columna1]])</f>
        <v>40546.625</v>
      </c>
      <c r="P6" s="3">
        <f>O6+Tabla2[[#This Row],[P - Horas]]</f>
        <v>40546.625</v>
      </c>
    </row>
    <row r="7" spans="1:16" x14ac:dyDescent="0.25">
      <c r="A7">
        <v>1000016991</v>
      </c>
      <c r="B7" s="2">
        <v>40546</v>
      </c>
      <c r="C7" s="2">
        <f t="shared" si="0"/>
        <v>40546.625</v>
      </c>
      <c r="D7">
        <v>322.60000000000002</v>
      </c>
      <c r="E7">
        <v>322.60000000000002</v>
      </c>
      <c r="F7" t="s">
        <v>10</v>
      </c>
      <c r="G7" t="s">
        <v>22</v>
      </c>
      <c r="H7" s="1" cm="1">
        <f t="array" ref="H7">_xlfn.IFS(F7="Figurado",E7/2600,F7="Mallas",E7/800,F7="Materia Prima",E7*0)/24</f>
        <v>0</v>
      </c>
      <c r="I7" s="2">
        <f t="shared" si="1"/>
        <v>40547.625</v>
      </c>
      <c r="J7" s="3">
        <f t="shared" si="2"/>
        <v>40546.625</v>
      </c>
      <c r="K7" t="b">
        <f t="shared" si="3"/>
        <v>1</v>
      </c>
      <c r="L7" cm="1">
        <f t="array" ref="L7">SUMPRODUCT((Tabla2[[#This Row],[P - Horas]]&lt;Tabla2[P - Horas])*1,(Tabla2[[#This Row],[Columna1]]=Tabla2[Columna1])*1)+1</f>
        <v>58</v>
      </c>
      <c r="N7">
        <f>_xlfn.RANK.EQ(Tabla2[[#This Row],[Columna1]],Tabla2[Columna1],1)</f>
        <v>1</v>
      </c>
      <c r="O7" s="3">
        <f>MAX(P6,Tabla2[[#This Row],[Columna1]])</f>
        <v>40546.625</v>
      </c>
      <c r="P7" s="3">
        <f>O7+Tabla2[[#This Row],[P - Horas]]</f>
        <v>40546.625</v>
      </c>
    </row>
    <row r="8" spans="1:16" x14ac:dyDescent="0.25">
      <c r="A8">
        <v>1000016992</v>
      </c>
      <c r="B8" s="2">
        <v>40546</v>
      </c>
      <c r="C8" s="2">
        <f t="shared" si="0"/>
        <v>40546.625</v>
      </c>
      <c r="D8">
        <v>360</v>
      </c>
      <c r="E8">
        <v>360</v>
      </c>
      <c r="F8" t="s">
        <v>10</v>
      </c>
      <c r="G8" t="s">
        <v>15</v>
      </c>
      <c r="H8" s="1" cm="1">
        <f t="array" ref="H8">_xlfn.IFS(F8="Figurado",E8/2600,F8="Mallas",E8/800,F8="Materia Prima",E8*0)/24</f>
        <v>0</v>
      </c>
      <c r="I8" s="2">
        <f t="shared" si="1"/>
        <v>40547.625</v>
      </c>
      <c r="J8" s="3">
        <f t="shared" si="2"/>
        <v>40546.625</v>
      </c>
      <c r="K8" t="b">
        <f t="shared" si="3"/>
        <v>1</v>
      </c>
      <c r="L8" cm="1">
        <f t="array" ref="L8">SUMPRODUCT((Tabla2[[#This Row],[P - Horas]]&lt;Tabla2[P - Horas])*1,(Tabla2[[#This Row],[Columna1]]=Tabla2[Columna1])*1)+1</f>
        <v>58</v>
      </c>
      <c r="N8">
        <f>_xlfn.RANK.EQ(Tabla2[[#This Row],[Columna1]],Tabla2[Columna1],1)</f>
        <v>1</v>
      </c>
      <c r="O8" s="3">
        <f>MAX(P7,Tabla2[[#This Row],[Columna1]])</f>
        <v>40546.625</v>
      </c>
      <c r="P8" s="3">
        <f>O8+Tabla2[[#This Row],[P - Horas]]</f>
        <v>40546.625</v>
      </c>
    </row>
    <row r="9" spans="1:16" x14ac:dyDescent="0.25">
      <c r="A9">
        <v>1000016999</v>
      </c>
      <c r="B9" s="2">
        <v>40546</v>
      </c>
      <c r="C9" s="2">
        <f t="shared" si="0"/>
        <v>40546.625</v>
      </c>
      <c r="D9">
        <v>2499.8000000000002</v>
      </c>
      <c r="E9">
        <v>2499.8000000000002</v>
      </c>
      <c r="F9" t="s">
        <v>10</v>
      </c>
      <c r="G9" t="s">
        <v>22</v>
      </c>
      <c r="H9" s="1" cm="1">
        <f t="array" ref="H9">_xlfn.IFS(F9="Figurado",E9/2600,F9="Mallas",E9/800,F9="Materia Prima",E9*0)/24</f>
        <v>0</v>
      </c>
      <c r="I9" s="2">
        <f t="shared" si="1"/>
        <v>40547.625</v>
      </c>
      <c r="J9" s="3">
        <f t="shared" si="2"/>
        <v>40546.625</v>
      </c>
      <c r="K9" t="b">
        <f t="shared" si="3"/>
        <v>1</v>
      </c>
      <c r="L9" cm="1">
        <f t="array" ref="L9">SUMPRODUCT((Tabla2[[#This Row],[P - Horas]]&lt;Tabla2[P - Horas])*1,(Tabla2[[#This Row],[Columna1]]=Tabla2[Columna1])*1)+1</f>
        <v>58</v>
      </c>
      <c r="N9">
        <f>_xlfn.RANK.EQ(Tabla2[[#This Row],[Columna1]],Tabla2[Columna1],1)</f>
        <v>1</v>
      </c>
      <c r="O9" s="3">
        <f>MAX(P8,Tabla2[[#This Row],[Columna1]])</f>
        <v>40546.625</v>
      </c>
      <c r="P9" s="3">
        <f>O9+Tabla2[[#This Row],[P - Horas]]</f>
        <v>40546.625</v>
      </c>
    </row>
    <row r="10" spans="1:16" x14ac:dyDescent="0.25">
      <c r="A10">
        <v>1000016999</v>
      </c>
      <c r="B10" s="2">
        <v>40546</v>
      </c>
      <c r="C10" s="2">
        <f t="shared" si="0"/>
        <v>40546.625</v>
      </c>
      <c r="D10">
        <v>120</v>
      </c>
      <c r="E10">
        <v>120</v>
      </c>
      <c r="F10" t="s">
        <v>10</v>
      </c>
      <c r="G10" t="s">
        <v>15</v>
      </c>
      <c r="H10" s="1" cm="1">
        <f t="array" ref="H10">_xlfn.IFS(F10="Figurado",E10/2600,F10="Mallas",E10/800,F10="Materia Prima",E10*0)/24</f>
        <v>0</v>
      </c>
      <c r="I10" s="2">
        <f t="shared" si="1"/>
        <v>40547.625</v>
      </c>
      <c r="J10" s="3">
        <f t="shared" si="2"/>
        <v>40546.625</v>
      </c>
      <c r="K10" t="b">
        <f t="shared" si="3"/>
        <v>1</v>
      </c>
      <c r="L10" cm="1">
        <f t="array" ref="L10">SUMPRODUCT((Tabla2[[#This Row],[P - Horas]]&lt;Tabla2[P - Horas])*1,(Tabla2[[#This Row],[Columna1]]=Tabla2[Columna1])*1)+1</f>
        <v>58</v>
      </c>
      <c r="N10">
        <f>_xlfn.RANK.EQ(Tabla2[[#This Row],[Columna1]],Tabla2[Columna1],1)</f>
        <v>1</v>
      </c>
      <c r="O10" s="3">
        <f>MAX(P9,Tabla2[[#This Row],[Columna1]])</f>
        <v>40546.625</v>
      </c>
      <c r="P10" s="3">
        <f>O10+Tabla2[[#This Row],[P - Horas]]</f>
        <v>40546.625</v>
      </c>
    </row>
    <row r="11" spans="1:16" x14ac:dyDescent="0.25">
      <c r="A11">
        <v>1000016976</v>
      </c>
      <c r="B11" s="2">
        <v>40546</v>
      </c>
      <c r="C11" s="2">
        <f t="shared" si="0"/>
        <v>40546.625</v>
      </c>
      <c r="D11">
        <v>309.10000000000002</v>
      </c>
      <c r="E11">
        <v>309.10000000000002</v>
      </c>
      <c r="F11" t="s">
        <v>10</v>
      </c>
      <c r="G11" t="s">
        <v>22</v>
      </c>
      <c r="H11" s="1" cm="1">
        <f t="array" ref="H11">_xlfn.IFS(F11="Figurado",E11/2600,F11="Mallas",E11/800,F11="Materia Prima",E11*0)/24</f>
        <v>0</v>
      </c>
      <c r="I11" s="2">
        <f t="shared" si="1"/>
        <v>40547.625</v>
      </c>
      <c r="J11" s="3">
        <f t="shared" si="2"/>
        <v>40546.625</v>
      </c>
      <c r="K11" t="b">
        <f t="shared" si="3"/>
        <v>1</v>
      </c>
      <c r="L11" cm="1">
        <f t="array" ref="L11">SUMPRODUCT((Tabla2[[#This Row],[P - Horas]]&lt;Tabla2[P - Horas])*1,(Tabla2[[#This Row],[Columna1]]=Tabla2[Columna1])*1)+1</f>
        <v>58</v>
      </c>
      <c r="N11">
        <f>_xlfn.RANK.EQ(Tabla2[[#This Row],[Columna1]],Tabla2[Columna1],1)</f>
        <v>1</v>
      </c>
      <c r="O11" s="3">
        <f>MAX(P10,Tabla2[[#This Row],[Columna1]])</f>
        <v>40546.625</v>
      </c>
      <c r="P11" s="3">
        <f>O11+Tabla2[[#This Row],[P - Horas]]</f>
        <v>40546.625</v>
      </c>
    </row>
    <row r="12" spans="1:16" x14ac:dyDescent="0.25">
      <c r="A12">
        <v>1000016977</v>
      </c>
      <c r="B12" s="2">
        <v>40546</v>
      </c>
      <c r="C12" s="2">
        <f t="shared" si="0"/>
        <v>40546.625</v>
      </c>
      <c r="D12">
        <v>309.10000000000002</v>
      </c>
      <c r="E12">
        <v>309.10000000000002</v>
      </c>
      <c r="F12" t="s">
        <v>10</v>
      </c>
      <c r="G12" t="s">
        <v>22</v>
      </c>
      <c r="H12" s="1" cm="1">
        <f t="array" ref="H12">_xlfn.IFS(F12="Figurado",E12/2600,F12="Mallas",E12/800,F12="Materia Prima",E12*0)/24</f>
        <v>0</v>
      </c>
      <c r="I12" s="2">
        <f t="shared" si="1"/>
        <v>40547.625</v>
      </c>
      <c r="J12" s="3">
        <f t="shared" si="2"/>
        <v>40546.625</v>
      </c>
      <c r="K12" t="b">
        <f t="shared" si="3"/>
        <v>1</v>
      </c>
      <c r="L12" cm="1">
        <f t="array" ref="L12">SUMPRODUCT((Tabla2[[#This Row],[P - Horas]]&lt;Tabla2[P - Horas])*1,(Tabla2[[#This Row],[Columna1]]=Tabla2[Columna1])*1)+1</f>
        <v>58</v>
      </c>
      <c r="N12">
        <f>_xlfn.RANK.EQ(Tabla2[[#This Row],[Columna1]],Tabla2[Columna1],1)</f>
        <v>1</v>
      </c>
      <c r="O12" s="3">
        <f>MAX(P11,Tabla2[[#This Row],[Columna1]])</f>
        <v>40546.625</v>
      </c>
      <c r="P12" s="3">
        <f>O12+Tabla2[[#This Row],[P - Horas]]</f>
        <v>40546.625</v>
      </c>
    </row>
    <row r="13" spans="1:16" x14ac:dyDescent="0.25">
      <c r="A13">
        <v>1000016998</v>
      </c>
      <c r="B13" s="2">
        <v>40546</v>
      </c>
      <c r="C13" s="2">
        <f t="shared" si="0"/>
        <v>40546.625</v>
      </c>
      <c r="D13">
        <v>2958</v>
      </c>
      <c r="E13">
        <v>35496</v>
      </c>
      <c r="F13" t="s">
        <v>10</v>
      </c>
      <c r="G13" t="s">
        <v>28</v>
      </c>
      <c r="H13" s="1" cm="1">
        <f t="array" ref="H13">_xlfn.IFS(F13="Figurado",E13/2600,F13="Mallas",E13/800,F13="Materia Prima",E13*0)/24</f>
        <v>0</v>
      </c>
      <c r="I13" s="2">
        <f t="shared" si="1"/>
        <v>40547.625</v>
      </c>
      <c r="J13" s="3">
        <f t="shared" si="2"/>
        <v>40546.625</v>
      </c>
      <c r="K13" t="b">
        <f t="shared" si="3"/>
        <v>1</v>
      </c>
      <c r="L13" cm="1">
        <f t="array" ref="L13">SUMPRODUCT((Tabla2[[#This Row],[P - Horas]]&lt;Tabla2[P - Horas])*1,(Tabla2[[#This Row],[Columna1]]=Tabla2[Columna1])*1)+1</f>
        <v>58</v>
      </c>
      <c r="N13">
        <f>_xlfn.RANK.EQ(Tabla2[[#This Row],[Columna1]],Tabla2[Columna1],1)</f>
        <v>1</v>
      </c>
      <c r="O13" s="3">
        <f>MAX(P12,Tabla2[[#This Row],[Columna1]])</f>
        <v>40546.625</v>
      </c>
      <c r="P13" s="3">
        <f>O13+Tabla2[[#This Row],[P - Horas]]</f>
        <v>40546.625</v>
      </c>
    </row>
    <row r="14" spans="1:16" x14ac:dyDescent="0.25">
      <c r="A14">
        <v>1000016995</v>
      </c>
      <c r="B14" s="2">
        <v>40546</v>
      </c>
      <c r="C14" s="2">
        <f t="shared" si="0"/>
        <v>40546.625</v>
      </c>
      <c r="D14">
        <v>2917</v>
      </c>
      <c r="E14">
        <v>35004</v>
      </c>
      <c r="F14" t="s">
        <v>10</v>
      </c>
      <c r="G14" t="s">
        <v>28</v>
      </c>
      <c r="H14" s="1" cm="1">
        <f t="array" ref="H14">_xlfn.IFS(F14="Figurado",E14/2600,F14="Mallas",E14/800,F14="Materia Prima",E14*0)/24</f>
        <v>0</v>
      </c>
      <c r="I14" s="2">
        <f t="shared" si="1"/>
        <v>40547.625</v>
      </c>
      <c r="J14" s="3">
        <f t="shared" si="2"/>
        <v>40546.625</v>
      </c>
      <c r="K14" t="b">
        <f t="shared" si="3"/>
        <v>1</v>
      </c>
      <c r="L14" cm="1">
        <f t="array" ref="L14">SUMPRODUCT((Tabla2[[#This Row],[P - Horas]]&lt;Tabla2[P - Horas])*1,(Tabla2[[#This Row],[Columna1]]=Tabla2[Columna1])*1)+1</f>
        <v>58</v>
      </c>
      <c r="N14">
        <f>_xlfn.RANK.EQ(Tabla2[[#This Row],[Columna1]],Tabla2[Columna1],1)</f>
        <v>1</v>
      </c>
      <c r="O14" s="3">
        <f>MAX(P13,Tabla2[[#This Row],[Columna1]])</f>
        <v>40546.625</v>
      </c>
      <c r="P14" s="3">
        <f>O14+Tabla2[[#This Row],[P - Horas]]</f>
        <v>40546.625</v>
      </c>
    </row>
    <row r="15" spans="1:16" x14ac:dyDescent="0.25">
      <c r="A15">
        <v>1000016986</v>
      </c>
      <c r="B15" s="2">
        <v>40546</v>
      </c>
      <c r="C15" s="2">
        <f t="shared" si="0"/>
        <v>40546.625</v>
      </c>
      <c r="D15">
        <v>10.8</v>
      </c>
      <c r="E15">
        <v>10.8</v>
      </c>
      <c r="F15" t="s">
        <v>5</v>
      </c>
      <c r="G15" t="s">
        <v>7</v>
      </c>
      <c r="H15" s="1" cm="1">
        <f t="array" ref="H15">_xlfn.IFS(F15="Figurado",E15/2600,F15="Mallas",E15/800,F15="Materia Prima",E15*0)/24</f>
        <v>1.7307692307692307E-4</v>
      </c>
      <c r="I15" s="2">
        <f t="shared" si="1"/>
        <v>40547.625</v>
      </c>
      <c r="J15" s="3">
        <f t="shared" si="2"/>
        <v>40546.625173076922</v>
      </c>
      <c r="K15" t="b">
        <f t="shared" si="3"/>
        <v>1</v>
      </c>
      <c r="L15" cm="1">
        <f t="array" ref="L15">SUMPRODUCT((Tabla2[[#This Row],[P - Horas]]&lt;Tabla2[P - Horas])*1,(Tabla2[[#This Row],[Columna1]]=Tabla2[Columna1])*1)+1</f>
        <v>57</v>
      </c>
      <c r="N15">
        <f>_xlfn.RANK.EQ(Tabla2[[#This Row],[Columna1]],Tabla2[Columna1],1)</f>
        <v>1</v>
      </c>
      <c r="O15" s="3">
        <f>MAX(P14,Tabla2[[#This Row],[Columna1]])</f>
        <v>40546.625</v>
      </c>
      <c r="P15" s="3">
        <f>O15+Tabla2[[#This Row],[P - Horas]]</f>
        <v>40546.625173076922</v>
      </c>
    </row>
    <row r="16" spans="1:16" x14ac:dyDescent="0.25">
      <c r="A16">
        <v>1000016986</v>
      </c>
      <c r="B16" s="2">
        <v>40546</v>
      </c>
      <c r="C16" s="2">
        <f t="shared" si="0"/>
        <v>40546.625</v>
      </c>
      <c r="D16">
        <v>23.2</v>
      </c>
      <c r="E16">
        <v>23.2</v>
      </c>
      <c r="F16" t="s">
        <v>5</v>
      </c>
      <c r="G16" t="s">
        <v>14</v>
      </c>
      <c r="H16" s="1" cm="1">
        <f t="array" ref="H16">_xlfn.IFS(F16="Figurado",E16/2600,F16="Mallas",E16/800,F16="Materia Prima",E16*0)/24</f>
        <v>3.7179487179487175E-4</v>
      </c>
      <c r="I16" s="2">
        <f t="shared" si="1"/>
        <v>40547.625</v>
      </c>
      <c r="J16" s="3">
        <f t="shared" si="2"/>
        <v>40546.625371794871</v>
      </c>
      <c r="K16" t="b">
        <f t="shared" si="3"/>
        <v>1</v>
      </c>
      <c r="L16" cm="1">
        <f t="array" ref="L16">SUMPRODUCT((Tabla2[[#This Row],[P - Horas]]&lt;Tabla2[P - Horas])*1,(Tabla2[[#This Row],[Columna1]]=Tabla2[Columna1])*1)+1</f>
        <v>56</v>
      </c>
      <c r="N16">
        <f>_xlfn.RANK.EQ(Tabla2[[#This Row],[Columna1]],Tabla2[Columna1],1)</f>
        <v>1</v>
      </c>
      <c r="O16" s="3">
        <f>MAX(P15,Tabla2[[#This Row],[Columna1]])</f>
        <v>40546.625173076922</v>
      </c>
      <c r="P16" s="3">
        <f>O16+Tabla2[[#This Row],[P - Horas]]</f>
        <v>40546.625544871793</v>
      </c>
    </row>
    <row r="17" spans="1:16" x14ac:dyDescent="0.25">
      <c r="A17">
        <v>1000016986</v>
      </c>
      <c r="B17" s="2">
        <v>40546</v>
      </c>
      <c r="C17" s="2">
        <f t="shared" si="0"/>
        <v>40546.625</v>
      </c>
      <c r="D17">
        <v>27.2</v>
      </c>
      <c r="E17">
        <v>27.2</v>
      </c>
      <c r="F17" t="s">
        <v>5</v>
      </c>
      <c r="G17" t="s">
        <v>13</v>
      </c>
      <c r="H17" s="1" cm="1">
        <f t="array" ref="H17">_xlfn.IFS(F17="Figurado",E17/2600,F17="Mallas",E17/800,F17="Materia Prima",E17*0)/24</f>
        <v>4.3589743589743591E-4</v>
      </c>
      <c r="I17" s="2">
        <f t="shared" si="1"/>
        <v>40547.625</v>
      </c>
      <c r="J17" s="3">
        <f t="shared" si="2"/>
        <v>40546.625435897433</v>
      </c>
      <c r="K17" t="b">
        <f t="shared" si="3"/>
        <v>1</v>
      </c>
      <c r="L17" cm="1">
        <f t="array" ref="L17">SUMPRODUCT((Tabla2[[#This Row],[P - Horas]]&lt;Tabla2[P - Horas])*1,(Tabla2[[#This Row],[Columna1]]=Tabla2[Columna1])*1)+1</f>
        <v>55</v>
      </c>
      <c r="N17">
        <f>_xlfn.RANK.EQ(Tabla2[[#This Row],[Columna1]],Tabla2[Columna1],1)</f>
        <v>1</v>
      </c>
      <c r="O17" s="3">
        <f>MAX(P16,Tabla2[[#This Row],[Columna1]])</f>
        <v>40546.625544871793</v>
      </c>
      <c r="P17" s="3">
        <f>O17+Tabla2[[#This Row],[P - Horas]]</f>
        <v>40546.625980769226</v>
      </c>
    </row>
    <row r="18" spans="1:16" x14ac:dyDescent="0.25">
      <c r="A18">
        <v>1000016974</v>
      </c>
      <c r="B18" s="2">
        <v>40546</v>
      </c>
      <c r="C18" s="2">
        <f t="shared" si="0"/>
        <v>40546.625</v>
      </c>
      <c r="D18">
        <v>57.4</v>
      </c>
      <c r="E18">
        <v>57.4</v>
      </c>
      <c r="F18" t="s">
        <v>5</v>
      </c>
      <c r="G18" t="s">
        <v>6</v>
      </c>
      <c r="H18" s="1" cm="1">
        <f t="array" ref="H18">_xlfn.IFS(F18="Figurado",E18/2600,F18="Mallas",E18/800,F18="Materia Prima",E18*0)/24</f>
        <v>9.1987179487179485E-4</v>
      </c>
      <c r="I18" s="2">
        <f t="shared" si="1"/>
        <v>40547.625</v>
      </c>
      <c r="J18" s="3">
        <f t="shared" si="2"/>
        <v>40546.625919871796</v>
      </c>
      <c r="K18" t="b">
        <f t="shared" si="3"/>
        <v>1</v>
      </c>
      <c r="L18" cm="1">
        <f t="array" ref="L18">SUMPRODUCT((Tabla2[[#This Row],[P - Horas]]&lt;Tabla2[P - Horas])*1,(Tabla2[[#This Row],[Columna1]]=Tabla2[Columna1])*1)+1</f>
        <v>54</v>
      </c>
      <c r="N18">
        <f>_xlfn.RANK.EQ(Tabla2[[#This Row],[Columna1]],Tabla2[Columna1],1)</f>
        <v>1</v>
      </c>
      <c r="O18" s="3">
        <f>MAX(P17,Tabla2[[#This Row],[Columna1]])</f>
        <v>40546.625980769226</v>
      </c>
      <c r="P18" s="3">
        <f>O18+Tabla2[[#This Row],[P - Horas]]</f>
        <v>40546.626900641022</v>
      </c>
    </row>
    <row r="19" spans="1:16" x14ac:dyDescent="0.25">
      <c r="A19">
        <v>1000016996</v>
      </c>
      <c r="B19" s="2">
        <v>40546</v>
      </c>
      <c r="C19" s="2">
        <f t="shared" si="0"/>
        <v>40546.625</v>
      </c>
      <c r="D19">
        <v>112</v>
      </c>
      <c r="E19">
        <v>112</v>
      </c>
      <c r="F19" t="s">
        <v>5</v>
      </c>
      <c r="G19" t="s">
        <v>13</v>
      </c>
      <c r="H19" s="1" cm="1">
        <f t="array" ref="H19">_xlfn.IFS(F19="Figurado",E19/2600,F19="Mallas",E19/800,F19="Materia Prima",E19*0)/24</f>
        <v>1.7948717948717949E-3</v>
      </c>
      <c r="I19" s="2">
        <f t="shared" si="1"/>
        <v>40547.625</v>
      </c>
      <c r="J19" s="3">
        <f t="shared" si="2"/>
        <v>40546.626794871794</v>
      </c>
      <c r="K19" t="b">
        <f t="shared" si="3"/>
        <v>1</v>
      </c>
      <c r="L19" cm="1">
        <f t="array" ref="L19">SUMPRODUCT((Tabla2[[#This Row],[P - Horas]]&lt;Tabla2[P - Horas])*1,(Tabla2[[#This Row],[Columna1]]=Tabla2[Columna1])*1)+1</f>
        <v>53</v>
      </c>
      <c r="N19">
        <f>_xlfn.RANK.EQ(Tabla2[[#This Row],[Columna1]],Tabla2[Columna1],1)</f>
        <v>1</v>
      </c>
      <c r="O19" s="3">
        <f>MAX(P18,Tabla2[[#This Row],[Columna1]])</f>
        <v>40546.626900641022</v>
      </c>
      <c r="P19" s="3">
        <f>O19+Tabla2[[#This Row],[P - Horas]]</f>
        <v>40546.628695512816</v>
      </c>
    </row>
    <row r="20" spans="1:16" x14ac:dyDescent="0.25">
      <c r="A20">
        <v>1000016980</v>
      </c>
      <c r="B20" s="2">
        <v>40546</v>
      </c>
      <c r="C20" s="2">
        <f t="shared" si="0"/>
        <v>40546.625</v>
      </c>
      <c r="D20">
        <v>132.1</v>
      </c>
      <c r="E20">
        <v>132.1</v>
      </c>
      <c r="F20" t="s">
        <v>5</v>
      </c>
      <c r="G20" t="s">
        <v>13</v>
      </c>
      <c r="H20" s="1" cm="1">
        <f t="array" ref="H20">_xlfn.IFS(F20="Figurado",E20/2600,F20="Mallas",E20/800,F20="Materia Prima",E20*0)/24</f>
        <v>2.1169871794871793E-3</v>
      </c>
      <c r="I20" s="2">
        <f t="shared" si="1"/>
        <v>40547.625</v>
      </c>
      <c r="J20" s="3">
        <f t="shared" si="2"/>
        <v>40546.627116987176</v>
      </c>
      <c r="K20" t="b">
        <f t="shared" si="3"/>
        <v>1</v>
      </c>
      <c r="L20" cm="1">
        <f t="array" ref="L20">SUMPRODUCT((Tabla2[[#This Row],[P - Horas]]&lt;Tabla2[P - Horas])*1,(Tabla2[[#This Row],[Columna1]]=Tabla2[Columna1])*1)+1</f>
        <v>52</v>
      </c>
      <c r="N20">
        <f>_xlfn.RANK.EQ(Tabla2[[#This Row],[Columna1]],Tabla2[Columna1],1)</f>
        <v>1</v>
      </c>
      <c r="O20" s="3">
        <f>MAX(P19,Tabla2[[#This Row],[Columna1]])</f>
        <v>40546.628695512816</v>
      </c>
      <c r="P20" s="3">
        <f>O20+Tabla2[[#This Row],[P - Horas]]</f>
        <v>40546.630812499992</v>
      </c>
    </row>
    <row r="21" spans="1:16" x14ac:dyDescent="0.25">
      <c r="A21">
        <v>1000016979</v>
      </c>
      <c r="B21" s="2">
        <v>40546</v>
      </c>
      <c r="C21" s="2">
        <f t="shared" si="0"/>
        <v>40546.625</v>
      </c>
      <c r="D21">
        <v>180</v>
      </c>
      <c r="E21">
        <v>180</v>
      </c>
      <c r="F21" t="s">
        <v>5</v>
      </c>
      <c r="G21" t="s">
        <v>14</v>
      </c>
      <c r="H21" s="1" cm="1">
        <f t="array" ref="H21">_xlfn.IFS(F21="Figurado",E21/2600,F21="Mallas",E21/800,F21="Materia Prima",E21*0)/24</f>
        <v>2.8846153846153848E-3</v>
      </c>
      <c r="I21" s="2">
        <f t="shared" si="1"/>
        <v>40547.625</v>
      </c>
      <c r="J21" s="3">
        <f t="shared" si="2"/>
        <v>40546.627884615387</v>
      </c>
      <c r="K21" t="b">
        <f t="shared" si="3"/>
        <v>1</v>
      </c>
      <c r="L21" cm="1">
        <f t="array" ref="L21">SUMPRODUCT((Tabla2[[#This Row],[P - Horas]]&lt;Tabla2[P - Horas])*1,(Tabla2[[#This Row],[Columna1]]=Tabla2[Columna1])*1)+1</f>
        <v>51</v>
      </c>
      <c r="N21">
        <f>_xlfn.RANK.EQ(Tabla2[[#This Row],[Columna1]],Tabla2[Columna1],1)</f>
        <v>1</v>
      </c>
      <c r="O21" s="3">
        <f>MAX(P20,Tabla2[[#This Row],[Columna1]])</f>
        <v>40546.630812499992</v>
      </c>
      <c r="P21" s="3">
        <f>O21+Tabla2[[#This Row],[P - Horas]]</f>
        <v>40546.63369711538</v>
      </c>
    </row>
    <row r="22" spans="1:16" x14ac:dyDescent="0.25">
      <c r="A22">
        <v>1000016986</v>
      </c>
      <c r="B22" s="2">
        <v>40546</v>
      </c>
      <c r="C22" s="2">
        <f t="shared" si="0"/>
        <v>40546.625</v>
      </c>
      <c r="D22">
        <v>258.89999999999998</v>
      </c>
      <c r="E22">
        <v>258.89999999999998</v>
      </c>
      <c r="F22" t="s">
        <v>5</v>
      </c>
      <c r="G22" t="s">
        <v>6</v>
      </c>
      <c r="H22" s="1" cm="1">
        <f t="array" ref="H22">_xlfn.IFS(F22="Figurado",E22/2600,F22="Mallas",E22/800,F22="Materia Prima",E22*0)/24</f>
        <v>4.149038461538461E-3</v>
      </c>
      <c r="I22" s="2">
        <f t="shared" si="1"/>
        <v>40547.625</v>
      </c>
      <c r="J22" s="3">
        <f t="shared" si="2"/>
        <v>40546.629149038461</v>
      </c>
      <c r="K22" t="b">
        <f t="shared" si="3"/>
        <v>1</v>
      </c>
      <c r="L22" cm="1">
        <f t="array" ref="L22">SUMPRODUCT((Tabla2[[#This Row],[P - Horas]]&lt;Tabla2[P - Horas])*1,(Tabla2[[#This Row],[Columna1]]=Tabla2[Columna1])*1)+1</f>
        <v>50</v>
      </c>
      <c r="N22">
        <f>_xlfn.RANK.EQ(Tabla2[[#This Row],[Columna1]],Tabla2[Columna1],1)</f>
        <v>1</v>
      </c>
      <c r="O22" s="3">
        <f>MAX(P21,Tabla2[[#This Row],[Columna1]])</f>
        <v>40546.63369711538</v>
      </c>
      <c r="P22" s="3">
        <f>O22+Tabla2[[#This Row],[P - Horas]]</f>
        <v>40546.637846153841</v>
      </c>
    </row>
    <row r="23" spans="1:16" x14ac:dyDescent="0.25">
      <c r="A23">
        <v>1000016981</v>
      </c>
      <c r="B23" s="2">
        <v>40546</v>
      </c>
      <c r="C23" s="2">
        <f t="shared" si="0"/>
        <v>40546.625</v>
      </c>
      <c r="D23">
        <v>268.8</v>
      </c>
      <c r="E23">
        <v>268.8</v>
      </c>
      <c r="F23" t="s">
        <v>5</v>
      </c>
      <c r="G23" t="s">
        <v>13</v>
      </c>
      <c r="H23" s="1" cm="1">
        <f t="array" ref="H23">_xlfn.IFS(F23="Figurado",E23/2600,F23="Mallas",E23/800,F23="Materia Prima",E23*0)/24</f>
        <v>4.3076923076923084E-3</v>
      </c>
      <c r="I23" s="2">
        <f t="shared" si="1"/>
        <v>40547.625</v>
      </c>
      <c r="J23" s="3">
        <f t="shared" si="2"/>
        <v>40546.62930769231</v>
      </c>
      <c r="K23" t="b">
        <f t="shared" si="3"/>
        <v>1</v>
      </c>
      <c r="L23" cm="1">
        <f t="array" ref="L23">SUMPRODUCT((Tabla2[[#This Row],[P - Horas]]&lt;Tabla2[P - Horas])*1,(Tabla2[[#This Row],[Columna1]]=Tabla2[Columna1])*1)+1</f>
        <v>49</v>
      </c>
      <c r="N23">
        <f>_xlfn.RANK.EQ(Tabla2[[#This Row],[Columna1]],Tabla2[Columna1],1)</f>
        <v>1</v>
      </c>
      <c r="O23" s="3">
        <f>MAX(P22,Tabla2[[#This Row],[Columna1]])</f>
        <v>40546.637846153841</v>
      </c>
      <c r="P23" s="3">
        <f>O23+Tabla2[[#This Row],[P - Horas]]</f>
        <v>40546.642153846151</v>
      </c>
    </row>
    <row r="24" spans="1:16" x14ac:dyDescent="0.25">
      <c r="A24">
        <v>1000016994</v>
      </c>
      <c r="B24" s="2">
        <v>40546</v>
      </c>
      <c r="C24" s="2">
        <f t="shared" si="0"/>
        <v>40546.625</v>
      </c>
      <c r="D24">
        <v>293.60000000000002</v>
      </c>
      <c r="E24">
        <v>293.60000000000002</v>
      </c>
      <c r="F24" t="s">
        <v>5</v>
      </c>
      <c r="G24" t="s">
        <v>7</v>
      </c>
      <c r="H24" s="1" cm="1">
        <f t="array" ref="H24">_xlfn.IFS(F24="Figurado",E24/2600,F24="Mallas",E24/800,F24="Materia Prima",E24*0)/24</f>
        <v>4.7051282051282055E-3</v>
      </c>
      <c r="I24" s="2">
        <f t="shared" si="1"/>
        <v>40547.625</v>
      </c>
      <c r="J24" s="3">
        <f t="shared" si="2"/>
        <v>40546.629705128202</v>
      </c>
      <c r="K24" t="b">
        <f t="shared" si="3"/>
        <v>1</v>
      </c>
      <c r="L24" cm="1">
        <f t="array" ref="L24">SUMPRODUCT((Tabla2[[#This Row],[P - Horas]]&lt;Tabla2[P - Horas])*1,(Tabla2[[#This Row],[Columna1]]=Tabla2[Columna1])*1)+1</f>
        <v>48</v>
      </c>
      <c r="N24">
        <f>_xlfn.RANK.EQ(Tabla2[[#This Row],[Columna1]],Tabla2[Columna1],1)</f>
        <v>1</v>
      </c>
      <c r="O24" s="3">
        <f>MAX(P23,Tabla2[[#This Row],[Columna1]])</f>
        <v>40546.642153846151</v>
      </c>
      <c r="P24" s="3">
        <f>O24+Tabla2[[#This Row],[P - Horas]]</f>
        <v>40546.646858974353</v>
      </c>
    </row>
    <row r="25" spans="1:16" x14ac:dyDescent="0.25">
      <c r="A25">
        <v>1000016978</v>
      </c>
      <c r="B25" s="2">
        <v>40546</v>
      </c>
      <c r="C25" s="2">
        <f t="shared" si="0"/>
        <v>40546.625</v>
      </c>
      <c r="D25">
        <v>337</v>
      </c>
      <c r="E25">
        <v>337</v>
      </c>
      <c r="F25" t="s">
        <v>5</v>
      </c>
      <c r="G25" t="s">
        <v>6</v>
      </c>
      <c r="H25" s="1" cm="1">
        <f t="array" ref="H25">_xlfn.IFS(F25="Figurado",E25/2600,F25="Mallas",E25/800,F25="Materia Prima",E25*0)/24</f>
        <v>5.4006410256410252E-3</v>
      </c>
      <c r="I25" s="2">
        <f t="shared" si="1"/>
        <v>40547.625</v>
      </c>
      <c r="J25" s="3">
        <f t="shared" si="2"/>
        <v>40546.630400641028</v>
      </c>
      <c r="K25" t="b">
        <f t="shared" si="3"/>
        <v>1</v>
      </c>
      <c r="L25" cm="1">
        <f t="array" ref="L25">SUMPRODUCT((Tabla2[[#This Row],[P - Horas]]&lt;Tabla2[P - Horas])*1,(Tabla2[[#This Row],[Columna1]]=Tabla2[Columna1])*1)+1</f>
        <v>47</v>
      </c>
      <c r="N25">
        <f>_xlfn.RANK.EQ(Tabla2[[#This Row],[Columna1]],Tabla2[Columna1],1)</f>
        <v>1</v>
      </c>
      <c r="O25" s="3">
        <f>MAX(P24,Tabla2[[#This Row],[Columna1]])</f>
        <v>40546.646858974353</v>
      </c>
      <c r="P25" s="3">
        <f>O25+Tabla2[[#This Row],[P - Horas]]</f>
        <v>40546.652259615381</v>
      </c>
    </row>
    <row r="26" spans="1:16" x14ac:dyDescent="0.25">
      <c r="A26">
        <v>1000016982</v>
      </c>
      <c r="B26" s="2">
        <v>40546</v>
      </c>
      <c r="C26" s="2">
        <f t="shared" si="0"/>
        <v>40546.625</v>
      </c>
      <c r="D26">
        <v>394</v>
      </c>
      <c r="E26">
        <v>394</v>
      </c>
      <c r="F26" t="s">
        <v>5</v>
      </c>
      <c r="G26" t="s">
        <v>13</v>
      </c>
      <c r="H26" s="1" cm="1">
        <f t="array" ref="H26">_xlfn.IFS(F26="Figurado",E26/2600,F26="Mallas",E26/800,F26="Materia Prima",E26*0)/24</f>
        <v>6.3141025641025644E-3</v>
      </c>
      <c r="I26" s="2">
        <f t="shared" si="1"/>
        <v>40547.625</v>
      </c>
      <c r="J26" s="3">
        <f t="shared" si="2"/>
        <v>40546.631314102568</v>
      </c>
      <c r="K26" t="b">
        <f t="shared" si="3"/>
        <v>1</v>
      </c>
      <c r="L26" cm="1">
        <f t="array" ref="L26">SUMPRODUCT((Tabla2[[#This Row],[P - Horas]]&lt;Tabla2[P - Horas])*1,(Tabla2[[#This Row],[Columna1]]=Tabla2[Columna1])*1)+1</f>
        <v>46</v>
      </c>
      <c r="N26">
        <f>_xlfn.RANK.EQ(Tabla2[[#This Row],[Columna1]],Tabla2[Columna1],1)</f>
        <v>1</v>
      </c>
      <c r="O26" s="3">
        <f>MAX(P25,Tabla2[[#This Row],[Columna1]])</f>
        <v>40546.652259615381</v>
      </c>
      <c r="P26" s="3">
        <f>O26+Tabla2[[#This Row],[P - Horas]]</f>
        <v>40546.658573717948</v>
      </c>
    </row>
    <row r="27" spans="1:16" x14ac:dyDescent="0.25">
      <c r="A27">
        <v>1000016997</v>
      </c>
      <c r="B27" s="2">
        <v>40546</v>
      </c>
      <c r="C27" s="2">
        <f t="shared" si="0"/>
        <v>40546.625</v>
      </c>
      <c r="D27">
        <v>596.70000000000005</v>
      </c>
      <c r="E27">
        <v>596.70000000000005</v>
      </c>
      <c r="F27" t="s">
        <v>5</v>
      </c>
      <c r="G27" t="s">
        <v>6</v>
      </c>
      <c r="H27" s="1" cm="1">
        <f t="array" ref="H27">_xlfn.IFS(F27="Figurado",E27/2600,F27="Mallas",E27/800,F27="Materia Prima",E27*0)/24</f>
        <v>9.5624999999999998E-3</v>
      </c>
      <c r="I27" s="2">
        <f t="shared" si="1"/>
        <v>40547.625</v>
      </c>
      <c r="J27" s="3">
        <f t="shared" si="2"/>
        <v>40546.634562500003</v>
      </c>
      <c r="K27" t="b">
        <f t="shared" si="3"/>
        <v>1</v>
      </c>
      <c r="L27" cm="1">
        <f t="array" ref="L27">SUMPRODUCT((Tabla2[[#This Row],[P - Horas]]&lt;Tabla2[P - Horas])*1,(Tabla2[[#This Row],[Columna1]]=Tabla2[Columna1])*1)+1</f>
        <v>45</v>
      </c>
      <c r="N27">
        <f>_xlfn.RANK.EQ(Tabla2[[#This Row],[Columna1]],Tabla2[Columna1],1)</f>
        <v>1</v>
      </c>
      <c r="O27" s="3">
        <f>MAX(P26,Tabla2[[#This Row],[Columna1]])</f>
        <v>40546.658573717948</v>
      </c>
      <c r="P27" s="3">
        <f>O27+Tabla2[[#This Row],[P - Horas]]</f>
        <v>40546.668136217952</v>
      </c>
    </row>
    <row r="28" spans="1:16" x14ac:dyDescent="0.25">
      <c r="A28">
        <v>1000016976</v>
      </c>
      <c r="B28" s="2">
        <v>40546</v>
      </c>
      <c r="C28" s="2">
        <f t="shared" si="0"/>
        <v>40546.625</v>
      </c>
      <c r="D28">
        <v>612.5</v>
      </c>
      <c r="E28">
        <v>612.5</v>
      </c>
      <c r="F28" t="s">
        <v>5</v>
      </c>
      <c r="G28" t="s">
        <v>14</v>
      </c>
      <c r="H28" s="1" cm="1">
        <f t="array" ref="H28">_xlfn.IFS(F28="Figurado",E28/2600,F28="Mallas",E28/800,F28="Materia Prima",E28*0)/24</f>
        <v>9.815705128205128E-3</v>
      </c>
      <c r="I28" s="2">
        <f t="shared" si="1"/>
        <v>40547.625</v>
      </c>
      <c r="J28" s="3">
        <f t="shared" si="2"/>
        <v>40546.634815705125</v>
      </c>
      <c r="K28" t="b">
        <f t="shared" si="3"/>
        <v>1</v>
      </c>
      <c r="L28" cm="1">
        <f t="array" ref="L28">SUMPRODUCT((Tabla2[[#This Row],[P - Horas]]&lt;Tabla2[P - Horas])*1,(Tabla2[[#This Row],[Columna1]]=Tabla2[Columna1])*1)+1</f>
        <v>43</v>
      </c>
      <c r="N28">
        <f>_xlfn.RANK.EQ(Tabla2[[#This Row],[Columna1]],Tabla2[Columna1],1)</f>
        <v>1</v>
      </c>
      <c r="O28" s="3">
        <f>MAX(P27,Tabla2[[#This Row],[Columna1]])</f>
        <v>40546.668136217952</v>
      </c>
      <c r="P28" s="3">
        <f>O28+Tabla2[[#This Row],[P - Horas]]</f>
        <v>40546.677951923077</v>
      </c>
    </row>
    <row r="29" spans="1:16" x14ac:dyDescent="0.25">
      <c r="A29">
        <v>1000016977</v>
      </c>
      <c r="B29" s="2">
        <v>40546</v>
      </c>
      <c r="C29" s="2">
        <f t="shared" si="0"/>
        <v>40546.625</v>
      </c>
      <c r="D29">
        <v>612.5</v>
      </c>
      <c r="E29">
        <v>612.5</v>
      </c>
      <c r="F29" t="s">
        <v>5</v>
      </c>
      <c r="G29" t="s">
        <v>14</v>
      </c>
      <c r="H29" s="1" cm="1">
        <f t="array" ref="H29">_xlfn.IFS(F29="Figurado",E29/2600,F29="Mallas",E29/800,F29="Materia Prima",E29*0)/24</f>
        <v>9.815705128205128E-3</v>
      </c>
      <c r="I29" s="2">
        <f t="shared" si="1"/>
        <v>40547.625</v>
      </c>
      <c r="J29" s="3">
        <f t="shared" si="2"/>
        <v>40546.634815705125</v>
      </c>
      <c r="K29" t="b">
        <f t="shared" si="3"/>
        <v>1</v>
      </c>
      <c r="L29" cm="1">
        <f t="array" ref="L29">SUMPRODUCT((Tabla2[[#This Row],[P - Horas]]&lt;Tabla2[P - Horas])*1,(Tabla2[[#This Row],[Columna1]]=Tabla2[Columna1])*1)+1</f>
        <v>43</v>
      </c>
      <c r="N29">
        <f>_xlfn.RANK.EQ(Tabla2[[#This Row],[Columna1]],Tabla2[Columna1],1)</f>
        <v>1</v>
      </c>
      <c r="O29" s="3">
        <f>MAX(P28,Tabla2[[#This Row],[Columna1]])</f>
        <v>40546.677951923077</v>
      </c>
      <c r="P29" s="3">
        <f>O29+Tabla2[[#This Row],[P - Horas]]</f>
        <v>40546.687767628202</v>
      </c>
    </row>
    <row r="30" spans="1:16" x14ac:dyDescent="0.25">
      <c r="A30">
        <v>1000016978</v>
      </c>
      <c r="B30" s="2">
        <v>40546</v>
      </c>
      <c r="C30" s="2">
        <f t="shared" si="0"/>
        <v>40546.625</v>
      </c>
      <c r="D30">
        <v>621.20000000000005</v>
      </c>
      <c r="E30">
        <v>621.20000000000005</v>
      </c>
      <c r="F30" t="s">
        <v>5</v>
      </c>
      <c r="G30" t="s">
        <v>8</v>
      </c>
      <c r="H30" s="1" cm="1">
        <f t="array" ref="H30">_xlfn.IFS(F30="Figurado",E30/2600,F30="Mallas",E30/800,F30="Materia Prima",E30*0)/24</f>
        <v>9.9551282051282049E-3</v>
      </c>
      <c r="I30" s="2">
        <f t="shared" si="1"/>
        <v>40547.625</v>
      </c>
      <c r="J30" s="3">
        <f t="shared" si="2"/>
        <v>40546.634955128204</v>
      </c>
      <c r="K30" t="b">
        <f t="shared" si="3"/>
        <v>1</v>
      </c>
      <c r="L30" cm="1">
        <f t="array" ref="L30">SUMPRODUCT((Tabla2[[#This Row],[P - Horas]]&lt;Tabla2[P - Horas])*1,(Tabla2[[#This Row],[Columna1]]=Tabla2[Columna1])*1)+1</f>
        <v>42</v>
      </c>
      <c r="N30">
        <f>_xlfn.RANK.EQ(Tabla2[[#This Row],[Columna1]],Tabla2[Columna1],1)</f>
        <v>1</v>
      </c>
      <c r="O30" s="3">
        <f>MAX(P29,Tabla2[[#This Row],[Columna1]])</f>
        <v>40546.687767628202</v>
      </c>
      <c r="P30" s="3">
        <f>O30+Tabla2[[#This Row],[P - Horas]]</f>
        <v>40546.697722756406</v>
      </c>
    </row>
    <row r="31" spans="1:16" x14ac:dyDescent="0.25">
      <c r="A31">
        <v>1000016999</v>
      </c>
      <c r="B31" s="2">
        <v>40546</v>
      </c>
      <c r="C31" s="2">
        <f t="shared" si="0"/>
        <v>40546.625</v>
      </c>
      <c r="D31">
        <v>637.9</v>
      </c>
      <c r="E31">
        <v>637.9</v>
      </c>
      <c r="F31" t="s">
        <v>5</v>
      </c>
      <c r="G31" t="s">
        <v>6</v>
      </c>
      <c r="H31" s="1" cm="1">
        <f t="array" ref="H31">_xlfn.IFS(F31="Figurado",E31/2600,F31="Mallas",E31/800,F31="Materia Prima",E31*0)/24</f>
        <v>1.022275641025641E-2</v>
      </c>
      <c r="I31" s="2">
        <f t="shared" si="1"/>
        <v>40547.625</v>
      </c>
      <c r="J31" s="3">
        <f t="shared" si="2"/>
        <v>40546.635222756413</v>
      </c>
      <c r="K31" t="b">
        <f t="shared" si="3"/>
        <v>1</v>
      </c>
      <c r="L31" cm="1">
        <f t="array" ref="L31">SUMPRODUCT((Tabla2[[#This Row],[P - Horas]]&lt;Tabla2[P - Horas])*1,(Tabla2[[#This Row],[Columna1]]=Tabla2[Columna1])*1)+1</f>
        <v>41</v>
      </c>
      <c r="N31">
        <f>_xlfn.RANK.EQ(Tabla2[[#This Row],[Columna1]],Tabla2[Columna1],1)</f>
        <v>1</v>
      </c>
      <c r="O31" s="3">
        <f>MAX(P30,Tabla2[[#This Row],[Columna1]])</f>
        <v>40546.697722756406</v>
      </c>
      <c r="P31" s="3">
        <f>O31+Tabla2[[#This Row],[P - Horas]]</f>
        <v>40546.707945512819</v>
      </c>
    </row>
    <row r="32" spans="1:16" x14ac:dyDescent="0.25">
      <c r="A32">
        <v>1000016994</v>
      </c>
      <c r="B32" s="2">
        <v>40546</v>
      </c>
      <c r="C32" s="2">
        <f t="shared" si="0"/>
        <v>40546.625</v>
      </c>
      <c r="D32">
        <v>681.4</v>
      </c>
      <c r="E32">
        <v>681.4</v>
      </c>
      <c r="F32" t="s">
        <v>5</v>
      </c>
      <c r="G32" t="s">
        <v>6</v>
      </c>
      <c r="H32" s="1" cm="1">
        <f t="array" ref="H32">_xlfn.IFS(F32="Figurado",E32/2600,F32="Mallas",E32/800,F32="Materia Prima",E32*0)/24</f>
        <v>1.0919871794871793E-2</v>
      </c>
      <c r="I32" s="2">
        <f t="shared" si="1"/>
        <v>40547.625</v>
      </c>
      <c r="J32" s="3">
        <f t="shared" si="2"/>
        <v>40546.635919871798</v>
      </c>
      <c r="K32" t="b">
        <f t="shared" si="3"/>
        <v>1</v>
      </c>
      <c r="L32" cm="1">
        <f t="array" ref="L32">SUMPRODUCT((Tabla2[[#This Row],[P - Horas]]&lt;Tabla2[P - Horas])*1,(Tabla2[[#This Row],[Columna1]]=Tabla2[Columna1])*1)+1</f>
        <v>40</v>
      </c>
      <c r="N32">
        <f>_xlfn.RANK.EQ(Tabla2[[#This Row],[Columna1]],Tabla2[Columna1],1)</f>
        <v>1</v>
      </c>
      <c r="O32" s="3">
        <f>MAX(P31,Tabla2[[#This Row],[Columna1]])</f>
        <v>40546.707945512819</v>
      </c>
      <c r="P32" s="3">
        <f>O32+Tabla2[[#This Row],[P - Horas]]</f>
        <v>40546.718865384617</v>
      </c>
    </row>
    <row r="33" spans="1:16" x14ac:dyDescent="0.25">
      <c r="A33">
        <v>1000016999</v>
      </c>
      <c r="B33" s="2">
        <v>40546</v>
      </c>
      <c r="C33" s="2">
        <f t="shared" si="0"/>
        <v>40546.625</v>
      </c>
      <c r="D33">
        <v>740.6</v>
      </c>
      <c r="E33">
        <v>740.6</v>
      </c>
      <c r="F33" t="s">
        <v>5</v>
      </c>
      <c r="G33" t="s">
        <v>24</v>
      </c>
      <c r="H33" s="1" cm="1">
        <f t="array" ref="H33">_xlfn.IFS(F33="Figurado",E33/2600,F33="Mallas",E33/800,F33="Materia Prima",E33*0)/24</f>
        <v>1.1868589743589744E-2</v>
      </c>
      <c r="I33" s="2">
        <f t="shared" si="1"/>
        <v>40547.625</v>
      </c>
      <c r="J33" s="3">
        <f t="shared" si="2"/>
        <v>40546.636868589747</v>
      </c>
      <c r="K33" t="b">
        <f t="shared" si="3"/>
        <v>1</v>
      </c>
      <c r="L33" cm="1">
        <f t="array" ref="L33">SUMPRODUCT((Tabla2[[#This Row],[P - Horas]]&lt;Tabla2[P - Horas])*1,(Tabla2[[#This Row],[Columna1]]=Tabla2[Columna1])*1)+1</f>
        <v>39</v>
      </c>
      <c r="N33">
        <f>_xlfn.RANK.EQ(Tabla2[[#This Row],[Columna1]],Tabla2[Columna1],1)</f>
        <v>1</v>
      </c>
      <c r="O33" s="3">
        <f>MAX(P32,Tabla2[[#This Row],[Columna1]])</f>
        <v>40546.718865384617</v>
      </c>
      <c r="P33" s="3">
        <f>O33+Tabla2[[#This Row],[P - Horas]]</f>
        <v>40546.730733974364</v>
      </c>
    </row>
    <row r="34" spans="1:16" x14ac:dyDescent="0.25">
      <c r="A34">
        <v>1000016991</v>
      </c>
      <c r="B34" s="2">
        <v>40546</v>
      </c>
      <c r="C34" s="2">
        <f t="shared" si="0"/>
        <v>40546.625</v>
      </c>
      <c r="D34">
        <v>810</v>
      </c>
      <c r="E34">
        <v>810</v>
      </c>
      <c r="F34" t="s">
        <v>5</v>
      </c>
      <c r="G34" t="s">
        <v>7</v>
      </c>
      <c r="H34" s="1" cm="1">
        <f t="array" ref="H34">_xlfn.IFS(F34="Figurado",E34/2600,F34="Mallas",E34/800,F34="Materia Prima",E34*0)/24</f>
        <v>1.2980769230769231E-2</v>
      </c>
      <c r="I34" s="2">
        <f t="shared" si="1"/>
        <v>40547.625</v>
      </c>
      <c r="J34" s="3">
        <f t="shared" si="2"/>
        <v>40546.637980769228</v>
      </c>
      <c r="K34" t="b">
        <f t="shared" si="3"/>
        <v>1</v>
      </c>
      <c r="L34" cm="1">
        <f t="array" ref="L34">SUMPRODUCT((Tabla2[[#This Row],[P - Horas]]&lt;Tabla2[P - Horas])*1,(Tabla2[[#This Row],[Columna1]]=Tabla2[Columna1])*1)+1</f>
        <v>38</v>
      </c>
      <c r="N34">
        <f>_xlfn.RANK.EQ(Tabla2[[#This Row],[Columna1]],Tabla2[Columna1],1)</f>
        <v>1</v>
      </c>
      <c r="O34" s="3">
        <f>MAX(P33,Tabla2[[#This Row],[Columna1]])</f>
        <v>40546.730733974364</v>
      </c>
      <c r="P34" s="3">
        <f>O34+Tabla2[[#This Row],[P - Horas]]</f>
        <v>40546.743714743592</v>
      </c>
    </row>
    <row r="35" spans="1:16" x14ac:dyDescent="0.25">
      <c r="A35">
        <v>1000016978</v>
      </c>
      <c r="B35" s="2">
        <v>40546</v>
      </c>
      <c r="C35" s="2">
        <f t="shared" si="0"/>
        <v>40546.625</v>
      </c>
      <c r="D35">
        <v>913.5</v>
      </c>
      <c r="E35">
        <v>913.5</v>
      </c>
      <c r="F35" t="s">
        <v>5</v>
      </c>
      <c r="G35" t="s">
        <v>7</v>
      </c>
      <c r="H35" s="1" cm="1">
        <f t="array" ref="H35">_xlfn.IFS(F35="Figurado",E35/2600,F35="Mallas",E35/800,F35="Materia Prima",E35*0)/24</f>
        <v>1.4639423076923078E-2</v>
      </c>
      <c r="I35" s="2">
        <f t="shared" si="1"/>
        <v>40547.625</v>
      </c>
      <c r="J35" s="3">
        <f t="shared" si="2"/>
        <v>40546.639639423076</v>
      </c>
      <c r="K35" t="b">
        <f t="shared" si="3"/>
        <v>1</v>
      </c>
      <c r="L35" cm="1">
        <f t="array" ref="L35">SUMPRODUCT((Tabla2[[#This Row],[P - Horas]]&lt;Tabla2[P - Horas])*1,(Tabla2[[#This Row],[Columna1]]=Tabla2[Columna1])*1)+1</f>
        <v>37</v>
      </c>
      <c r="N35">
        <f>_xlfn.RANK.EQ(Tabla2[[#This Row],[Columna1]],Tabla2[Columna1],1)</f>
        <v>1</v>
      </c>
      <c r="O35" s="3">
        <f>MAX(P34,Tabla2[[#This Row],[Columna1]])</f>
        <v>40546.743714743592</v>
      </c>
      <c r="P35" s="3">
        <f>O35+Tabla2[[#This Row],[P - Horas]]</f>
        <v>40546.758354166668</v>
      </c>
    </row>
    <row r="36" spans="1:16" x14ac:dyDescent="0.25">
      <c r="A36">
        <v>1000016997</v>
      </c>
      <c r="B36" s="2">
        <v>40546</v>
      </c>
      <c r="C36" s="2">
        <f t="shared" si="0"/>
        <v>40546.625</v>
      </c>
      <c r="D36">
        <v>917.6</v>
      </c>
      <c r="E36">
        <v>917.6</v>
      </c>
      <c r="F36" t="s">
        <v>5</v>
      </c>
      <c r="G36" t="s">
        <v>9</v>
      </c>
      <c r="H36" s="1" cm="1">
        <f t="array" ref="H36">_xlfn.IFS(F36="Figurado",E36/2600,F36="Mallas",E36/800,F36="Materia Prima",E36*0)/24</f>
        <v>1.4705128205128206E-2</v>
      </c>
      <c r="I36" s="2">
        <f t="shared" si="1"/>
        <v>40547.625</v>
      </c>
      <c r="J36" s="3">
        <f t="shared" si="2"/>
        <v>40546.639705128204</v>
      </c>
      <c r="K36" t="b">
        <f t="shared" si="3"/>
        <v>1</v>
      </c>
      <c r="L36" cm="1">
        <f t="array" ref="L36">SUMPRODUCT((Tabla2[[#This Row],[P - Horas]]&lt;Tabla2[P - Horas])*1,(Tabla2[[#This Row],[Columna1]]=Tabla2[Columna1])*1)+1</f>
        <v>36</v>
      </c>
      <c r="N36">
        <f>_xlfn.RANK.EQ(Tabla2[[#This Row],[Columna1]],Tabla2[Columna1],1)</f>
        <v>1</v>
      </c>
      <c r="O36" s="3">
        <f>MAX(P35,Tabla2[[#This Row],[Columna1]])</f>
        <v>40546.758354166668</v>
      </c>
      <c r="P36" s="3">
        <f>O36+Tabla2[[#This Row],[P - Horas]]</f>
        <v>40546.773059294872</v>
      </c>
    </row>
    <row r="37" spans="1:16" x14ac:dyDescent="0.25">
      <c r="A37">
        <v>1000016981</v>
      </c>
      <c r="B37" s="2">
        <v>40546</v>
      </c>
      <c r="C37" s="2">
        <f t="shared" si="0"/>
        <v>40546.625</v>
      </c>
      <c r="D37">
        <v>954.7</v>
      </c>
      <c r="E37">
        <v>954.7</v>
      </c>
      <c r="F37" t="s">
        <v>5</v>
      </c>
      <c r="G37" t="s">
        <v>6</v>
      </c>
      <c r="H37" s="1" cm="1">
        <f t="array" ref="H37">_xlfn.IFS(F37="Figurado",E37/2600,F37="Mallas",E37/800,F37="Materia Prima",E37*0)/24</f>
        <v>1.5299679487179488E-2</v>
      </c>
      <c r="I37" s="2">
        <f t="shared" si="1"/>
        <v>40547.625</v>
      </c>
      <c r="J37" s="3">
        <f t="shared" si="2"/>
        <v>40546.640299679486</v>
      </c>
      <c r="K37" t="b">
        <f t="shared" si="3"/>
        <v>1</v>
      </c>
      <c r="L37" cm="1">
        <f t="array" ref="L37">SUMPRODUCT((Tabla2[[#This Row],[P - Horas]]&lt;Tabla2[P - Horas])*1,(Tabla2[[#This Row],[Columna1]]=Tabla2[Columna1])*1)+1</f>
        <v>35</v>
      </c>
      <c r="N37">
        <f>_xlfn.RANK.EQ(Tabla2[[#This Row],[Columna1]],Tabla2[Columna1],1)</f>
        <v>1</v>
      </c>
      <c r="O37" s="3">
        <f>MAX(P36,Tabla2[[#This Row],[Columna1]])</f>
        <v>40546.773059294872</v>
      </c>
      <c r="P37" s="3">
        <f>O37+Tabla2[[#This Row],[P - Horas]]</f>
        <v>40546.788358974358</v>
      </c>
    </row>
    <row r="38" spans="1:16" x14ac:dyDescent="0.25">
      <c r="A38">
        <v>1000016981</v>
      </c>
      <c r="B38" s="2">
        <v>40546</v>
      </c>
      <c r="C38" s="2">
        <f t="shared" si="0"/>
        <v>40546.625</v>
      </c>
      <c r="D38">
        <v>1032</v>
      </c>
      <c r="E38">
        <v>1032</v>
      </c>
      <c r="F38" t="s">
        <v>5</v>
      </c>
      <c r="G38" t="s">
        <v>14</v>
      </c>
      <c r="H38" s="1" cm="1">
        <f t="array" ref="H38">_xlfn.IFS(F38="Figurado",E38/2600,F38="Mallas",E38/800,F38="Materia Prima",E38*0)/24</f>
        <v>1.653846153846154E-2</v>
      </c>
      <c r="I38" s="2">
        <f t="shared" si="1"/>
        <v>40547.625</v>
      </c>
      <c r="J38" s="3">
        <f t="shared" si="2"/>
        <v>40546.641538461539</v>
      </c>
      <c r="K38" t="b">
        <f t="shared" si="3"/>
        <v>1</v>
      </c>
      <c r="L38" cm="1">
        <f t="array" ref="L38">SUMPRODUCT((Tabla2[[#This Row],[P - Horas]]&lt;Tabla2[P - Horas])*1,(Tabla2[[#This Row],[Columna1]]=Tabla2[Columna1])*1)+1</f>
        <v>34</v>
      </c>
      <c r="N38">
        <f>_xlfn.RANK.EQ(Tabla2[[#This Row],[Columna1]],Tabla2[Columna1],1)</f>
        <v>1</v>
      </c>
      <c r="O38" s="3">
        <f>MAX(P37,Tabla2[[#This Row],[Columna1]])</f>
        <v>40546.788358974358</v>
      </c>
      <c r="P38" s="3">
        <f>O38+Tabla2[[#This Row],[P - Horas]]</f>
        <v>40546.804897435897</v>
      </c>
    </row>
    <row r="39" spans="1:16" x14ac:dyDescent="0.25">
      <c r="A39">
        <v>1000016987</v>
      </c>
      <c r="B39" s="2">
        <v>40546</v>
      </c>
      <c r="C39" s="2">
        <f t="shared" si="0"/>
        <v>40546.625</v>
      </c>
      <c r="D39">
        <v>8</v>
      </c>
      <c r="E39">
        <v>337.44</v>
      </c>
      <c r="F39" t="s">
        <v>16</v>
      </c>
      <c r="G39" t="s">
        <v>19</v>
      </c>
      <c r="H39" s="1" cm="1">
        <f t="array" ref="H39">_xlfn.IFS(F39="Figurado",E39/2600,F39="Mallas",E39/800,F39="Materia Prima",E39*0)/24</f>
        <v>1.7575E-2</v>
      </c>
      <c r="I39" s="2">
        <f t="shared" si="1"/>
        <v>40547.625</v>
      </c>
      <c r="J39" s="3">
        <f t="shared" si="2"/>
        <v>40546.642574999998</v>
      </c>
      <c r="K39" t="b">
        <f t="shared" si="3"/>
        <v>1</v>
      </c>
      <c r="L39" cm="1">
        <f t="array" ref="L39">SUMPRODUCT((Tabla2[[#This Row],[P - Horas]]&lt;Tabla2[P - Horas])*1,(Tabla2[[#This Row],[Columna1]]=Tabla2[Columna1])*1)+1</f>
        <v>32</v>
      </c>
      <c r="N39">
        <f>_xlfn.RANK.EQ(Tabla2[[#This Row],[Columna1]],Tabla2[Columna1],1)</f>
        <v>1</v>
      </c>
      <c r="O39" s="3">
        <f>MAX(P38,Tabla2[[#This Row],[Columna1]])</f>
        <v>40546.804897435897</v>
      </c>
      <c r="P39" s="3">
        <f>O39+Tabla2[[#This Row],[P - Horas]]</f>
        <v>40546.822472435895</v>
      </c>
    </row>
    <row r="40" spans="1:16" x14ac:dyDescent="0.25">
      <c r="A40">
        <v>1000016988</v>
      </c>
      <c r="B40" s="2">
        <v>40546</v>
      </c>
      <c r="C40" s="2">
        <f t="shared" si="0"/>
        <v>40546.625</v>
      </c>
      <c r="D40">
        <v>8</v>
      </c>
      <c r="E40">
        <v>337.44</v>
      </c>
      <c r="F40" t="s">
        <v>16</v>
      </c>
      <c r="G40" t="s">
        <v>19</v>
      </c>
      <c r="H40" s="1" cm="1">
        <f t="array" ref="H40">_xlfn.IFS(F40="Figurado",E40/2600,F40="Mallas",E40/800,F40="Materia Prima",E40*0)/24</f>
        <v>1.7575E-2</v>
      </c>
      <c r="I40" s="2">
        <f t="shared" si="1"/>
        <v>40547.625</v>
      </c>
      <c r="J40" s="3">
        <f t="shared" si="2"/>
        <v>40546.642574999998</v>
      </c>
      <c r="K40" t="b">
        <f t="shared" si="3"/>
        <v>1</v>
      </c>
      <c r="L40" cm="1">
        <f t="array" ref="L40">SUMPRODUCT((Tabla2[[#This Row],[P - Horas]]&lt;Tabla2[P - Horas])*1,(Tabla2[[#This Row],[Columna1]]=Tabla2[Columna1])*1)+1</f>
        <v>32</v>
      </c>
      <c r="N40">
        <f>_xlfn.RANK.EQ(Tabla2[[#This Row],[Columna1]],Tabla2[Columna1],1)</f>
        <v>1</v>
      </c>
      <c r="O40" s="3">
        <f>MAX(P39,Tabla2[[#This Row],[Columna1]])</f>
        <v>40546.822472435895</v>
      </c>
      <c r="P40" s="3">
        <f>O40+Tabla2[[#This Row],[P - Horas]]</f>
        <v>40546.840047435893</v>
      </c>
    </row>
    <row r="41" spans="1:16" x14ac:dyDescent="0.25">
      <c r="A41">
        <v>1000016997</v>
      </c>
      <c r="B41" s="2">
        <v>40546</v>
      </c>
      <c r="C41" s="2">
        <f t="shared" si="0"/>
        <v>40546.625</v>
      </c>
      <c r="D41">
        <v>1241.4000000000001</v>
      </c>
      <c r="E41">
        <v>1241.4000000000001</v>
      </c>
      <c r="F41" t="s">
        <v>5</v>
      </c>
      <c r="G41" t="s">
        <v>14</v>
      </c>
      <c r="H41" s="1" cm="1">
        <f t="array" ref="H41">_xlfn.IFS(F41="Figurado",E41/2600,F41="Mallas",E41/800,F41="Materia Prima",E41*0)/24</f>
        <v>1.9894230769230772E-2</v>
      </c>
      <c r="I41" s="2">
        <f t="shared" si="1"/>
        <v>40547.625</v>
      </c>
      <c r="J41" s="3">
        <f t="shared" si="2"/>
        <v>40546.644894230769</v>
      </c>
      <c r="K41" t="b">
        <f t="shared" si="3"/>
        <v>1</v>
      </c>
      <c r="L41" cm="1">
        <f t="array" ref="L41">SUMPRODUCT((Tabla2[[#This Row],[P - Horas]]&lt;Tabla2[P - Horas])*1,(Tabla2[[#This Row],[Columna1]]=Tabla2[Columna1])*1)+1</f>
        <v>31</v>
      </c>
      <c r="N41">
        <f>_xlfn.RANK.EQ(Tabla2[[#This Row],[Columna1]],Tabla2[Columna1],1)</f>
        <v>1</v>
      </c>
      <c r="O41" s="3">
        <f>MAX(P40,Tabla2[[#This Row],[Columna1]])</f>
        <v>40546.840047435893</v>
      </c>
      <c r="P41" s="3">
        <f>O41+Tabla2[[#This Row],[P - Horas]]</f>
        <v>40546.859941666662</v>
      </c>
    </row>
    <row r="42" spans="1:16" x14ac:dyDescent="0.25">
      <c r="A42">
        <v>1000016979</v>
      </c>
      <c r="B42" s="2">
        <v>40546</v>
      </c>
      <c r="C42" s="2">
        <f t="shared" si="0"/>
        <v>40546.625</v>
      </c>
      <c r="D42">
        <v>1390.9</v>
      </c>
      <c r="E42">
        <v>1390.9</v>
      </c>
      <c r="F42" t="s">
        <v>5</v>
      </c>
      <c r="G42" t="s">
        <v>6</v>
      </c>
      <c r="H42" s="1" cm="1">
        <f t="array" ref="H42">_xlfn.IFS(F42="Figurado",E42/2600,F42="Mallas",E42/800,F42="Materia Prima",E42*0)/24</f>
        <v>2.2290064102564105E-2</v>
      </c>
      <c r="I42" s="2">
        <f t="shared" si="1"/>
        <v>40547.625</v>
      </c>
      <c r="J42" s="3">
        <f t="shared" si="2"/>
        <v>40546.647290064102</v>
      </c>
      <c r="K42" t="b">
        <f t="shared" si="3"/>
        <v>1</v>
      </c>
      <c r="L42" cm="1">
        <f t="array" ref="L42">SUMPRODUCT((Tabla2[[#This Row],[P - Horas]]&lt;Tabla2[P - Horas])*1,(Tabla2[[#This Row],[Columna1]]=Tabla2[Columna1])*1)+1</f>
        <v>30</v>
      </c>
      <c r="N42">
        <f>_xlfn.RANK.EQ(Tabla2[[#This Row],[Columna1]],Tabla2[Columna1],1)</f>
        <v>1</v>
      </c>
      <c r="O42" s="3">
        <f>MAX(P41,Tabla2[[#This Row],[Columna1]])</f>
        <v>40546.859941666662</v>
      </c>
      <c r="P42" s="3">
        <f>O42+Tabla2[[#This Row],[P - Horas]]</f>
        <v>40546.882231730764</v>
      </c>
    </row>
    <row r="43" spans="1:16" x14ac:dyDescent="0.25">
      <c r="A43">
        <v>1000016978</v>
      </c>
      <c r="B43" s="2">
        <v>40546</v>
      </c>
      <c r="C43" s="2">
        <f t="shared" si="0"/>
        <v>40546.625</v>
      </c>
      <c r="D43">
        <v>1419.9</v>
      </c>
      <c r="E43">
        <v>1419.9</v>
      </c>
      <c r="F43" t="s">
        <v>5</v>
      </c>
      <c r="G43" t="s">
        <v>13</v>
      </c>
      <c r="H43" s="1" cm="1">
        <f t="array" ref="H43">_xlfn.IFS(F43="Figurado",E43/2600,F43="Mallas",E43/800,F43="Materia Prima",E43*0)/24</f>
        <v>2.2754807692307696E-2</v>
      </c>
      <c r="I43" s="2">
        <f t="shared" si="1"/>
        <v>40547.625</v>
      </c>
      <c r="J43" s="3">
        <f t="shared" si="2"/>
        <v>40546.647754807695</v>
      </c>
      <c r="K43" t="b">
        <f t="shared" si="3"/>
        <v>1</v>
      </c>
      <c r="L43" cm="1">
        <f t="array" ref="L43">SUMPRODUCT((Tabla2[[#This Row],[P - Horas]]&lt;Tabla2[P - Horas])*1,(Tabla2[[#This Row],[Columna1]]=Tabla2[Columna1])*1)+1</f>
        <v>29</v>
      </c>
      <c r="N43">
        <f>_xlfn.RANK.EQ(Tabla2[[#This Row],[Columna1]],Tabla2[Columna1],1)</f>
        <v>1</v>
      </c>
      <c r="O43" s="3">
        <f>MAX(P42,Tabla2[[#This Row],[Columna1]])</f>
        <v>40546.882231730764</v>
      </c>
      <c r="P43" s="3">
        <f>O43+Tabla2[[#This Row],[P - Horas]]</f>
        <v>40546.904986538459</v>
      </c>
    </row>
    <row r="44" spans="1:16" x14ac:dyDescent="0.25">
      <c r="A44">
        <v>1000016979</v>
      </c>
      <c r="B44" s="2">
        <v>40546</v>
      </c>
      <c r="C44" s="2">
        <f t="shared" si="0"/>
        <v>40546.625</v>
      </c>
      <c r="D44">
        <v>1442.9</v>
      </c>
      <c r="E44">
        <v>1442.9</v>
      </c>
      <c r="F44" t="s">
        <v>5</v>
      </c>
      <c r="G44" t="s">
        <v>13</v>
      </c>
      <c r="H44" s="1" cm="1">
        <f t="array" ref="H44">_xlfn.IFS(F44="Figurado",E44/2600,F44="Mallas",E44/800,F44="Materia Prima",E44*0)/24</f>
        <v>2.3123397435897437E-2</v>
      </c>
      <c r="I44" s="2">
        <f t="shared" si="1"/>
        <v>40547.625</v>
      </c>
      <c r="J44" s="3">
        <f t="shared" si="2"/>
        <v>40546.648123397434</v>
      </c>
      <c r="K44" t="b">
        <f t="shared" si="3"/>
        <v>1</v>
      </c>
      <c r="L44" cm="1">
        <f t="array" ref="L44">SUMPRODUCT((Tabla2[[#This Row],[P - Horas]]&lt;Tabla2[P - Horas])*1,(Tabla2[[#This Row],[Columna1]]=Tabla2[Columna1])*1)+1</f>
        <v>28</v>
      </c>
      <c r="N44">
        <f>_xlfn.RANK.EQ(Tabla2[[#This Row],[Columna1]],Tabla2[Columna1],1)</f>
        <v>1</v>
      </c>
      <c r="O44" s="3">
        <f>MAX(P43,Tabla2[[#This Row],[Columna1]])</f>
        <v>40546.904986538459</v>
      </c>
      <c r="P44" s="3">
        <f>O44+Tabla2[[#This Row],[P - Horas]]</f>
        <v>40546.928109935892</v>
      </c>
    </row>
    <row r="45" spans="1:16" x14ac:dyDescent="0.25">
      <c r="A45">
        <v>1000016999</v>
      </c>
      <c r="B45" s="2">
        <v>40546</v>
      </c>
      <c r="C45" s="2">
        <f t="shared" si="0"/>
        <v>40546.625</v>
      </c>
      <c r="D45">
        <v>1511.6</v>
      </c>
      <c r="E45">
        <v>1511.6</v>
      </c>
      <c r="F45" t="s">
        <v>5</v>
      </c>
      <c r="G45" t="s">
        <v>8</v>
      </c>
      <c r="H45" s="1" cm="1">
        <f t="array" ref="H45">_xlfn.IFS(F45="Figurado",E45/2600,F45="Mallas",E45/800,F45="Materia Prima",E45*0)/24</f>
        <v>2.4224358974358973E-2</v>
      </c>
      <c r="I45" s="2">
        <f t="shared" si="1"/>
        <v>40547.625</v>
      </c>
      <c r="J45" s="3">
        <f t="shared" si="2"/>
        <v>40546.649224358975</v>
      </c>
      <c r="K45" t="b">
        <f t="shared" si="3"/>
        <v>1</v>
      </c>
      <c r="L45" cm="1">
        <f t="array" ref="L45">SUMPRODUCT((Tabla2[[#This Row],[P - Horas]]&lt;Tabla2[P - Horas])*1,(Tabla2[[#This Row],[Columna1]]=Tabla2[Columna1])*1)+1</f>
        <v>27</v>
      </c>
      <c r="N45">
        <f>_xlfn.RANK.EQ(Tabla2[[#This Row],[Columna1]],Tabla2[Columna1],1)</f>
        <v>1</v>
      </c>
      <c r="O45" s="3">
        <f>MAX(P44,Tabla2[[#This Row],[Columna1]])</f>
        <v>40546.928109935892</v>
      </c>
      <c r="P45" s="3">
        <f>O45+Tabla2[[#This Row],[P - Horas]]</f>
        <v>40546.952334294867</v>
      </c>
    </row>
    <row r="46" spans="1:16" x14ac:dyDescent="0.25">
      <c r="A46">
        <v>1000016976</v>
      </c>
      <c r="B46" s="2">
        <v>40546</v>
      </c>
      <c r="C46" s="2">
        <f t="shared" si="0"/>
        <v>40546.625</v>
      </c>
      <c r="D46">
        <v>1633.9</v>
      </c>
      <c r="E46">
        <v>1633.9</v>
      </c>
      <c r="F46" t="s">
        <v>5</v>
      </c>
      <c r="G46" t="s">
        <v>13</v>
      </c>
      <c r="H46" s="1" cm="1">
        <f t="array" ref="H46">_xlfn.IFS(F46="Figurado",E46/2600,F46="Mallas",E46/800,F46="Materia Prima",E46*0)/24</f>
        <v>2.6184294871794873E-2</v>
      </c>
      <c r="I46" s="2">
        <f t="shared" si="1"/>
        <v>40547.625</v>
      </c>
      <c r="J46" s="3">
        <f t="shared" si="2"/>
        <v>40546.651184294875</v>
      </c>
      <c r="K46" t="b">
        <f t="shared" si="3"/>
        <v>1</v>
      </c>
      <c r="L46" cm="1">
        <f t="array" ref="L46">SUMPRODUCT((Tabla2[[#This Row],[P - Horas]]&lt;Tabla2[P - Horas])*1,(Tabla2[[#This Row],[Columna1]]=Tabla2[Columna1])*1)+1</f>
        <v>25</v>
      </c>
      <c r="N46">
        <f>_xlfn.RANK.EQ(Tabla2[[#This Row],[Columna1]],Tabla2[Columna1],1)</f>
        <v>1</v>
      </c>
      <c r="O46" s="3">
        <f>MAX(P45,Tabla2[[#This Row],[Columna1]])</f>
        <v>40546.952334294867</v>
      </c>
      <c r="P46" s="3">
        <f>O46+Tabla2[[#This Row],[P - Horas]]</f>
        <v>40546.978518589742</v>
      </c>
    </row>
    <row r="47" spans="1:16" x14ac:dyDescent="0.25">
      <c r="A47">
        <v>1000016977</v>
      </c>
      <c r="B47" s="2">
        <v>40546</v>
      </c>
      <c r="C47" s="2">
        <f t="shared" si="0"/>
        <v>40546.625</v>
      </c>
      <c r="D47">
        <v>1633.9</v>
      </c>
      <c r="E47">
        <v>1633.9</v>
      </c>
      <c r="F47" t="s">
        <v>5</v>
      </c>
      <c r="G47" t="s">
        <v>13</v>
      </c>
      <c r="H47" s="1" cm="1">
        <f t="array" ref="H47">_xlfn.IFS(F47="Figurado",E47/2600,F47="Mallas",E47/800,F47="Materia Prima",E47*0)/24</f>
        <v>2.6184294871794873E-2</v>
      </c>
      <c r="I47" s="2">
        <f t="shared" si="1"/>
        <v>40547.625</v>
      </c>
      <c r="J47" s="3">
        <f t="shared" si="2"/>
        <v>40546.651184294875</v>
      </c>
      <c r="K47" t="b">
        <f t="shared" si="3"/>
        <v>1</v>
      </c>
      <c r="L47" cm="1">
        <f t="array" ref="L47">SUMPRODUCT((Tabla2[[#This Row],[P - Horas]]&lt;Tabla2[P - Horas])*1,(Tabla2[[#This Row],[Columna1]]=Tabla2[Columna1])*1)+1</f>
        <v>25</v>
      </c>
      <c r="N47">
        <f>_xlfn.RANK.EQ(Tabla2[[#This Row],[Columna1]],Tabla2[Columna1],1)</f>
        <v>1</v>
      </c>
      <c r="O47" s="3">
        <f>MAX(P46,Tabla2[[#This Row],[Columna1]])</f>
        <v>40546.978518589742</v>
      </c>
      <c r="P47" s="3">
        <f>O47+Tabla2[[#This Row],[P - Horas]]</f>
        <v>40547.004702884617</v>
      </c>
    </row>
    <row r="48" spans="1:16" x14ac:dyDescent="0.25">
      <c r="A48">
        <v>1000016999</v>
      </c>
      <c r="B48" s="2">
        <v>40546</v>
      </c>
      <c r="C48" s="2">
        <f t="shared" si="0"/>
        <v>40546.625</v>
      </c>
      <c r="D48">
        <v>1682.4</v>
      </c>
      <c r="E48">
        <v>1682.4</v>
      </c>
      <c r="F48" t="s">
        <v>5</v>
      </c>
      <c r="G48" t="s">
        <v>9</v>
      </c>
      <c r="H48" s="1" cm="1">
        <f t="array" ref="H48">_xlfn.IFS(F48="Figurado",E48/2600,F48="Mallas",E48/800,F48="Materia Prima",E48*0)/24</f>
        <v>2.6961538461538464E-2</v>
      </c>
      <c r="I48" s="2">
        <f t="shared" si="1"/>
        <v>40547.625</v>
      </c>
      <c r="J48" s="3">
        <f t="shared" si="2"/>
        <v>40546.65196153846</v>
      </c>
      <c r="K48" t="b">
        <f t="shared" si="3"/>
        <v>1</v>
      </c>
      <c r="L48" cm="1">
        <f t="array" ref="L48">SUMPRODUCT((Tabla2[[#This Row],[P - Horas]]&lt;Tabla2[P - Horas])*1,(Tabla2[[#This Row],[Columna1]]=Tabla2[Columna1])*1)+1</f>
        <v>24</v>
      </c>
      <c r="N48">
        <f>_xlfn.RANK.EQ(Tabla2[[#This Row],[Columna1]],Tabla2[Columna1],1)</f>
        <v>1</v>
      </c>
      <c r="O48" s="3">
        <f>MAX(P47,Tabla2[[#This Row],[Columna1]])</f>
        <v>40547.004702884617</v>
      </c>
      <c r="P48" s="3">
        <f>O48+Tabla2[[#This Row],[P - Horas]]</f>
        <v>40547.031664423077</v>
      </c>
    </row>
    <row r="49" spans="1:16" x14ac:dyDescent="0.25">
      <c r="A49">
        <v>1000016979</v>
      </c>
      <c r="B49" s="2">
        <v>40546</v>
      </c>
      <c r="C49" s="2">
        <f t="shared" si="0"/>
        <v>40546.625</v>
      </c>
      <c r="D49">
        <v>1695.3</v>
      </c>
      <c r="E49">
        <v>1695.3</v>
      </c>
      <c r="F49" t="s">
        <v>5</v>
      </c>
      <c r="G49" t="s">
        <v>8</v>
      </c>
      <c r="H49" s="1" cm="1">
        <f t="array" ref="H49">_xlfn.IFS(F49="Figurado",E49/2600,F49="Mallas",E49/800,F49="Materia Prima",E49*0)/24</f>
        <v>2.7168269230769232E-2</v>
      </c>
      <c r="I49" s="2">
        <f t="shared" si="1"/>
        <v>40547.625</v>
      </c>
      <c r="J49" s="3">
        <f t="shared" si="2"/>
        <v>40546.652168269233</v>
      </c>
      <c r="K49" t="b">
        <f t="shared" si="3"/>
        <v>1</v>
      </c>
      <c r="L49" cm="1">
        <f t="array" ref="L49">SUMPRODUCT((Tabla2[[#This Row],[P - Horas]]&lt;Tabla2[P - Horas])*1,(Tabla2[[#This Row],[Columna1]]=Tabla2[Columna1])*1)+1</f>
        <v>23</v>
      </c>
      <c r="N49">
        <f>_xlfn.RANK.EQ(Tabla2[[#This Row],[Columna1]],Tabla2[Columna1],1)</f>
        <v>1</v>
      </c>
      <c r="O49" s="3">
        <f>MAX(P48,Tabla2[[#This Row],[Columna1]])</f>
        <v>40547.031664423077</v>
      </c>
      <c r="P49" s="3">
        <f>O49+Tabla2[[#This Row],[P - Horas]]</f>
        <v>40547.05883269231</v>
      </c>
    </row>
    <row r="50" spans="1:16" x14ac:dyDescent="0.25">
      <c r="A50">
        <v>1000016979</v>
      </c>
      <c r="B50" s="2">
        <v>40546</v>
      </c>
      <c r="C50" s="2">
        <f t="shared" si="0"/>
        <v>40546.625</v>
      </c>
      <c r="D50">
        <v>1701.5</v>
      </c>
      <c r="E50">
        <v>1701.5</v>
      </c>
      <c r="F50" t="s">
        <v>5</v>
      </c>
      <c r="G50" t="s">
        <v>7</v>
      </c>
      <c r="H50" s="1" cm="1">
        <f t="array" ref="H50">_xlfn.IFS(F50="Figurado",E50/2600,F50="Mallas",E50/800,F50="Materia Prima",E50*0)/24</f>
        <v>2.7267628205128205E-2</v>
      </c>
      <c r="I50" s="2">
        <f t="shared" si="1"/>
        <v>40547.625</v>
      </c>
      <c r="J50" s="3">
        <f t="shared" si="2"/>
        <v>40546.652267628204</v>
      </c>
      <c r="K50" t="b">
        <f t="shared" si="3"/>
        <v>1</v>
      </c>
      <c r="L50" cm="1">
        <f t="array" ref="L50">SUMPRODUCT((Tabla2[[#This Row],[P - Horas]]&lt;Tabla2[P - Horas])*1,(Tabla2[[#This Row],[Columna1]]=Tabla2[Columna1])*1)+1</f>
        <v>22</v>
      </c>
      <c r="N50">
        <f>_xlfn.RANK.EQ(Tabla2[[#This Row],[Columna1]],Tabla2[Columna1],1)</f>
        <v>1</v>
      </c>
      <c r="O50" s="3">
        <f>MAX(P49,Tabla2[[#This Row],[Columna1]])</f>
        <v>40547.05883269231</v>
      </c>
      <c r="P50" s="3">
        <f>O50+Tabla2[[#This Row],[P - Horas]]</f>
        <v>40547.086100320514</v>
      </c>
    </row>
    <row r="51" spans="1:16" x14ac:dyDescent="0.25">
      <c r="A51">
        <v>1000016999</v>
      </c>
      <c r="B51" s="2">
        <v>40546</v>
      </c>
      <c r="C51" s="2">
        <f t="shared" si="0"/>
        <v>40546.625</v>
      </c>
      <c r="D51">
        <v>1717.2</v>
      </c>
      <c r="E51">
        <v>1717.2</v>
      </c>
      <c r="F51" t="s">
        <v>5</v>
      </c>
      <c r="G51" t="s">
        <v>7</v>
      </c>
      <c r="H51" s="1" cm="1">
        <f t="array" ref="H51">_xlfn.IFS(F51="Figurado",E51/2600,F51="Mallas",E51/800,F51="Materia Prima",E51*0)/24</f>
        <v>2.7519230769230768E-2</v>
      </c>
      <c r="I51" s="2">
        <f t="shared" si="1"/>
        <v>40547.625</v>
      </c>
      <c r="J51" s="3">
        <f t="shared" si="2"/>
        <v>40546.652519230767</v>
      </c>
      <c r="K51" t="b">
        <f t="shared" si="3"/>
        <v>1</v>
      </c>
      <c r="L51" cm="1">
        <f t="array" ref="L51">SUMPRODUCT((Tabla2[[#This Row],[P - Horas]]&lt;Tabla2[P - Horas])*1,(Tabla2[[#This Row],[Columna1]]=Tabla2[Columna1])*1)+1</f>
        <v>21</v>
      </c>
      <c r="N51">
        <f>_xlfn.RANK.EQ(Tabla2[[#This Row],[Columna1]],Tabla2[Columna1],1)</f>
        <v>1</v>
      </c>
      <c r="O51" s="3">
        <f>MAX(P50,Tabla2[[#This Row],[Columna1]])</f>
        <v>40547.086100320514</v>
      </c>
      <c r="P51" s="3">
        <f>O51+Tabla2[[#This Row],[P - Horas]]</f>
        <v>40547.113619551281</v>
      </c>
    </row>
    <row r="52" spans="1:16" x14ac:dyDescent="0.25">
      <c r="A52">
        <v>1000016991</v>
      </c>
      <c r="B52" s="2">
        <v>40546</v>
      </c>
      <c r="C52" s="2">
        <f t="shared" si="0"/>
        <v>40546.625</v>
      </c>
      <c r="D52">
        <v>1791.9</v>
      </c>
      <c r="E52">
        <v>1791.9</v>
      </c>
      <c r="F52" t="s">
        <v>5</v>
      </c>
      <c r="G52" t="s">
        <v>8</v>
      </c>
      <c r="H52" s="1" cm="1">
        <f t="array" ref="H52">_xlfn.IFS(F52="Figurado",E52/2600,F52="Mallas",E52/800,F52="Materia Prima",E52*0)/24</f>
        <v>2.8716346153846158E-2</v>
      </c>
      <c r="I52" s="2">
        <f t="shared" si="1"/>
        <v>40547.625</v>
      </c>
      <c r="J52" s="3">
        <f t="shared" si="2"/>
        <v>40546.653716346154</v>
      </c>
      <c r="K52" t="b">
        <f t="shared" si="3"/>
        <v>1</v>
      </c>
      <c r="L52" cm="1">
        <f t="array" ref="L52">SUMPRODUCT((Tabla2[[#This Row],[P - Horas]]&lt;Tabla2[P - Horas])*1,(Tabla2[[#This Row],[Columna1]]=Tabla2[Columna1])*1)+1</f>
        <v>20</v>
      </c>
      <c r="N52">
        <f>_xlfn.RANK.EQ(Tabla2[[#This Row],[Columna1]],Tabla2[Columna1],1)</f>
        <v>1</v>
      </c>
      <c r="O52" s="3">
        <f>MAX(P51,Tabla2[[#This Row],[Columna1]])</f>
        <v>40547.113619551281</v>
      </c>
      <c r="P52" s="3">
        <f>O52+Tabla2[[#This Row],[P - Horas]]</f>
        <v>40547.142335897435</v>
      </c>
    </row>
    <row r="53" spans="1:16" x14ac:dyDescent="0.25">
      <c r="A53">
        <v>1000016999</v>
      </c>
      <c r="B53" s="2">
        <v>40546</v>
      </c>
      <c r="C53" s="2">
        <f t="shared" si="0"/>
        <v>40546.625</v>
      </c>
      <c r="D53">
        <v>1821.7</v>
      </c>
      <c r="E53">
        <v>1821.7</v>
      </c>
      <c r="F53" t="s">
        <v>5</v>
      </c>
      <c r="G53" t="s">
        <v>14</v>
      </c>
      <c r="H53" s="1" cm="1">
        <f t="array" ref="H53">_xlfn.IFS(F53="Figurado",E53/2600,F53="Mallas",E53/800,F53="Materia Prima",E53*0)/24</f>
        <v>2.9193910256410258E-2</v>
      </c>
      <c r="I53" s="2">
        <f t="shared" si="1"/>
        <v>40547.625</v>
      </c>
      <c r="J53" s="3">
        <f t="shared" si="2"/>
        <v>40546.654193910254</v>
      </c>
      <c r="K53" t="b">
        <f t="shared" si="3"/>
        <v>1</v>
      </c>
      <c r="L53" cm="1">
        <f t="array" ref="L53">SUMPRODUCT((Tabla2[[#This Row],[P - Horas]]&lt;Tabla2[P - Horas])*1,(Tabla2[[#This Row],[Columna1]]=Tabla2[Columna1])*1)+1</f>
        <v>19</v>
      </c>
      <c r="N53">
        <f>_xlfn.RANK.EQ(Tabla2[[#This Row],[Columna1]],Tabla2[Columna1],1)</f>
        <v>1</v>
      </c>
      <c r="O53" s="3">
        <f>MAX(P52,Tabla2[[#This Row],[Columna1]])</f>
        <v>40547.142335897435</v>
      </c>
      <c r="P53" s="3">
        <f>O53+Tabla2[[#This Row],[P - Horas]]</f>
        <v>40547.171529807689</v>
      </c>
    </row>
    <row r="54" spans="1:16" x14ac:dyDescent="0.25">
      <c r="A54">
        <v>1000016974</v>
      </c>
      <c r="B54" s="2">
        <v>40546</v>
      </c>
      <c r="C54" s="2">
        <f t="shared" si="0"/>
        <v>40546.625</v>
      </c>
      <c r="D54">
        <v>1881.6</v>
      </c>
      <c r="E54">
        <v>1881.6</v>
      </c>
      <c r="F54" t="s">
        <v>5</v>
      </c>
      <c r="G54" t="s">
        <v>9</v>
      </c>
      <c r="H54" s="1" cm="1">
        <f t="array" ref="H54">_xlfn.IFS(F54="Figurado",E54/2600,F54="Mallas",E54/800,F54="Materia Prima",E54*0)/24</f>
        <v>3.0153846153846153E-2</v>
      </c>
      <c r="I54" s="2">
        <f t="shared" si="1"/>
        <v>40547.625</v>
      </c>
      <c r="J54" s="3">
        <f t="shared" si="2"/>
        <v>40546.655153846157</v>
      </c>
      <c r="K54" t="b">
        <f t="shared" si="3"/>
        <v>1</v>
      </c>
      <c r="L54" cm="1">
        <f t="array" ref="L54">SUMPRODUCT((Tabla2[[#This Row],[P - Horas]]&lt;Tabla2[P - Horas])*1,(Tabla2[[#This Row],[Columna1]]=Tabla2[Columna1])*1)+1</f>
        <v>18</v>
      </c>
      <c r="N54">
        <f>_xlfn.RANK.EQ(Tabla2[[#This Row],[Columna1]],Tabla2[Columna1],1)</f>
        <v>1</v>
      </c>
      <c r="O54" s="3">
        <f>MAX(P53,Tabla2[[#This Row],[Columna1]])</f>
        <v>40547.171529807689</v>
      </c>
      <c r="P54" s="3">
        <f>O54+Tabla2[[#This Row],[P - Horas]]</f>
        <v>40547.201683653846</v>
      </c>
    </row>
    <row r="55" spans="1:16" x14ac:dyDescent="0.25">
      <c r="A55">
        <v>1000016989</v>
      </c>
      <c r="B55" s="2">
        <v>40546</v>
      </c>
      <c r="C55" s="2">
        <f t="shared" si="0"/>
        <v>40546.625</v>
      </c>
      <c r="D55">
        <v>26</v>
      </c>
      <c r="E55">
        <v>617.5</v>
      </c>
      <c r="F55" t="s">
        <v>16</v>
      </c>
      <c r="G55" t="s">
        <v>21</v>
      </c>
      <c r="H55" s="1" cm="1">
        <f t="array" ref="H55">_xlfn.IFS(F55="Figurado",E55/2600,F55="Mallas",E55/800,F55="Materia Prima",E55*0)/24</f>
        <v>3.216145833333333E-2</v>
      </c>
      <c r="I55" s="2">
        <f t="shared" si="1"/>
        <v>40547.625</v>
      </c>
      <c r="J55" s="3">
        <f t="shared" si="2"/>
        <v>40546.65716145833</v>
      </c>
      <c r="K55" t="b">
        <f t="shared" si="3"/>
        <v>1</v>
      </c>
      <c r="L55" cm="1">
        <f t="array" ref="L55">SUMPRODUCT((Tabla2[[#This Row],[P - Horas]]&lt;Tabla2[P - Horas])*1,(Tabla2[[#This Row],[Columna1]]=Tabla2[Columna1])*1)+1</f>
        <v>17</v>
      </c>
      <c r="N55">
        <f>_xlfn.RANK.EQ(Tabla2[[#This Row],[Columna1]],Tabla2[Columna1],1)</f>
        <v>1</v>
      </c>
      <c r="O55" s="3">
        <f>MAX(P54,Tabla2[[#This Row],[Columna1]])</f>
        <v>40547.201683653846</v>
      </c>
      <c r="P55" s="3">
        <f>O55+Tabla2[[#This Row],[P - Horas]]</f>
        <v>40547.233845112176</v>
      </c>
    </row>
    <row r="56" spans="1:16" x14ac:dyDescent="0.25">
      <c r="A56">
        <v>1000016983</v>
      </c>
      <c r="B56" s="2">
        <v>40546</v>
      </c>
      <c r="C56" s="2">
        <f t="shared" si="0"/>
        <v>40546.625</v>
      </c>
      <c r="D56">
        <v>60</v>
      </c>
      <c r="E56">
        <v>690</v>
      </c>
      <c r="F56" t="s">
        <v>16</v>
      </c>
      <c r="G56" t="s">
        <v>17</v>
      </c>
      <c r="H56" s="1" cm="1">
        <f t="array" ref="H56">_xlfn.IFS(F56="Figurado",E56/2600,F56="Mallas",E56/800,F56="Materia Prima",E56*0)/24</f>
        <v>3.5937500000000004E-2</v>
      </c>
      <c r="I56" s="2">
        <f t="shared" si="1"/>
        <v>40547.625</v>
      </c>
      <c r="J56" s="3">
        <f t="shared" si="2"/>
        <v>40546.660937499997</v>
      </c>
      <c r="K56" t="b">
        <f t="shared" si="3"/>
        <v>1</v>
      </c>
      <c r="L56" cm="1">
        <f t="array" ref="L56">SUMPRODUCT((Tabla2[[#This Row],[P - Horas]]&lt;Tabla2[P - Horas])*1,(Tabla2[[#This Row],[Columna1]]=Tabla2[Columna1])*1)+1</f>
        <v>15</v>
      </c>
      <c r="N56">
        <f>_xlfn.RANK.EQ(Tabla2[[#This Row],[Columna1]],Tabla2[Columna1],1)</f>
        <v>1</v>
      </c>
      <c r="O56" s="3">
        <f>MAX(P55,Tabla2[[#This Row],[Columna1]])</f>
        <v>40547.233845112176</v>
      </c>
      <c r="P56" s="3">
        <f>O56+Tabla2[[#This Row],[P - Horas]]</f>
        <v>40547.269782612173</v>
      </c>
    </row>
    <row r="57" spans="1:16" x14ac:dyDescent="0.25">
      <c r="A57">
        <v>1000016984</v>
      </c>
      <c r="B57" s="2">
        <v>40546</v>
      </c>
      <c r="C57" s="2">
        <f t="shared" si="0"/>
        <v>40546.625</v>
      </c>
      <c r="D57">
        <v>60</v>
      </c>
      <c r="E57">
        <v>690</v>
      </c>
      <c r="F57" t="s">
        <v>16</v>
      </c>
      <c r="G57" t="s">
        <v>17</v>
      </c>
      <c r="H57" s="1" cm="1">
        <f t="array" ref="H57">_xlfn.IFS(F57="Figurado",E57/2600,F57="Mallas",E57/800,F57="Materia Prima",E57*0)/24</f>
        <v>3.5937500000000004E-2</v>
      </c>
      <c r="I57" s="2">
        <f t="shared" si="1"/>
        <v>40547.625</v>
      </c>
      <c r="J57" s="3">
        <f t="shared" si="2"/>
        <v>40546.660937499997</v>
      </c>
      <c r="K57" t="b">
        <f t="shared" si="3"/>
        <v>1</v>
      </c>
      <c r="L57" cm="1">
        <f t="array" ref="L57">SUMPRODUCT((Tabla2[[#This Row],[P - Horas]]&lt;Tabla2[P - Horas])*1,(Tabla2[[#This Row],[Columna1]]=Tabla2[Columna1])*1)+1</f>
        <v>15</v>
      </c>
      <c r="N57">
        <f>_xlfn.RANK.EQ(Tabla2[[#This Row],[Columna1]],Tabla2[Columna1],1)</f>
        <v>1</v>
      </c>
      <c r="O57" s="3">
        <f>MAX(P56,Tabla2[[#This Row],[Columna1]])</f>
        <v>40547.269782612173</v>
      </c>
      <c r="P57" s="3">
        <f>O57+Tabla2[[#This Row],[P - Horas]]</f>
        <v>40547.30572011217</v>
      </c>
    </row>
    <row r="58" spans="1:16" x14ac:dyDescent="0.25">
      <c r="A58">
        <v>1000016976</v>
      </c>
      <c r="B58" s="2">
        <v>40546</v>
      </c>
      <c r="C58" s="2">
        <f t="shared" si="0"/>
        <v>40546.625</v>
      </c>
      <c r="D58">
        <v>2380.6</v>
      </c>
      <c r="E58">
        <v>2380.6</v>
      </c>
      <c r="F58" t="s">
        <v>5</v>
      </c>
      <c r="G58" t="s">
        <v>6</v>
      </c>
      <c r="H58" s="1" cm="1">
        <f t="array" ref="H58">_xlfn.IFS(F58="Figurado",E58/2600,F58="Mallas",E58/800,F58="Materia Prima",E58*0)/24</f>
        <v>3.8150641025641023E-2</v>
      </c>
      <c r="I58" s="2">
        <f t="shared" si="1"/>
        <v>40547.625</v>
      </c>
      <c r="J58" s="3">
        <f t="shared" si="2"/>
        <v>40546.663150641027</v>
      </c>
      <c r="K58" t="b">
        <f t="shared" si="3"/>
        <v>1</v>
      </c>
      <c r="L58" cm="1">
        <f t="array" ref="L58">SUMPRODUCT((Tabla2[[#This Row],[P - Horas]]&lt;Tabla2[P - Horas])*1,(Tabla2[[#This Row],[Columna1]]=Tabla2[Columna1])*1)+1</f>
        <v>13</v>
      </c>
      <c r="N58">
        <f>_xlfn.RANK.EQ(Tabla2[[#This Row],[Columna1]],Tabla2[Columna1],1)</f>
        <v>1</v>
      </c>
      <c r="O58" s="3">
        <f>MAX(P57,Tabla2[[#This Row],[Columna1]])</f>
        <v>40547.30572011217</v>
      </c>
      <c r="P58" s="3">
        <f>O58+Tabla2[[#This Row],[P - Horas]]</f>
        <v>40547.343870753197</v>
      </c>
    </row>
    <row r="59" spans="1:16" x14ac:dyDescent="0.25">
      <c r="A59">
        <v>1000016977</v>
      </c>
      <c r="B59" s="2">
        <v>40546</v>
      </c>
      <c r="C59" s="2">
        <f t="shared" si="0"/>
        <v>40546.625</v>
      </c>
      <c r="D59">
        <v>2380.6</v>
      </c>
      <c r="E59">
        <v>2380.6</v>
      </c>
      <c r="F59" t="s">
        <v>5</v>
      </c>
      <c r="G59" t="s">
        <v>6</v>
      </c>
      <c r="H59" s="1" cm="1">
        <f t="array" ref="H59">_xlfn.IFS(F59="Figurado",E59/2600,F59="Mallas",E59/800,F59="Materia Prima",E59*0)/24</f>
        <v>3.8150641025641023E-2</v>
      </c>
      <c r="I59" s="2">
        <f t="shared" si="1"/>
        <v>40547.625</v>
      </c>
      <c r="J59" s="3">
        <f t="shared" si="2"/>
        <v>40546.663150641027</v>
      </c>
      <c r="K59" t="b">
        <f t="shared" si="3"/>
        <v>1</v>
      </c>
      <c r="L59" cm="1">
        <f t="array" ref="L59">SUMPRODUCT((Tabla2[[#This Row],[P - Horas]]&lt;Tabla2[P - Horas])*1,(Tabla2[[#This Row],[Columna1]]=Tabla2[Columna1])*1)+1</f>
        <v>13</v>
      </c>
      <c r="N59">
        <f>_xlfn.RANK.EQ(Tabla2[[#This Row],[Columna1]],Tabla2[Columna1],1)</f>
        <v>1</v>
      </c>
      <c r="O59" s="3">
        <f>MAX(P58,Tabla2[[#This Row],[Columna1]])</f>
        <v>40547.343870753197</v>
      </c>
      <c r="P59" s="3">
        <f>O59+Tabla2[[#This Row],[P - Horas]]</f>
        <v>40547.382021394224</v>
      </c>
    </row>
    <row r="60" spans="1:16" x14ac:dyDescent="0.25">
      <c r="A60">
        <v>1000016985</v>
      </c>
      <c r="B60" s="2">
        <v>40546</v>
      </c>
      <c r="C60" s="2">
        <f t="shared" si="0"/>
        <v>40546.625</v>
      </c>
      <c r="D60">
        <v>64</v>
      </c>
      <c r="E60">
        <v>736</v>
      </c>
      <c r="F60" t="s">
        <v>16</v>
      </c>
      <c r="G60" t="s">
        <v>17</v>
      </c>
      <c r="H60" s="1" cm="1">
        <f t="array" ref="H60">_xlfn.IFS(F60="Figurado",E60/2600,F60="Mallas",E60/800,F60="Materia Prima",E60*0)/24</f>
        <v>3.8333333333333337E-2</v>
      </c>
      <c r="I60" s="2">
        <f t="shared" si="1"/>
        <v>40547.625</v>
      </c>
      <c r="J60" s="3">
        <f t="shared" si="2"/>
        <v>40546.66333333333</v>
      </c>
      <c r="K60" t="b">
        <f t="shared" si="3"/>
        <v>1</v>
      </c>
      <c r="L60" cm="1">
        <f t="array" ref="L60">SUMPRODUCT((Tabla2[[#This Row],[P - Horas]]&lt;Tabla2[P - Horas])*1,(Tabla2[[#This Row],[Columna1]]=Tabla2[Columna1])*1)+1</f>
        <v>12</v>
      </c>
      <c r="N60">
        <f>_xlfn.RANK.EQ(Tabla2[[#This Row],[Columna1]],Tabla2[Columna1],1)</f>
        <v>1</v>
      </c>
      <c r="O60" s="3">
        <f>MAX(P59,Tabla2[[#This Row],[Columna1]])</f>
        <v>40547.382021394224</v>
      </c>
      <c r="P60" s="3">
        <f>O60+Tabla2[[#This Row],[P - Horas]]</f>
        <v>40547.420354727554</v>
      </c>
    </row>
    <row r="61" spans="1:16" x14ac:dyDescent="0.25">
      <c r="A61">
        <v>1000016997</v>
      </c>
      <c r="B61" s="2">
        <v>40546</v>
      </c>
      <c r="C61" s="2">
        <f t="shared" si="0"/>
        <v>40546.625</v>
      </c>
      <c r="D61">
        <v>2736.9</v>
      </c>
      <c r="E61">
        <v>2736.9</v>
      </c>
      <c r="F61" t="s">
        <v>5</v>
      </c>
      <c r="G61" t="s">
        <v>7</v>
      </c>
      <c r="H61" s="1" cm="1">
        <f t="array" ref="H61">_xlfn.IFS(F61="Figurado",E61/2600,F61="Mallas",E61/800,F61="Materia Prima",E61*0)/24</f>
        <v>4.3860576923076926E-2</v>
      </c>
      <c r="I61" s="2">
        <f t="shared" si="1"/>
        <v>40547.625</v>
      </c>
      <c r="J61" s="3">
        <f t="shared" si="2"/>
        <v>40546.668860576923</v>
      </c>
      <c r="K61" t="b">
        <f t="shared" si="3"/>
        <v>1</v>
      </c>
      <c r="L61" cm="1">
        <f t="array" ref="L61">SUMPRODUCT((Tabla2[[#This Row],[P - Horas]]&lt;Tabla2[P - Horas])*1,(Tabla2[[#This Row],[Columna1]]=Tabla2[Columna1])*1)+1</f>
        <v>11</v>
      </c>
      <c r="N61">
        <f>_xlfn.RANK.EQ(Tabla2[[#This Row],[Columna1]],Tabla2[Columna1],1)</f>
        <v>1</v>
      </c>
      <c r="O61" s="3">
        <f>MAX(P60,Tabla2[[#This Row],[Columna1]])</f>
        <v>40547.420354727554</v>
      </c>
      <c r="P61" s="3">
        <f>O61+Tabla2[[#This Row],[P - Horas]]</f>
        <v>40547.464215304477</v>
      </c>
    </row>
    <row r="62" spans="1:16" x14ac:dyDescent="0.25">
      <c r="A62">
        <v>1000016974</v>
      </c>
      <c r="B62" s="2">
        <v>40546</v>
      </c>
      <c r="C62" s="2">
        <f t="shared" si="0"/>
        <v>40546.625</v>
      </c>
      <c r="D62">
        <v>3302.4</v>
      </c>
      <c r="E62">
        <v>3302.4</v>
      </c>
      <c r="F62" t="s">
        <v>5</v>
      </c>
      <c r="G62" t="s">
        <v>8</v>
      </c>
      <c r="H62" s="1" cm="1">
        <f t="array" ref="H62">_xlfn.IFS(F62="Figurado",E62/2600,F62="Mallas",E62/800,F62="Materia Prima",E62*0)/24</f>
        <v>5.2923076923076927E-2</v>
      </c>
      <c r="I62" s="2">
        <f t="shared" si="1"/>
        <v>40547.625</v>
      </c>
      <c r="J62" s="3">
        <f t="shared" si="2"/>
        <v>40546.677923076924</v>
      </c>
      <c r="K62" t="b">
        <f t="shared" si="3"/>
        <v>1</v>
      </c>
      <c r="L62" cm="1">
        <f t="array" ref="L62">SUMPRODUCT((Tabla2[[#This Row],[P - Horas]]&lt;Tabla2[P - Horas])*1,(Tabla2[[#This Row],[Columna1]]=Tabla2[Columna1])*1)+1</f>
        <v>10</v>
      </c>
      <c r="N62">
        <f>_xlfn.RANK.EQ(Tabla2[[#This Row],[Columna1]],Tabla2[Columna1],1)</f>
        <v>1</v>
      </c>
      <c r="O62" s="3">
        <f>MAX(P61,Tabla2[[#This Row],[Columna1]])</f>
        <v>40547.464215304477</v>
      </c>
      <c r="P62" s="3">
        <f>O62+Tabla2[[#This Row],[P - Horas]]</f>
        <v>40547.517138381401</v>
      </c>
    </row>
    <row r="63" spans="1:16" x14ac:dyDescent="0.25">
      <c r="A63">
        <v>1000016989</v>
      </c>
      <c r="B63" s="2">
        <v>40546</v>
      </c>
      <c r="C63" s="2">
        <f t="shared" si="0"/>
        <v>40546.625</v>
      </c>
      <c r="D63">
        <v>26</v>
      </c>
      <c r="E63">
        <v>1096.68</v>
      </c>
      <c r="F63" t="s">
        <v>16</v>
      </c>
      <c r="G63" t="s">
        <v>19</v>
      </c>
      <c r="H63" s="1" cm="1">
        <f t="array" ref="H63">_xlfn.IFS(F63="Figurado",E63/2600,F63="Mallas",E63/800,F63="Materia Prima",E63*0)/24</f>
        <v>5.7118750000000003E-2</v>
      </c>
      <c r="I63" s="2">
        <f t="shared" si="1"/>
        <v>40547.625</v>
      </c>
      <c r="J63" s="3">
        <f t="shared" si="2"/>
        <v>40546.682118750003</v>
      </c>
      <c r="K63" t="b">
        <f t="shared" si="3"/>
        <v>1</v>
      </c>
      <c r="L63" cm="1">
        <f t="array" ref="L63">SUMPRODUCT((Tabla2[[#This Row],[P - Horas]]&lt;Tabla2[P - Horas])*1,(Tabla2[[#This Row],[Columna1]]=Tabla2[Columna1])*1)+1</f>
        <v>9</v>
      </c>
      <c r="N63">
        <f>_xlfn.RANK.EQ(Tabla2[[#This Row],[Columna1]],Tabla2[Columna1],1)</f>
        <v>1</v>
      </c>
      <c r="O63" s="3">
        <f>MAX(P62,Tabla2[[#This Row],[Columna1]])</f>
        <v>40547.517138381401</v>
      </c>
      <c r="P63" s="3">
        <f>O63+Tabla2[[#This Row],[P - Horas]]</f>
        <v>40547.574257131404</v>
      </c>
    </row>
    <row r="64" spans="1:16" x14ac:dyDescent="0.25">
      <c r="A64">
        <v>1000016974</v>
      </c>
      <c r="B64" s="2">
        <v>40546</v>
      </c>
      <c r="C64" s="2">
        <f t="shared" si="0"/>
        <v>40546.625</v>
      </c>
      <c r="D64">
        <v>3804.5</v>
      </c>
      <c r="E64">
        <v>3804.5</v>
      </c>
      <c r="F64" t="s">
        <v>5</v>
      </c>
      <c r="G64" t="s">
        <v>7</v>
      </c>
      <c r="H64" s="1" cm="1">
        <f t="array" ref="H64">_xlfn.IFS(F64="Figurado",E64/2600,F64="Mallas",E64/800,F64="Materia Prima",E64*0)/24</f>
        <v>6.0969551282051282E-2</v>
      </c>
      <c r="I64" s="2">
        <f t="shared" si="1"/>
        <v>40547.625</v>
      </c>
      <c r="J64" s="3">
        <f t="shared" si="2"/>
        <v>40546.685969551283</v>
      </c>
      <c r="K64" t="b">
        <f t="shared" si="3"/>
        <v>1</v>
      </c>
      <c r="L64" cm="1">
        <f t="array" ref="L64">SUMPRODUCT((Tabla2[[#This Row],[P - Horas]]&lt;Tabla2[P - Horas])*1,(Tabla2[[#This Row],[Columna1]]=Tabla2[Columna1])*1)+1</f>
        <v>8</v>
      </c>
      <c r="N64">
        <f>_xlfn.RANK.EQ(Tabla2[[#This Row],[Columna1]],Tabla2[Columna1],1)</f>
        <v>1</v>
      </c>
      <c r="O64" s="3">
        <f>MAX(P63,Tabla2[[#This Row],[Columna1]])</f>
        <v>40547.574257131404</v>
      </c>
      <c r="P64" s="3">
        <f>O64+Tabla2[[#This Row],[P - Horas]]</f>
        <v>40547.635226682687</v>
      </c>
    </row>
    <row r="65" spans="1:16" x14ac:dyDescent="0.25">
      <c r="A65">
        <v>1000016985</v>
      </c>
      <c r="B65" s="2">
        <v>40546</v>
      </c>
      <c r="C65" s="2">
        <f t="shared" si="0"/>
        <v>40546.625</v>
      </c>
      <c r="D65">
        <v>64</v>
      </c>
      <c r="E65">
        <v>1203.8399999999999</v>
      </c>
      <c r="F65" t="s">
        <v>16</v>
      </c>
      <c r="G65" t="s">
        <v>18</v>
      </c>
      <c r="H65" s="1" cm="1">
        <f t="array" ref="H65">_xlfn.IFS(F65="Figurado",E65/2600,F65="Mallas",E65/800,F65="Materia Prima",E65*0)/24</f>
        <v>6.2699999999999992E-2</v>
      </c>
      <c r="I65" s="2">
        <f t="shared" si="1"/>
        <v>40547.625</v>
      </c>
      <c r="J65" s="3">
        <f t="shared" si="2"/>
        <v>40546.687700000002</v>
      </c>
      <c r="K65" t="b">
        <f t="shared" si="3"/>
        <v>1</v>
      </c>
      <c r="L65" cm="1">
        <f t="array" ref="L65">SUMPRODUCT((Tabla2[[#This Row],[P - Horas]]&lt;Tabla2[P - Horas])*1,(Tabla2[[#This Row],[Columna1]]=Tabla2[Columna1])*1)+1</f>
        <v>7</v>
      </c>
      <c r="N65">
        <f>_xlfn.RANK.EQ(Tabla2[[#This Row],[Columna1]],Tabla2[Columna1],1)</f>
        <v>1</v>
      </c>
      <c r="O65" s="3">
        <f>MAX(P64,Tabla2[[#This Row],[Columna1]])</f>
        <v>40547.635226682687</v>
      </c>
      <c r="P65" s="3">
        <f>O65+Tabla2[[#This Row],[P - Horas]]</f>
        <v>40547.697926682689</v>
      </c>
    </row>
    <row r="66" spans="1:16" x14ac:dyDescent="0.25">
      <c r="A66">
        <v>1000016997</v>
      </c>
      <c r="B66" s="2">
        <v>40546</v>
      </c>
      <c r="C66" s="2">
        <f t="shared" ref="C66:C129" si="4">B66+15/24</f>
        <v>40546.625</v>
      </c>
      <c r="D66">
        <v>5672.6</v>
      </c>
      <c r="E66">
        <v>5672.6</v>
      </c>
      <c r="F66" t="s">
        <v>5</v>
      </c>
      <c r="G66" t="s">
        <v>8</v>
      </c>
      <c r="H66" s="1" cm="1">
        <f t="array" ref="H66">_xlfn.IFS(F66="Figurado",E66/2600,F66="Mallas",E66/800,F66="Materia Prima",E66*0)/24</f>
        <v>9.0907051282051288E-2</v>
      </c>
      <c r="I66" s="2">
        <f t="shared" ref="I66:I129" si="5">IF(OR(WEEKDAY(C66)=1,WEEKDAY(C66+1)=1),C66+2,C66+1)</f>
        <v>40547.625</v>
      </c>
      <c r="J66" s="3">
        <f t="shared" ref="J66:J129" si="6">H66+C66</f>
        <v>40546.715907051279</v>
      </c>
      <c r="K66" t="b">
        <f t="shared" ref="K66:K129" si="7">I66&gt;=J66</f>
        <v>1</v>
      </c>
      <c r="L66" cm="1">
        <f t="array" ref="L66">SUMPRODUCT((Tabla2[[#This Row],[P - Horas]]&lt;Tabla2[P - Horas])*1,(Tabla2[[#This Row],[Columna1]]=Tabla2[Columna1])*1)+1</f>
        <v>6</v>
      </c>
      <c r="N66">
        <f>_xlfn.RANK.EQ(Tabla2[[#This Row],[Columna1]],Tabla2[Columna1],1)</f>
        <v>1</v>
      </c>
      <c r="O66" s="3">
        <f>MAX(P65,Tabla2[[#This Row],[Columna1]])</f>
        <v>40547.697926682689</v>
      </c>
      <c r="P66" s="3">
        <f>O66+Tabla2[[#This Row],[P - Horas]]</f>
        <v>40547.788833733968</v>
      </c>
    </row>
    <row r="67" spans="1:16" x14ac:dyDescent="0.25">
      <c r="A67">
        <v>1000016994</v>
      </c>
      <c r="B67" s="2">
        <v>40546</v>
      </c>
      <c r="C67" s="2">
        <f t="shared" si="4"/>
        <v>40546.625</v>
      </c>
      <c r="D67">
        <v>8742.4</v>
      </c>
      <c r="E67">
        <v>8742.4</v>
      </c>
      <c r="F67" t="s">
        <v>5</v>
      </c>
      <c r="G67" t="s">
        <v>8</v>
      </c>
      <c r="H67" s="1" cm="1">
        <f t="array" ref="H67">_xlfn.IFS(F67="Figurado",E67/2600,F67="Mallas",E67/800,F67="Materia Prima",E67*0)/24</f>
        <v>0.14010256410256408</v>
      </c>
      <c r="I67" s="2">
        <f t="shared" si="5"/>
        <v>40547.625</v>
      </c>
      <c r="J67" s="3">
        <f t="shared" si="6"/>
        <v>40546.765102564103</v>
      </c>
      <c r="K67" t="b">
        <f t="shared" si="7"/>
        <v>1</v>
      </c>
      <c r="L67" cm="1">
        <f t="array" ref="L67">SUMPRODUCT((Tabla2[[#This Row],[P - Horas]]&lt;Tabla2[P - Horas])*1,(Tabla2[[#This Row],[Columna1]]=Tabla2[Columna1])*1)+1</f>
        <v>5</v>
      </c>
      <c r="N67">
        <f>_xlfn.RANK.EQ(Tabla2[[#This Row],[Columna1]],Tabla2[Columna1],1)</f>
        <v>1</v>
      </c>
      <c r="O67" s="3">
        <f>MAX(P66,Tabla2[[#This Row],[Columna1]])</f>
        <v>40547.788833733968</v>
      </c>
      <c r="P67" s="3">
        <f>O67+Tabla2[[#This Row],[P - Horas]]</f>
        <v>40547.928936298071</v>
      </c>
    </row>
    <row r="68" spans="1:16" x14ac:dyDescent="0.25">
      <c r="A68">
        <v>1000017001</v>
      </c>
      <c r="B68" s="2">
        <v>40546</v>
      </c>
      <c r="C68" s="2">
        <f t="shared" si="4"/>
        <v>40546.625</v>
      </c>
      <c r="D68">
        <v>66</v>
      </c>
      <c r="E68">
        <v>3787.08</v>
      </c>
      <c r="F68" t="s">
        <v>16</v>
      </c>
      <c r="G68" t="s">
        <v>25</v>
      </c>
      <c r="H68" s="1" cm="1">
        <f t="array" ref="H68">_xlfn.IFS(F68="Figurado",E68/2600,F68="Mallas",E68/800,F68="Materia Prima",E68*0)/24</f>
        <v>0.19724375000000002</v>
      </c>
      <c r="I68" s="2">
        <f t="shared" si="5"/>
        <v>40547.625</v>
      </c>
      <c r="J68" s="3">
        <f t="shared" si="6"/>
        <v>40546.822243750001</v>
      </c>
      <c r="K68" t="b">
        <f t="shared" si="7"/>
        <v>1</v>
      </c>
      <c r="L68" cm="1">
        <f t="array" ref="L68">SUMPRODUCT((Tabla2[[#This Row],[P - Horas]]&lt;Tabla2[P - Horas])*1,(Tabla2[[#This Row],[Columna1]]=Tabla2[Columna1])*1)+1</f>
        <v>2</v>
      </c>
      <c r="N68">
        <f>_xlfn.RANK.EQ(Tabla2[[#This Row],[Columna1]],Tabla2[Columna1],1)</f>
        <v>1</v>
      </c>
      <c r="O68" s="3">
        <f>MAX(P67,Tabla2[[#This Row],[Columna1]])</f>
        <v>40547.928936298071</v>
      </c>
      <c r="P68" s="3">
        <f>O68+Tabla2[[#This Row],[P - Horas]]</f>
        <v>40548.126180048072</v>
      </c>
    </row>
    <row r="69" spans="1:16" x14ac:dyDescent="0.25">
      <c r="A69">
        <v>1000017002</v>
      </c>
      <c r="B69" s="2">
        <v>40546</v>
      </c>
      <c r="C69" s="2">
        <f t="shared" si="4"/>
        <v>40546.625</v>
      </c>
      <c r="D69">
        <v>66</v>
      </c>
      <c r="E69">
        <v>3787.08</v>
      </c>
      <c r="F69" t="s">
        <v>16</v>
      </c>
      <c r="G69" t="s">
        <v>25</v>
      </c>
      <c r="H69" s="1" cm="1">
        <f t="array" ref="H69">_xlfn.IFS(F69="Figurado",E69/2600,F69="Mallas",E69/800,F69="Materia Prima",E69*0)/24</f>
        <v>0.19724375000000002</v>
      </c>
      <c r="I69" s="2">
        <f t="shared" si="5"/>
        <v>40547.625</v>
      </c>
      <c r="J69" s="3">
        <f t="shared" si="6"/>
        <v>40546.822243750001</v>
      </c>
      <c r="K69" t="b">
        <f t="shared" si="7"/>
        <v>1</v>
      </c>
      <c r="L69" cm="1">
        <f t="array" ref="L69">SUMPRODUCT((Tabla2[[#This Row],[P - Horas]]&lt;Tabla2[P - Horas])*1,(Tabla2[[#This Row],[Columna1]]=Tabla2[Columna1])*1)+1</f>
        <v>2</v>
      </c>
      <c r="N69">
        <f>_xlfn.RANK.EQ(Tabla2[[#This Row],[Columna1]],Tabla2[Columna1],1)</f>
        <v>1</v>
      </c>
      <c r="O69" s="3">
        <f>MAX(P68,Tabla2[[#This Row],[Columna1]])</f>
        <v>40548.126180048072</v>
      </c>
      <c r="P69" s="3">
        <f>O69+Tabla2[[#This Row],[P - Horas]]</f>
        <v>40548.323423798072</v>
      </c>
    </row>
    <row r="70" spans="1:16" x14ac:dyDescent="0.25">
      <c r="A70">
        <v>1000017003</v>
      </c>
      <c r="B70" s="2">
        <v>40546</v>
      </c>
      <c r="C70" s="2">
        <f t="shared" si="4"/>
        <v>40546.625</v>
      </c>
      <c r="D70">
        <v>66</v>
      </c>
      <c r="E70">
        <v>3787.08</v>
      </c>
      <c r="F70" t="s">
        <v>16</v>
      </c>
      <c r="G70" t="s">
        <v>25</v>
      </c>
      <c r="H70" s="1" cm="1">
        <f t="array" ref="H70">_xlfn.IFS(F70="Figurado",E70/2600,F70="Mallas",E70/800,F70="Materia Prima",E70*0)/24</f>
        <v>0.19724375000000002</v>
      </c>
      <c r="I70" s="2">
        <f t="shared" si="5"/>
        <v>40547.625</v>
      </c>
      <c r="J70" s="3">
        <f t="shared" si="6"/>
        <v>40546.822243750001</v>
      </c>
      <c r="K70" t="b">
        <f t="shared" si="7"/>
        <v>1</v>
      </c>
      <c r="L70" cm="1">
        <f t="array" ref="L70">SUMPRODUCT((Tabla2[[#This Row],[P - Horas]]&lt;Tabla2[P - Horas])*1,(Tabla2[[#This Row],[Columna1]]=Tabla2[Columna1])*1)+1</f>
        <v>2</v>
      </c>
      <c r="N70">
        <f>_xlfn.RANK.EQ(Tabla2[[#This Row],[Columna1]],Tabla2[Columna1],1)</f>
        <v>1</v>
      </c>
      <c r="O70" s="3">
        <f>MAX(P69,Tabla2[[#This Row],[Columna1]])</f>
        <v>40548.323423798072</v>
      </c>
      <c r="P70" s="3">
        <f>O70+Tabla2[[#This Row],[P - Horas]]</f>
        <v>40548.520667548073</v>
      </c>
    </row>
    <row r="71" spans="1:16" x14ac:dyDescent="0.25">
      <c r="A71">
        <v>1000016993</v>
      </c>
      <c r="B71" s="2">
        <v>40546</v>
      </c>
      <c r="C71" s="2">
        <f t="shared" si="4"/>
        <v>40546.625</v>
      </c>
      <c r="D71">
        <v>9059</v>
      </c>
      <c r="E71">
        <v>9059</v>
      </c>
      <c r="F71" t="s">
        <v>16</v>
      </c>
      <c r="G71" t="s">
        <v>23</v>
      </c>
      <c r="H71" s="1" cm="1">
        <f t="array" ref="H71">_xlfn.IFS(F71="Figurado",E71/2600,F71="Mallas",E71/800,F71="Materia Prima",E71*0)/24</f>
        <v>0.4718229166666667</v>
      </c>
      <c r="I71" s="2">
        <f t="shared" si="5"/>
        <v>40547.625</v>
      </c>
      <c r="J71" s="3">
        <f t="shared" si="6"/>
        <v>40547.096822916668</v>
      </c>
      <c r="K71" t="b">
        <f t="shared" si="7"/>
        <v>1</v>
      </c>
      <c r="L71" cm="1">
        <f t="array" ref="L71">SUMPRODUCT((Tabla2[[#This Row],[P - Horas]]&lt;Tabla2[P - Horas])*1,(Tabla2[[#This Row],[Columna1]]=Tabla2[Columna1])*1)+1</f>
        <v>1</v>
      </c>
      <c r="N71">
        <f>_xlfn.RANK.EQ(Tabla2[[#This Row],[Columna1]],Tabla2[Columna1],1)</f>
        <v>1</v>
      </c>
      <c r="O71" s="3">
        <f>MAX(P70,Tabla2[[#This Row],[Columna1]])</f>
        <v>40548.520667548073</v>
      </c>
      <c r="P71" s="3">
        <f>O71+Tabla2[[#This Row],[P - Horas]]</f>
        <v>40548.992490464741</v>
      </c>
    </row>
    <row r="72" spans="1:16" x14ac:dyDescent="0.25">
      <c r="A72">
        <v>1000017044</v>
      </c>
      <c r="B72" s="2">
        <v>40547</v>
      </c>
      <c r="C72" s="2">
        <f t="shared" si="4"/>
        <v>40547.625</v>
      </c>
      <c r="D72">
        <v>1000</v>
      </c>
      <c r="E72">
        <v>1000</v>
      </c>
      <c r="F72" t="s">
        <v>10</v>
      </c>
      <c r="G72" t="s">
        <v>20</v>
      </c>
      <c r="H72" s="1" cm="1">
        <f t="array" ref="H72">_xlfn.IFS(F72="Figurado",E72/2600,F72="Mallas",E72/800,F72="Materia Prima",E72*0)/24</f>
        <v>0</v>
      </c>
      <c r="I72" s="2">
        <f t="shared" si="5"/>
        <v>40548.625</v>
      </c>
      <c r="J72" s="3">
        <f t="shared" si="6"/>
        <v>40547.625</v>
      </c>
      <c r="K72" t="b">
        <f t="shared" si="7"/>
        <v>1</v>
      </c>
      <c r="L72" cm="1">
        <f t="array" ref="L72">SUMPRODUCT((Tabla2[[#This Row],[P - Horas]]&lt;Tabla2[P - Horas])*1,(Tabla2[[#This Row],[Columna1]]=Tabla2[Columna1])*1)+1</f>
        <v>91</v>
      </c>
      <c r="N72">
        <f>_xlfn.RANK.EQ(Tabla2[[#This Row],[Columna1]],Tabla2[Columna1],1)</f>
        <v>71</v>
      </c>
      <c r="O72" s="3">
        <f>MAX(P71,Tabla2[[#This Row],[Columna1]])</f>
        <v>40548.992490464741</v>
      </c>
      <c r="P72" s="3">
        <f>O72+Tabla2[[#This Row],[P - Horas]]</f>
        <v>40548.992490464741</v>
      </c>
    </row>
    <row r="73" spans="1:16" x14ac:dyDescent="0.25">
      <c r="A73">
        <v>1000017005</v>
      </c>
      <c r="B73" s="2">
        <v>40547</v>
      </c>
      <c r="C73" s="2">
        <f t="shared" si="4"/>
        <v>40547.625</v>
      </c>
      <c r="D73">
        <v>2352</v>
      </c>
      <c r="E73">
        <v>2352</v>
      </c>
      <c r="F73" t="s">
        <v>10</v>
      </c>
      <c r="G73" t="s">
        <v>22</v>
      </c>
      <c r="H73" s="1" cm="1">
        <f t="array" ref="H73">_xlfn.IFS(F73="Figurado",E73/2600,F73="Mallas",E73/800,F73="Materia Prima",E73*0)/24</f>
        <v>0</v>
      </c>
      <c r="I73" s="2">
        <f t="shared" si="5"/>
        <v>40548.625</v>
      </c>
      <c r="J73" s="3">
        <f t="shared" si="6"/>
        <v>40547.625</v>
      </c>
      <c r="K73" t="b">
        <f t="shared" si="7"/>
        <v>1</v>
      </c>
      <c r="L73" cm="1">
        <f t="array" ref="L73">SUMPRODUCT((Tabla2[[#This Row],[P - Horas]]&lt;Tabla2[P - Horas])*1,(Tabla2[[#This Row],[Columna1]]=Tabla2[Columna1])*1)+1</f>
        <v>91</v>
      </c>
      <c r="N73">
        <f>_xlfn.RANK.EQ(Tabla2[[#This Row],[Columna1]],Tabla2[Columna1],1)</f>
        <v>71</v>
      </c>
      <c r="O73" s="3">
        <f>MAX(P72,Tabla2[[#This Row],[Columna1]])</f>
        <v>40548.992490464741</v>
      </c>
      <c r="P73" s="3">
        <f>O73+Tabla2[[#This Row],[P - Horas]]</f>
        <v>40548.992490464741</v>
      </c>
    </row>
    <row r="74" spans="1:16" x14ac:dyDescent="0.25">
      <c r="A74">
        <v>1000017014</v>
      </c>
      <c r="B74" s="2">
        <v>40547</v>
      </c>
      <c r="C74" s="2">
        <f t="shared" si="4"/>
        <v>40547.625</v>
      </c>
      <c r="D74">
        <v>144</v>
      </c>
      <c r="E74">
        <v>144</v>
      </c>
      <c r="F74" t="s">
        <v>10</v>
      </c>
      <c r="G74" t="s">
        <v>15</v>
      </c>
      <c r="H74" s="1" cm="1">
        <f t="array" ref="H74">_xlfn.IFS(F74="Figurado",E74/2600,F74="Mallas",E74/800,F74="Materia Prima",E74*0)/24</f>
        <v>0</v>
      </c>
      <c r="I74" s="2">
        <f t="shared" si="5"/>
        <v>40548.625</v>
      </c>
      <c r="J74" s="3">
        <f t="shared" si="6"/>
        <v>40547.625</v>
      </c>
      <c r="K74" t="b">
        <f t="shared" si="7"/>
        <v>1</v>
      </c>
      <c r="L74" cm="1">
        <f t="array" ref="L74">SUMPRODUCT((Tabla2[[#This Row],[P - Horas]]&lt;Tabla2[P - Horas])*1,(Tabla2[[#This Row],[Columna1]]=Tabla2[Columna1])*1)+1</f>
        <v>91</v>
      </c>
      <c r="N74">
        <f>_xlfn.RANK.EQ(Tabla2[[#This Row],[Columna1]],Tabla2[Columna1],1)</f>
        <v>71</v>
      </c>
      <c r="O74" s="3">
        <f>MAX(P73,Tabla2[[#This Row],[Columna1]])</f>
        <v>40548.992490464741</v>
      </c>
      <c r="P74" s="3">
        <f>O74+Tabla2[[#This Row],[P - Horas]]</f>
        <v>40548.992490464741</v>
      </c>
    </row>
    <row r="75" spans="1:16" x14ac:dyDescent="0.25">
      <c r="A75">
        <v>1000017019</v>
      </c>
      <c r="B75" s="2">
        <v>40547</v>
      </c>
      <c r="C75" s="2">
        <f t="shared" si="4"/>
        <v>40547.625</v>
      </c>
      <c r="D75">
        <v>215</v>
      </c>
      <c r="E75">
        <v>215</v>
      </c>
      <c r="F75" t="s">
        <v>10</v>
      </c>
      <c r="G75" t="s">
        <v>22</v>
      </c>
      <c r="H75" s="1" cm="1">
        <f t="array" ref="H75">_xlfn.IFS(F75="Figurado",E75/2600,F75="Mallas",E75/800,F75="Materia Prima",E75*0)/24</f>
        <v>0</v>
      </c>
      <c r="I75" s="2">
        <f t="shared" si="5"/>
        <v>40548.625</v>
      </c>
      <c r="J75" s="3">
        <f t="shared" si="6"/>
        <v>40547.625</v>
      </c>
      <c r="K75" t="b">
        <f t="shared" si="7"/>
        <v>1</v>
      </c>
      <c r="L75" cm="1">
        <f t="array" ref="L75">SUMPRODUCT((Tabla2[[#This Row],[P - Horas]]&lt;Tabla2[P - Horas])*1,(Tabla2[[#This Row],[Columna1]]=Tabla2[Columna1])*1)+1</f>
        <v>91</v>
      </c>
      <c r="N75">
        <f>_xlfn.RANK.EQ(Tabla2[[#This Row],[Columna1]],Tabla2[Columna1],1)</f>
        <v>71</v>
      </c>
      <c r="O75" s="3">
        <f>MAX(P74,Tabla2[[#This Row],[Columna1]])</f>
        <v>40548.992490464741</v>
      </c>
      <c r="P75" s="3">
        <f>O75+Tabla2[[#This Row],[P - Horas]]</f>
        <v>40548.992490464741</v>
      </c>
    </row>
    <row r="76" spans="1:16" x14ac:dyDescent="0.25">
      <c r="A76">
        <v>1000017050</v>
      </c>
      <c r="B76" s="2">
        <v>40547</v>
      </c>
      <c r="C76" s="2">
        <f t="shared" si="4"/>
        <v>40547.625</v>
      </c>
      <c r="D76">
        <v>121</v>
      </c>
      <c r="E76">
        <v>121</v>
      </c>
      <c r="F76" t="s">
        <v>10</v>
      </c>
      <c r="G76" t="s">
        <v>22</v>
      </c>
      <c r="H76" s="1" cm="1">
        <f t="array" ref="H76">_xlfn.IFS(F76="Figurado",E76/2600,F76="Mallas",E76/800,F76="Materia Prima",E76*0)/24</f>
        <v>0</v>
      </c>
      <c r="I76" s="2">
        <f t="shared" si="5"/>
        <v>40548.625</v>
      </c>
      <c r="J76" s="3">
        <f t="shared" si="6"/>
        <v>40547.625</v>
      </c>
      <c r="K76" t="b">
        <f t="shared" si="7"/>
        <v>1</v>
      </c>
      <c r="L76" cm="1">
        <f t="array" ref="L76">SUMPRODUCT((Tabla2[[#This Row],[P - Horas]]&lt;Tabla2[P - Horas])*1,(Tabla2[[#This Row],[Columna1]]=Tabla2[Columna1])*1)+1</f>
        <v>91</v>
      </c>
      <c r="N76">
        <f>_xlfn.RANK.EQ(Tabla2[[#This Row],[Columna1]],Tabla2[Columna1],1)</f>
        <v>71</v>
      </c>
      <c r="O76" s="3">
        <f>MAX(P75,Tabla2[[#This Row],[Columna1]])</f>
        <v>40548.992490464741</v>
      </c>
      <c r="P76" s="3">
        <f>O76+Tabla2[[#This Row],[P - Horas]]</f>
        <v>40548.992490464741</v>
      </c>
    </row>
    <row r="77" spans="1:16" x14ac:dyDescent="0.25">
      <c r="A77">
        <v>1000017051</v>
      </c>
      <c r="B77" s="2">
        <v>40547</v>
      </c>
      <c r="C77" s="2">
        <f t="shared" si="4"/>
        <v>40547.625</v>
      </c>
      <c r="D77">
        <v>1075.2</v>
      </c>
      <c r="E77">
        <v>1075.2</v>
      </c>
      <c r="F77" t="s">
        <v>10</v>
      </c>
      <c r="G77" t="s">
        <v>22</v>
      </c>
      <c r="H77" s="1" cm="1">
        <f t="array" ref="H77">_xlfn.IFS(F77="Figurado",E77/2600,F77="Mallas",E77/800,F77="Materia Prima",E77*0)/24</f>
        <v>0</v>
      </c>
      <c r="I77" s="2">
        <f t="shared" si="5"/>
        <v>40548.625</v>
      </c>
      <c r="J77" s="3">
        <f t="shared" si="6"/>
        <v>40547.625</v>
      </c>
      <c r="K77" t="b">
        <f t="shared" si="7"/>
        <v>1</v>
      </c>
      <c r="L77" cm="1">
        <f t="array" ref="L77">SUMPRODUCT((Tabla2[[#This Row],[P - Horas]]&lt;Tabla2[P - Horas])*1,(Tabla2[[#This Row],[Columna1]]=Tabla2[Columna1])*1)+1</f>
        <v>91</v>
      </c>
      <c r="N77">
        <f>_xlfn.RANK.EQ(Tabla2[[#This Row],[Columna1]],Tabla2[Columna1],1)</f>
        <v>71</v>
      </c>
      <c r="O77" s="3">
        <f>MAX(P76,Tabla2[[#This Row],[Columna1]])</f>
        <v>40548.992490464741</v>
      </c>
      <c r="P77" s="3">
        <f>O77+Tabla2[[#This Row],[P - Horas]]</f>
        <v>40548.992490464741</v>
      </c>
    </row>
    <row r="78" spans="1:16" x14ac:dyDescent="0.25">
      <c r="A78">
        <v>1000017053</v>
      </c>
      <c r="B78" s="2">
        <v>40547</v>
      </c>
      <c r="C78" s="2">
        <f t="shared" si="4"/>
        <v>40547.625</v>
      </c>
      <c r="D78">
        <v>1075.2</v>
      </c>
      <c r="E78">
        <v>1075.2</v>
      </c>
      <c r="F78" t="s">
        <v>10</v>
      </c>
      <c r="G78" t="s">
        <v>22</v>
      </c>
      <c r="H78" s="1" cm="1">
        <f t="array" ref="H78">_xlfn.IFS(F78="Figurado",E78/2600,F78="Mallas",E78/800,F78="Materia Prima",E78*0)/24</f>
        <v>0</v>
      </c>
      <c r="I78" s="2">
        <f t="shared" si="5"/>
        <v>40548.625</v>
      </c>
      <c r="J78" s="3">
        <f t="shared" si="6"/>
        <v>40547.625</v>
      </c>
      <c r="K78" t="b">
        <f t="shared" si="7"/>
        <v>1</v>
      </c>
      <c r="L78" cm="1">
        <f t="array" ref="L78">SUMPRODUCT((Tabla2[[#This Row],[P - Horas]]&lt;Tabla2[P - Horas])*1,(Tabla2[[#This Row],[Columna1]]=Tabla2[Columna1])*1)+1</f>
        <v>91</v>
      </c>
      <c r="N78">
        <f>_xlfn.RANK.EQ(Tabla2[[#This Row],[Columna1]],Tabla2[Columna1],1)</f>
        <v>71</v>
      </c>
      <c r="O78" s="3">
        <f>MAX(P77,Tabla2[[#This Row],[Columna1]])</f>
        <v>40548.992490464741</v>
      </c>
      <c r="P78" s="3">
        <f>O78+Tabla2[[#This Row],[P - Horas]]</f>
        <v>40548.992490464741</v>
      </c>
    </row>
    <row r="79" spans="1:16" x14ac:dyDescent="0.25">
      <c r="A79">
        <v>1000017022</v>
      </c>
      <c r="B79" s="2">
        <v>40547</v>
      </c>
      <c r="C79" s="2">
        <f t="shared" si="4"/>
        <v>40547.625</v>
      </c>
      <c r="D79">
        <v>11.5</v>
      </c>
      <c r="E79">
        <v>11.5</v>
      </c>
      <c r="F79" t="s">
        <v>5</v>
      </c>
      <c r="G79" t="s">
        <v>26</v>
      </c>
      <c r="H79" s="1" cm="1">
        <f t="array" ref="H79">_xlfn.IFS(F79="Figurado",E79/2600,F79="Mallas",E79/800,F79="Materia Prima",E79*0)/24</f>
        <v>1.8429487179487177E-4</v>
      </c>
      <c r="I79" s="2">
        <f t="shared" si="5"/>
        <v>40548.625</v>
      </c>
      <c r="J79" s="3">
        <f t="shared" si="6"/>
        <v>40547.62518429487</v>
      </c>
      <c r="K79" t="b">
        <f t="shared" si="7"/>
        <v>1</v>
      </c>
      <c r="L79" cm="1">
        <f t="array" ref="L79">SUMPRODUCT((Tabla2[[#This Row],[P - Horas]]&lt;Tabla2[P - Horas])*1,(Tabla2[[#This Row],[Columna1]]=Tabla2[Columna1])*1)+1</f>
        <v>90</v>
      </c>
      <c r="N79">
        <f>_xlfn.RANK.EQ(Tabla2[[#This Row],[Columna1]],Tabla2[Columna1],1)</f>
        <v>71</v>
      </c>
      <c r="O79" s="3">
        <f>MAX(P78,Tabla2[[#This Row],[Columna1]])</f>
        <v>40548.992490464741</v>
      </c>
      <c r="P79" s="3">
        <f>O79+Tabla2[[#This Row],[P - Horas]]</f>
        <v>40548.992674759611</v>
      </c>
    </row>
    <row r="80" spans="1:16" x14ac:dyDescent="0.25">
      <c r="A80">
        <v>1000017022</v>
      </c>
      <c r="B80" s="2">
        <v>40547</v>
      </c>
      <c r="C80" s="2">
        <f t="shared" si="4"/>
        <v>40547.625</v>
      </c>
      <c r="D80">
        <v>17.2</v>
      </c>
      <c r="E80">
        <v>17.2</v>
      </c>
      <c r="F80" t="s">
        <v>5</v>
      </c>
      <c r="G80" t="s">
        <v>14</v>
      </c>
      <c r="H80" s="1" cm="1">
        <f t="array" ref="H80">_xlfn.IFS(F80="Figurado",E80/2600,F80="Mallas",E80/800,F80="Materia Prima",E80*0)/24</f>
        <v>2.7564102564102562E-4</v>
      </c>
      <c r="I80" s="2">
        <f t="shared" si="5"/>
        <v>40548.625</v>
      </c>
      <c r="J80" s="3">
        <f t="shared" si="6"/>
        <v>40547.625275641025</v>
      </c>
      <c r="K80" t="b">
        <f t="shared" si="7"/>
        <v>1</v>
      </c>
      <c r="L80" cm="1">
        <f t="array" ref="L80">SUMPRODUCT((Tabla2[[#This Row],[P - Horas]]&lt;Tabla2[P - Horas])*1,(Tabla2[[#This Row],[Columna1]]=Tabla2[Columna1])*1)+1</f>
        <v>89</v>
      </c>
      <c r="N80">
        <f>_xlfn.RANK.EQ(Tabla2[[#This Row],[Columna1]],Tabla2[Columna1],1)</f>
        <v>71</v>
      </c>
      <c r="O80" s="3">
        <f>MAX(P79,Tabla2[[#This Row],[Columna1]])</f>
        <v>40548.992674759611</v>
      </c>
      <c r="P80" s="3">
        <f>O80+Tabla2[[#This Row],[P - Horas]]</f>
        <v>40548.992950400636</v>
      </c>
    </row>
    <row r="81" spans="1:16" x14ac:dyDescent="0.25">
      <c r="A81">
        <v>1000017026</v>
      </c>
      <c r="B81" s="2">
        <v>40547</v>
      </c>
      <c r="C81" s="2">
        <f t="shared" si="4"/>
        <v>40547.625</v>
      </c>
      <c r="D81">
        <v>21</v>
      </c>
      <c r="E81">
        <v>21</v>
      </c>
      <c r="F81" t="s">
        <v>5</v>
      </c>
      <c r="G81" t="s">
        <v>26</v>
      </c>
      <c r="H81" s="1" cm="1">
        <f t="array" ref="H81">_xlfn.IFS(F81="Figurado",E81/2600,F81="Mallas",E81/800,F81="Materia Prima",E81*0)/24</f>
        <v>3.3653846153846152E-4</v>
      </c>
      <c r="I81" s="2">
        <f t="shared" si="5"/>
        <v>40548.625</v>
      </c>
      <c r="J81" s="3">
        <f t="shared" si="6"/>
        <v>40547.625336538462</v>
      </c>
      <c r="K81" t="b">
        <f t="shared" si="7"/>
        <v>1</v>
      </c>
      <c r="L81" cm="1">
        <f t="array" ref="L81">SUMPRODUCT((Tabla2[[#This Row],[P - Horas]]&lt;Tabla2[P - Horas])*1,(Tabla2[[#This Row],[Columna1]]=Tabla2[Columna1])*1)+1</f>
        <v>87</v>
      </c>
      <c r="N81">
        <f>_xlfn.RANK.EQ(Tabla2[[#This Row],[Columna1]],Tabla2[Columna1],1)</f>
        <v>71</v>
      </c>
      <c r="O81" s="3">
        <f>MAX(P80,Tabla2[[#This Row],[Columna1]])</f>
        <v>40548.992950400636</v>
      </c>
      <c r="P81" s="3">
        <f>O81+Tabla2[[#This Row],[P - Horas]]</f>
        <v>40548.993286939098</v>
      </c>
    </row>
    <row r="82" spans="1:16" x14ac:dyDescent="0.25">
      <c r="A82">
        <v>1000017031</v>
      </c>
      <c r="B82" s="2">
        <v>40547</v>
      </c>
      <c r="C82" s="2">
        <f t="shared" si="4"/>
        <v>40547.625</v>
      </c>
      <c r="D82">
        <v>21</v>
      </c>
      <c r="E82">
        <v>21</v>
      </c>
      <c r="F82" t="s">
        <v>5</v>
      </c>
      <c r="G82" t="s">
        <v>26</v>
      </c>
      <c r="H82" s="1" cm="1">
        <f t="array" ref="H82">_xlfn.IFS(F82="Figurado",E82/2600,F82="Mallas",E82/800,F82="Materia Prima",E82*0)/24</f>
        <v>3.3653846153846152E-4</v>
      </c>
      <c r="I82" s="2">
        <f t="shared" si="5"/>
        <v>40548.625</v>
      </c>
      <c r="J82" s="3">
        <f t="shared" si="6"/>
        <v>40547.625336538462</v>
      </c>
      <c r="K82" t="b">
        <f t="shared" si="7"/>
        <v>1</v>
      </c>
      <c r="L82" cm="1">
        <f t="array" ref="L82">SUMPRODUCT((Tabla2[[#This Row],[P - Horas]]&lt;Tabla2[P - Horas])*1,(Tabla2[[#This Row],[Columna1]]=Tabla2[Columna1])*1)+1</f>
        <v>87</v>
      </c>
      <c r="N82">
        <f>_xlfn.RANK.EQ(Tabla2[[#This Row],[Columna1]],Tabla2[Columna1],1)</f>
        <v>71</v>
      </c>
      <c r="O82" s="3">
        <f>MAX(P81,Tabla2[[#This Row],[Columna1]])</f>
        <v>40548.993286939098</v>
      </c>
      <c r="P82" s="3">
        <f>O82+Tabla2[[#This Row],[P - Horas]]</f>
        <v>40548.99362347756</v>
      </c>
    </row>
    <row r="83" spans="1:16" x14ac:dyDescent="0.25">
      <c r="A83">
        <v>1000017026</v>
      </c>
      <c r="B83" s="2">
        <v>40547</v>
      </c>
      <c r="C83" s="2">
        <f t="shared" si="4"/>
        <v>40547.625</v>
      </c>
      <c r="D83">
        <v>28.9</v>
      </c>
      <c r="E83">
        <v>28.9</v>
      </c>
      <c r="F83" t="s">
        <v>5</v>
      </c>
      <c r="G83" t="s">
        <v>7</v>
      </c>
      <c r="H83" s="1" cm="1">
        <f t="array" ref="H83">_xlfn.IFS(F83="Figurado",E83/2600,F83="Mallas",E83/800,F83="Materia Prima",E83*0)/24</f>
        <v>4.6314102564102563E-4</v>
      </c>
      <c r="I83" s="2">
        <f t="shared" si="5"/>
        <v>40548.625</v>
      </c>
      <c r="J83" s="3">
        <f t="shared" si="6"/>
        <v>40547.625463141027</v>
      </c>
      <c r="K83" t="b">
        <f t="shared" si="7"/>
        <v>1</v>
      </c>
      <c r="L83" cm="1">
        <f t="array" ref="L83">SUMPRODUCT((Tabla2[[#This Row],[P - Horas]]&lt;Tabla2[P - Horas])*1,(Tabla2[[#This Row],[Columna1]]=Tabla2[Columna1])*1)+1</f>
        <v>84</v>
      </c>
      <c r="N83">
        <f>_xlfn.RANK.EQ(Tabla2[[#This Row],[Columna1]],Tabla2[Columna1],1)</f>
        <v>71</v>
      </c>
      <c r="O83" s="3">
        <f>MAX(P82,Tabla2[[#This Row],[Columna1]])</f>
        <v>40548.99362347756</v>
      </c>
      <c r="P83" s="3">
        <f>O83+Tabla2[[#This Row],[P - Horas]]</f>
        <v>40548.994086618586</v>
      </c>
    </row>
    <row r="84" spans="1:16" x14ac:dyDescent="0.25">
      <c r="A84">
        <v>1000017031</v>
      </c>
      <c r="B84" s="2">
        <v>40547</v>
      </c>
      <c r="C84" s="2">
        <f t="shared" si="4"/>
        <v>40547.625</v>
      </c>
      <c r="D84">
        <v>28.9</v>
      </c>
      <c r="E84">
        <v>28.9</v>
      </c>
      <c r="F84" t="s">
        <v>5</v>
      </c>
      <c r="G84" t="s">
        <v>7</v>
      </c>
      <c r="H84" s="1" cm="1">
        <f t="array" ref="H84">_xlfn.IFS(F84="Figurado",E84/2600,F84="Mallas",E84/800,F84="Materia Prima",E84*0)/24</f>
        <v>4.6314102564102563E-4</v>
      </c>
      <c r="I84" s="2">
        <f t="shared" si="5"/>
        <v>40548.625</v>
      </c>
      <c r="J84" s="3">
        <f t="shared" si="6"/>
        <v>40547.625463141027</v>
      </c>
      <c r="K84" t="b">
        <f t="shared" si="7"/>
        <v>1</v>
      </c>
      <c r="L84" cm="1">
        <f t="array" ref="L84">SUMPRODUCT((Tabla2[[#This Row],[P - Horas]]&lt;Tabla2[P - Horas])*1,(Tabla2[[#This Row],[Columna1]]=Tabla2[Columna1])*1)+1</f>
        <v>84</v>
      </c>
      <c r="N84">
        <f>_xlfn.RANK.EQ(Tabla2[[#This Row],[Columna1]],Tabla2[Columna1],1)</f>
        <v>71</v>
      </c>
      <c r="O84" s="3">
        <f>MAX(P83,Tabla2[[#This Row],[Columna1]])</f>
        <v>40548.994086618586</v>
      </c>
      <c r="P84" s="3">
        <f>O84+Tabla2[[#This Row],[P - Horas]]</f>
        <v>40548.994549759613</v>
      </c>
    </row>
    <row r="85" spans="1:16" x14ac:dyDescent="0.25">
      <c r="A85">
        <v>1000017039</v>
      </c>
      <c r="B85" s="2">
        <v>40547</v>
      </c>
      <c r="C85" s="2">
        <f t="shared" si="4"/>
        <v>40547.625</v>
      </c>
      <c r="D85">
        <v>28.9</v>
      </c>
      <c r="E85">
        <v>28.9</v>
      </c>
      <c r="F85" t="s">
        <v>5</v>
      </c>
      <c r="G85" t="s">
        <v>7</v>
      </c>
      <c r="H85" s="1" cm="1">
        <f t="array" ref="H85">_xlfn.IFS(F85="Figurado",E85/2600,F85="Mallas",E85/800,F85="Materia Prima",E85*0)/24</f>
        <v>4.6314102564102563E-4</v>
      </c>
      <c r="I85" s="2">
        <f t="shared" si="5"/>
        <v>40548.625</v>
      </c>
      <c r="J85" s="3">
        <f t="shared" si="6"/>
        <v>40547.625463141027</v>
      </c>
      <c r="K85" t="b">
        <f t="shared" si="7"/>
        <v>1</v>
      </c>
      <c r="L85" cm="1">
        <f t="array" ref="L85">SUMPRODUCT((Tabla2[[#This Row],[P - Horas]]&lt;Tabla2[P - Horas])*1,(Tabla2[[#This Row],[Columna1]]=Tabla2[Columna1])*1)+1</f>
        <v>84</v>
      </c>
      <c r="N85">
        <f>_xlfn.RANK.EQ(Tabla2[[#This Row],[Columna1]],Tabla2[Columna1],1)</f>
        <v>71</v>
      </c>
      <c r="O85" s="3">
        <f>MAX(P84,Tabla2[[#This Row],[Columna1]])</f>
        <v>40548.994549759613</v>
      </c>
      <c r="P85" s="3">
        <f>O85+Tabla2[[#This Row],[P - Horas]]</f>
        <v>40548.995012900639</v>
      </c>
    </row>
    <row r="86" spans="1:16" x14ac:dyDescent="0.25">
      <c r="A86">
        <v>1000017028</v>
      </c>
      <c r="B86" s="2">
        <v>40547</v>
      </c>
      <c r="C86" s="2">
        <f t="shared" si="4"/>
        <v>40547.625</v>
      </c>
      <c r="D86">
        <v>32.799999999999997</v>
      </c>
      <c r="E86">
        <v>32.799999999999997</v>
      </c>
      <c r="F86" t="s">
        <v>5</v>
      </c>
      <c r="G86" t="s">
        <v>14</v>
      </c>
      <c r="H86" s="1" cm="1">
        <f t="array" ref="H86">_xlfn.IFS(F86="Figurado",E86/2600,F86="Mallas",E86/800,F86="Materia Prima",E86*0)/24</f>
        <v>5.2564102564102563E-4</v>
      </c>
      <c r="I86" s="2">
        <f t="shared" si="5"/>
        <v>40548.625</v>
      </c>
      <c r="J86" s="3">
        <f t="shared" si="6"/>
        <v>40547.625525641022</v>
      </c>
      <c r="K86" t="b">
        <f t="shared" si="7"/>
        <v>1</v>
      </c>
      <c r="L86" cm="1">
        <f t="array" ref="L86">SUMPRODUCT((Tabla2[[#This Row],[P - Horas]]&lt;Tabla2[P - Horas])*1,(Tabla2[[#This Row],[Columna1]]=Tabla2[Columna1])*1)+1</f>
        <v>82</v>
      </c>
      <c r="N86">
        <f>_xlfn.RANK.EQ(Tabla2[[#This Row],[Columna1]],Tabla2[Columna1],1)</f>
        <v>71</v>
      </c>
      <c r="O86" s="3">
        <f>MAX(P85,Tabla2[[#This Row],[Columna1]])</f>
        <v>40548.995012900639</v>
      </c>
      <c r="P86" s="3">
        <f>O86+Tabla2[[#This Row],[P - Horas]]</f>
        <v>40548.995538541662</v>
      </c>
    </row>
    <row r="87" spans="1:16" x14ac:dyDescent="0.25">
      <c r="A87">
        <v>1000017034</v>
      </c>
      <c r="B87" s="2">
        <v>40547</v>
      </c>
      <c r="C87" s="2">
        <f t="shared" si="4"/>
        <v>40547.625</v>
      </c>
      <c r="D87">
        <v>32.799999999999997</v>
      </c>
      <c r="E87">
        <v>32.799999999999997</v>
      </c>
      <c r="F87" t="s">
        <v>5</v>
      </c>
      <c r="G87" t="s">
        <v>14</v>
      </c>
      <c r="H87" s="1" cm="1">
        <f t="array" ref="H87">_xlfn.IFS(F87="Figurado",E87/2600,F87="Mallas",E87/800,F87="Materia Prima",E87*0)/24</f>
        <v>5.2564102564102563E-4</v>
      </c>
      <c r="I87" s="2">
        <f t="shared" si="5"/>
        <v>40548.625</v>
      </c>
      <c r="J87" s="3">
        <f t="shared" si="6"/>
        <v>40547.625525641022</v>
      </c>
      <c r="K87" t="b">
        <f t="shared" si="7"/>
        <v>1</v>
      </c>
      <c r="L87" cm="1">
        <f t="array" ref="L87">SUMPRODUCT((Tabla2[[#This Row],[P - Horas]]&lt;Tabla2[P - Horas])*1,(Tabla2[[#This Row],[Columna1]]=Tabla2[Columna1])*1)+1</f>
        <v>82</v>
      </c>
      <c r="N87">
        <f>_xlfn.RANK.EQ(Tabla2[[#This Row],[Columna1]],Tabla2[Columna1],1)</f>
        <v>71</v>
      </c>
      <c r="O87" s="3">
        <f>MAX(P86,Tabla2[[#This Row],[Columna1]])</f>
        <v>40548.995538541662</v>
      </c>
      <c r="P87" s="3">
        <f>O87+Tabla2[[#This Row],[P - Horas]]</f>
        <v>40548.996064182684</v>
      </c>
    </row>
    <row r="88" spans="1:16" x14ac:dyDescent="0.25">
      <c r="A88">
        <v>1000017026</v>
      </c>
      <c r="B88" s="2">
        <v>40547</v>
      </c>
      <c r="C88" s="2">
        <f t="shared" si="4"/>
        <v>40547.625</v>
      </c>
      <c r="D88">
        <v>35.1</v>
      </c>
      <c r="E88">
        <v>35.1</v>
      </c>
      <c r="F88" t="s">
        <v>5</v>
      </c>
      <c r="G88" t="s">
        <v>14</v>
      </c>
      <c r="H88" s="1" cm="1">
        <f t="array" ref="H88">_xlfn.IFS(F88="Figurado",E88/2600,F88="Mallas",E88/800,F88="Materia Prima",E88*0)/24</f>
        <v>5.6249999999999996E-4</v>
      </c>
      <c r="I88" s="2">
        <f t="shared" si="5"/>
        <v>40548.625</v>
      </c>
      <c r="J88" s="3">
        <f t="shared" si="6"/>
        <v>40547.625562499998</v>
      </c>
      <c r="K88" t="b">
        <f t="shared" si="7"/>
        <v>1</v>
      </c>
      <c r="L88" cm="1">
        <f t="array" ref="L88">SUMPRODUCT((Tabla2[[#This Row],[P - Horas]]&lt;Tabla2[P - Horas])*1,(Tabla2[[#This Row],[Columna1]]=Tabla2[Columna1])*1)+1</f>
        <v>79</v>
      </c>
      <c r="N88">
        <f>_xlfn.RANK.EQ(Tabla2[[#This Row],[Columna1]],Tabla2[Columna1],1)</f>
        <v>71</v>
      </c>
      <c r="O88" s="3">
        <f>MAX(P87,Tabla2[[#This Row],[Columna1]])</f>
        <v>40548.996064182684</v>
      </c>
      <c r="P88" s="3">
        <f>O88+Tabla2[[#This Row],[P - Horas]]</f>
        <v>40548.996626682681</v>
      </c>
    </row>
    <row r="89" spans="1:16" x14ac:dyDescent="0.25">
      <c r="A89">
        <v>1000017031</v>
      </c>
      <c r="B89" s="2">
        <v>40547</v>
      </c>
      <c r="C89" s="2">
        <f t="shared" si="4"/>
        <v>40547.625</v>
      </c>
      <c r="D89">
        <v>35.1</v>
      </c>
      <c r="E89">
        <v>35.1</v>
      </c>
      <c r="F89" t="s">
        <v>5</v>
      </c>
      <c r="G89" t="s">
        <v>14</v>
      </c>
      <c r="H89" s="1" cm="1">
        <f t="array" ref="H89">_xlfn.IFS(F89="Figurado",E89/2600,F89="Mallas",E89/800,F89="Materia Prima",E89*0)/24</f>
        <v>5.6249999999999996E-4</v>
      </c>
      <c r="I89" s="2">
        <f t="shared" si="5"/>
        <v>40548.625</v>
      </c>
      <c r="J89" s="3">
        <f t="shared" si="6"/>
        <v>40547.625562499998</v>
      </c>
      <c r="K89" t="b">
        <f t="shared" si="7"/>
        <v>1</v>
      </c>
      <c r="L89" cm="1">
        <f t="array" ref="L89">SUMPRODUCT((Tabla2[[#This Row],[P - Horas]]&lt;Tabla2[P - Horas])*1,(Tabla2[[#This Row],[Columna1]]=Tabla2[Columna1])*1)+1</f>
        <v>79</v>
      </c>
      <c r="N89">
        <f>_xlfn.RANK.EQ(Tabla2[[#This Row],[Columna1]],Tabla2[Columna1],1)</f>
        <v>71</v>
      </c>
      <c r="O89" s="3">
        <f>MAX(P88,Tabla2[[#This Row],[Columna1]])</f>
        <v>40548.996626682681</v>
      </c>
      <c r="P89" s="3">
        <f>O89+Tabla2[[#This Row],[P - Horas]]</f>
        <v>40548.997189182679</v>
      </c>
    </row>
    <row r="90" spans="1:16" x14ac:dyDescent="0.25">
      <c r="A90">
        <v>1000017039</v>
      </c>
      <c r="B90" s="2">
        <v>40547</v>
      </c>
      <c r="C90" s="2">
        <f t="shared" si="4"/>
        <v>40547.625</v>
      </c>
      <c r="D90">
        <v>35.1</v>
      </c>
      <c r="E90">
        <v>35.1</v>
      </c>
      <c r="F90" t="s">
        <v>5</v>
      </c>
      <c r="G90" t="s">
        <v>14</v>
      </c>
      <c r="H90" s="1" cm="1">
        <f t="array" ref="H90">_xlfn.IFS(F90="Figurado",E90/2600,F90="Mallas",E90/800,F90="Materia Prima",E90*0)/24</f>
        <v>5.6249999999999996E-4</v>
      </c>
      <c r="I90" s="2">
        <f t="shared" si="5"/>
        <v>40548.625</v>
      </c>
      <c r="J90" s="3">
        <f t="shared" si="6"/>
        <v>40547.625562499998</v>
      </c>
      <c r="K90" t="b">
        <f t="shared" si="7"/>
        <v>1</v>
      </c>
      <c r="L90" cm="1">
        <f t="array" ref="L90">SUMPRODUCT((Tabla2[[#This Row],[P - Horas]]&lt;Tabla2[P - Horas])*1,(Tabla2[[#This Row],[Columna1]]=Tabla2[Columna1])*1)+1</f>
        <v>79</v>
      </c>
      <c r="N90">
        <f>_xlfn.RANK.EQ(Tabla2[[#This Row],[Columna1]],Tabla2[Columna1],1)</f>
        <v>71</v>
      </c>
      <c r="O90" s="3">
        <f>MAX(P89,Tabla2[[#This Row],[Columna1]])</f>
        <v>40548.997189182679</v>
      </c>
      <c r="P90" s="3">
        <f>O90+Tabla2[[#This Row],[P - Horas]]</f>
        <v>40548.997751682677</v>
      </c>
    </row>
    <row r="91" spans="1:16" x14ac:dyDescent="0.25">
      <c r="A91">
        <v>1000017050</v>
      </c>
      <c r="B91" s="2">
        <v>40547</v>
      </c>
      <c r="C91" s="2">
        <f t="shared" si="4"/>
        <v>40547.625</v>
      </c>
      <c r="D91">
        <v>41.6</v>
      </c>
      <c r="E91">
        <v>41.6</v>
      </c>
      <c r="F91" t="s">
        <v>5</v>
      </c>
      <c r="G91" t="s">
        <v>8</v>
      </c>
      <c r="H91" s="1" cm="1">
        <f t="array" ref="H91">_xlfn.IFS(F91="Figurado",E91/2600,F91="Mallas",E91/800,F91="Materia Prima",E91*0)/24</f>
        <v>6.6666666666666664E-4</v>
      </c>
      <c r="I91" s="2">
        <f t="shared" si="5"/>
        <v>40548.625</v>
      </c>
      <c r="J91" s="3">
        <f t="shared" si="6"/>
        <v>40547.625666666667</v>
      </c>
      <c r="K91" t="b">
        <f t="shared" si="7"/>
        <v>1</v>
      </c>
      <c r="L91" cm="1">
        <f t="array" ref="L91">SUMPRODUCT((Tabla2[[#This Row],[P - Horas]]&lt;Tabla2[P - Horas])*1,(Tabla2[[#This Row],[Columna1]]=Tabla2[Columna1])*1)+1</f>
        <v>78</v>
      </c>
      <c r="N91">
        <f>_xlfn.RANK.EQ(Tabla2[[#This Row],[Columna1]],Tabla2[Columna1],1)</f>
        <v>71</v>
      </c>
      <c r="O91" s="3">
        <f>MAX(P90,Tabla2[[#This Row],[Columna1]])</f>
        <v>40548.997751682677</v>
      </c>
      <c r="P91" s="3">
        <f>O91+Tabla2[[#This Row],[P - Horas]]</f>
        <v>40548.998418349343</v>
      </c>
    </row>
    <row r="92" spans="1:16" x14ac:dyDescent="0.25">
      <c r="A92">
        <v>1000017027</v>
      </c>
      <c r="B92" s="2">
        <v>40547</v>
      </c>
      <c r="C92" s="2">
        <f t="shared" si="4"/>
        <v>40547.625</v>
      </c>
      <c r="D92">
        <v>42</v>
      </c>
      <c r="E92">
        <v>42</v>
      </c>
      <c r="F92" t="s">
        <v>5</v>
      </c>
      <c r="G92" t="s">
        <v>13</v>
      </c>
      <c r="H92" s="1" cm="1">
        <f t="array" ref="H92">_xlfn.IFS(F92="Figurado",E92/2600,F92="Mallas",E92/800,F92="Materia Prima",E92*0)/24</f>
        <v>6.7307692307692305E-4</v>
      </c>
      <c r="I92" s="2">
        <f t="shared" si="5"/>
        <v>40548.625</v>
      </c>
      <c r="J92" s="3">
        <f t="shared" si="6"/>
        <v>40547.625673076924</v>
      </c>
      <c r="K92" t="b">
        <f t="shared" si="7"/>
        <v>1</v>
      </c>
      <c r="L92" cm="1">
        <f t="array" ref="L92">SUMPRODUCT((Tabla2[[#This Row],[P - Horas]]&lt;Tabla2[P - Horas])*1,(Tabla2[[#This Row],[Columna1]]=Tabla2[Columna1])*1)+1</f>
        <v>75</v>
      </c>
      <c r="N92">
        <f>_xlfn.RANK.EQ(Tabla2[[#This Row],[Columna1]],Tabla2[Columna1],1)</f>
        <v>71</v>
      </c>
      <c r="O92" s="3">
        <f>MAX(P91,Tabla2[[#This Row],[Columna1]])</f>
        <v>40548.998418349343</v>
      </c>
      <c r="P92" s="3">
        <f>O92+Tabla2[[#This Row],[P - Horas]]</f>
        <v>40548.999091426267</v>
      </c>
    </row>
    <row r="93" spans="1:16" x14ac:dyDescent="0.25">
      <c r="A93">
        <v>1000017033</v>
      </c>
      <c r="B93" s="2">
        <v>40547</v>
      </c>
      <c r="C93" s="2">
        <f t="shared" si="4"/>
        <v>40547.625</v>
      </c>
      <c r="D93">
        <v>42</v>
      </c>
      <c r="E93">
        <v>42</v>
      </c>
      <c r="F93" t="s">
        <v>5</v>
      </c>
      <c r="G93" t="s">
        <v>13</v>
      </c>
      <c r="H93" s="1" cm="1">
        <f t="array" ref="H93">_xlfn.IFS(F93="Figurado",E93/2600,F93="Mallas",E93/800,F93="Materia Prima",E93*0)/24</f>
        <v>6.7307692307692305E-4</v>
      </c>
      <c r="I93" s="2">
        <f t="shared" si="5"/>
        <v>40548.625</v>
      </c>
      <c r="J93" s="3">
        <f t="shared" si="6"/>
        <v>40547.625673076924</v>
      </c>
      <c r="K93" t="b">
        <f t="shared" si="7"/>
        <v>1</v>
      </c>
      <c r="L93" cm="1">
        <f t="array" ref="L93">SUMPRODUCT((Tabla2[[#This Row],[P - Horas]]&lt;Tabla2[P - Horas])*1,(Tabla2[[#This Row],[Columna1]]=Tabla2[Columna1])*1)+1</f>
        <v>75</v>
      </c>
      <c r="N93">
        <f>_xlfn.RANK.EQ(Tabla2[[#This Row],[Columna1]],Tabla2[Columna1],1)</f>
        <v>71</v>
      </c>
      <c r="O93" s="3">
        <f>MAX(P92,Tabla2[[#This Row],[Columna1]])</f>
        <v>40548.999091426267</v>
      </c>
      <c r="P93" s="3">
        <f>O93+Tabla2[[#This Row],[P - Horas]]</f>
        <v>40548.999764503191</v>
      </c>
    </row>
    <row r="94" spans="1:16" x14ac:dyDescent="0.25">
      <c r="A94">
        <v>1000017040</v>
      </c>
      <c r="B94" s="2">
        <v>40547</v>
      </c>
      <c r="C94" s="2">
        <f t="shared" si="4"/>
        <v>40547.625</v>
      </c>
      <c r="D94">
        <v>42</v>
      </c>
      <c r="E94">
        <v>42</v>
      </c>
      <c r="F94" t="s">
        <v>5</v>
      </c>
      <c r="G94" t="s">
        <v>13</v>
      </c>
      <c r="H94" s="1" cm="1">
        <f t="array" ref="H94">_xlfn.IFS(F94="Figurado",E94/2600,F94="Mallas",E94/800,F94="Materia Prima",E94*0)/24</f>
        <v>6.7307692307692305E-4</v>
      </c>
      <c r="I94" s="2">
        <f t="shared" si="5"/>
        <v>40548.625</v>
      </c>
      <c r="J94" s="3">
        <f t="shared" si="6"/>
        <v>40547.625673076924</v>
      </c>
      <c r="K94" t="b">
        <f t="shared" si="7"/>
        <v>1</v>
      </c>
      <c r="L94" cm="1">
        <f t="array" ref="L94">SUMPRODUCT((Tabla2[[#This Row],[P - Horas]]&lt;Tabla2[P - Horas])*1,(Tabla2[[#This Row],[Columna1]]=Tabla2[Columna1])*1)+1</f>
        <v>75</v>
      </c>
      <c r="N94">
        <f>_xlfn.RANK.EQ(Tabla2[[#This Row],[Columna1]],Tabla2[Columna1],1)</f>
        <v>71</v>
      </c>
      <c r="O94" s="3">
        <f>MAX(P93,Tabla2[[#This Row],[Columna1]])</f>
        <v>40548.999764503191</v>
      </c>
      <c r="P94" s="3">
        <f>O94+Tabla2[[#This Row],[P - Horas]]</f>
        <v>40549.000437580115</v>
      </c>
    </row>
    <row r="95" spans="1:16" x14ac:dyDescent="0.25">
      <c r="A95">
        <v>1000017030</v>
      </c>
      <c r="B95" s="2">
        <v>40547</v>
      </c>
      <c r="C95" s="2">
        <f t="shared" si="4"/>
        <v>40547.625</v>
      </c>
      <c r="D95">
        <v>42.4</v>
      </c>
      <c r="E95">
        <v>42.4</v>
      </c>
      <c r="F95" t="s">
        <v>5</v>
      </c>
      <c r="G95" t="s">
        <v>6</v>
      </c>
      <c r="H95" s="1" cm="1">
        <f t="array" ref="H95">_xlfn.IFS(F95="Figurado",E95/2600,F95="Mallas",E95/800,F95="Materia Prima",E95*0)/24</f>
        <v>6.7948717948717945E-4</v>
      </c>
      <c r="I95" s="2">
        <f t="shared" si="5"/>
        <v>40548.625</v>
      </c>
      <c r="J95" s="3">
        <f t="shared" si="6"/>
        <v>40547.625679487181</v>
      </c>
      <c r="K95" t="b">
        <f t="shared" si="7"/>
        <v>1</v>
      </c>
      <c r="L95" cm="1">
        <f t="array" ref="L95">SUMPRODUCT((Tabla2[[#This Row],[P - Horas]]&lt;Tabla2[P - Horas])*1,(Tabla2[[#This Row],[Columna1]]=Tabla2[Columna1])*1)+1</f>
        <v>72</v>
      </c>
      <c r="N95">
        <f>_xlfn.RANK.EQ(Tabla2[[#This Row],[Columna1]],Tabla2[Columna1],1)</f>
        <v>71</v>
      </c>
      <c r="O95" s="3">
        <f>MAX(P94,Tabla2[[#This Row],[Columna1]])</f>
        <v>40549.000437580115</v>
      </c>
      <c r="P95" s="3">
        <f>O95+Tabla2[[#This Row],[P - Horas]]</f>
        <v>40549.001117067295</v>
      </c>
    </row>
    <row r="96" spans="1:16" x14ac:dyDescent="0.25">
      <c r="A96">
        <v>1000017038</v>
      </c>
      <c r="B96" s="2">
        <v>40547</v>
      </c>
      <c r="C96" s="2">
        <f t="shared" si="4"/>
        <v>40547.625</v>
      </c>
      <c r="D96">
        <v>42.4</v>
      </c>
      <c r="E96">
        <v>42.4</v>
      </c>
      <c r="F96" t="s">
        <v>5</v>
      </c>
      <c r="G96" t="s">
        <v>6</v>
      </c>
      <c r="H96" s="1" cm="1">
        <f t="array" ref="H96">_xlfn.IFS(F96="Figurado",E96/2600,F96="Mallas",E96/800,F96="Materia Prima",E96*0)/24</f>
        <v>6.7948717948717945E-4</v>
      </c>
      <c r="I96" s="2">
        <f t="shared" si="5"/>
        <v>40548.625</v>
      </c>
      <c r="J96" s="3">
        <f t="shared" si="6"/>
        <v>40547.625679487181</v>
      </c>
      <c r="K96" t="b">
        <f t="shared" si="7"/>
        <v>1</v>
      </c>
      <c r="L96" cm="1">
        <f t="array" ref="L96">SUMPRODUCT((Tabla2[[#This Row],[P - Horas]]&lt;Tabla2[P - Horas])*1,(Tabla2[[#This Row],[Columna1]]=Tabla2[Columna1])*1)+1</f>
        <v>72</v>
      </c>
      <c r="N96">
        <f>_xlfn.RANK.EQ(Tabla2[[#This Row],[Columna1]],Tabla2[Columna1],1)</f>
        <v>71</v>
      </c>
      <c r="O96" s="3">
        <f>MAX(P95,Tabla2[[#This Row],[Columna1]])</f>
        <v>40549.001117067295</v>
      </c>
      <c r="P96" s="3">
        <f>O96+Tabla2[[#This Row],[P - Horas]]</f>
        <v>40549.001796554476</v>
      </c>
    </row>
    <row r="97" spans="1:16" x14ac:dyDescent="0.25">
      <c r="A97">
        <v>1000017043</v>
      </c>
      <c r="B97" s="2">
        <v>40547</v>
      </c>
      <c r="C97" s="2">
        <f t="shared" si="4"/>
        <v>40547.625</v>
      </c>
      <c r="D97">
        <v>42.4</v>
      </c>
      <c r="E97">
        <v>42.4</v>
      </c>
      <c r="F97" t="s">
        <v>5</v>
      </c>
      <c r="G97" t="s">
        <v>6</v>
      </c>
      <c r="H97" s="1" cm="1">
        <f t="array" ref="H97">_xlfn.IFS(F97="Figurado",E97/2600,F97="Mallas",E97/800,F97="Materia Prima",E97*0)/24</f>
        <v>6.7948717948717945E-4</v>
      </c>
      <c r="I97" s="2">
        <f t="shared" si="5"/>
        <v>40548.625</v>
      </c>
      <c r="J97" s="3">
        <f t="shared" si="6"/>
        <v>40547.625679487181</v>
      </c>
      <c r="K97" t="b">
        <f t="shared" si="7"/>
        <v>1</v>
      </c>
      <c r="L97" cm="1">
        <f t="array" ref="L97">SUMPRODUCT((Tabla2[[#This Row],[P - Horas]]&lt;Tabla2[P - Horas])*1,(Tabla2[[#This Row],[Columna1]]=Tabla2[Columna1])*1)+1</f>
        <v>72</v>
      </c>
      <c r="N97">
        <f>_xlfn.RANK.EQ(Tabla2[[#This Row],[Columna1]],Tabla2[Columna1],1)</f>
        <v>71</v>
      </c>
      <c r="O97" s="3">
        <f>MAX(P96,Tabla2[[#This Row],[Columna1]])</f>
        <v>40549.001796554476</v>
      </c>
      <c r="P97" s="3">
        <f>O97+Tabla2[[#This Row],[P - Horas]]</f>
        <v>40549.002476041656</v>
      </c>
    </row>
    <row r="98" spans="1:16" x14ac:dyDescent="0.25">
      <c r="A98">
        <v>1000017023</v>
      </c>
      <c r="B98" s="2">
        <v>40547</v>
      </c>
      <c r="C98" s="2">
        <f t="shared" si="4"/>
        <v>40547.625</v>
      </c>
      <c r="D98">
        <v>50.2</v>
      </c>
      <c r="E98">
        <v>50.2</v>
      </c>
      <c r="F98" t="s">
        <v>5</v>
      </c>
      <c r="G98" t="s">
        <v>8</v>
      </c>
      <c r="H98" s="1" cm="1">
        <f t="array" ref="H98">_xlfn.IFS(F98="Figurado",E98/2600,F98="Mallas",E98/800,F98="Materia Prima",E98*0)/24</f>
        <v>8.0448717948717957E-4</v>
      </c>
      <c r="I98" s="2">
        <f t="shared" si="5"/>
        <v>40548.625</v>
      </c>
      <c r="J98" s="3">
        <f t="shared" si="6"/>
        <v>40547.625804487179</v>
      </c>
      <c r="K98" t="b">
        <f t="shared" si="7"/>
        <v>1</v>
      </c>
      <c r="L98" cm="1">
        <f t="array" ref="L98">SUMPRODUCT((Tabla2[[#This Row],[P - Horas]]&lt;Tabla2[P - Horas])*1,(Tabla2[[#This Row],[Columna1]]=Tabla2[Columna1])*1)+1</f>
        <v>68</v>
      </c>
      <c r="N98">
        <f>_xlfn.RANK.EQ(Tabla2[[#This Row],[Columna1]],Tabla2[Columna1],1)</f>
        <v>71</v>
      </c>
      <c r="O98" s="3">
        <f>MAX(P97,Tabla2[[#This Row],[Columna1]])</f>
        <v>40549.002476041656</v>
      </c>
      <c r="P98" s="3">
        <f>O98+Tabla2[[#This Row],[P - Horas]]</f>
        <v>40549.003280528836</v>
      </c>
    </row>
    <row r="99" spans="1:16" x14ac:dyDescent="0.25">
      <c r="A99">
        <v>1000017026</v>
      </c>
      <c r="B99" s="2">
        <v>40547</v>
      </c>
      <c r="C99" s="2">
        <f t="shared" si="4"/>
        <v>40547.625</v>
      </c>
      <c r="D99">
        <v>50.2</v>
      </c>
      <c r="E99">
        <v>50.2</v>
      </c>
      <c r="F99" t="s">
        <v>5</v>
      </c>
      <c r="G99" t="s">
        <v>8</v>
      </c>
      <c r="H99" s="1" cm="1">
        <f t="array" ref="H99">_xlfn.IFS(F99="Figurado",E99/2600,F99="Mallas",E99/800,F99="Materia Prima",E99*0)/24</f>
        <v>8.0448717948717957E-4</v>
      </c>
      <c r="I99" s="2">
        <f t="shared" si="5"/>
        <v>40548.625</v>
      </c>
      <c r="J99" s="3">
        <f t="shared" si="6"/>
        <v>40547.625804487179</v>
      </c>
      <c r="K99" t="b">
        <f t="shared" si="7"/>
        <v>1</v>
      </c>
      <c r="L99" cm="1">
        <f t="array" ref="L99">SUMPRODUCT((Tabla2[[#This Row],[P - Horas]]&lt;Tabla2[P - Horas])*1,(Tabla2[[#This Row],[Columna1]]=Tabla2[Columna1])*1)+1</f>
        <v>68</v>
      </c>
      <c r="N99">
        <f>_xlfn.RANK.EQ(Tabla2[[#This Row],[Columna1]],Tabla2[Columna1],1)</f>
        <v>71</v>
      </c>
      <c r="O99" s="3">
        <f>MAX(P98,Tabla2[[#This Row],[Columna1]])</f>
        <v>40549.003280528836</v>
      </c>
      <c r="P99" s="3">
        <f>O99+Tabla2[[#This Row],[P - Horas]]</f>
        <v>40549.004085016015</v>
      </c>
    </row>
    <row r="100" spans="1:16" x14ac:dyDescent="0.25">
      <c r="A100">
        <v>1000017031</v>
      </c>
      <c r="B100" s="2">
        <v>40547</v>
      </c>
      <c r="C100" s="2">
        <f t="shared" si="4"/>
        <v>40547.625</v>
      </c>
      <c r="D100">
        <v>50.2</v>
      </c>
      <c r="E100">
        <v>50.2</v>
      </c>
      <c r="F100" t="s">
        <v>5</v>
      </c>
      <c r="G100" t="s">
        <v>8</v>
      </c>
      <c r="H100" s="1" cm="1">
        <f t="array" ref="H100">_xlfn.IFS(F100="Figurado",E100/2600,F100="Mallas",E100/800,F100="Materia Prima",E100*0)/24</f>
        <v>8.0448717948717957E-4</v>
      </c>
      <c r="I100" s="2">
        <f t="shared" si="5"/>
        <v>40548.625</v>
      </c>
      <c r="J100" s="3">
        <f t="shared" si="6"/>
        <v>40547.625804487179</v>
      </c>
      <c r="K100" t="b">
        <f t="shared" si="7"/>
        <v>1</v>
      </c>
      <c r="L100" cm="1">
        <f t="array" ref="L100">SUMPRODUCT((Tabla2[[#This Row],[P - Horas]]&lt;Tabla2[P - Horas])*1,(Tabla2[[#This Row],[Columna1]]=Tabla2[Columna1])*1)+1</f>
        <v>68</v>
      </c>
      <c r="N100">
        <f>_xlfn.RANK.EQ(Tabla2[[#This Row],[Columna1]],Tabla2[Columna1],1)</f>
        <v>71</v>
      </c>
      <c r="O100" s="3">
        <f>MAX(P99,Tabla2[[#This Row],[Columna1]])</f>
        <v>40549.004085016015</v>
      </c>
      <c r="P100" s="3">
        <f>O100+Tabla2[[#This Row],[P - Horas]]</f>
        <v>40549.004889503194</v>
      </c>
    </row>
    <row r="101" spans="1:16" x14ac:dyDescent="0.25">
      <c r="A101">
        <v>1000017039</v>
      </c>
      <c r="B101" s="2">
        <v>40547</v>
      </c>
      <c r="C101" s="2">
        <f t="shared" si="4"/>
        <v>40547.625</v>
      </c>
      <c r="D101">
        <v>50.2</v>
      </c>
      <c r="E101">
        <v>50.2</v>
      </c>
      <c r="F101" t="s">
        <v>5</v>
      </c>
      <c r="G101" t="s">
        <v>8</v>
      </c>
      <c r="H101" s="1" cm="1">
        <f t="array" ref="H101">_xlfn.IFS(F101="Figurado",E101/2600,F101="Mallas",E101/800,F101="Materia Prima",E101*0)/24</f>
        <v>8.0448717948717957E-4</v>
      </c>
      <c r="I101" s="2">
        <f t="shared" si="5"/>
        <v>40548.625</v>
      </c>
      <c r="J101" s="3">
        <f t="shared" si="6"/>
        <v>40547.625804487179</v>
      </c>
      <c r="K101" t="b">
        <f t="shared" si="7"/>
        <v>1</v>
      </c>
      <c r="L101" cm="1">
        <f t="array" ref="L101">SUMPRODUCT((Tabla2[[#This Row],[P - Horas]]&lt;Tabla2[P - Horas])*1,(Tabla2[[#This Row],[Columna1]]=Tabla2[Columna1])*1)+1</f>
        <v>68</v>
      </c>
      <c r="N101">
        <f>_xlfn.RANK.EQ(Tabla2[[#This Row],[Columna1]],Tabla2[Columna1],1)</f>
        <v>71</v>
      </c>
      <c r="O101" s="3">
        <f>MAX(P100,Tabla2[[#This Row],[Columna1]])</f>
        <v>40549.004889503194</v>
      </c>
      <c r="P101" s="3">
        <f>O101+Tabla2[[#This Row],[P - Horas]]</f>
        <v>40549.005693990373</v>
      </c>
    </row>
    <row r="102" spans="1:16" x14ac:dyDescent="0.25">
      <c r="A102">
        <v>1000017027</v>
      </c>
      <c r="B102" s="2">
        <v>40547</v>
      </c>
      <c r="C102" s="2">
        <f t="shared" si="4"/>
        <v>40547.625</v>
      </c>
      <c r="D102">
        <v>73</v>
      </c>
      <c r="E102">
        <v>73</v>
      </c>
      <c r="F102" t="s">
        <v>5</v>
      </c>
      <c r="G102" t="s">
        <v>6</v>
      </c>
      <c r="H102" s="1" cm="1">
        <f t="array" ref="H102">_xlfn.IFS(F102="Figurado",E102/2600,F102="Mallas",E102/800,F102="Materia Prima",E102*0)/24</f>
        <v>1.1698717948717947E-3</v>
      </c>
      <c r="I102" s="2">
        <f t="shared" si="5"/>
        <v>40548.625</v>
      </c>
      <c r="J102" s="3">
        <f t="shared" si="6"/>
        <v>40547.626169871794</v>
      </c>
      <c r="K102" t="b">
        <f t="shared" si="7"/>
        <v>1</v>
      </c>
      <c r="L102" cm="1">
        <f t="array" ref="L102">SUMPRODUCT((Tabla2[[#This Row],[P - Horas]]&lt;Tabla2[P - Horas])*1,(Tabla2[[#This Row],[Columna1]]=Tabla2[Columna1])*1)+1</f>
        <v>65</v>
      </c>
      <c r="N102">
        <f>_xlfn.RANK.EQ(Tabla2[[#This Row],[Columna1]],Tabla2[Columna1],1)</f>
        <v>71</v>
      </c>
      <c r="O102" s="3">
        <f>MAX(P101,Tabla2[[#This Row],[Columna1]])</f>
        <v>40549.005693990373</v>
      </c>
      <c r="P102" s="3">
        <f>O102+Tabla2[[#This Row],[P - Horas]]</f>
        <v>40549.006863862167</v>
      </c>
    </row>
    <row r="103" spans="1:16" x14ac:dyDescent="0.25">
      <c r="A103">
        <v>1000017033</v>
      </c>
      <c r="B103" s="2">
        <v>40547</v>
      </c>
      <c r="C103" s="2">
        <f t="shared" si="4"/>
        <v>40547.625</v>
      </c>
      <c r="D103">
        <v>73</v>
      </c>
      <c r="E103">
        <v>73</v>
      </c>
      <c r="F103" t="s">
        <v>5</v>
      </c>
      <c r="G103" t="s">
        <v>6</v>
      </c>
      <c r="H103" s="1" cm="1">
        <f t="array" ref="H103">_xlfn.IFS(F103="Figurado",E103/2600,F103="Mallas",E103/800,F103="Materia Prima",E103*0)/24</f>
        <v>1.1698717948717947E-3</v>
      </c>
      <c r="I103" s="2">
        <f t="shared" si="5"/>
        <v>40548.625</v>
      </c>
      <c r="J103" s="3">
        <f t="shared" si="6"/>
        <v>40547.626169871794</v>
      </c>
      <c r="K103" t="b">
        <f t="shared" si="7"/>
        <v>1</v>
      </c>
      <c r="L103" cm="1">
        <f t="array" ref="L103">SUMPRODUCT((Tabla2[[#This Row],[P - Horas]]&lt;Tabla2[P - Horas])*1,(Tabla2[[#This Row],[Columna1]]=Tabla2[Columna1])*1)+1</f>
        <v>65</v>
      </c>
      <c r="N103">
        <f>_xlfn.RANK.EQ(Tabla2[[#This Row],[Columna1]],Tabla2[Columna1],1)</f>
        <v>71</v>
      </c>
      <c r="O103" s="3">
        <f>MAX(P102,Tabla2[[#This Row],[Columna1]])</f>
        <v>40549.006863862167</v>
      </c>
      <c r="P103" s="3">
        <f>O103+Tabla2[[#This Row],[P - Horas]]</f>
        <v>40549.00803373396</v>
      </c>
    </row>
    <row r="104" spans="1:16" x14ac:dyDescent="0.25">
      <c r="A104">
        <v>1000017040</v>
      </c>
      <c r="B104" s="2">
        <v>40547</v>
      </c>
      <c r="C104" s="2">
        <f t="shared" si="4"/>
        <v>40547.625</v>
      </c>
      <c r="D104">
        <v>73</v>
      </c>
      <c r="E104">
        <v>73</v>
      </c>
      <c r="F104" t="s">
        <v>5</v>
      </c>
      <c r="G104" t="s">
        <v>6</v>
      </c>
      <c r="H104" s="1" cm="1">
        <f t="array" ref="H104">_xlfn.IFS(F104="Figurado",E104/2600,F104="Mallas",E104/800,F104="Materia Prima",E104*0)/24</f>
        <v>1.1698717948717947E-3</v>
      </c>
      <c r="I104" s="2">
        <f t="shared" si="5"/>
        <v>40548.625</v>
      </c>
      <c r="J104" s="3">
        <f t="shared" si="6"/>
        <v>40547.626169871794</v>
      </c>
      <c r="K104" t="b">
        <f t="shared" si="7"/>
        <v>1</v>
      </c>
      <c r="L104" cm="1">
        <f t="array" ref="L104">SUMPRODUCT((Tabla2[[#This Row],[P - Horas]]&lt;Tabla2[P - Horas])*1,(Tabla2[[#This Row],[Columna1]]=Tabla2[Columna1])*1)+1</f>
        <v>65</v>
      </c>
      <c r="N104">
        <f>_xlfn.RANK.EQ(Tabla2[[#This Row],[Columna1]],Tabla2[Columna1],1)</f>
        <v>71</v>
      </c>
      <c r="O104" s="3">
        <f>MAX(P103,Tabla2[[#This Row],[Columna1]])</f>
        <v>40549.00803373396</v>
      </c>
      <c r="P104" s="3">
        <f>O104+Tabla2[[#This Row],[P - Horas]]</f>
        <v>40549.009203605754</v>
      </c>
    </row>
    <row r="105" spans="1:16" x14ac:dyDescent="0.25">
      <c r="A105">
        <v>1000017048</v>
      </c>
      <c r="B105" s="2">
        <v>40547</v>
      </c>
      <c r="C105" s="2">
        <f t="shared" si="4"/>
        <v>40547.625</v>
      </c>
      <c r="D105">
        <v>81</v>
      </c>
      <c r="E105">
        <v>81</v>
      </c>
      <c r="F105" t="s">
        <v>5</v>
      </c>
      <c r="G105" t="s">
        <v>14</v>
      </c>
      <c r="H105" s="1" cm="1">
        <f t="array" ref="H105">_xlfn.IFS(F105="Figurado",E105/2600,F105="Mallas",E105/800,F105="Materia Prima",E105*0)/24</f>
        <v>1.2980769230769231E-3</v>
      </c>
      <c r="I105" s="2">
        <f t="shared" si="5"/>
        <v>40548.625</v>
      </c>
      <c r="J105" s="3">
        <f t="shared" si="6"/>
        <v>40547.626298076924</v>
      </c>
      <c r="K105" t="b">
        <f t="shared" si="7"/>
        <v>1</v>
      </c>
      <c r="L105" cm="1">
        <f t="array" ref="L105">SUMPRODUCT((Tabla2[[#This Row],[P - Horas]]&lt;Tabla2[P - Horas])*1,(Tabla2[[#This Row],[Columna1]]=Tabla2[Columna1])*1)+1</f>
        <v>63</v>
      </c>
      <c r="N105">
        <f>_xlfn.RANK.EQ(Tabla2[[#This Row],[Columna1]],Tabla2[Columna1],1)</f>
        <v>71</v>
      </c>
      <c r="O105" s="3">
        <f>MAX(P104,Tabla2[[#This Row],[Columna1]])</f>
        <v>40549.009203605754</v>
      </c>
      <c r="P105" s="3">
        <f>O105+Tabla2[[#This Row],[P - Horas]]</f>
        <v>40549.010501682678</v>
      </c>
    </row>
    <row r="106" spans="1:16" x14ac:dyDescent="0.25">
      <c r="A106">
        <v>1000017049</v>
      </c>
      <c r="B106" s="2">
        <v>40547</v>
      </c>
      <c r="C106" s="2">
        <f t="shared" si="4"/>
        <v>40547.625</v>
      </c>
      <c r="D106">
        <v>81</v>
      </c>
      <c r="E106">
        <v>81</v>
      </c>
      <c r="F106" t="s">
        <v>5</v>
      </c>
      <c r="G106" t="s">
        <v>14</v>
      </c>
      <c r="H106" s="1" cm="1">
        <f t="array" ref="H106">_xlfn.IFS(F106="Figurado",E106/2600,F106="Mallas",E106/800,F106="Materia Prima",E106*0)/24</f>
        <v>1.2980769230769231E-3</v>
      </c>
      <c r="I106" s="2">
        <f t="shared" si="5"/>
        <v>40548.625</v>
      </c>
      <c r="J106" s="3">
        <f t="shared" si="6"/>
        <v>40547.626298076924</v>
      </c>
      <c r="K106" t="b">
        <f t="shared" si="7"/>
        <v>1</v>
      </c>
      <c r="L106" cm="1">
        <f t="array" ref="L106">SUMPRODUCT((Tabla2[[#This Row],[P - Horas]]&lt;Tabla2[P - Horas])*1,(Tabla2[[#This Row],[Columna1]]=Tabla2[Columna1])*1)+1</f>
        <v>63</v>
      </c>
      <c r="N106">
        <f>_xlfn.RANK.EQ(Tabla2[[#This Row],[Columna1]],Tabla2[Columna1],1)</f>
        <v>71</v>
      </c>
      <c r="O106" s="3">
        <f>MAX(P105,Tabla2[[#This Row],[Columna1]])</f>
        <v>40549.010501682678</v>
      </c>
      <c r="P106" s="3">
        <f>O106+Tabla2[[#This Row],[P - Horas]]</f>
        <v>40549.011799759603</v>
      </c>
    </row>
    <row r="107" spans="1:16" x14ac:dyDescent="0.25">
      <c r="A107">
        <v>1000017025</v>
      </c>
      <c r="B107" s="2">
        <v>40547</v>
      </c>
      <c r="C107" s="2">
        <f t="shared" si="4"/>
        <v>40547.625</v>
      </c>
      <c r="D107">
        <v>108.6</v>
      </c>
      <c r="E107">
        <v>108.6</v>
      </c>
      <c r="F107" t="s">
        <v>5</v>
      </c>
      <c r="G107" t="s">
        <v>13</v>
      </c>
      <c r="H107" s="1" cm="1">
        <f t="array" ref="H107">_xlfn.IFS(F107="Figurado",E107/2600,F107="Mallas",E107/800,F107="Materia Prima",E107*0)/24</f>
        <v>1.7403846153846152E-3</v>
      </c>
      <c r="I107" s="2">
        <f t="shared" si="5"/>
        <v>40548.625</v>
      </c>
      <c r="J107" s="3">
        <f t="shared" si="6"/>
        <v>40547.626740384614</v>
      </c>
      <c r="K107" t="b">
        <f t="shared" si="7"/>
        <v>1</v>
      </c>
      <c r="L107" cm="1">
        <f t="array" ref="L107">SUMPRODUCT((Tabla2[[#This Row],[P - Horas]]&lt;Tabla2[P - Horas])*1,(Tabla2[[#This Row],[Columna1]]=Tabla2[Columna1])*1)+1</f>
        <v>62</v>
      </c>
      <c r="N107">
        <f>_xlfn.RANK.EQ(Tabla2[[#This Row],[Columna1]],Tabla2[Columna1],1)</f>
        <v>71</v>
      </c>
      <c r="O107" s="3">
        <f>MAX(P106,Tabla2[[#This Row],[Columna1]])</f>
        <v>40549.011799759603</v>
      </c>
      <c r="P107" s="3">
        <f>O107+Tabla2[[#This Row],[P - Horas]]</f>
        <v>40549.013540144217</v>
      </c>
    </row>
    <row r="108" spans="1:16" x14ac:dyDescent="0.25">
      <c r="A108">
        <v>1000017009</v>
      </c>
      <c r="B108" s="2">
        <v>40547</v>
      </c>
      <c r="C108" s="2">
        <f t="shared" si="4"/>
        <v>40547.625</v>
      </c>
      <c r="D108">
        <v>126</v>
      </c>
      <c r="E108">
        <v>126</v>
      </c>
      <c r="F108" t="s">
        <v>5</v>
      </c>
      <c r="G108" t="s">
        <v>14</v>
      </c>
      <c r="H108" s="1" cm="1">
        <f t="array" ref="H108">_xlfn.IFS(F108="Figurado",E108/2600,F108="Mallas",E108/800,F108="Materia Prima",E108*0)/24</f>
        <v>2.0192307692307693E-3</v>
      </c>
      <c r="I108" s="2">
        <f t="shared" si="5"/>
        <v>40548.625</v>
      </c>
      <c r="J108" s="3">
        <f t="shared" si="6"/>
        <v>40547.627019230771</v>
      </c>
      <c r="K108" t="b">
        <f t="shared" si="7"/>
        <v>1</v>
      </c>
      <c r="L108" cm="1">
        <f t="array" ref="L108">SUMPRODUCT((Tabla2[[#This Row],[P - Horas]]&lt;Tabla2[P - Horas])*1,(Tabla2[[#This Row],[Columna1]]=Tabla2[Columna1])*1)+1</f>
        <v>61</v>
      </c>
      <c r="N108">
        <f>_xlfn.RANK.EQ(Tabla2[[#This Row],[Columna1]],Tabla2[Columna1],1)</f>
        <v>71</v>
      </c>
      <c r="O108" s="3">
        <f>MAX(P107,Tabla2[[#This Row],[Columna1]])</f>
        <v>40549.013540144217</v>
      </c>
      <c r="P108" s="3">
        <f>O108+Tabla2[[#This Row],[P - Horas]]</f>
        <v>40549.015559374988</v>
      </c>
    </row>
    <row r="109" spans="1:16" x14ac:dyDescent="0.25">
      <c r="A109">
        <v>1000017021</v>
      </c>
      <c r="B109" s="2">
        <v>40547</v>
      </c>
      <c r="C109" s="2">
        <f t="shared" si="4"/>
        <v>40547.625</v>
      </c>
      <c r="D109">
        <v>143.4</v>
      </c>
      <c r="E109">
        <v>143.4</v>
      </c>
      <c r="F109" t="s">
        <v>5</v>
      </c>
      <c r="G109" t="s">
        <v>13</v>
      </c>
      <c r="H109" s="1" cm="1">
        <f t="array" ref="H109">_xlfn.IFS(F109="Figurado",E109/2600,F109="Mallas",E109/800,F109="Materia Prima",E109*0)/24</f>
        <v>2.2980769230769231E-3</v>
      </c>
      <c r="I109" s="2">
        <f t="shared" si="5"/>
        <v>40548.625</v>
      </c>
      <c r="J109" s="3">
        <f t="shared" si="6"/>
        <v>40547.627298076921</v>
      </c>
      <c r="K109" t="b">
        <f t="shared" si="7"/>
        <v>1</v>
      </c>
      <c r="L109" cm="1">
        <f t="array" ref="L109">SUMPRODUCT((Tabla2[[#This Row],[P - Horas]]&lt;Tabla2[P - Horas])*1,(Tabla2[[#This Row],[Columna1]]=Tabla2[Columna1])*1)+1</f>
        <v>60</v>
      </c>
      <c r="N109">
        <f>_xlfn.RANK.EQ(Tabla2[[#This Row],[Columna1]],Tabla2[Columna1],1)</f>
        <v>71</v>
      </c>
      <c r="O109" s="3">
        <f>MAX(P108,Tabla2[[#This Row],[Columna1]])</f>
        <v>40549.015559374988</v>
      </c>
      <c r="P109" s="3">
        <f>O109+Tabla2[[#This Row],[P - Horas]]</f>
        <v>40549.017857451909</v>
      </c>
    </row>
    <row r="110" spans="1:16" x14ac:dyDescent="0.25">
      <c r="A110">
        <v>1000017025</v>
      </c>
      <c r="B110" s="2">
        <v>40547</v>
      </c>
      <c r="C110" s="2">
        <f t="shared" si="4"/>
        <v>40547.625</v>
      </c>
      <c r="D110">
        <v>169.8</v>
      </c>
      <c r="E110">
        <v>169.8</v>
      </c>
      <c r="F110" t="s">
        <v>5</v>
      </c>
      <c r="G110" t="s">
        <v>14</v>
      </c>
      <c r="H110" s="1" cm="1">
        <f t="array" ref="H110">_xlfn.IFS(F110="Figurado",E110/2600,F110="Mallas",E110/800,F110="Materia Prima",E110*0)/24</f>
        <v>2.7211538461538467E-3</v>
      </c>
      <c r="I110" s="2">
        <f t="shared" si="5"/>
        <v>40548.625</v>
      </c>
      <c r="J110" s="3">
        <f t="shared" si="6"/>
        <v>40547.627721153847</v>
      </c>
      <c r="K110" t="b">
        <f t="shared" si="7"/>
        <v>1</v>
      </c>
      <c r="L110" cm="1">
        <f t="array" ref="L110">SUMPRODUCT((Tabla2[[#This Row],[P - Horas]]&lt;Tabla2[P - Horas])*1,(Tabla2[[#This Row],[Columna1]]=Tabla2[Columna1])*1)+1</f>
        <v>56</v>
      </c>
      <c r="N110">
        <f>_xlfn.RANK.EQ(Tabla2[[#This Row],[Columna1]],Tabla2[Columna1],1)</f>
        <v>71</v>
      </c>
      <c r="O110" s="3">
        <f>MAX(P109,Tabla2[[#This Row],[Columna1]])</f>
        <v>40549.017857451909</v>
      </c>
      <c r="P110" s="3">
        <f>O110+Tabla2[[#This Row],[P - Horas]]</f>
        <v>40549.020578605756</v>
      </c>
    </row>
    <row r="111" spans="1:16" x14ac:dyDescent="0.25">
      <c r="A111">
        <v>1000017029</v>
      </c>
      <c r="B111" s="2">
        <v>40547</v>
      </c>
      <c r="C111" s="2">
        <f t="shared" si="4"/>
        <v>40547.625</v>
      </c>
      <c r="D111">
        <v>169.8</v>
      </c>
      <c r="E111">
        <v>169.8</v>
      </c>
      <c r="F111" t="s">
        <v>5</v>
      </c>
      <c r="G111" t="s">
        <v>14</v>
      </c>
      <c r="H111" s="1" cm="1">
        <f t="array" ref="H111">_xlfn.IFS(F111="Figurado",E111/2600,F111="Mallas",E111/800,F111="Materia Prima",E111*0)/24</f>
        <v>2.7211538461538467E-3</v>
      </c>
      <c r="I111" s="2">
        <f t="shared" si="5"/>
        <v>40548.625</v>
      </c>
      <c r="J111" s="3">
        <f t="shared" si="6"/>
        <v>40547.627721153847</v>
      </c>
      <c r="K111" t="b">
        <f t="shared" si="7"/>
        <v>1</v>
      </c>
      <c r="L111" cm="1">
        <f t="array" ref="L111">SUMPRODUCT((Tabla2[[#This Row],[P - Horas]]&lt;Tabla2[P - Horas])*1,(Tabla2[[#This Row],[Columna1]]=Tabla2[Columna1])*1)+1</f>
        <v>56</v>
      </c>
      <c r="N111">
        <f>_xlfn.RANK.EQ(Tabla2[[#This Row],[Columna1]],Tabla2[Columna1],1)</f>
        <v>71</v>
      </c>
      <c r="O111" s="3">
        <f>MAX(P110,Tabla2[[#This Row],[Columna1]])</f>
        <v>40549.020578605756</v>
      </c>
      <c r="P111" s="3">
        <f>O111+Tabla2[[#This Row],[P - Horas]]</f>
        <v>40549.023299759603</v>
      </c>
    </row>
    <row r="112" spans="1:16" x14ac:dyDescent="0.25">
      <c r="A112">
        <v>1000017036</v>
      </c>
      <c r="B112" s="2">
        <v>40547</v>
      </c>
      <c r="C112" s="2">
        <f t="shared" si="4"/>
        <v>40547.625</v>
      </c>
      <c r="D112">
        <v>169.8</v>
      </c>
      <c r="E112">
        <v>169.8</v>
      </c>
      <c r="F112" t="s">
        <v>5</v>
      </c>
      <c r="G112" t="s">
        <v>14</v>
      </c>
      <c r="H112" s="1" cm="1">
        <f t="array" ref="H112">_xlfn.IFS(F112="Figurado",E112/2600,F112="Mallas",E112/800,F112="Materia Prima",E112*0)/24</f>
        <v>2.7211538461538467E-3</v>
      </c>
      <c r="I112" s="2">
        <f t="shared" si="5"/>
        <v>40548.625</v>
      </c>
      <c r="J112" s="3">
        <f t="shared" si="6"/>
        <v>40547.627721153847</v>
      </c>
      <c r="K112" t="b">
        <f t="shared" si="7"/>
        <v>1</v>
      </c>
      <c r="L112" cm="1">
        <f t="array" ref="L112">SUMPRODUCT((Tabla2[[#This Row],[P - Horas]]&lt;Tabla2[P - Horas])*1,(Tabla2[[#This Row],[Columna1]]=Tabla2[Columna1])*1)+1</f>
        <v>56</v>
      </c>
      <c r="N112">
        <f>_xlfn.RANK.EQ(Tabla2[[#This Row],[Columna1]],Tabla2[Columna1],1)</f>
        <v>71</v>
      </c>
      <c r="O112" s="3">
        <f>MAX(P111,Tabla2[[#This Row],[Columna1]])</f>
        <v>40549.023299759603</v>
      </c>
      <c r="P112" s="3">
        <f>O112+Tabla2[[#This Row],[P - Horas]]</f>
        <v>40549.02602091345</v>
      </c>
    </row>
    <row r="113" spans="1:16" x14ac:dyDescent="0.25">
      <c r="A113">
        <v>1000017042</v>
      </c>
      <c r="B113" s="2">
        <v>40547</v>
      </c>
      <c r="C113" s="2">
        <f t="shared" si="4"/>
        <v>40547.625</v>
      </c>
      <c r="D113">
        <v>169.8</v>
      </c>
      <c r="E113">
        <v>169.8</v>
      </c>
      <c r="F113" t="s">
        <v>5</v>
      </c>
      <c r="G113" t="s">
        <v>14</v>
      </c>
      <c r="H113" s="1" cm="1">
        <f t="array" ref="H113">_xlfn.IFS(F113="Figurado",E113/2600,F113="Mallas",E113/800,F113="Materia Prima",E113*0)/24</f>
        <v>2.7211538461538467E-3</v>
      </c>
      <c r="I113" s="2">
        <f t="shared" si="5"/>
        <v>40548.625</v>
      </c>
      <c r="J113" s="3">
        <f t="shared" si="6"/>
        <v>40547.627721153847</v>
      </c>
      <c r="K113" t="b">
        <f t="shared" si="7"/>
        <v>1</v>
      </c>
      <c r="L113" cm="1">
        <f t="array" ref="L113">SUMPRODUCT((Tabla2[[#This Row],[P - Horas]]&lt;Tabla2[P - Horas])*1,(Tabla2[[#This Row],[Columna1]]=Tabla2[Columna1])*1)+1</f>
        <v>56</v>
      </c>
      <c r="N113">
        <f>_xlfn.RANK.EQ(Tabla2[[#This Row],[Columna1]],Tabla2[Columna1],1)</f>
        <v>71</v>
      </c>
      <c r="O113" s="3">
        <f>MAX(P112,Tabla2[[#This Row],[Columna1]])</f>
        <v>40549.02602091345</v>
      </c>
      <c r="P113" s="3">
        <f>O113+Tabla2[[#This Row],[P - Horas]]</f>
        <v>40549.028742067298</v>
      </c>
    </row>
    <row r="114" spans="1:16" x14ac:dyDescent="0.25">
      <c r="A114">
        <v>1000017009</v>
      </c>
      <c r="B114" s="2">
        <v>40547</v>
      </c>
      <c r="C114" s="2">
        <f t="shared" si="4"/>
        <v>40547.625</v>
      </c>
      <c r="D114">
        <v>199.7</v>
      </c>
      <c r="E114">
        <v>199.7</v>
      </c>
      <c r="F114" t="s">
        <v>5</v>
      </c>
      <c r="G114" t="s">
        <v>6</v>
      </c>
      <c r="H114" s="1" cm="1">
        <f t="array" ref="H114">_xlfn.IFS(F114="Figurado",E114/2600,F114="Mallas",E114/800,F114="Materia Prima",E114*0)/24</f>
        <v>3.2003205128205126E-3</v>
      </c>
      <c r="I114" s="2">
        <f t="shared" si="5"/>
        <v>40548.625</v>
      </c>
      <c r="J114" s="3">
        <f t="shared" si="6"/>
        <v>40547.628200320512</v>
      </c>
      <c r="K114" t="b">
        <f t="shared" si="7"/>
        <v>1</v>
      </c>
      <c r="L114" cm="1">
        <f t="array" ref="L114">SUMPRODUCT((Tabla2[[#This Row],[P - Horas]]&lt;Tabla2[P - Horas])*1,(Tabla2[[#This Row],[Columna1]]=Tabla2[Columna1])*1)+1</f>
        <v>55</v>
      </c>
      <c r="N114">
        <f>_xlfn.RANK.EQ(Tabla2[[#This Row],[Columna1]],Tabla2[Columna1],1)</f>
        <v>71</v>
      </c>
      <c r="O114" s="3">
        <f>MAX(P113,Tabla2[[#This Row],[Columna1]])</f>
        <v>40549.028742067298</v>
      </c>
      <c r="P114" s="3">
        <f>O114+Tabla2[[#This Row],[P - Horas]]</f>
        <v>40549.03194238781</v>
      </c>
    </row>
    <row r="115" spans="1:16" x14ac:dyDescent="0.25">
      <c r="A115">
        <v>1000017035</v>
      </c>
      <c r="B115" s="2">
        <v>40547</v>
      </c>
      <c r="C115" s="2">
        <f t="shared" si="4"/>
        <v>40547.625</v>
      </c>
      <c r="D115">
        <v>204.5</v>
      </c>
      <c r="E115">
        <v>204.5</v>
      </c>
      <c r="F115" t="s">
        <v>5</v>
      </c>
      <c r="G115" t="s">
        <v>14</v>
      </c>
      <c r="H115" s="1" cm="1">
        <f t="array" ref="H115">_xlfn.IFS(F115="Figurado",E115/2600,F115="Mallas",E115/800,F115="Materia Prima",E115*0)/24</f>
        <v>3.2772435897435899E-3</v>
      </c>
      <c r="I115" s="2">
        <f t="shared" si="5"/>
        <v>40548.625</v>
      </c>
      <c r="J115" s="3">
        <f t="shared" si="6"/>
        <v>40547.628277243588</v>
      </c>
      <c r="K115" t="b">
        <f t="shared" si="7"/>
        <v>1</v>
      </c>
      <c r="L115" cm="1">
        <f t="array" ref="L115">SUMPRODUCT((Tabla2[[#This Row],[P - Horas]]&lt;Tabla2[P - Horas])*1,(Tabla2[[#This Row],[Columna1]]=Tabla2[Columna1])*1)+1</f>
        <v>54</v>
      </c>
      <c r="N115">
        <f>_xlfn.RANK.EQ(Tabla2[[#This Row],[Columna1]],Tabla2[Columna1],1)</f>
        <v>71</v>
      </c>
      <c r="O115" s="3">
        <f>MAX(P114,Tabla2[[#This Row],[Columna1]])</f>
        <v>40549.03194238781</v>
      </c>
      <c r="P115" s="3">
        <f>O115+Tabla2[[#This Row],[P - Horas]]</f>
        <v>40549.035219631398</v>
      </c>
    </row>
    <row r="116" spans="1:16" x14ac:dyDescent="0.25">
      <c r="A116">
        <v>1000017023</v>
      </c>
      <c r="B116" s="2">
        <v>40547</v>
      </c>
      <c r="C116" s="2">
        <f t="shared" si="4"/>
        <v>40547.625</v>
      </c>
      <c r="D116">
        <v>226.4</v>
      </c>
      <c r="E116">
        <v>226.4</v>
      </c>
      <c r="F116" t="s">
        <v>5</v>
      </c>
      <c r="G116" t="s">
        <v>6</v>
      </c>
      <c r="H116" s="1" cm="1">
        <f t="array" ref="H116">_xlfn.IFS(F116="Figurado",E116/2600,F116="Mallas",E116/800,F116="Materia Prima",E116*0)/24</f>
        <v>3.6282051282051282E-3</v>
      </c>
      <c r="I116" s="2">
        <f t="shared" si="5"/>
        <v>40548.625</v>
      </c>
      <c r="J116" s="3">
        <f t="shared" si="6"/>
        <v>40547.62862820513</v>
      </c>
      <c r="K116" t="b">
        <f t="shared" si="7"/>
        <v>1</v>
      </c>
      <c r="L116" cm="1">
        <f t="array" ref="L116">SUMPRODUCT((Tabla2[[#This Row],[P - Horas]]&lt;Tabla2[P - Horas])*1,(Tabla2[[#This Row],[Columna1]]=Tabla2[Columna1])*1)+1</f>
        <v>50</v>
      </c>
      <c r="N116">
        <f>_xlfn.RANK.EQ(Tabla2[[#This Row],[Columna1]],Tabla2[Columna1],1)</f>
        <v>71</v>
      </c>
      <c r="O116" s="3">
        <f>MAX(P115,Tabla2[[#This Row],[Columna1]])</f>
        <v>40549.035219631398</v>
      </c>
      <c r="P116" s="3">
        <f>O116+Tabla2[[#This Row],[P - Horas]]</f>
        <v>40549.038847836528</v>
      </c>
    </row>
    <row r="117" spans="1:16" x14ac:dyDescent="0.25">
      <c r="A117">
        <v>1000017026</v>
      </c>
      <c r="B117" s="2">
        <v>40547</v>
      </c>
      <c r="C117" s="2">
        <f t="shared" si="4"/>
        <v>40547.625</v>
      </c>
      <c r="D117">
        <v>226.4</v>
      </c>
      <c r="E117">
        <v>226.4</v>
      </c>
      <c r="F117" t="s">
        <v>5</v>
      </c>
      <c r="G117" t="s">
        <v>6</v>
      </c>
      <c r="H117" s="1" cm="1">
        <f t="array" ref="H117">_xlfn.IFS(F117="Figurado",E117/2600,F117="Mallas",E117/800,F117="Materia Prima",E117*0)/24</f>
        <v>3.6282051282051282E-3</v>
      </c>
      <c r="I117" s="2">
        <f t="shared" si="5"/>
        <v>40548.625</v>
      </c>
      <c r="J117" s="3">
        <f t="shared" si="6"/>
        <v>40547.62862820513</v>
      </c>
      <c r="K117" t="b">
        <f t="shared" si="7"/>
        <v>1</v>
      </c>
      <c r="L117" cm="1">
        <f t="array" ref="L117">SUMPRODUCT((Tabla2[[#This Row],[P - Horas]]&lt;Tabla2[P - Horas])*1,(Tabla2[[#This Row],[Columna1]]=Tabla2[Columna1])*1)+1</f>
        <v>50</v>
      </c>
      <c r="N117">
        <f>_xlfn.RANK.EQ(Tabla2[[#This Row],[Columna1]],Tabla2[Columna1],1)</f>
        <v>71</v>
      </c>
      <c r="O117" s="3">
        <f>MAX(P116,Tabla2[[#This Row],[Columna1]])</f>
        <v>40549.038847836528</v>
      </c>
      <c r="P117" s="3">
        <f>O117+Tabla2[[#This Row],[P - Horas]]</f>
        <v>40549.042476041657</v>
      </c>
    </row>
    <row r="118" spans="1:16" x14ac:dyDescent="0.25">
      <c r="A118">
        <v>1000017031</v>
      </c>
      <c r="B118" s="2">
        <v>40547</v>
      </c>
      <c r="C118" s="2">
        <f t="shared" si="4"/>
        <v>40547.625</v>
      </c>
      <c r="D118">
        <v>226.4</v>
      </c>
      <c r="E118">
        <v>226.4</v>
      </c>
      <c r="F118" t="s">
        <v>5</v>
      </c>
      <c r="G118" t="s">
        <v>6</v>
      </c>
      <c r="H118" s="1" cm="1">
        <f t="array" ref="H118">_xlfn.IFS(F118="Figurado",E118/2600,F118="Mallas",E118/800,F118="Materia Prima",E118*0)/24</f>
        <v>3.6282051282051282E-3</v>
      </c>
      <c r="I118" s="2">
        <f t="shared" si="5"/>
        <v>40548.625</v>
      </c>
      <c r="J118" s="3">
        <f t="shared" si="6"/>
        <v>40547.62862820513</v>
      </c>
      <c r="K118" t="b">
        <f t="shared" si="7"/>
        <v>1</v>
      </c>
      <c r="L118" cm="1">
        <f t="array" ref="L118">SUMPRODUCT((Tabla2[[#This Row],[P - Horas]]&lt;Tabla2[P - Horas])*1,(Tabla2[[#This Row],[Columna1]]=Tabla2[Columna1])*1)+1</f>
        <v>50</v>
      </c>
      <c r="N118">
        <f>_xlfn.RANK.EQ(Tabla2[[#This Row],[Columna1]],Tabla2[Columna1],1)</f>
        <v>71</v>
      </c>
      <c r="O118" s="3">
        <f>MAX(P117,Tabla2[[#This Row],[Columna1]])</f>
        <v>40549.042476041657</v>
      </c>
      <c r="P118" s="3">
        <f>O118+Tabla2[[#This Row],[P - Horas]]</f>
        <v>40549.046104246787</v>
      </c>
    </row>
    <row r="119" spans="1:16" x14ac:dyDescent="0.25">
      <c r="A119">
        <v>1000017039</v>
      </c>
      <c r="B119" s="2">
        <v>40547</v>
      </c>
      <c r="C119" s="2">
        <f t="shared" si="4"/>
        <v>40547.625</v>
      </c>
      <c r="D119">
        <v>226.4</v>
      </c>
      <c r="E119">
        <v>226.4</v>
      </c>
      <c r="F119" t="s">
        <v>5</v>
      </c>
      <c r="G119" t="s">
        <v>6</v>
      </c>
      <c r="H119" s="1" cm="1">
        <f t="array" ref="H119">_xlfn.IFS(F119="Figurado",E119/2600,F119="Mallas",E119/800,F119="Materia Prima",E119*0)/24</f>
        <v>3.6282051282051282E-3</v>
      </c>
      <c r="I119" s="2">
        <f t="shared" si="5"/>
        <v>40548.625</v>
      </c>
      <c r="J119" s="3">
        <f t="shared" si="6"/>
        <v>40547.62862820513</v>
      </c>
      <c r="K119" t="b">
        <f t="shared" si="7"/>
        <v>1</v>
      </c>
      <c r="L119" cm="1">
        <f t="array" ref="L119">SUMPRODUCT((Tabla2[[#This Row],[P - Horas]]&lt;Tabla2[P - Horas])*1,(Tabla2[[#This Row],[Columna1]]=Tabla2[Columna1])*1)+1</f>
        <v>50</v>
      </c>
      <c r="N119">
        <f>_xlfn.RANK.EQ(Tabla2[[#This Row],[Columna1]],Tabla2[Columna1],1)</f>
        <v>71</v>
      </c>
      <c r="O119" s="3">
        <f>MAX(P118,Tabla2[[#This Row],[Columna1]])</f>
        <v>40549.046104246787</v>
      </c>
      <c r="P119" s="3">
        <f>O119+Tabla2[[#This Row],[P - Horas]]</f>
        <v>40549.049732451916</v>
      </c>
    </row>
    <row r="120" spans="1:16" x14ac:dyDescent="0.25">
      <c r="A120">
        <v>1000017050</v>
      </c>
      <c r="B120" s="2">
        <v>40547</v>
      </c>
      <c r="C120" s="2">
        <f t="shared" si="4"/>
        <v>40547.625</v>
      </c>
      <c r="D120">
        <v>231.3</v>
      </c>
      <c r="E120">
        <v>231.3</v>
      </c>
      <c r="F120" t="s">
        <v>5</v>
      </c>
      <c r="G120" t="s">
        <v>7</v>
      </c>
      <c r="H120" s="1" cm="1">
        <f t="array" ref="H120">_xlfn.IFS(F120="Figurado",E120/2600,F120="Mallas",E120/800,F120="Materia Prima",E120*0)/24</f>
        <v>3.7067307692307695E-3</v>
      </c>
      <c r="I120" s="2">
        <f t="shared" si="5"/>
        <v>40548.625</v>
      </c>
      <c r="J120" s="3">
        <f t="shared" si="6"/>
        <v>40547.628706730771</v>
      </c>
      <c r="K120" t="b">
        <f t="shared" si="7"/>
        <v>1</v>
      </c>
      <c r="L120" cm="1">
        <f t="array" ref="L120">SUMPRODUCT((Tabla2[[#This Row],[P - Horas]]&lt;Tabla2[P - Horas])*1,(Tabla2[[#This Row],[Columna1]]=Tabla2[Columna1])*1)+1</f>
        <v>49</v>
      </c>
      <c r="N120">
        <f>_xlfn.RANK.EQ(Tabla2[[#This Row],[Columna1]],Tabla2[Columna1],1)</f>
        <v>71</v>
      </c>
      <c r="O120" s="3">
        <f>MAX(P119,Tabla2[[#This Row],[Columna1]])</f>
        <v>40549.049732451916</v>
      </c>
      <c r="P120" s="3">
        <f>O120+Tabla2[[#This Row],[P - Horas]]</f>
        <v>40549.053439182688</v>
      </c>
    </row>
    <row r="121" spans="1:16" x14ac:dyDescent="0.25">
      <c r="A121">
        <v>1000017041</v>
      </c>
      <c r="B121" s="2">
        <v>40547</v>
      </c>
      <c r="C121" s="2">
        <f t="shared" si="4"/>
        <v>40547.625</v>
      </c>
      <c r="D121">
        <v>237.3</v>
      </c>
      <c r="E121">
        <v>237.3</v>
      </c>
      <c r="F121" t="s">
        <v>5</v>
      </c>
      <c r="G121" t="s">
        <v>14</v>
      </c>
      <c r="H121" s="1" cm="1">
        <f t="array" ref="H121">_xlfn.IFS(F121="Figurado",E121/2600,F121="Mallas",E121/800,F121="Materia Prima",E121*0)/24</f>
        <v>3.8028846153846155E-3</v>
      </c>
      <c r="I121" s="2">
        <f t="shared" si="5"/>
        <v>40548.625</v>
      </c>
      <c r="J121" s="3">
        <f t="shared" si="6"/>
        <v>40547.628802884617</v>
      </c>
      <c r="K121" t="b">
        <f t="shared" si="7"/>
        <v>1</v>
      </c>
      <c r="L121" cm="1">
        <f t="array" ref="L121">SUMPRODUCT((Tabla2[[#This Row],[P - Horas]]&lt;Tabla2[P - Horas])*1,(Tabla2[[#This Row],[Columna1]]=Tabla2[Columna1])*1)+1</f>
        <v>48</v>
      </c>
      <c r="N121">
        <f>_xlfn.RANK.EQ(Tabla2[[#This Row],[Columna1]],Tabla2[Columna1],1)</f>
        <v>71</v>
      </c>
      <c r="O121" s="3">
        <f>MAX(P120,Tabla2[[#This Row],[Columna1]])</f>
        <v>40549.053439182688</v>
      </c>
      <c r="P121" s="3">
        <f>O121+Tabla2[[#This Row],[P - Horas]]</f>
        <v>40549.057242067305</v>
      </c>
    </row>
    <row r="122" spans="1:16" x14ac:dyDescent="0.25">
      <c r="A122">
        <v>1000017029</v>
      </c>
      <c r="B122" s="2">
        <v>40547</v>
      </c>
      <c r="C122" s="2">
        <f t="shared" si="4"/>
        <v>40547.625</v>
      </c>
      <c r="D122">
        <v>240.1</v>
      </c>
      <c r="E122">
        <v>240.1</v>
      </c>
      <c r="F122" t="s">
        <v>5</v>
      </c>
      <c r="G122" t="s">
        <v>13</v>
      </c>
      <c r="H122" s="1" cm="1">
        <f t="array" ref="H122">_xlfn.IFS(F122="Figurado",E122/2600,F122="Mallas",E122/800,F122="Materia Prima",E122*0)/24</f>
        <v>3.8477564102564099E-3</v>
      </c>
      <c r="I122" s="2">
        <f t="shared" si="5"/>
        <v>40548.625</v>
      </c>
      <c r="J122" s="3">
        <f t="shared" si="6"/>
        <v>40547.628847756409</v>
      </c>
      <c r="K122" t="b">
        <f t="shared" si="7"/>
        <v>1</v>
      </c>
      <c r="L122" cm="1">
        <f t="array" ref="L122">SUMPRODUCT((Tabla2[[#This Row],[P - Horas]]&lt;Tabla2[P - Horas])*1,(Tabla2[[#This Row],[Columna1]]=Tabla2[Columna1])*1)+1</f>
        <v>45</v>
      </c>
      <c r="N122">
        <f>_xlfn.RANK.EQ(Tabla2[[#This Row],[Columna1]],Tabla2[Columna1],1)</f>
        <v>71</v>
      </c>
      <c r="O122" s="3">
        <f>MAX(P121,Tabla2[[#This Row],[Columna1]])</f>
        <v>40549.057242067305</v>
      </c>
      <c r="P122" s="3">
        <f>O122+Tabla2[[#This Row],[P - Horas]]</f>
        <v>40549.061089823714</v>
      </c>
    </row>
    <row r="123" spans="1:16" x14ac:dyDescent="0.25">
      <c r="A123">
        <v>1000017036</v>
      </c>
      <c r="B123" s="2">
        <v>40547</v>
      </c>
      <c r="C123" s="2">
        <f t="shared" si="4"/>
        <v>40547.625</v>
      </c>
      <c r="D123">
        <v>240.1</v>
      </c>
      <c r="E123">
        <v>240.1</v>
      </c>
      <c r="F123" t="s">
        <v>5</v>
      </c>
      <c r="G123" t="s">
        <v>13</v>
      </c>
      <c r="H123" s="1" cm="1">
        <f t="array" ref="H123">_xlfn.IFS(F123="Figurado",E123/2600,F123="Mallas",E123/800,F123="Materia Prima",E123*0)/24</f>
        <v>3.8477564102564099E-3</v>
      </c>
      <c r="I123" s="2">
        <f t="shared" si="5"/>
        <v>40548.625</v>
      </c>
      <c r="J123" s="3">
        <f t="shared" si="6"/>
        <v>40547.628847756409</v>
      </c>
      <c r="K123" t="b">
        <f t="shared" si="7"/>
        <v>1</v>
      </c>
      <c r="L123" cm="1">
        <f t="array" ref="L123">SUMPRODUCT((Tabla2[[#This Row],[P - Horas]]&lt;Tabla2[P - Horas])*1,(Tabla2[[#This Row],[Columna1]]=Tabla2[Columna1])*1)+1</f>
        <v>45</v>
      </c>
      <c r="N123">
        <f>_xlfn.RANK.EQ(Tabla2[[#This Row],[Columna1]],Tabla2[Columna1],1)</f>
        <v>71</v>
      </c>
      <c r="O123" s="3">
        <f>MAX(P122,Tabla2[[#This Row],[Columna1]])</f>
        <v>40549.061089823714</v>
      </c>
      <c r="P123" s="3">
        <f>O123+Tabla2[[#This Row],[P - Horas]]</f>
        <v>40549.064937580122</v>
      </c>
    </row>
    <row r="124" spans="1:16" x14ac:dyDescent="0.25">
      <c r="A124">
        <v>1000017042</v>
      </c>
      <c r="B124" s="2">
        <v>40547</v>
      </c>
      <c r="C124" s="2">
        <f t="shared" si="4"/>
        <v>40547.625</v>
      </c>
      <c r="D124">
        <v>240.1</v>
      </c>
      <c r="E124">
        <v>240.1</v>
      </c>
      <c r="F124" t="s">
        <v>5</v>
      </c>
      <c r="G124" t="s">
        <v>13</v>
      </c>
      <c r="H124" s="1" cm="1">
        <f t="array" ref="H124">_xlfn.IFS(F124="Figurado",E124/2600,F124="Mallas",E124/800,F124="Materia Prima",E124*0)/24</f>
        <v>3.8477564102564099E-3</v>
      </c>
      <c r="I124" s="2">
        <f t="shared" si="5"/>
        <v>40548.625</v>
      </c>
      <c r="J124" s="3">
        <f t="shared" si="6"/>
        <v>40547.628847756409</v>
      </c>
      <c r="K124" t="b">
        <f t="shared" si="7"/>
        <v>1</v>
      </c>
      <c r="L124" cm="1">
        <f t="array" ref="L124">SUMPRODUCT((Tabla2[[#This Row],[P - Horas]]&lt;Tabla2[P - Horas])*1,(Tabla2[[#This Row],[Columna1]]=Tabla2[Columna1])*1)+1</f>
        <v>45</v>
      </c>
      <c r="N124">
        <f>_xlfn.RANK.EQ(Tabla2[[#This Row],[Columna1]],Tabla2[Columna1],1)</f>
        <v>71</v>
      </c>
      <c r="O124" s="3">
        <f>MAX(P123,Tabla2[[#This Row],[Columna1]])</f>
        <v>40549.064937580122</v>
      </c>
      <c r="P124" s="3">
        <f>O124+Tabla2[[#This Row],[P - Horas]]</f>
        <v>40549.068785336531</v>
      </c>
    </row>
    <row r="125" spans="1:16" x14ac:dyDescent="0.25">
      <c r="A125">
        <v>1000017009</v>
      </c>
      <c r="B125" s="2">
        <v>40547</v>
      </c>
      <c r="C125" s="2">
        <f t="shared" si="4"/>
        <v>40547.625</v>
      </c>
      <c r="D125">
        <v>275.2</v>
      </c>
      <c r="E125">
        <v>275.2</v>
      </c>
      <c r="F125" t="s">
        <v>5</v>
      </c>
      <c r="G125" t="s">
        <v>13</v>
      </c>
      <c r="H125" s="1" cm="1">
        <f t="array" ref="H125">_xlfn.IFS(F125="Figurado",E125/2600,F125="Mallas",E125/800,F125="Materia Prima",E125*0)/24</f>
        <v>4.41025641025641E-3</v>
      </c>
      <c r="I125" s="2">
        <f t="shared" si="5"/>
        <v>40548.625</v>
      </c>
      <c r="J125" s="3">
        <f t="shared" si="6"/>
        <v>40547.629410256413</v>
      </c>
      <c r="K125" t="b">
        <f t="shared" si="7"/>
        <v>1</v>
      </c>
      <c r="L125" cm="1">
        <f t="array" ref="L125">SUMPRODUCT((Tabla2[[#This Row],[P - Horas]]&lt;Tabla2[P - Horas])*1,(Tabla2[[#This Row],[Columna1]]=Tabla2[Columna1])*1)+1</f>
        <v>44</v>
      </c>
      <c r="N125">
        <f>_xlfn.RANK.EQ(Tabla2[[#This Row],[Columna1]],Tabla2[Columna1],1)</f>
        <v>71</v>
      </c>
      <c r="O125" s="3">
        <f>MAX(P124,Tabla2[[#This Row],[Columna1]])</f>
        <v>40549.068785336531</v>
      </c>
      <c r="P125" s="3">
        <f>O125+Tabla2[[#This Row],[P - Horas]]</f>
        <v>40549.073195592944</v>
      </c>
    </row>
    <row r="126" spans="1:16" x14ac:dyDescent="0.25">
      <c r="A126">
        <v>1000017024</v>
      </c>
      <c r="B126" s="2">
        <v>40547</v>
      </c>
      <c r="C126" s="2">
        <f t="shared" si="4"/>
        <v>40547.625</v>
      </c>
      <c r="D126">
        <v>287.39999999999998</v>
      </c>
      <c r="E126">
        <v>287.39999999999998</v>
      </c>
      <c r="F126" t="s">
        <v>5</v>
      </c>
      <c r="G126" t="s">
        <v>14</v>
      </c>
      <c r="H126" s="1" cm="1">
        <f t="array" ref="H126">_xlfn.IFS(F126="Figurado",E126/2600,F126="Mallas",E126/800,F126="Materia Prima",E126*0)/24</f>
        <v>4.6057692307692301E-3</v>
      </c>
      <c r="I126" s="2">
        <f t="shared" si="5"/>
        <v>40548.625</v>
      </c>
      <c r="J126" s="3">
        <f t="shared" si="6"/>
        <v>40547.629605769231</v>
      </c>
      <c r="K126" t="b">
        <f t="shared" si="7"/>
        <v>1</v>
      </c>
      <c r="L126" cm="1">
        <f t="array" ref="L126">SUMPRODUCT((Tabla2[[#This Row],[P - Horas]]&lt;Tabla2[P - Horas])*1,(Tabla2[[#This Row],[Columna1]]=Tabla2[Columna1])*1)+1</f>
        <v>43</v>
      </c>
      <c r="N126">
        <f>_xlfn.RANK.EQ(Tabla2[[#This Row],[Columna1]],Tabla2[Columna1],1)</f>
        <v>71</v>
      </c>
      <c r="O126" s="3">
        <f>MAX(P125,Tabla2[[#This Row],[Columna1]])</f>
        <v>40549.073195592944</v>
      </c>
      <c r="P126" s="3">
        <f>O126+Tabla2[[#This Row],[P - Horas]]</f>
        <v>40549.077801362175</v>
      </c>
    </row>
    <row r="127" spans="1:16" x14ac:dyDescent="0.25">
      <c r="A127">
        <v>1000017051</v>
      </c>
      <c r="B127" s="2">
        <v>40547</v>
      </c>
      <c r="C127" s="2">
        <f t="shared" si="4"/>
        <v>40547.625</v>
      </c>
      <c r="D127">
        <v>304</v>
      </c>
      <c r="E127">
        <v>304</v>
      </c>
      <c r="F127" t="s">
        <v>5</v>
      </c>
      <c r="G127" t="s">
        <v>14</v>
      </c>
      <c r="H127" s="1" cm="1">
        <f t="array" ref="H127">_xlfn.IFS(F127="Figurado",E127/2600,F127="Mallas",E127/800,F127="Materia Prima",E127*0)/24</f>
        <v>4.871794871794872E-3</v>
      </c>
      <c r="I127" s="2">
        <f t="shared" si="5"/>
        <v>40548.625</v>
      </c>
      <c r="J127" s="3">
        <f t="shared" si="6"/>
        <v>40547.629871794874</v>
      </c>
      <c r="K127" t="b">
        <f t="shared" si="7"/>
        <v>1</v>
      </c>
      <c r="L127" cm="1">
        <f t="array" ref="L127">SUMPRODUCT((Tabla2[[#This Row],[P - Horas]]&lt;Tabla2[P - Horas])*1,(Tabla2[[#This Row],[Columna1]]=Tabla2[Columna1])*1)+1</f>
        <v>41</v>
      </c>
      <c r="N127">
        <f>_xlfn.RANK.EQ(Tabla2[[#This Row],[Columna1]],Tabla2[Columna1],1)</f>
        <v>71</v>
      </c>
      <c r="O127" s="3">
        <f>MAX(P126,Tabla2[[#This Row],[Columna1]])</f>
        <v>40549.077801362175</v>
      </c>
      <c r="P127" s="3">
        <f>O127+Tabla2[[#This Row],[P - Horas]]</f>
        <v>40549.082673157049</v>
      </c>
    </row>
    <row r="128" spans="1:16" x14ac:dyDescent="0.25">
      <c r="A128">
        <v>1000017053</v>
      </c>
      <c r="B128" s="2">
        <v>40547</v>
      </c>
      <c r="C128" s="2">
        <f t="shared" si="4"/>
        <v>40547.625</v>
      </c>
      <c r="D128">
        <v>304</v>
      </c>
      <c r="E128">
        <v>304</v>
      </c>
      <c r="F128" t="s">
        <v>5</v>
      </c>
      <c r="G128" t="s">
        <v>14</v>
      </c>
      <c r="H128" s="1" cm="1">
        <f t="array" ref="H128">_xlfn.IFS(F128="Figurado",E128/2600,F128="Mallas",E128/800,F128="Materia Prima",E128*0)/24</f>
        <v>4.871794871794872E-3</v>
      </c>
      <c r="I128" s="2">
        <f t="shared" si="5"/>
        <v>40548.625</v>
      </c>
      <c r="J128" s="3">
        <f t="shared" si="6"/>
        <v>40547.629871794874</v>
      </c>
      <c r="K128" t="b">
        <f t="shared" si="7"/>
        <v>1</v>
      </c>
      <c r="L128" cm="1">
        <f t="array" ref="L128">SUMPRODUCT((Tabla2[[#This Row],[P - Horas]]&lt;Tabla2[P - Horas])*1,(Tabla2[[#This Row],[Columna1]]=Tabla2[Columna1])*1)+1</f>
        <v>41</v>
      </c>
      <c r="N128">
        <f>_xlfn.RANK.EQ(Tabla2[[#This Row],[Columna1]],Tabla2[Columna1],1)</f>
        <v>71</v>
      </c>
      <c r="O128" s="3">
        <f>MAX(P127,Tabla2[[#This Row],[Columna1]])</f>
        <v>40549.082673157049</v>
      </c>
      <c r="P128" s="3">
        <f>O128+Tabla2[[#This Row],[P - Horas]]</f>
        <v>40549.087544951923</v>
      </c>
    </row>
    <row r="129" spans="1:16" x14ac:dyDescent="0.25">
      <c r="A129">
        <v>1000017010</v>
      </c>
      <c r="B129" s="2">
        <v>40547</v>
      </c>
      <c r="C129" s="2">
        <f t="shared" si="4"/>
        <v>40547.625</v>
      </c>
      <c r="D129">
        <v>307.89999999999998</v>
      </c>
      <c r="E129">
        <v>307.89999999999998</v>
      </c>
      <c r="F129" t="s">
        <v>5</v>
      </c>
      <c r="G129" t="s">
        <v>6</v>
      </c>
      <c r="H129" s="1" cm="1">
        <f t="array" ref="H129">_xlfn.IFS(F129="Figurado",E129/2600,F129="Mallas",E129/800,F129="Materia Prima",E129*0)/24</f>
        <v>4.9342948717948712E-3</v>
      </c>
      <c r="I129" s="2">
        <f t="shared" si="5"/>
        <v>40548.625</v>
      </c>
      <c r="J129" s="3">
        <f t="shared" si="6"/>
        <v>40547.62993429487</v>
      </c>
      <c r="K129" t="b">
        <f t="shared" si="7"/>
        <v>1</v>
      </c>
      <c r="L129" cm="1">
        <f t="array" ref="L129">SUMPRODUCT((Tabla2[[#This Row],[P - Horas]]&lt;Tabla2[P - Horas])*1,(Tabla2[[#This Row],[Columna1]]=Tabla2[Columna1])*1)+1</f>
        <v>40</v>
      </c>
      <c r="N129">
        <f>_xlfn.RANK.EQ(Tabla2[[#This Row],[Columna1]],Tabla2[Columna1],1)</f>
        <v>71</v>
      </c>
      <c r="O129" s="3">
        <f>MAX(P128,Tabla2[[#This Row],[Columna1]])</f>
        <v>40549.087544951923</v>
      </c>
      <c r="P129" s="3">
        <f>O129+Tabla2[[#This Row],[P - Horas]]</f>
        <v>40549.092479246792</v>
      </c>
    </row>
    <row r="130" spans="1:16" x14ac:dyDescent="0.25">
      <c r="A130">
        <v>1000017008</v>
      </c>
      <c r="B130" s="2">
        <v>40547</v>
      </c>
      <c r="C130" s="2">
        <f t="shared" ref="C130:C193" si="8">B130+15/24</f>
        <v>40547.625</v>
      </c>
      <c r="D130">
        <v>312</v>
      </c>
      <c r="E130">
        <v>312</v>
      </c>
      <c r="F130" t="s">
        <v>5</v>
      </c>
      <c r="G130" t="s">
        <v>14</v>
      </c>
      <c r="H130" s="1" cm="1">
        <f t="array" ref="H130">_xlfn.IFS(F130="Figurado",E130/2600,F130="Mallas",E130/800,F130="Materia Prima",E130*0)/24</f>
        <v>5.0000000000000001E-3</v>
      </c>
      <c r="I130" s="2">
        <f t="shared" ref="I130:I193" si="9">IF(OR(WEEKDAY(C130)=1,WEEKDAY(C130+1)=1),C130+2,C130+1)</f>
        <v>40548.625</v>
      </c>
      <c r="J130" s="3">
        <f t="shared" ref="J130:J193" si="10">H130+C130</f>
        <v>40547.629999999997</v>
      </c>
      <c r="K130" t="b">
        <f t="shared" ref="K130:K193" si="11">I130&gt;=J130</f>
        <v>1</v>
      </c>
      <c r="L130" cm="1">
        <f t="array" ref="L130">SUMPRODUCT((Tabla2[[#This Row],[P - Horas]]&lt;Tabla2[P - Horas])*1,(Tabla2[[#This Row],[Columna1]]=Tabla2[Columna1])*1)+1</f>
        <v>39</v>
      </c>
      <c r="N130">
        <f>_xlfn.RANK.EQ(Tabla2[[#This Row],[Columna1]],Tabla2[Columna1],1)</f>
        <v>71</v>
      </c>
      <c r="O130" s="3">
        <f>MAX(P129,Tabla2[[#This Row],[Columna1]])</f>
        <v>40549.092479246792</v>
      </c>
      <c r="P130" s="3">
        <f>O130+Tabla2[[#This Row],[P - Horas]]</f>
        <v>40549.09747924679</v>
      </c>
    </row>
    <row r="131" spans="1:16" x14ac:dyDescent="0.25">
      <c r="A131">
        <v>1000017050</v>
      </c>
      <c r="B131" s="2">
        <v>40547</v>
      </c>
      <c r="C131" s="2">
        <f t="shared" si="8"/>
        <v>40547.625</v>
      </c>
      <c r="D131">
        <v>322.60000000000002</v>
      </c>
      <c r="E131">
        <v>322.60000000000002</v>
      </c>
      <c r="F131" t="s">
        <v>5</v>
      </c>
      <c r="G131" t="s">
        <v>6</v>
      </c>
      <c r="H131" s="1" cm="1">
        <f t="array" ref="H131">_xlfn.IFS(F131="Figurado",E131/2600,F131="Mallas",E131/800,F131="Materia Prima",E131*0)/24</f>
        <v>5.1698717948717955E-3</v>
      </c>
      <c r="I131" s="2">
        <f t="shared" si="9"/>
        <v>40548.625</v>
      </c>
      <c r="J131" s="3">
        <f t="shared" si="10"/>
        <v>40547.630169871794</v>
      </c>
      <c r="K131" t="b">
        <f t="shared" si="11"/>
        <v>1</v>
      </c>
      <c r="L131" cm="1">
        <f t="array" ref="L131">SUMPRODUCT((Tabla2[[#This Row],[P - Horas]]&lt;Tabla2[P - Horas])*1,(Tabla2[[#This Row],[Columna1]]=Tabla2[Columna1])*1)+1</f>
        <v>38</v>
      </c>
      <c r="N131">
        <f>_xlfn.RANK.EQ(Tabla2[[#This Row],[Columna1]],Tabla2[Columna1],1)</f>
        <v>71</v>
      </c>
      <c r="O131" s="3">
        <f>MAX(P130,Tabla2[[#This Row],[Columna1]])</f>
        <v>40549.09747924679</v>
      </c>
      <c r="P131" s="3">
        <f>O131+Tabla2[[#This Row],[P - Horas]]</f>
        <v>40549.102649118584</v>
      </c>
    </row>
    <row r="132" spans="1:16" x14ac:dyDescent="0.25">
      <c r="A132">
        <v>1000017050</v>
      </c>
      <c r="B132" s="2">
        <v>40547</v>
      </c>
      <c r="C132" s="2">
        <f t="shared" si="8"/>
        <v>40547.625</v>
      </c>
      <c r="D132">
        <v>333.6</v>
      </c>
      <c r="E132">
        <v>333.6</v>
      </c>
      <c r="F132" t="s">
        <v>5</v>
      </c>
      <c r="G132" t="s">
        <v>9</v>
      </c>
      <c r="H132" s="1" cm="1">
        <f t="array" ref="H132">_xlfn.IFS(F132="Figurado",E132/2600,F132="Mallas",E132/800,F132="Materia Prima",E132*0)/24</f>
        <v>5.3461538461538468E-3</v>
      </c>
      <c r="I132" s="2">
        <f t="shared" si="9"/>
        <v>40548.625</v>
      </c>
      <c r="J132" s="3">
        <f t="shared" si="10"/>
        <v>40547.630346153848</v>
      </c>
      <c r="K132" t="b">
        <f t="shared" si="11"/>
        <v>1</v>
      </c>
      <c r="L132" cm="1">
        <f t="array" ref="L132">SUMPRODUCT((Tabla2[[#This Row],[P - Horas]]&lt;Tabla2[P - Horas])*1,(Tabla2[[#This Row],[Columna1]]=Tabla2[Columna1])*1)+1</f>
        <v>37</v>
      </c>
      <c r="N132">
        <f>_xlfn.RANK.EQ(Tabla2[[#This Row],[Columna1]],Tabla2[Columna1],1)</f>
        <v>71</v>
      </c>
      <c r="O132" s="3">
        <f>MAX(P131,Tabla2[[#This Row],[Columna1]])</f>
        <v>40549.102649118584</v>
      </c>
      <c r="P132" s="3">
        <f>O132+Tabla2[[#This Row],[P - Horas]]</f>
        <v>40549.107995272432</v>
      </c>
    </row>
    <row r="133" spans="1:16" x14ac:dyDescent="0.25">
      <c r="A133">
        <v>1000017019</v>
      </c>
      <c r="B133" s="2">
        <v>40547</v>
      </c>
      <c r="C133" s="2">
        <f t="shared" si="8"/>
        <v>40547.625</v>
      </c>
      <c r="D133">
        <v>337.3</v>
      </c>
      <c r="E133">
        <v>337.3</v>
      </c>
      <c r="F133" t="s">
        <v>5</v>
      </c>
      <c r="G133" t="s">
        <v>13</v>
      </c>
      <c r="H133" s="1" cm="1">
        <f t="array" ref="H133">_xlfn.IFS(F133="Figurado",E133/2600,F133="Mallas",E133/800,F133="Materia Prima",E133*0)/24</f>
        <v>5.405448717948718E-3</v>
      </c>
      <c r="I133" s="2">
        <f t="shared" si="9"/>
        <v>40548.625</v>
      </c>
      <c r="J133" s="3">
        <f t="shared" si="10"/>
        <v>40547.630405448719</v>
      </c>
      <c r="K133" t="b">
        <f t="shared" si="11"/>
        <v>1</v>
      </c>
      <c r="L133" cm="1">
        <f t="array" ref="L133">SUMPRODUCT((Tabla2[[#This Row],[P - Horas]]&lt;Tabla2[P - Horas])*1,(Tabla2[[#This Row],[Columna1]]=Tabla2[Columna1])*1)+1</f>
        <v>36</v>
      </c>
      <c r="N133">
        <f>_xlfn.RANK.EQ(Tabla2[[#This Row],[Columna1]],Tabla2[Columna1],1)</f>
        <v>71</v>
      </c>
      <c r="O133" s="3">
        <f>MAX(P132,Tabla2[[#This Row],[Columna1]])</f>
        <v>40549.107995272432</v>
      </c>
      <c r="P133" s="3">
        <f>O133+Tabla2[[#This Row],[P - Horas]]</f>
        <v>40549.113400721151</v>
      </c>
    </row>
    <row r="134" spans="1:16" x14ac:dyDescent="0.25">
      <c r="A134">
        <v>1000017051</v>
      </c>
      <c r="B134" s="2">
        <v>40547</v>
      </c>
      <c r="C134" s="2">
        <f t="shared" si="8"/>
        <v>40547.625</v>
      </c>
      <c r="D134">
        <v>382.3</v>
      </c>
      <c r="E134">
        <v>382.3</v>
      </c>
      <c r="F134" t="s">
        <v>5</v>
      </c>
      <c r="G134" t="s">
        <v>13</v>
      </c>
      <c r="H134" s="1" cm="1">
        <f t="array" ref="H134">_xlfn.IFS(F134="Figurado",E134/2600,F134="Mallas",E134/800,F134="Materia Prima",E134*0)/24</f>
        <v>6.1266025641025642E-3</v>
      </c>
      <c r="I134" s="2">
        <f t="shared" si="9"/>
        <v>40548.625</v>
      </c>
      <c r="J134" s="3">
        <f t="shared" si="10"/>
        <v>40547.631126602566</v>
      </c>
      <c r="K134" t="b">
        <f t="shared" si="11"/>
        <v>1</v>
      </c>
      <c r="L134" cm="1">
        <f t="array" ref="L134">SUMPRODUCT((Tabla2[[#This Row],[P - Horas]]&lt;Tabla2[P - Horas])*1,(Tabla2[[#This Row],[Columna1]]=Tabla2[Columna1])*1)+1</f>
        <v>34</v>
      </c>
      <c r="N134">
        <f>_xlfn.RANK.EQ(Tabla2[[#This Row],[Columna1]],Tabla2[Columna1],1)</f>
        <v>71</v>
      </c>
      <c r="O134" s="3">
        <f>MAX(P133,Tabla2[[#This Row],[Columna1]])</f>
        <v>40549.113400721151</v>
      </c>
      <c r="P134" s="3">
        <f>O134+Tabla2[[#This Row],[P - Horas]]</f>
        <v>40549.119527323717</v>
      </c>
    </row>
    <row r="135" spans="1:16" x14ac:dyDescent="0.25">
      <c r="A135">
        <v>1000017053</v>
      </c>
      <c r="B135" s="2">
        <v>40547</v>
      </c>
      <c r="C135" s="2">
        <f t="shared" si="8"/>
        <v>40547.625</v>
      </c>
      <c r="D135">
        <v>382.3</v>
      </c>
      <c r="E135">
        <v>382.3</v>
      </c>
      <c r="F135" t="s">
        <v>5</v>
      </c>
      <c r="G135" t="s">
        <v>13</v>
      </c>
      <c r="H135" s="1" cm="1">
        <f t="array" ref="H135">_xlfn.IFS(F135="Figurado",E135/2600,F135="Mallas",E135/800,F135="Materia Prima",E135*0)/24</f>
        <v>6.1266025641025642E-3</v>
      </c>
      <c r="I135" s="2">
        <f t="shared" si="9"/>
        <v>40548.625</v>
      </c>
      <c r="J135" s="3">
        <f t="shared" si="10"/>
        <v>40547.631126602566</v>
      </c>
      <c r="K135" t="b">
        <f t="shared" si="11"/>
        <v>1</v>
      </c>
      <c r="L135" cm="1">
        <f t="array" ref="L135">SUMPRODUCT((Tabla2[[#This Row],[P - Horas]]&lt;Tabla2[P - Horas])*1,(Tabla2[[#This Row],[Columna1]]=Tabla2[Columna1])*1)+1</f>
        <v>34</v>
      </c>
      <c r="N135">
        <f>_xlfn.RANK.EQ(Tabla2[[#This Row],[Columna1]],Tabla2[Columna1],1)</f>
        <v>71</v>
      </c>
      <c r="O135" s="3">
        <f>MAX(P134,Tabla2[[#This Row],[Columna1]])</f>
        <v>40549.119527323717</v>
      </c>
      <c r="P135" s="3">
        <f>O135+Tabla2[[#This Row],[P - Horas]]</f>
        <v>40549.125653926283</v>
      </c>
    </row>
    <row r="136" spans="1:16" x14ac:dyDescent="0.25">
      <c r="A136">
        <v>1000017010</v>
      </c>
      <c r="B136" s="2">
        <v>40547</v>
      </c>
      <c r="C136" s="2">
        <f t="shared" si="8"/>
        <v>40547.625</v>
      </c>
      <c r="D136">
        <v>407.3</v>
      </c>
      <c r="E136">
        <v>407.3</v>
      </c>
      <c r="F136" t="s">
        <v>5</v>
      </c>
      <c r="G136" t="s">
        <v>7</v>
      </c>
      <c r="H136" s="1" cm="1">
        <f t="array" ref="H136">_xlfn.IFS(F136="Figurado",E136/2600,F136="Mallas",E136/800,F136="Materia Prima",E136*0)/24</f>
        <v>6.5272435897435902E-3</v>
      </c>
      <c r="I136" s="2">
        <f t="shared" si="9"/>
        <v>40548.625</v>
      </c>
      <c r="J136" s="3">
        <f t="shared" si="10"/>
        <v>40547.63152724359</v>
      </c>
      <c r="K136" t="b">
        <f t="shared" si="11"/>
        <v>1</v>
      </c>
      <c r="L136" cm="1">
        <f t="array" ref="L136">SUMPRODUCT((Tabla2[[#This Row],[P - Horas]]&lt;Tabla2[P - Horas])*1,(Tabla2[[#This Row],[Columna1]]=Tabla2[Columna1])*1)+1</f>
        <v>33</v>
      </c>
      <c r="N136">
        <f>_xlfn.RANK.EQ(Tabla2[[#This Row],[Columna1]],Tabla2[Columna1],1)</f>
        <v>71</v>
      </c>
      <c r="O136" s="3">
        <f>MAX(P135,Tabla2[[#This Row],[Columna1]])</f>
        <v>40549.125653926283</v>
      </c>
      <c r="P136" s="3">
        <f>O136+Tabla2[[#This Row],[P - Horas]]</f>
        <v>40549.132181169873</v>
      </c>
    </row>
    <row r="137" spans="1:16" x14ac:dyDescent="0.25">
      <c r="A137">
        <v>1000017032</v>
      </c>
      <c r="B137" s="2">
        <v>40547</v>
      </c>
      <c r="C137" s="2">
        <f t="shared" si="8"/>
        <v>40547.625</v>
      </c>
      <c r="D137">
        <v>416.1</v>
      </c>
      <c r="E137">
        <v>416.1</v>
      </c>
      <c r="F137" t="s">
        <v>5</v>
      </c>
      <c r="G137" t="s">
        <v>13</v>
      </c>
      <c r="H137" s="1" cm="1">
        <f t="array" ref="H137">_xlfn.IFS(F137="Figurado",E137/2600,F137="Mallas",E137/800,F137="Materia Prima",E137*0)/24</f>
        <v>6.6682692307692311E-3</v>
      </c>
      <c r="I137" s="2">
        <f t="shared" si="9"/>
        <v>40548.625</v>
      </c>
      <c r="J137" s="3">
        <f t="shared" si="10"/>
        <v>40547.631668269234</v>
      </c>
      <c r="K137" t="b">
        <f t="shared" si="11"/>
        <v>1</v>
      </c>
      <c r="L137" cm="1">
        <f t="array" ref="L137">SUMPRODUCT((Tabla2[[#This Row],[P - Horas]]&lt;Tabla2[P - Horas])*1,(Tabla2[[#This Row],[Columna1]]=Tabla2[Columna1])*1)+1</f>
        <v>32</v>
      </c>
      <c r="N137">
        <f>_xlfn.RANK.EQ(Tabla2[[#This Row],[Columna1]],Tabla2[Columna1],1)</f>
        <v>71</v>
      </c>
      <c r="O137" s="3">
        <f>MAX(P136,Tabla2[[#This Row],[Columna1]])</f>
        <v>40549.132181169873</v>
      </c>
      <c r="P137" s="3">
        <f>O137+Tabla2[[#This Row],[P - Horas]]</f>
        <v>40549.138849439107</v>
      </c>
    </row>
    <row r="138" spans="1:16" x14ac:dyDescent="0.25">
      <c r="A138">
        <v>1000017008</v>
      </c>
      <c r="B138" s="2">
        <v>40547</v>
      </c>
      <c r="C138" s="2">
        <f t="shared" si="8"/>
        <v>40547.625</v>
      </c>
      <c r="D138">
        <v>479</v>
      </c>
      <c r="E138">
        <v>479</v>
      </c>
      <c r="F138" t="s">
        <v>5</v>
      </c>
      <c r="G138" t="s">
        <v>13</v>
      </c>
      <c r="H138" s="1" cm="1">
        <f t="array" ref="H138">_xlfn.IFS(F138="Figurado",E138/2600,F138="Mallas",E138/800,F138="Materia Prima",E138*0)/24</f>
        <v>7.6762820512820511E-3</v>
      </c>
      <c r="I138" s="2">
        <f t="shared" si="9"/>
        <v>40548.625</v>
      </c>
      <c r="J138" s="3">
        <f t="shared" si="10"/>
        <v>40547.632676282054</v>
      </c>
      <c r="K138" t="b">
        <f t="shared" si="11"/>
        <v>1</v>
      </c>
      <c r="L138" cm="1">
        <f t="array" ref="L138">SUMPRODUCT((Tabla2[[#This Row],[P - Horas]]&lt;Tabla2[P - Horas])*1,(Tabla2[[#This Row],[Columna1]]=Tabla2[Columna1])*1)+1</f>
        <v>31</v>
      </c>
      <c r="N138">
        <f>_xlfn.RANK.EQ(Tabla2[[#This Row],[Columna1]],Tabla2[Columna1],1)</f>
        <v>71</v>
      </c>
      <c r="O138" s="3">
        <f>MAX(P137,Tabla2[[#This Row],[Columna1]])</f>
        <v>40549.138849439107</v>
      </c>
      <c r="P138" s="3">
        <f>O138+Tabla2[[#This Row],[P - Horas]]</f>
        <v>40549.14652572116</v>
      </c>
    </row>
    <row r="139" spans="1:16" x14ac:dyDescent="0.25">
      <c r="A139">
        <v>1000017008</v>
      </c>
      <c r="B139" s="2">
        <v>40547</v>
      </c>
      <c r="C139" s="2">
        <f t="shared" si="8"/>
        <v>40547.625</v>
      </c>
      <c r="D139">
        <v>489.2</v>
      </c>
      <c r="E139">
        <v>489.2</v>
      </c>
      <c r="F139" t="s">
        <v>5</v>
      </c>
      <c r="G139" t="s">
        <v>6</v>
      </c>
      <c r="H139" s="1" cm="1">
        <f t="array" ref="H139">_xlfn.IFS(F139="Figurado",E139/2600,F139="Mallas",E139/800,F139="Materia Prima",E139*0)/24</f>
        <v>7.8397435897435887E-3</v>
      </c>
      <c r="I139" s="2">
        <f t="shared" si="9"/>
        <v>40548.625</v>
      </c>
      <c r="J139" s="3">
        <f t="shared" si="10"/>
        <v>40547.632839743586</v>
      </c>
      <c r="K139" t="b">
        <f t="shared" si="11"/>
        <v>1</v>
      </c>
      <c r="L139" cm="1">
        <f t="array" ref="L139">SUMPRODUCT((Tabla2[[#This Row],[P - Horas]]&lt;Tabla2[P - Horas])*1,(Tabla2[[#This Row],[Columna1]]=Tabla2[Columna1])*1)+1</f>
        <v>30</v>
      </c>
      <c r="N139">
        <f>_xlfn.RANK.EQ(Tabla2[[#This Row],[Columna1]],Tabla2[Columna1],1)</f>
        <v>71</v>
      </c>
      <c r="O139" s="3">
        <f>MAX(P138,Tabla2[[#This Row],[Columna1]])</f>
        <v>40549.14652572116</v>
      </c>
      <c r="P139" s="3">
        <f>O139+Tabla2[[#This Row],[P - Horas]]</f>
        <v>40549.154365464747</v>
      </c>
    </row>
    <row r="140" spans="1:16" x14ac:dyDescent="0.25">
      <c r="A140">
        <v>1000017012</v>
      </c>
      <c r="B140" s="2">
        <v>40547</v>
      </c>
      <c r="C140" s="2">
        <f t="shared" si="8"/>
        <v>40547.625</v>
      </c>
      <c r="D140">
        <v>498.7</v>
      </c>
      <c r="E140">
        <v>498.7</v>
      </c>
      <c r="F140" t="s">
        <v>5</v>
      </c>
      <c r="G140" t="s">
        <v>13</v>
      </c>
      <c r="H140" s="1" cm="1">
        <f t="array" ref="H140">_xlfn.IFS(F140="Figurado",E140/2600,F140="Mallas",E140/800,F140="Materia Prima",E140*0)/24</f>
        <v>7.9919871794871793E-3</v>
      </c>
      <c r="I140" s="2">
        <f t="shared" si="9"/>
        <v>40548.625</v>
      </c>
      <c r="J140" s="3">
        <f t="shared" si="10"/>
        <v>40547.632991987179</v>
      </c>
      <c r="K140" t="b">
        <f t="shared" si="11"/>
        <v>1</v>
      </c>
      <c r="L140" cm="1">
        <f t="array" ref="L140">SUMPRODUCT((Tabla2[[#This Row],[P - Horas]]&lt;Tabla2[P - Horas])*1,(Tabla2[[#This Row],[Columna1]]=Tabla2[Columna1])*1)+1</f>
        <v>29</v>
      </c>
      <c r="N140">
        <f>_xlfn.RANK.EQ(Tabla2[[#This Row],[Columna1]],Tabla2[Columna1],1)</f>
        <v>71</v>
      </c>
      <c r="O140" s="3">
        <f>MAX(P139,Tabla2[[#This Row],[Columna1]])</f>
        <v>40549.154365464747</v>
      </c>
      <c r="P140" s="3">
        <f>O140+Tabla2[[#This Row],[P - Horas]]</f>
        <v>40549.162357451925</v>
      </c>
    </row>
    <row r="141" spans="1:16" x14ac:dyDescent="0.25">
      <c r="A141">
        <v>1000017052</v>
      </c>
      <c r="B141" s="2">
        <v>40547</v>
      </c>
      <c r="C141" s="2">
        <f t="shared" si="8"/>
        <v>40547.625</v>
      </c>
      <c r="D141">
        <v>577.4</v>
      </c>
      <c r="E141">
        <v>577.4</v>
      </c>
      <c r="F141" t="s">
        <v>5</v>
      </c>
      <c r="G141" t="s">
        <v>6</v>
      </c>
      <c r="H141" s="1" cm="1">
        <f t="array" ref="H141">_xlfn.IFS(F141="Figurado",E141/2600,F141="Mallas",E141/800,F141="Materia Prima",E141*0)/24</f>
        <v>9.2532051282051275E-3</v>
      </c>
      <c r="I141" s="2">
        <f t="shared" si="9"/>
        <v>40548.625</v>
      </c>
      <c r="J141" s="3">
        <f t="shared" si="10"/>
        <v>40547.634253205128</v>
      </c>
      <c r="K141" t="b">
        <f t="shared" si="11"/>
        <v>1</v>
      </c>
      <c r="L141" cm="1">
        <f t="array" ref="L141">SUMPRODUCT((Tabla2[[#This Row],[P - Horas]]&lt;Tabla2[P - Horas])*1,(Tabla2[[#This Row],[Columna1]]=Tabla2[Columna1])*1)+1</f>
        <v>28</v>
      </c>
      <c r="N141">
        <f>_xlfn.RANK.EQ(Tabla2[[#This Row],[Columna1]],Tabla2[Columna1],1)</f>
        <v>71</v>
      </c>
      <c r="O141" s="3">
        <f>MAX(P140,Tabla2[[#This Row],[Columna1]])</f>
        <v>40549.162357451925</v>
      </c>
      <c r="P141" s="3">
        <f>O141+Tabla2[[#This Row],[P - Horas]]</f>
        <v>40549.171610657053</v>
      </c>
    </row>
    <row r="142" spans="1:16" x14ac:dyDescent="0.25">
      <c r="A142">
        <v>1000017054</v>
      </c>
      <c r="B142" s="2">
        <v>40547</v>
      </c>
      <c r="C142" s="2">
        <f t="shared" si="8"/>
        <v>40547.625</v>
      </c>
      <c r="D142">
        <v>747.6</v>
      </c>
      <c r="E142">
        <v>747.6</v>
      </c>
      <c r="F142" t="s">
        <v>5</v>
      </c>
      <c r="G142" t="s">
        <v>14</v>
      </c>
      <c r="H142" s="1" cm="1">
        <f t="array" ref="H142">_xlfn.IFS(F142="Figurado",E142/2600,F142="Mallas",E142/800,F142="Materia Prima",E142*0)/24</f>
        <v>1.1980769230769231E-2</v>
      </c>
      <c r="I142" s="2">
        <f t="shared" si="9"/>
        <v>40548.625</v>
      </c>
      <c r="J142" s="3">
        <f t="shared" si="10"/>
        <v>40547.636980769232</v>
      </c>
      <c r="K142" t="b">
        <f t="shared" si="11"/>
        <v>1</v>
      </c>
      <c r="L142" cm="1">
        <f t="array" ref="L142">SUMPRODUCT((Tabla2[[#This Row],[P - Horas]]&lt;Tabla2[P - Horas])*1,(Tabla2[[#This Row],[Columna1]]=Tabla2[Columna1])*1)+1</f>
        <v>27</v>
      </c>
      <c r="N142">
        <f>_xlfn.RANK.EQ(Tabla2[[#This Row],[Columna1]],Tabla2[Columna1],1)</f>
        <v>71</v>
      </c>
      <c r="O142" s="3">
        <f>MAX(P141,Tabla2[[#This Row],[Columna1]])</f>
        <v>40549.171610657053</v>
      </c>
      <c r="P142" s="3">
        <f>O142+Tabla2[[#This Row],[P - Horas]]</f>
        <v>40549.183591426285</v>
      </c>
    </row>
    <row r="143" spans="1:16" x14ac:dyDescent="0.25">
      <c r="A143">
        <v>1000017014</v>
      </c>
      <c r="B143" s="2">
        <v>40547</v>
      </c>
      <c r="C143" s="2">
        <f t="shared" si="8"/>
        <v>40547.625</v>
      </c>
      <c r="D143">
        <v>760.6</v>
      </c>
      <c r="E143">
        <v>760.6</v>
      </c>
      <c r="F143" t="s">
        <v>5</v>
      </c>
      <c r="G143" t="s">
        <v>14</v>
      </c>
      <c r="H143" s="1" cm="1">
        <f t="array" ref="H143">_xlfn.IFS(F143="Figurado",E143/2600,F143="Mallas",E143/800,F143="Materia Prima",E143*0)/24</f>
        <v>1.2189102564102564E-2</v>
      </c>
      <c r="I143" s="2">
        <f t="shared" si="9"/>
        <v>40548.625</v>
      </c>
      <c r="J143" s="3">
        <f t="shared" si="10"/>
        <v>40547.637189102563</v>
      </c>
      <c r="K143" t="b">
        <f t="shared" si="11"/>
        <v>1</v>
      </c>
      <c r="L143" cm="1">
        <f t="array" ref="L143">SUMPRODUCT((Tabla2[[#This Row],[P - Horas]]&lt;Tabla2[P - Horas])*1,(Tabla2[[#This Row],[Columna1]]=Tabla2[Columna1])*1)+1</f>
        <v>26</v>
      </c>
      <c r="N143">
        <f>_xlfn.RANK.EQ(Tabla2[[#This Row],[Columna1]],Tabla2[Columna1],1)</f>
        <v>71</v>
      </c>
      <c r="O143" s="3">
        <f>MAX(P142,Tabla2[[#This Row],[Columna1]])</f>
        <v>40549.183591426285</v>
      </c>
      <c r="P143" s="3">
        <f>O143+Tabla2[[#This Row],[P - Horas]]</f>
        <v>40549.195780528848</v>
      </c>
    </row>
    <row r="144" spans="1:16" x14ac:dyDescent="0.25">
      <c r="A144">
        <v>1000017054</v>
      </c>
      <c r="B144" s="2">
        <v>40547</v>
      </c>
      <c r="C144" s="2">
        <f t="shared" si="8"/>
        <v>40547.625</v>
      </c>
      <c r="D144">
        <v>832.2</v>
      </c>
      <c r="E144">
        <v>832.2</v>
      </c>
      <c r="F144" t="s">
        <v>5</v>
      </c>
      <c r="G144" t="s">
        <v>13</v>
      </c>
      <c r="H144" s="1" cm="1">
        <f t="array" ref="H144">_xlfn.IFS(F144="Figurado",E144/2600,F144="Mallas",E144/800,F144="Materia Prima",E144*0)/24</f>
        <v>1.3336538461538462E-2</v>
      </c>
      <c r="I144" s="2">
        <f t="shared" si="9"/>
        <v>40548.625</v>
      </c>
      <c r="J144" s="3">
        <f t="shared" si="10"/>
        <v>40547.638336538461</v>
      </c>
      <c r="K144" t="b">
        <f t="shared" si="11"/>
        <v>1</v>
      </c>
      <c r="L144" cm="1">
        <f t="array" ref="L144">SUMPRODUCT((Tabla2[[#This Row],[P - Horas]]&lt;Tabla2[P - Horas])*1,(Tabla2[[#This Row],[Columna1]]=Tabla2[Columna1])*1)+1</f>
        <v>25</v>
      </c>
      <c r="N144">
        <f>_xlfn.RANK.EQ(Tabla2[[#This Row],[Columna1]],Tabla2[Columna1],1)</f>
        <v>71</v>
      </c>
      <c r="O144" s="3">
        <f>MAX(P143,Tabla2[[#This Row],[Columna1]])</f>
        <v>40549.195780528848</v>
      </c>
      <c r="P144" s="3">
        <f>O144+Tabla2[[#This Row],[P - Horas]]</f>
        <v>40549.209117067308</v>
      </c>
    </row>
    <row r="145" spans="1:16" x14ac:dyDescent="0.25">
      <c r="A145">
        <v>1000017010</v>
      </c>
      <c r="B145" s="2">
        <v>40547</v>
      </c>
      <c r="C145" s="2">
        <f t="shared" si="8"/>
        <v>40547.625</v>
      </c>
      <c r="D145">
        <v>858.3</v>
      </c>
      <c r="E145">
        <v>858.3</v>
      </c>
      <c r="F145" t="s">
        <v>5</v>
      </c>
      <c r="G145" t="s">
        <v>13</v>
      </c>
      <c r="H145" s="1" cm="1">
        <f t="array" ref="H145">_xlfn.IFS(F145="Figurado",E145/2600,F145="Mallas",E145/800,F145="Materia Prima",E145*0)/24</f>
        <v>1.3754807692307691E-2</v>
      </c>
      <c r="I145" s="2">
        <f t="shared" si="9"/>
        <v>40548.625</v>
      </c>
      <c r="J145" s="3">
        <f t="shared" si="10"/>
        <v>40547.638754807689</v>
      </c>
      <c r="K145" t="b">
        <f t="shared" si="11"/>
        <v>1</v>
      </c>
      <c r="L145" cm="1">
        <f t="array" ref="L145">SUMPRODUCT((Tabla2[[#This Row],[P - Horas]]&lt;Tabla2[P - Horas])*1,(Tabla2[[#This Row],[Columna1]]=Tabla2[Columna1])*1)+1</f>
        <v>24</v>
      </c>
      <c r="N145">
        <f>_xlfn.RANK.EQ(Tabla2[[#This Row],[Columna1]],Tabla2[Columna1],1)</f>
        <v>71</v>
      </c>
      <c r="O145" s="3">
        <f>MAX(P144,Tabla2[[#This Row],[Columna1]])</f>
        <v>40549.209117067308</v>
      </c>
      <c r="P145" s="3">
        <f>O145+Tabla2[[#This Row],[P - Horas]]</f>
        <v>40549.222871874998</v>
      </c>
    </row>
    <row r="146" spans="1:16" x14ac:dyDescent="0.25">
      <c r="A146">
        <v>1000017050</v>
      </c>
      <c r="B146" s="2">
        <v>40547</v>
      </c>
      <c r="C146" s="2">
        <f t="shared" si="8"/>
        <v>40547.625</v>
      </c>
      <c r="D146">
        <v>884.5</v>
      </c>
      <c r="E146">
        <v>884.5</v>
      </c>
      <c r="F146" t="s">
        <v>5</v>
      </c>
      <c r="G146" t="s">
        <v>13</v>
      </c>
      <c r="H146" s="1" cm="1">
        <f t="array" ref="H146">_xlfn.IFS(F146="Figurado",E146/2600,F146="Mallas",E146/800,F146="Materia Prima",E146*0)/24</f>
        <v>1.4174679487179487E-2</v>
      </c>
      <c r="I146" s="2">
        <f t="shared" si="9"/>
        <v>40548.625</v>
      </c>
      <c r="J146" s="3">
        <f t="shared" si="10"/>
        <v>40547.639174679491</v>
      </c>
      <c r="K146" t="b">
        <f t="shared" si="11"/>
        <v>1</v>
      </c>
      <c r="L146" cm="1">
        <f t="array" ref="L146">SUMPRODUCT((Tabla2[[#This Row],[P - Horas]]&lt;Tabla2[P - Horas])*1,(Tabla2[[#This Row],[Columna1]]=Tabla2[Columna1])*1)+1</f>
        <v>23</v>
      </c>
      <c r="N146">
        <f>_xlfn.RANK.EQ(Tabla2[[#This Row],[Columna1]],Tabla2[Columna1],1)</f>
        <v>71</v>
      </c>
      <c r="O146" s="3">
        <f>MAX(P145,Tabla2[[#This Row],[Columna1]])</f>
        <v>40549.222871874998</v>
      </c>
      <c r="P146" s="3">
        <f>O146+Tabla2[[#This Row],[P - Horas]]</f>
        <v>40549.237046554488</v>
      </c>
    </row>
    <row r="147" spans="1:16" x14ac:dyDescent="0.25">
      <c r="A147">
        <v>1000017017</v>
      </c>
      <c r="B147" s="2">
        <v>40547</v>
      </c>
      <c r="C147" s="2">
        <f t="shared" si="8"/>
        <v>40547.625</v>
      </c>
      <c r="D147">
        <v>1135.7</v>
      </c>
      <c r="E147">
        <v>1135.7</v>
      </c>
      <c r="F147" t="s">
        <v>5</v>
      </c>
      <c r="G147" t="s">
        <v>6</v>
      </c>
      <c r="H147" s="1" cm="1">
        <f t="array" ref="H147">_xlfn.IFS(F147="Figurado",E147/2600,F147="Mallas",E147/800,F147="Materia Prima",E147*0)/24</f>
        <v>1.8200320512820514E-2</v>
      </c>
      <c r="I147" s="2">
        <f t="shared" si="9"/>
        <v>40548.625</v>
      </c>
      <c r="J147" s="3">
        <f t="shared" si="10"/>
        <v>40547.643200320512</v>
      </c>
      <c r="K147" t="b">
        <f t="shared" si="11"/>
        <v>1</v>
      </c>
      <c r="L147" cm="1">
        <f t="array" ref="L147">SUMPRODUCT((Tabla2[[#This Row],[P - Horas]]&lt;Tabla2[P - Horas])*1,(Tabla2[[#This Row],[Columna1]]=Tabla2[Columna1])*1)+1</f>
        <v>22</v>
      </c>
      <c r="N147">
        <f>_xlfn.RANK.EQ(Tabla2[[#This Row],[Columna1]],Tabla2[Columna1],1)</f>
        <v>71</v>
      </c>
      <c r="O147" s="3">
        <f>MAX(P146,Tabla2[[#This Row],[Columna1]])</f>
        <v>40549.237046554488</v>
      </c>
      <c r="P147" s="3">
        <f>O147+Tabla2[[#This Row],[P - Horas]]</f>
        <v>40549.255246875</v>
      </c>
    </row>
    <row r="148" spans="1:16" x14ac:dyDescent="0.25">
      <c r="A148">
        <v>1000017020</v>
      </c>
      <c r="B148" s="2">
        <v>40547</v>
      </c>
      <c r="C148" s="2">
        <f t="shared" si="8"/>
        <v>40547.625</v>
      </c>
      <c r="D148">
        <v>1157.3</v>
      </c>
      <c r="E148">
        <v>1157.3</v>
      </c>
      <c r="F148" t="s">
        <v>5</v>
      </c>
      <c r="G148" t="s">
        <v>13</v>
      </c>
      <c r="H148" s="1" cm="1">
        <f t="array" ref="H148">_xlfn.IFS(F148="Figurado",E148/2600,F148="Mallas",E148/800,F148="Materia Prima",E148*0)/24</f>
        <v>1.8546474358974357E-2</v>
      </c>
      <c r="I148" s="2">
        <f t="shared" si="9"/>
        <v>40548.625</v>
      </c>
      <c r="J148" s="3">
        <f t="shared" si="10"/>
        <v>40547.643546474355</v>
      </c>
      <c r="K148" t="b">
        <f t="shared" si="11"/>
        <v>1</v>
      </c>
      <c r="L148" cm="1">
        <f t="array" ref="L148">SUMPRODUCT((Tabla2[[#This Row],[P - Horas]]&lt;Tabla2[P - Horas])*1,(Tabla2[[#This Row],[Columna1]]=Tabla2[Columna1])*1)+1</f>
        <v>21</v>
      </c>
      <c r="N148">
        <f>_xlfn.RANK.EQ(Tabla2[[#This Row],[Columna1]],Tabla2[Columna1],1)</f>
        <v>71</v>
      </c>
      <c r="O148" s="3">
        <f>MAX(P147,Tabla2[[#This Row],[Columna1]])</f>
        <v>40549.255246875</v>
      </c>
      <c r="P148" s="3">
        <f>O148+Tabla2[[#This Row],[P - Horas]]</f>
        <v>40549.273793349355</v>
      </c>
    </row>
    <row r="149" spans="1:16" x14ac:dyDescent="0.25">
      <c r="A149">
        <v>1000017050</v>
      </c>
      <c r="B149" s="2">
        <v>40547</v>
      </c>
      <c r="C149" s="2">
        <f t="shared" si="8"/>
        <v>40547.625</v>
      </c>
      <c r="D149">
        <v>1182.7</v>
      </c>
      <c r="E149">
        <v>1182.7</v>
      </c>
      <c r="F149" t="s">
        <v>5</v>
      </c>
      <c r="G149" t="s">
        <v>14</v>
      </c>
      <c r="H149" s="1" cm="1">
        <f t="array" ref="H149">_xlfn.IFS(F149="Figurado",E149/2600,F149="Mallas",E149/800,F149="Materia Prima",E149*0)/24</f>
        <v>1.8953525641025641E-2</v>
      </c>
      <c r="I149" s="2">
        <f t="shared" si="9"/>
        <v>40548.625</v>
      </c>
      <c r="J149" s="3">
        <f t="shared" si="10"/>
        <v>40547.643953525643</v>
      </c>
      <c r="K149" t="b">
        <f t="shared" si="11"/>
        <v>1</v>
      </c>
      <c r="L149" cm="1">
        <f t="array" ref="L149">SUMPRODUCT((Tabla2[[#This Row],[P - Horas]]&lt;Tabla2[P - Horas])*1,(Tabla2[[#This Row],[Columna1]]=Tabla2[Columna1])*1)+1</f>
        <v>20</v>
      </c>
      <c r="N149">
        <f>_xlfn.RANK.EQ(Tabla2[[#This Row],[Columna1]],Tabla2[Columna1],1)</f>
        <v>71</v>
      </c>
      <c r="O149" s="3">
        <f>MAX(P148,Tabla2[[#This Row],[Columna1]])</f>
        <v>40549.273793349355</v>
      </c>
      <c r="P149" s="3">
        <f>O149+Tabla2[[#This Row],[P - Horas]]</f>
        <v>40549.292746874999</v>
      </c>
    </row>
    <row r="150" spans="1:16" x14ac:dyDescent="0.25">
      <c r="A150">
        <v>1000017016</v>
      </c>
      <c r="B150" s="2">
        <v>40547</v>
      </c>
      <c r="C150" s="2">
        <f t="shared" si="8"/>
        <v>40547.625</v>
      </c>
      <c r="D150">
        <v>1586.6</v>
      </c>
      <c r="E150">
        <v>1586.6</v>
      </c>
      <c r="F150" t="s">
        <v>5</v>
      </c>
      <c r="G150" t="s">
        <v>13</v>
      </c>
      <c r="H150" s="1" cm="1">
        <f t="array" ref="H150">_xlfn.IFS(F150="Figurado",E150/2600,F150="Mallas",E150/800,F150="Materia Prima",E150*0)/24</f>
        <v>2.5426282051282053E-2</v>
      </c>
      <c r="I150" s="2">
        <f t="shared" si="9"/>
        <v>40548.625</v>
      </c>
      <c r="J150" s="3">
        <f t="shared" si="10"/>
        <v>40547.650426282053</v>
      </c>
      <c r="K150" t="b">
        <f t="shared" si="11"/>
        <v>1</v>
      </c>
      <c r="L150" cm="1">
        <f t="array" ref="L150">SUMPRODUCT((Tabla2[[#This Row],[P - Horas]]&lt;Tabla2[P - Horas])*1,(Tabla2[[#This Row],[Columna1]]=Tabla2[Columna1])*1)+1</f>
        <v>19</v>
      </c>
      <c r="N150">
        <f>_xlfn.RANK.EQ(Tabla2[[#This Row],[Columna1]],Tabla2[Columna1],1)</f>
        <v>71</v>
      </c>
      <c r="O150" s="3">
        <f>MAX(P149,Tabla2[[#This Row],[Columna1]])</f>
        <v>40549.292746874999</v>
      </c>
      <c r="P150" s="3">
        <f>O150+Tabla2[[#This Row],[P - Horas]]</f>
        <v>40549.318173157051</v>
      </c>
    </row>
    <row r="151" spans="1:16" x14ac:dyDescent="0.25">
      <c r="A151">
        <v>1000017018</v>
      </c>
      <c r="B151" s="2">
        <v>40547</v>
      </c>
      <c r="C151" s="2">
        <f t="shared" si="8"/>
        <v>40547.625</v>
      </c>
      <c r="D151">
        <v>1707.3</v>
      </c>
      <c r="E151">
        <v>1707.3</v>
      </c>
      <c r="F151" t="s">
        <v>5</v>
      </c>
      <c r="G151" t="s">
        <v>6</v>
      </c>
      <c r="H151" s="1" cm="1">
        <f t="array" ref="H151">_xlfn.IFS(F151="Figurado",E151/2600,F151="Mallas",E151/800,F151="Materia Prima",E151*0)/24</f>
        <v>2.7360576923076921E-2</v>
      </c>
      <c r="I151" s="2">
        <f t="shared" si="9"/>
        <v>40548.625</v>
      </c>
      <c r="J151" s="3">
        <f t="shared" si="10"/>
        <v>40547.652360576925</v>
      </c>
      <c r="K151" t="b">
        <f t="shared" si="11"/>
        <v>1</v>
      </c>
      <c r="L151" cm="1">
        <f t="array" ref="L151">SUMPRODUCT((Tabla2[[#This Row],[P - Horas]]&lt;Tabla2[P - Horas])*1,(Tabla2[[#This Row],[Columna1]]=Tabla2[Columna1])*1)+1</f>
        <v>18</v>
      </c>
      <c r="N151">
        <f>_xlfn.RANK.EQ(Tabla2[[#This Row],[Columna1]],Tabla2[Columna1],1)</f>
        <v>71</v>
      </c>
      <c r="O151" s="3">
        <f>MAX(P150,Tabla2[[#This Row],[Columna1]])</f>
        <v>40549.318173157051</v>
      </c>
      <c r="P151" s="3">
        <f>O151+Tabla2[[#This Row],[P - Horas]]</f>
        <v>40549.345533733976</v>
      </c>
    </row>
    <row r="152" spans="1:16" x14ac:dyDescent="0.25">
      <c r="A152">
        <v>1000017045</v>
      </c>
      <c r="B152" s="2">
        <v>40547</v>
      </c>
      <c r="C152" s="2">
        <f t="shared" si="8"/>
        <v>40547.625</v>
      </c>
      <c r="D152">
        <v>40</v>
      </c>
      <c r="E152">
        <v>564.4</v>
      </c>
      <c r="F152" t="s">
        <v>16</v>
      </c>
      <c r="G152" t="s">
        <v>29</v>
      </c>
      <c r="H152" s="1" cm="1">
        <f t="array" ref="H152">_xlfn.IFS(F152="Figurado",E152/2600,F152="Mallas",E152/800,F152="Materia Prima",E152*0)/24</f>
        <v>2.9395833333333333E-2</v>
      </c>
      <c r="I152" s="2">
        <f t="shared" si="9"/>
        <v>40548.625</v>
      </c>
      <c r="J152" s="3">
        <f t="shared" si="10"/>
        <v>40547.654395833335</v>
      </c>
      <c r="K152" t="b">
        <f t="shared" si="11"/>
        <v>1</v>
      </c>
      <c r="L152" cm="1">
        <f t="array" ref="L152">SUMPRODUCT((Tabla2[[#This Row],[P - Horas]]&lt;Tabla2[P - Horas])*1,(Tabla2[[#This Row],[Columna1]]=Tabla2[Columna1])*1)+1</f>
        <v>17</v>
      </c>
      <c r="N152">
        <f>_xlfn.RANK.EQ(Tabla2[[#This Row],[Columna1]],Tabla2[Columna1],1)</f>
        <v>71</v>
      </c>
      <c r="O152" s="3">
        <f>MAX(P151,Tabla2[[#This Row],[Columna1]])</f>
        <v>40549.345533733976</v>
      </c>
      <c r="P152" s="3">
        <f>O152+Tabla2[[#This Row],[P - Horas]]</f>
        <v>40549.374929567311</v>
      </c>
    </row>
    <row r="153" spans="1:16" x14ac:dyDescent="0.25">
      <c r="A153">
        <v>1000017011</v>
      </c>
      <c r="B153" s="2">
        <v>40547</v>
      </c>
      <c r="C153" s="2">
        <f t="shared" si="8"/>
        <v>40547.625</v>
      </c>
      <c r="D153">
        <v>1844.4</v>
      </c>
      <c r="E153">
        <v>1844.4</v>
      </c>
      <c r="F153" t="s">
        <v>5</v>
      </c>
      <c r="G153" t="s">
        <v>9</v>
      </c>
      <c r="H153" s="1" cm="1">
        <f t="array" ref="H153">_xlfn.IFS(F153="Figurado",E153/2600,F153="Mallas",E153/800,F153="Materia Prima",E153*0)/24</f>
        <v>2.9557692307692309E-2</v>
      </c>
      <c r="I153" s="2">
        <f t="shared" si="9"/>
        <v>40548.625</v>
      </c>
      <c r="J153" s="3">
        <f t="shared" si="10"/>
        <v>40547.654557692309</v>
      </c>
      <c r="K153" t="b">
        <f t="shared" si="11"/>
        <v>1</v>
      </c>
      <c r="L153" cm="1">
        <f t="array" ref="L153">SUMPRODUCT((Tabla2[[#This Row],[P - Horas]]&lt;Tabla2[P - Horas])*1,(Tabla2[[#This Row],[Columna1]]=Tabla2[Columna1])*1)+1</f>
        <v>16</v>
      </c>
      <c r="N153">
        <f>_xlfn.RANK.EQ(Tabla2[[#This Row],[Columna1]],Tabla2[Columna1],1)</f>
        <v>71</v>
      </c>
      <c r="O153" s="3">
        <f>MAX(P152,Tabla2[[#This Row],[Columna1]])</f>
        <v>40549.374929567311</v>
      </c>
      <c r="P153" s="3">
        <f>O153+Tabla2[[#This Row],[P - Horas]]</f>
        <v>40549.404487259621</v>
      </c>
    </row>
    <row r="154" spans="1:16" x14ac:dyDescent="0.25">
      <c r="A154">
        <v>1000017011</v>
      </c>
      <c r="B154" s="2">
        <v>40547</v>
      </c>
      <c r="C154" s="2">
        <f t="shared" si="8"/>
        <v>40547.625</v>
      </c>
      <c r="D154">
        <v>1847.4</v>
      </c>
      <c r="E154">
        <v>1847.4</v>
      </c>
      <c r="F154" t="s">
        <v>5</v>
      </c>
      <c r="G154" t="s">
        <v>14</v>
      </c>
      <c r="H154" s="1" cm="1">
        <f t="array" ref="H154">_xlfn.IFS(F154="Figurado",E154/2600,F154="Mallas",E154/800,F154="Materia Prima",E154*0)/24</f>
        <v>2.9605769230769231E-2</v>
      </c>
      <c r="I154" s="2">
        <f t="shared" si="9"/>
        <v>40548.625</v>
      </c>
      <c r="J154" s="3">
        <f t="shared" si="10"/>
        <v>40547.654605769232</v>
      </c>
      <c r="K154" t="b">
        <f t="shared" si="11"/>
        <v>1</v>
      </c>
      <c r="L154" cm="1">
        <f t="array" ref="L154">SUMPRODUCT((Tabla2[[#This Row],[P - Horas]]&lt;Tabla2[P - Horas])*1,(Tabla2[[#This Row],[Columna1]]=Tabla2[Columna1])*1)+1</f>
        <v>15</v>
      </c>
      <c r="N154">
        <f>_xlfn.RANK.EQ(Tabla2[[#This Row],[Columna1]],Tabla2[Columna1],1)</f>
        <v>71</v>
      </c>
      <c r="O154" s="3">
        <f>MAX(P153,Tabla2[[#This Row],[Columna1]])</f>
        <v>40549.404487259621</v>
      </c>
      <c r="P154" s="3">
        <f>O154+Tabla2[[#This Row],[P - Horas]]</f>
        <v>40549.434093028853</v>
      </c>
    </row>
    <row r="155" spans="1:16" x14ac:dyDescent="0.25">
      <c r="A155">
        <v>1000017015</v>
      </c>
      <c r="B155" s="2">
        <v>40547</v>
      </c>
      <c r="C155" s="2">
        <f t="shared" si="8"/>
        <v>40547.625</v>
      </c>
      <c r="D155">
        <v>1860</v>
      </c>
      <c r="E155">
        <v>1860</v>
      </c>
      <c r="F155" t="s">
        <v>5</v>
      </c>
      <c r="G155" t="s">
        <v>14</v>
      </c>
      <c r="H155" s="1" cm="1">
        <f t="array" ref="H155">_xlfn.IFS(F155="Figurado",E155/2600,F155="Mallas",E155/800,F155="Materia Prima",E155*0)/24</f>
        <v>2.9807692307692309E-2</v>
      </c>
      <c r="I155" s="2">
        <f t="shared" si="9"/>
        <v>40548.625</v>
      </c>
      <c r="J155" s="3">
        <f t="shared" si="10"/>
        <v>40547.654807692306</v>
      </c>
      <c r="K155" t="b">
        <f t="shared" si="11"/>
        <v>1</v>
      </c>
      <c r="L155" cm="1">
        <f t="array" ref="L155">SUMPRODUCT((Tabla2[[#This Row],[P - Horas]]&lt;Tabla2[P - Horas])*1,(Tabla2[[#This Row],[Columna1]]=Tabla2[Columna1])*1)+1</f>
        <v>14</v>
      </c>
      <c r="N155">
        <f>_xlfn.RANK.EQ(Tabla2[[#This Row],[Columna1]],Tabla2[Columna1],1)</f>
        <v>71</v>
      </c>
      <c r="O155" s="3">
        <f>MAX(P154,Tabla2[[#This Row],[Columna1]])</f>
        <v>40549.434093028853</v>
      </c>
      <c r="P155" s="3">
        <f>O155+Tabla2[[#This Row],[P - Horas]]</f>
        <v>40549.463900721159</v>
      </c>
    </row>
    <row r="156" spans="1:16" x14ac:dyDescent="0.25">
      <c r="A156">
        <v>1000017047</v>
      </c>
      <c r="B156" s="2">
        <v>40547</v>
      </c>
      <c r="C156" s="2">
        <f t="shared" si="8"/>
        <v>40547.625</v>
      </c>
      <c r="D156">
        <v>10</v>
      </c>
      <c r="E156">
        <v>659.3</v>
      </c>
      <c r="F156" t="s">
        <v>16</v>
      </c>
      <c r="G156" t="s">
        <v>30</v>
      </c>
      <c r="H156" s="1" cm="1">
        <f t="array" ref="H156">_xlfn.IFS(F156="Figurado",E156/2600,F156="Mallas",E156/800,F156="Materia Prima",E156*0)/24</f>
        <v>3.4338541666666667E-2</v>
      </c>
      <c r="I156" s="2">
        <f t="shared" si="9"/>
        <v>40548.625</v>
      </c>
      <c r="J156" s="3">
        <f t="shared" si="10"/>
        <v>40547.659338541664</v>
      </c>
      <c r="K156" t="b">
        <f t="shared" si="11"/>
        <v>1</v>
      </c>
      <c r="L156" cm="1">
        <f t="array" ref="L156">SUMPRODUCT((Tabla2[[#This Row],[P - Horas]]&lt;Tabla2[P - Horas])*1,(Tabla2[[#This Row],[Columna1]]=Tabla2[Columna1])*1)+1</f>
        <v>13</v>
      </c>
      <c r="N156">
        <f>_xlfn.RANK.EQ(Tabla2[[#This Row],[Columna1]],Tabla2[Columna1],1)</f>
        <v>71</v>
      </c>
      <c r="O156" s="3">
        <f>MAX(P155,Tabla2[[#This Row],[Columna1]])</f>
        <v>40549.463900721159</v>
      </c>
      <c r="P156" s="3">
        <f>O156+Tabla2[[#This Row],[P - Horas]]</f>
        <v>40549.498239262823</v>
      </c>
    </row>
    <row r="157" spans="1:16" x14ac:dyDescent="0.25">
      <c r="A157">
        <v>1000017004</v>
      </c>
      <c r="B157" s="2">
        <v>40547</v>
      </c>
      <c r="C157" s="2">
        <f t="shared" si="8"/>
        <v>40547.625</v>
      </c>
      <c r="D157">
        <v>2330.8000000000002</v>
      </c>
      <c r="E157">
        <v>2330.8000000000002</v>
      </c>
      <c r="F157" t="s">
        <v>5</v>
      </c>
      <c r="G157" t="s">
        <v>8</v>
      </c>
      <c r="H157" s="1" cm="1">
        <f t="array" ref="H157">_xlfn.IFS(F157="Figurado",E157/2600,F157="Mallas",E157/800,F157="Materia Prima",E157*0)/24</f>
        <v>3.7352564102564108E-2</v>
      </c>
      <c r="I157" s="2">
        <f t="shared" si="9"/>
        <v>40548.625</v>
      </c>
      <c r="J157" s="3">
        <f t="shared" si="10"/>
        <v>40547.662352564104</v>
      </c>
      <c r="K157" t="b">
        <f t="shared" si="11"/>
        <v>1</v>
      </c>
      <c r="L157" cm="1">
        <f t="array" ref="L157">SUMPRODUCT((Tabla2[[#This Row],[P - Horas]]&lt;Tabla2[P - Horas])*1,(Tabla2[[#This Row],[Columna1]]=Tabla2[Columna1])*1)+1</f>
        <v>12</v>
      </c>
      <c r="N157">
        <f>_xlfn.RANK.EQ(Tabla2[[#This Row],[Columna1]],Tabla2[Columna1],1)</f>
        <v>71</v>
      </c>
      <c r="O157" s="3">
        <f>MAX(P156,Tabla2[[#This Row],[Columna1]])</f>
        <v>40549.498239262823</v>
      </c>
      <c r="P157" s="3">
        <f>O157+Tabla2[[#This Row],[P - Horas]]</f>
        <v>40549.535591826927</v>
      </c>
    </row>
    <row r="158" spans="1:16" x14ac:dyDescent="0.25">
      <c r="A158">
        <v>1000017007</v>
      </c>
      <c r="B158" s="2">
        <v>40547</v>
      </c>
      <c r="C158" s="2">
        <f t="shared" si="8"/>
        <v>40547.625</v>
      </c>
      <c r="D158">
        <v>2370.1999999999998</v>
      </c>
      <c r="E158">
        <v>2370.1999999999998</v>
      </c>
      <c r="F158" t="s">
        <v>5</v>
      </c>
      <c r="G158" t="s">
        <v>14</v>
      </c>
      <c r="H158" s="1" cm="1">
        <f t="array" ref="H158">_xlfn.IFS(F158="Figurado",E158/2600,F158="Mallas",E158/800,F158="Materia Prima",E158*0)/24</f>
        <v>3.7983974358974354E-2</v>
      </c>
      <c r="I158" s="2">
        <f t="shared" si="9"/>
        <v>40548.625</v>
      </c>
      <c r="J158" s="3">
        <f t="shared" si="10"/>
        <v>40547.662983974362</v>
      </c>
      <c r="K158" t="b">
        <f t="shared" si="11"/>
        <v>1</v>
      </c>
      <c r="L158" cm="1">
        <f t="array" ref="L158">SUMPRODUCT((Tabla2[[#This Row],[P - Horas]]&lt;Tabla2[P - Horas])*1,(Tabla2[[#This Row],[Columna1]]=Tabla2[Columna1])*1)+1</f>
        <v>11</v>
      </c>
      <c r="N158">
        <f>_xlfn.RANK.EQ(Tabla2[[#This Row],[Columna1]],Tabla2[Columna1],1)</f>
        <v>71</v>
      </c>
      <c r="O158" s="3">
        <f>MAX(P157,Tabla2[[#This Row],[Columna1]])</f>
        <v>40549.535591826927</v>
      </c>
      <c r="P158" s="3">
        <f>O158+Tabla2[[#This Row],[P - Horas]]</f>
        <v>40549.573575801289</v>
      </c>
    </row>
    <row r="159" spans="1:16" x14ac:dyDescent="0.25">
      <c r="A159">
        <v>1000017011</v>
      </c>
      <c r="B159" s="2">
        <v>40547</v>
      </c>
      <c r="C159" s="2">
        <f t="shared" si="8"/>
        <v>40547.625</v>
      </c>
      <c r="D159">
        <v>2443.1</v>
      </c>
      <c r="E159">
        <v>2443.1</v>
      </c>
      <c r="F159" t="s">
        <v>5</v>
      </c>
      <c r="G159" t="s">
        <v>8</v>
      </c>
      <c r="H159" s="1" cm="1">
        <f t="array" ref="H159">_xlfn.IFS(F159="Figurado",E159/2600,F159="Mallas",E159/800,F159="Materia Prima",E159*0)/24</f>
        <v>3.9152243589743591E-2</v>
      </c>
      <c r="I159" s="2">
        <f t="shared" si="9"/>
        <v>40548.625</v>
      </c>
      <c r="J159" s="3">
        <f t="shared" si="10"/>
        <v>40547.664152243589</v>
      </c>
      <c r="K159" t="b">
        <f t="shared" si="11"/>
        <v>1</v>
      </c>
      <c r="L159" cm="1">
        <f t="array" ref="L159">SUMPRODUCT((Tabla2[[#This Row],[P - Horas]]&lt;Tabla2[P - Horas])*1,(Tabla2[[#This Row],[Columna1]]=Tabla2[Columna1])*1)+1</f>
        <v>10</v>
      </c>
      <c r="N159">
        <f>_xlfn.RANK.EQ(Tabla2[[#This Row],[Columna1]],Tabla2[Columna1],1)</f>
        <v>71</v>
      </c>
      <c r="O159" s="3">
        <f>MAX(P158,Tabla2[[#This Row],[Columna1]])</f>
        <v>40549.573575801289</v>
      </c>
      <c r="P159" s="3">
        <f>O159+Tabla2[[#This Row],[P - Horas]]</f>
        <v>40549.612728044878</v>
      </c>
    </row>
    <row r="160" spans="1:16" x14ac:dyDescent="0.25">
      <c r="A160">
        <v>1000017013</v>
      </c>
      <c r="B160" s="2">
        <v>40547</v>
      </c>
      <c r="C160" s="2">
        <f t="shared" si="8"/>
        <v>40547.625</v>
      </c>
      <c r="D160">
        <v>2707.1</v>
      </c>
      <c r="E160">
        <v>2707.1</v>
      </c>
      <c r="F160" t="s">
        <v>5</v>
      </c>
      <c r="G160" t="s">
        <v>13</v>
      </c>
      <c r="H160" s="1" cm="1">
        <f t="array" ref="H160">_xlfn.IFS(F160="Figurado",E160/2600,F160="Mallas",E160/800,F160="Materia Prima",E160*0)/24</f>
        <v>4.3383012820512823E-2</v>
      </c>
      <c r="I160" s="2">
        <f t="shared" si="9"/>
        <v>40548.625</v>
      </c>
      <c r="J160" s="3">
        <f t="shared" si="10"/>
        <v>40547.668383012824</v>
      </c>
      <c r="K160" t="b">
        <f t="shared" si="11"/>
        <v>1</v>
      </c>
      <c r="L160" cm="1">
        <f t="array" ref="L160">SUMPRODUCT((Tabla2[[#This Row],[P - Horas]]&lt;Tabla2[P - Horas])*1,(Tabla2[[#This Row],[Columna1]]=Tabla2[Columna1])*1)+1</f>
        <v>9</v>
      </c>
      <c r="N160">
        <f>_xlfn.RANK.EQ(Tabla2[[#This Row],[Columna1]],Tabla2[Columna1],1)</f>
        <v>71</v>
      </c>
      <c r="O160" s="3">
        <f>MAX(P159,Tabla2[[#This Row],[Columna1]])</f>
        <v>40549.612728044878</v>
      </c>
      <c r="P160" s="3">
        <f>O160+Tabla2[[#This Row],[P - Horas]]</f>
        <v>40549.656111057702</v>
      </c>
    </row>
    <row r="161" spans="1:16" x14ac:dyDescent="0.25">
      <c r="A161">
        <v>1000017007</v>
      </c>
      <c r="B161" s="2">
        <v>40547</v>
      </c>
      <c r="C161" s="2">
        <f t="shared" si="8"/>
        <v>40547.625</v>
      </c>
      <c r="D161">
        <v>2861.1</v>
      </c>
      <c r="E161">
        <v>2861.1</v>
      </c>
      <c r="F161" t="s">
        <v>5</v>
      </c>
      <c r="G161" t="s">
        <v>13</v>
      </c>
      <c r="H161" s="1" cm="1">
        <f t="array" ref="H161">_xlfn.IFS(F161="Figurado",E161/2600,F161="Mallas",E161/800,F161="Materia Prima",E161*0)/24</f>
        <v>4.5850961538461542E-2</v>
      </c>
      <c r="I161" s="2">
        <f t="shared" si="9"/>
        <v>40548.625</v>
      </c>
      <c r="J161" s="3">
        <f t="shared" si="10"/>
        <v>40547.670850961542</v>
      </c>
      <c r="K161" t="b">
        <f t="shared" si="11"/>
        <v>1</v>
      </c>
      <c r="L161" cm="1">
        <f t="array" ref="L161">SUMPRODUCT((Tabla2[[#This Row],[P - Horas]]&lt;Tabla2[P - Horas])*1,(Tabla2[[#This Row],[Columna1]]=Tabla2[Columna1])*1)+1</f>
        <v>8</v>
      </c>
      <c r="N161">
        <f>_xlfn.RANK.EQ(Tabla2[[#This Row],[Columna1]],Tabla2[Columna1],1)</f>
        <v>71</v>
      </c>
      <c r="O161" s="3">
        <f>MAX(P160,Tabla2[[#This Row],[Columna1]])</f>
        <v>40549.656111057702</v>
      </c>
      <c r="P161" s="3">
        <f>O161+Tabla2[[#This Row],[P - Horas]]</f>
        <v>40549.701962019244</v>
      </c>
    </row>
    <row r="162" spans="1:16" x14ac:dyDescent="0.25">
      <c r="A162">
        <v>1000017052</v>
      </c>
      <c r="B162" s="2">
        <v>40547</v>
      </c>
      <c r="C162" s="2">
        <f t="shared" si="8"/>
        <v>40547.625</v>
      </c>
      <c r="D162">
        <v>3056.4</v>
      </c>
      <c r="E162">
        <v>3056.4</v>
      </c>
      <c r="F162" t="s">
        <v>5</v>
      </c>
      <c r="G162" t="s">
        <v>7</v>
      </c>
      <c r="H162" s="1" cm="1">
        <f t="array" ref="H162">_xlfn.IFS(F162="Figurado",E162/2600,F162="Mallas",E162/800,F162="Materia Prima",E162*0)/24</f>
        <v>4.8980769230769237E-2</v>
      </c>
      <c r="I162" s="2">
        <f t="shared" si="9"/>
        <v>40548.625</v>
      </c>
      <c r="J162" s="3">
        <f t="shared" si="10"/>
        <v>40547.673980769228</v>
      </c>
      <c r="K162" t="b">
        <f t="shared" si="11"/>
        <v>1</v>
      </c>
      <c r="L162" cm="1">
        <f t="array" ref="L162">SUMPRODUCT((Tabla2[[#This Row],[P - Horas]]&lt;Tabla2[P - Horas])*1,(Tabla2[[#This Row],[Columna1]]=Tabla2[Columna1])*1)+1</f>
        <v>7</v>
      </c>
      <c r="N162">
        <f>_xlfn.RANK.EQ(Tabla2[[#This Row],[Columna1]],Tabla2[Columna1],1)</f>
        <v>71</v>
      </c>
      <c r="O162" s="3">
        <f>MAX(P161,Tabla2[[#This Row],[Columna1]])</f>
        <v>40549.701962019244</v>
      </c>
      <c r="P162" s="3">
        <f>O162+Tabla2[[#This Row],[P - Horas]]</f>
        <v>40549.750942788472</v>
      </c>
    </row>
    <row r="163" spans="1:16" x14ac:dyDescent="0.25">
      <c r="A163">
        <v>1000017052</v>
      </c>
      <c r="B163" s="2">
        <v>40547</v>
      </c>
      <c r="C163" s="2">
        <f t="shared" si="8"/>
        <v>40547.625</v>
      </c>
      <c r="D163">
        <v>3178.9</v>
      </c>
      <c r="E163">
        <v>3178.9</v>
      </c>
      <c r="F163" t="s">
        <v>5</v>
      </c>
      <c r="G163" t="s">
        <v>14</v>
      </c>
      <c r="H163" s="1" cm="1">
        <f t="array" ref="H163">_xlfn.IFS(F163="Figurado",E163/2600,F163="Mallas",E163/800,F163="Materia Prima",E163*0)/24</f>
        <v>5.0943910256410256E-2</v>
      </c>
      <c r="I163" s="2">
        <f t="shared" si="9"/>
        <v>40548.625</v>
      </c>
      <c r="J163" s="3">
        <f t="shared" si="10"/>
        <v>40547.675943910253</v>
      </c>
      <c r="K163" t="b">
        <f t="shared" si="11"/>
        <v>1</v>
      </c>
      <c r="L163" cm="1">
        <f t="array" ref="L163">SUMPRODUCT((Tabla2[[#This Row],[P - Horas]]&lt;Tabla2[P - Horas])*1,(Tabla2[[#This Row],[Columna1]]=Tabla2[Columna1])*1)+1</f>
        <v>6</v>
      </c>
      <c r="N163">
        <f>_xlfn.RANK.EQ(Tabla2[[#This Row],[Columna1]],Tabla2[Columna1],1)</f>
        <v>71</v>
      </c>
      <c r="O163" s="3">
        <f>MAX(P162,Tabla2[[#This Row],[Columna1]])</f>
        <v>40549.750942788472</v>
      </c>
      <c r="P163" s="3">
        <f>O163+Tabla2[[#This Row],[P - Horas]]</f>
        <v>40549.801886698726</v>
      </c>
    </row>
    <row r="164" spans="1:16" x14ac:dyDescent="0.25">
      <c r="A164">
        <v>1000017004</v>
      </c>
      <c r="B164" s="2">
        <v>40547</v>
      </c>
      <c r="C164" s="2">
        <f t="shared" si="8"/>
        <v>40547.625</v>
      </c>
      <c r="D164">
        <v>3390.7</v>
      </c>
      <c r="E164">
        <v>3390.7</v>
      </c>
      <c r="F164" t="s">
        <v>5</v>
      </c>
      <c r="G164" t="s">
        <v>9</v>
      </c>
      <c r="H164" s="1" cm="1">
        <f t="array" ref="H164">_xlfn.IFS(F164="Figurado",E164/2600,F164="Mallas",E164/800,F164="Materia Prima",E164*0)/24</f>
        <v>5.4338141025641024E-2</v>
      </c>
      <c r="I164" s="2">
        <f t="shared" si="9"/>
        <v>40548.625</v>
      </c>
      <c r="J164" s="3">
        <f t="shared" si="10"/>
        <v>40547.679338141024</v>
      </c>
      <c r="K164" t="b">
        <f t="shared" si="11"/>
        <v>1</v>
      </c>
      <c r="L164" cm="1">
        <f t="array" ref="L164">SUMPRODUCT((Tabla2[[#This Row],[P - Horas]]&lt;Tabla2[P - Horas])*1,(Tabla2[[#This Row],[Columna1]]=Tabla2[Columna1])*1)+1</f>
        <v>5</v>
      </c>
      <c r="N164">
        <f>_xlfn.RANK.EQ(Tabla2[[#This Row],[Columna1]],Tabla2[Columna1],1)</f>
        <v>71</v>
      </c>
      <c r="O164" s="3">
        <f>MAX(P163,Tabla2[[#This Row],[Columna1]])</f>
        <v>40549.801886698726</v>
      </c>
      <c r="P164" s="3">
        <f>O164+Tabla2[[#This Row],[P - Horas]]</f>
        <v>40549.85622483975</v>
      </c>
    </row>
    <row r="165" spans="1:16" x14ac:dyDescent="0.25">
      <c r="A165">
        <v>1000017011</v>
      </c>
      <c r="B165" s="2">
        <v>40547</v>
      </c>
      <c r="C165" s="2">
        <f t="shared" si="8"/>
        <v>40547.625</v>
      </c>
      <c r="D165">
        <v>3487.1</v>
      </c>
      <c r="E165">
        <v>3487.1</v>
      </c>
      <c r="F165" t="s">
        <v>5</v>
      </c>
      <c r="G165" t="s">
        <v>13</v>
      </c>
      <c r="H165" s="1" cm="1">
        <f t="array" ref="H165">_xlfn.IFS(F165="Figurado",E165/2600,F165="Mallas",E165/800,F165="Materia Prima",E165*0)/24</f>
        <v>5.5883012820512813E-2</v>
      </c>
      <c r="I165" s="2">
        <f t="shared" si="9"/>
        <v>40548.625</v>
      </c>
      <c r="J165" s="3">
        <f t="shared" si="10"/>
        <v>40547.680883012821</v>
      </c>
      <c r="K165" t="b">
        <f t="shared" si="11"/>
        <v>1</v>
      </c>
      <c r="L165" cm="1">
        <f t="array" ref="L165">SUMPRODUCT((Tabla2[[#This Row],[P - Horas]]&lt;Tabla2[P - Horas])*1,(Tabla2[[#This Row],[Columna1]]=Tabla2[Columna1])*1)+1</f>
        <v>4</v>
      </c>
      <c r="N165">
        <f>_xlfn.RANK.EQ(Tabla2[[#This Row],[Columna1]],Tabla2[Columna1],1)</f>
        <v>71</v>
      </c>
      <c r="O165" s="3">
        <f>MAX(P164,Tabla2[[#This Row],[Columna1]])</f>
        <v>40549.85622483975</v>
      </c>
      <c r="P165" s="3">
        <f>O165+Tabla2[[#This Row],[P - Horas]]</f>
        <v>40549.912107852571</v>
      </c>
    </row>
    <row r="166" spans="1:16" x14ac:dyDescent="0.25">
      <c r="A166">
        <v>1000017052</v>
      </c>
      <c r="B166" s="2">
        <v>40547</v>
      </c>
      <c r="C166" s="2">
        <f t="shared" si="8"/>
        <v>40547.625</v>
      </c>
      <c r="D166">
        <v>3525.7</v>
      </c>
      <c r="E166">
        <v>3525.7</v>
      </c>
      <c r="F166" t="s">
        <v>5</v>
      </c>
      <c r="G166" t="s">
        <v>13</v>
      </c>
      <c r="H166" s="1" cm="1">
        <f t="array" ref="H166">_xlfn.IFS(F166="Figurado",E166/2600,F166="Mallas",E166/800,F166="Materia Prima",E166*0)/24</f>
        <v>5.6501602564102561E-2</v>
      </c>
      <c r="I166" s="2">
        <f t="shared" si="9"/>
        <v>40548.625</v>
      </c>
      <c r="J166" s="3">
        <f t="shared" si="10"/>
        <v>40547.681501602565</v>
      </c>
      <c r="K166" t="b">
        <f t="shared" si="11"/>
        <v>1</v>
      </c>
      <c r="L166" cm="1">
        <f t="array" ref="L166">SUMPRODUCT((Tabla2[[#This Row],[P - Horas]]&lt;Tabla2[P - Horas])*1,(Tabla2[[#This Row],[Columna1]]=Tabla2[Columna1])*1)+1</f>
        <v>3</v>
      </c>
      <c r="N166">
        <f>_xlfn.RANK.EQ(Tabla2[[#This Row],[Columna1]],Tabla2[Columna1],1)</f>
        <v>71</v>
      </c>
      <c r="O166" s="3">
        <f>MAX(P165,Tabla2[[#This Row],[Columna1]])</f>
        <v>40549.912107852571</v>
      </c>
      <c r="P166" s="3">
        <f>O166+Tabla2[[#This Row],[P - Horas]]</f>
        <v>40549.968609455136</v>
      </c>
    </row>
    <row r="167" spans="1:16" x14ac:dyDescent="0.25">
      <c r="A167">
        <v>1000017004</v>
      </c>
      <c r="B167" s="2">
        <v>40547</v>
      </c>
      <c r="C167" s="2">
        <f t="shared" si="8"/>
        <v>40547.625</v>
      </c>
      <c r="D167">
        <v>3937.5</v>
      </c>
      <c r="E167">
        <v>3937.5</v>
      </c>
      <c r="F167" t="s">
        <v>5</v>
      </c>
      <c r="G167" t="s">
        <v>7</v>
      </c>
      <c r="H167" s="1" cm="1">
        <f t="array" ref="H167">_xlfn.IFS(F167="Figurado",E167/2600,F167="Mallas",E167/800,F167="Materia Prima",E167*0)/24</f>
        <v>6.3100961538461536E-2</v>
      </c>
      <c r="I167" s="2">
        <f t="shared" si="9"/>
        <v>40548.625</v>
      </c>
      <c r="J167" s="3">
        <f t="shared" si="10"/>
        <v>40547.688100961539</v>
      </c>
      <c r="K167" t="b">
        <f t="shared" si="11"/>
        <v>1</v>
      </c>
      <c r="L167" cm="1">
        <f t="array" ref="L167">SUMPRODUCT((Tabla2[[#This Row],[P - Horas]]&lt;Tabla2[P - Horas])*1,(Tabla2[[#This Row],[Columna1]]=Tabla2[Columna1])*1)+1</f>
        <v>2</v>
      </c>
      <c r="N167">
        <f>_xlfn.RANK.EQ(Tabla2[[#This Row],[Columna1]],Tabla2[Columna1],1)</f>
        <v>71</v>
      </c>
      <c r="O167" s="3">
        <f>MAX(P166,Tabla2[[#This Row],[Columna1]])</f>
        <v>40549.968609455136</v>
      </c>
      <c r="P167" s="3">
        <f>O167+Tabla2[[#This Row],[P - Horas]]</f>
        <v>40550.031710416675</v>
      </c>
    </row>
    <row r="168" spans="1:16" x14ac:dyDescent="0.25">
      <c r="A168">
        <v>1000017006</v>
      </c>
      <c r="B168" s="2">
        <v>40547</v>
      </c>
      <c r="C168" s="2">
        <f t="shared" si="8"/>
        <v>40547.625</v>
      </c>
      <c r="D168">
        <v>10038</v>
      </c>
      <c r="E168">
        <v>10038</v>
      </c>
      <c r="F168" t="s">
        <v>16</v>
      </c>
      <c r="G168" t="s">
        <v>23</v>
      </c>
      <c r="H168" s="1" cm="1">
        <f t="array" ref="H168">_xlfn.IFS(F168="Figurado",E168/2600,F168="Mallas",E168/800,F168="Materia Prima",E168*0)/24</f>
        <v>0.52281250000000001</v>
      </c>
      <c r="I168" s="2">
        <f t="shared" si="9"/>
        <v>40548.625</v>
      </c>
      <c r="J168" s="3">
        <f t="shared" si="10"/>
        <v>40548.147812499999</v>
      </c>
      <c r="K168" t="b">
        <f t="shared" si="11"/>
        <v>1</v>
      </c>
      <c r="L168" cm="1">
        <f t="array" ref="L168">SUMPRODUCT((Tabla2[[#This Row],[P - Horas]]&lt;Tabla2[P - Horas])*1,(Tabla2[[#This Row],[Columna1]]=Tabla2[Columna1])*1)+1</f>
        <v>1</v>
      </c>
      <c r="N168">
        <f>_xlfn.RANK.EQ(Tabla2[[#This Row],[Columna1]],Tabla2[Columna1],1)</f>
        <v>71</v>
      </c>
      <c r="O168" s="3">
        <f>MAX(P167,Tabla2[[#This Row],[Columna1]])</f>
        <v>40550.031710416675</v>
      </c>
      <c r="P168" s="3">
        <f>O168+Tabla2[[#This Row],[P - Horas]]</f>
        <v>40550.554522916675</v>
      </c>
    </row>
    <row r="169" spans="1:16" x14ac:dyDescent="0.25">
      <c r="A169">
        <v>1000017067</v>
      </c>
      <c r="B169" s="2">
        <v>40548</v>
      </c>
      <c r="C169" s="2">
        <f t="shared" si="8"/>
        <v>40548.625</v>
      </c>
      <c r="D169">
        <v>537.6</v>
      </c>
      <c r="E169">
        <v>537.6</v>
      </c>
      <c r="F169" t="s">
        <v>10</v>
      </c>
      <c r="G169" t="s">
        <v>22</v>
      </c>
      <c r="H169" s="1" cm="1">
        <f t="array" ref="H169">_xlfn.IFS(F169="Figurado",E169/2600,F169="Mallas",E169/800,F169="Materia Prima",E169*0)/24</f>
        <v>0</v>
      </c>
      <c r="I169" s="2">
        <f t="shared" si="9"/>
        <v>40549.625</v>
      </c>
      <c r="J169" s="3">
        <f t="shared" si="10"/>
        <v>40548.625</v>
      </c>
      <c r="K169" t="b">
        <f t="shared" si="11"/>
        <v>1</v>
      </c>
      <c r="L169" cm="1">
        <f t="array" ref="L169">SUMPRODUCT((Tabla2[[#This Row],[P - Horas]]&lt;Tabla2[P - Horas])*1,(Tabla2[[#This Row],[Columna1]]=Tabla2[Columna1])*1)+1</f>
        <v>58</v>
      </c>
      <c r="N169">
        <f>_xlfn.RANK.EQ(Tabla2[[#This Row],[Columna1]],Tabla2[Columna1],1)</f>
        <v>168</v>
      </c>
      <c r="O169" s="3">
        <f>MAX(P168,Tabla2[[#This Row],[Columna1]])</f>
        <v>40550.554522916675</v>
      </c>
      <c r="P169" s="3">
        <f>O169+Tabla2[[#This Row],[P - Horas]]</f>
        <v>40550.554522916675</v>
      </c>
    </row>
    <row r="170" spans="1:16" x14ac:dyDescent="0.25">
      <c r="A170">
        <v>1000017067</v>
      </c>
      <c r="B170" s="2">
        <v>40548</v>
      </c>
      <c r="C170" s="2">
        <f t="shared" si="8"/>
        <v>40548.625</v>
      </c>
      <c r="D170">
        <v>280.8</v>
      </c>
      <c r="E170">
        <v>280.8</v>
      </c>
      <c r="F170" t="s">
        <v>10</v>
      </c>
      <c r="G170" t="s">
        <v>27</v>
      </c>
      <c r="H170" s="1" cm="1">
        <f t="array" ref="H170">_xlfn.IFS(F170="Figurado",E170/2600,F170="Mallas",E170/800,F170="Materia Prima",E170*0)/24</f>
        <v>0</v>
      </c>
      <c r="I170" s="2">
        <f t="shared" si="9"/>
        <v>40549.625</v>
      </c>
      <c r="J170" s="3">
        <f t="shared" si="10"/>
        <v>40548.625</v>
      </c>
      <c r="K170" t="b">
        <f t="shared" si="11"/>
        <v>1</v>
      </c>
      <c r="L170" cm="1">
        <f t="array" ref="L170">SUMPRODUCT((Tabla2[[#This Row],[P - Horas]]&lt;Tabla2[P - Horas])*1,(Tabla2[[#This Row],[Columna1]]=Tabla2[Columna1])*1)+1</f>
        <v>58</v>
      </c>
      <c r="N170">
        <f>_xlfn.RANK.EQ(Tabla2[[#This Row],[Columna1]],Tabla2[Columna1],1)</f>
        <v>168</v>
      </c>
      <c r="O170" s="3">
        <f>MAX(P169,Tabla2[[#This Row],[Columna1]])</f>
        <v>40550.554522916675</v>
      </c>
      <c r="P170" s="3">
        <f>O170+Tabla2[[#This Row],[P - Horas]]</f>
        <v>40550.554522916675</v>
      </c>
    </row>
    <row r="171" spans="1:16" x14ac:dyDescent="0.25">
      <c r="A171">
        <v>1000017062</v>
      </c>
      <c r="B171" s="2">
        <v>40548</v>
      </c>
      <c r="C171" s="2">
        <f t="shared" si="8"/>
        <v>40548.625</v>
      </c>
      <c r="D171">
        <v>26.9</v>
      </c>
      <c r="E171">
        <v>26.9</v>
      </c>
      <c r="F171" t="s">
        <v>10</v>
      </c>
      <c r="G171" t="s">
        <v>22</v>
      </c>
      <c r="H171" s="1" cm="1">
        <f t="array" ref="H171">_xlfn.IFS(F171="Figurado",E171/2600,F171="Mallas",E171/800,F171="Materia Prima",E171*0)/24</f>
        <v>0</v>
      </c>
      <c r="I171" s="2">
        <f t="shared" si="9"/>
        <v>40549.625</v>
      </c>
      <c r="J171" s="3">
        <f t="shared" si="10"/>
        <v>40548.625</v>
      </c>
      <c r="K171" t="b">
        <f t="shared" si="11"/>
        <v>1</v>
      </c>
      <c r="L171" cm="1">
        <f t="array" ref="L171">SUMPRODUCT((Tabla2[[#This Row],[P - Horas]]&lt;Tabla2[P - Horas])*1,(Tabla2[[#This Row],[Columna1]]=Tabla2[Columna1])*1)+1</f>
        <v>58</v>
      </c>
      <c r="N171">
        <f>_xlfn.RANK.EQ(Tabla2[[#This Row],[Columna1]],Tabla2[Columna1],1)</f>
        <v>168</v>
      </c>
      <c r="O171" s="3">
        <f>MAX(P170,Tabla2[[#This Row],[Columna1]])</f>
        <v>40550.554522916675</v>
      </c>
      <c r="P171" s="3">
        <f>O171+Tabla2[[#This Row],[P - Horas]]</f>
        <v>40550.554522916675</v>
      </c>
    </row>
    <row r="172" spans="1:16" x14ac:dyDescent="0.25">
      <c r="A172">
        <v>1000017068</v>
      </c>
      <c r="B172" s="2">
        <v>40548</v>
      </c>
      <c r="C172" s="2">
        <f t="shared" si="8"/>
        <v>40548.625</v>
      </c>
      <c r="D172">
        <v>21169.24</v>
      </c>
      <c r="E172">
        <v>21169.24</v>
      </c>
      <c r="F172" t="s">
        <v>10</v>
      </c>
      <c r="G172" t="s">
        <v>31</v>
      </c>
      <c r="H172" s="1" cm="1">
        <f t="array" ref="H172">_xlfn.IFS(F172="Figurado",E172/2600,F172="Mallas",E172/800,F172="Materia Prima",E172*0)/24</f>
        <v>0</v>
      </c>
      <c r="I172" s="2">
        <f t="shared" si="9"/>
        <v>40549.625</v>
      </c>
      <c r="J172" s="3">
        <f t="shared" si="10"/>
        <v>40548.625</v>
      </c>
      <c r="K172" t="b">
        <f t="shared" si="11"/>
        <v>1</v>
      </c>
      <c r="L172" cm="1">
        <f t="array" ref="L172">SUMPRODUCT((Tabla2[[#This Row],[P - Horas]]&lt;Tabla2[P - Horas])*1,(Tabla2[[#This Row],[Columna1]]=Tabla2[Columna1])*1)+1</f>
        <v>58</v>
      </c>
      <c r="N172">
        <f>_xlfn.RANK.EQ(Tabla2[[#This Row],[Columna1]],Tabla2[Columna1],1)</f>
        <v>168</v>
      </c>
      <c r="O172" s="3">
        <f>MAX(P171,Tabla2[[#This Row],[Columna1]])</f>
        <v>40550.554522916675</v>
      </c>
      <c r="P172" s="3">
        <f>O172+Tabla2[[#This Row],[P - Horas]]</f>
        <v>40550.554522916675</v>
      </c>
    </row>
    <row r="173" spans="1:16" x14ac:dyDescent="0.25">
      <c r="A173">
        <v>1000017070</v>
      </c>
      <c r="B173" s="2">
        <v>40548</v>
      </c>
      <c r="C173" s="2">
        <f t="shared" si="8"/>
        <v>40548.625</v>
      </c>
      <c r="D173">
        <v>40.299999999999997</v>
      </c>
      <c r="E173">
        <v>40.299999999999997</v>
      </c>
      <c r="F173" t="s">
        <v>10</v>
      </c>
      <c r="G173" t="s">
        <v>22</v>
      </c>
      <c r="H173" s="1" cm="1">
        <f t="array" ref="H173">_xlfn.IFS(F173="Figurado",E173/2600,F173="Mallas",E173/800,F173="Materia Prima",E173*0)/24</f>
        <v>0</v>
      </c>
      <c r="I173" s="2">
        <f t="shared" si="9"/>
        <v>40549.625</v>
      </c>
      <c r="J173" s="3">
        <f t="shared" si="10"/>
        <v>40548.625</v>
      </c>
      <c r="K173" t="b">
        <f t="shared" si="11"/>
        <v>1</v>
      </c>
      <c r="L173" cm="1">
        <f t="array" ref="L173">SUMPRODUCT((Tabla2[[#This Row],[P - Horas]]&lt;Tabla2[P - Horas])*1,(Tabla2[[#This Row],[Columna1]]=Tabla2[Columna1])*1)+1</f>
        <v>58</v>
      </c>
      <c r="N173">
        <f>_xlfn.RANK.EQ(Tabla2[[#This Row],[Columna1]],Tabla2[Columna1],1)</f>
        <v>168</v>
      </c>
      <c r="O173" s="3">
        <f>MAX(P172,Tabla2[[#This Row],[Columna1]])</f>
        <v>40550.554522916675</v>
      </c>
      <c r="P173" s="3">
        <f>O173+Tabla2[[#This Row],[P - Horas]]</f>
        <v>40550.554522916675</v>
      </c>
    </row>
    <row r="174" spans="1:16" x14ac:dyDescent="0.25">
      <c r="A174">
        <v>1000017064</v>
      </c>
      <c r="B174" s="2">
        <v>40548</v>
      </c>
      <c r="C174" s="2">
        <f t="shared" si="8"/>
        <v>40548.625</v>
      </c>
      <c r="D174">
        <v>200</v>
      </c>
      <c r="E174">
        <v>200</v>
      </c>
      <c r="F174" t="s">
        <v>10</v>
      </c>
      <c r="G174" t="s">
        <v>20</v>
      </c>
      <c r="H174" s="1" cm="1">
        <f t="array" ref="H174">_xlfn.IFS(F174="Figurado",E174/2600,F174="Mallas",E174/800,F174="Materia Prima",E174*0)/24</f>
        <v>0</v>
      </c>
      <c r="I174" s="2">
        <f t="shared" si="9"/>
        <v>40549.625</v>
      </c>
      <c r="J174" s="3">
        <f t="shared" si="10"/>
        <v>40548.625</v>
      </c>
      <c r="K174" t="b">
        <f t="shared" si="11"/>
        <v>1</v>
      </c>
      <c r="L174" cm="1">
        <f t="array" ref="L174">SUMPRODUCT((Tabla2[[#This Row],[P - Horas]]&lt;Tabla2[P - Horas])*1,(Tabla2[[#This Row],[Columna1]]=Tabla2[Columna1])*1)+1</f>
        <v>58</v>
      </c>
      <c r="N174">
        <f>_xlfn.RANK.EQ(Tabla2[[#This Row],[Columna1]],Tabla2[Columna1],1)</f>
        <v>168</v>
      </c>
      <c r="O174" s="3">
        <f>MAX(P173,Tabla2[[#This Row],[Columna1]])</f>
        <v>40550.554522916675</v>
      </c>
      <c r="P174" s="3">
        <f>O174+Tabla2[[#This Row],[P - Horas]]</f>
        <v>40550.554522916675</v>
      </c>
    </row>
    <row r="175" spans="1:16" x14ac:dyDescent="0.25">
      <c r="A175">
        <v>1000017065</v>
      </c>
      <c r="B175" s="2">
        <v>40548</v>
      </c>
      <c r="C175" s="2">
        <f t="shared" si="8"/>
        <v>40548.625</v>
      </c>
      <c r="D175">
        <v>450</v>
      </c>
      <c r="E175">
        <v>450</v>
      </c>
      <c r="F175" t="s">
        <v>10</v>
      </c>
      <c r="G175" t="s">
        <v>20</v>
      </c>
      <c r="H175" s="1" cm="1">
        <f t="array" ref="H175">_xlfn.IFS(F175="Figurado",E175/2600,F175="Mallas",E175/800,F175="Materia Prima",E175*0)/24</f>
        <v>0</v>
      </c>
      <c r="I175" s="2">
        <f t="shared" si="9"/>
        <v>40549.625</v>
      </c>
      <c r="J175" s="3">
        <f t="shared" si="10"/>
        <v>40548.625</v>
      </c>
      <c r="K175" t="b">
        <f t="shared" si="11"/>
        <v>1</v>
      </c>
      <c r="L175" cm="1">
        <f t="array" ref="L175">SUMPRODUCT((Tabla2[[#This Row],[P - Horas]]&lt;Tabla2[P - Horas])*1,(Tabla2[[#This Row],[Columna1]]=Tabla2[Columna1])*1)+1</f>
        <v>58</v>
      </c>
      <c r="N175">
        <f>_xlfn.RANK.EQ(Tabla2[[#This Row],[Columna1]],Tabla2[Columna1],1)</f>
        <v>168</v>
      </c>
      <c r="O175" s="3">
        <f>MAX(P174,Tabla2[[#This Row],[Columna1]])</f>
        <v>40550.554522916675</v>
      </c>
      <c r="P175" s="3">
        <f>O175+Tabla2[[#This Row],[P - Horas]]</f>
        <v>40550.554522916675</v>
      </c>
    </row>
    <row r="176" spans="1:16" x14ac:dyDescent="0.25">
      <c r="A176">
        <v>1000017066</v>
      </c>
      <c r="B176" s="2">
        <v>40548</v>
      </c>
      <c r="C176" s="2">
        <f t="shared" si="8"/>
        <v>40548.625</v>
      </c>
      <c r="D176">
        <v>812</v>
      </c>
      <c r="E176">
        <v>812</v>
      </c>
      <c r="F176" t="s">
        <v>10</v>
      </c>
      <c r="G176" t="s">
        <v>20</v>
      </c>
      <c r="H176" s="1" cm="1">
        <f t="array" ref="H176">_xlfn.IFS(F176="Figurado",E176/2600,F176="Mallas",E176/800,F176="Materia Prima",E176*0)/24</f>
        <v>0</v>
      </c>
      <c r="I176" s="2">
        <f t="shared" si="9"/>
        <v>40549.625</v>
      </c>
      <c r="J176" s="3">
        <f t="shared" si="10"/>
        <v>40548.625</v>
      </c>
      <c r="K176" t="b">
        <f t="shared" si="11"/>
        <v>1</v>
      </c>
      <c r="L176" cm="1">
        <f t="array" ref="L176">SUMPRODUCT((Tabla2[[#This Row],[P - Horas]]&lt;Tabla2[P - Horas])*1,(Tabla2[[#This Row],[Columna1]]=Tabla2[Columna1])*1)+1</f>
        <v>58</v>
      </c>
      <c r="N176">
        <f>_xlfn.RANK.EQ(Tabla2[[#This Row],[Columna1]],Tabla2[Columna1],1)</f>
        <v>168</v>
      </c>
      <c r="O176" s="3">
        <f>MAX(P175,Tabla2[[#This Row],[Columna1]])</f>
        <v>40550.554522916675</v>
      </c>
      <c r="P176" s="3">
        <f>O176+Tabla2[[#This Row],[P - Horas]]</f>
        <v>40550.554522916675</v>
      </c>
    </row>
    <row r="177" spans="1:16" x14ac:dyDescent="0.25">
      <c r="A177">
        <v>1000017073</v>
      </c>
      <c r="B177" s="2">
        <v>40548</v>
      </c>
      <c r="C177" s="2">
        <f t="shared" si="8"/>
        <v>40548.625</v>
      </c>
      <c r="D177">
        <v>22.4</v>
      </c>
      <c r="E177">
        <v>22.4</v>
      </c>
      <c r="F177" t="s">
        <v>10</v>
      </c>
      <c r="G177" t="s">
        <v>33</v>
      </c>
      <c r="H177" s="1" cm="1">
        <f t="array" ref="H177">_xlfn.IFS(F177="Figurado",E177/2600,F177="Mallas",E177/800,F177="Materia Prima",E177*0)/24</f>
        <v>0</v>
      </c>
      <c r="I177" s="2">
        <f t="shared" si="9"/>
        <v>40549.625</v>
      </c>
      <c r="J177" s="3">
        <f t="shared" si="10"/>
        <v>40548.625</v>
      </c>
      <c r="K177" t="b">
        <f t="shared" si="11"/>
        <v>1</v>
      </c>
      <c r="L177" cm="1">
        <f t="array" ref="L177">SUMPRODUCT((Tabla2[[#This Row],[P - Horas]]&lt;Tabla2[P - Horas])*1,(Tabla2[[#This Row],[Columna1]]=Tabla2[Columna1])*1)+1</f>
        <v>58</v>
      </c>
      <c r="N177">
        <f>_xlfn.RANK.EQ(Tabla2[[#This Row],[Columna1]],Tabla2[Columna1],1)</f>
        <v>168</v>
      </c>
      <c r="O177" s="3">
        <f>MAX(P176,Tabla2[[#This Row],[Columna1]])</f>
        <v>40550.554522916675</v>
      </c>
      <c r="P177" s="3">
        <f>O177+Tabla2[[#This Row],[P - Horas]]</f>
        <v>40550.554522916675</v>
      </c>
    </row>
    <row r="178" spans="1:16" x14ac:dyDescent="0.25">
      <c r="A178">
        <v>1000017073</v>
      </c>
      <c r="B178" s="2">
        <v>40548</v>
      </c>
      <c r="C178" s="2">
        <f t="shared" si="8"/>
        <v>40548.625</v>
      </c>
      <c r="D178">
        <v>17.8</v>
      </c>
      <c r="E178">
        <v>17.8</v>
      </c>
      <c r="F178" t="s">
        <v>10</v>
      </c>
      <c r="G178" t="s">
        <v>35</v>
      </c>
      <c r="H178" s="1" cm="1">
        <f t="array" ref="H178">_xlfn.IFS(F178="Figurado",E178/2600,F178="Mallas",E178/800,F178="Materia Prima",E178*0)/24</f>
        <v>0</v>
      </c>
      <c r="I178" s="2">
        <f t="shared" si="9"/>
        <v>40549.625</v>
      </c>
      <c r="J178" s="3">
        <f t="shared" si="10"/>
        <v>40548.625</v>
      </c>
      <c r="K178" t="b">
        <f t="shared" si="11"/>
        <v>1</v>
      </c>
      <c r="L178" cm="1">
        <f t="array" ref="L178">SUMPRODUCT((Tabla2[[#This Row],[P - Horas]]&lt;Tabla2[P - Horas])*1,(Tabla2[[#This Row],[Columna1]]=Tabla2[Columna1])*1)+1</f>
        <v>58</v>
      </c>
      <c r="N178">
        <f>_xlfn.RANK.EQ(Tabla2[[#This Row],[Columna1]],Tabla2[Columna1],1)</f>
        <v>168</v>
      </c>
      <c r="O178" s="3">
        <f>MAX(P177,Tabla2[[#This Row],[Columna1]])</f>
        <v>40550.554522916675</v>
      </c>
      <c r="P178" s="3">
        <f>O178+Tabla2[[#This Row],[P - Horas]]</f>
        <v>40550.554522916675</v>
      </c>
    </row>
    <row r="179" spans="1:16" x14ac:dyDescent="0.25">
      <c r="A179">
        <v>1000017073</v>
      </c>
      <c r="B179" s="2">
        <v>40548</v>
      </c>
      <c r="C179" s="2">
        <f t="shared" si="8"/>
        <v>40548.625</v>
      </c>
      <c r="D179">
        <v>36.4</v>
      </c>
      <c r="E179">
        <v>36.4</v>
      </c>
      <c r="F179" t="s">
        <v>10</v>
      </c>
      <c r="G179" t="s">
        <v>37</v>
      </c>
      <c r="H179" s="1" cm="1">
        <f t="array" ref="H179">_xlfn.IFS(F179="Figurado",E179/2600,F179="Mallas",E179/800,F179="Materia Prima",E179*0)/24</f>
        <v>0</v>
      </c>
      <c r="I179" s="2">
        <f t="shared" si="9"/>
        <v>40549.625</v>
      </c>
      <c r="J179" s="3">
        <f t="shared" si="10"/>
        <v>40548.625</v>
      </c>
      <c r="K179" t="b">
        <f t="shared" si="11"/>
        <v>1</v>
      </c>
      <c r="L179" cm="1">
        <f t="array" ref="L179">SUMPRODUCT((Tabla2[[#This Row],[P - Horas]]&lt;Tabla2[P - Horas])*1,(Tabla2[[#This Row],[Columna1]]=Tabla2[Columna1])*1)+1</f>
        <v>58</v>
      </c>
      <c r="N179">
        <f>_xlfn.RANK.EQ(Tabla2[[#This Row],[Columna1]],Tabla2[Columna1],1)</f>
        <v>168</v>
      </c>
      <c r="O179" s="3">
        <f>MAX(P178,Tabla2[[#This Row],[Columna1]])</f>
        <v>40550.554522916675</v>
      </c>
      <c r="P179" s="3">
        <f>O179+Tabla2[[#This Row],[P - Horas]]</f>
        <v>40550.554522916675</v>
      </c>
    </row>
    <row r="180" spans="1:16" x14ac:dyDescent="0.25">
      <c r="A180">
        <v>1000017073</v>
      </c>
      <c r="B180" s="2">
        <v>40548</v>
      </c>
      <c r="C180" s="2">
        <f t="shared" si="8"/>
        <v>40548.625</v>
      </c>
      <c r="D180">
        <v>36.6</v>
      </c>
      <c r="E180">
        <v>36.6</v>
      </c>
      <c r="F180" t="s">
        <v>10</v>
      </c>
      <c r="G180" t="s">
        <v>39</v>
      </c>
      <c r="H180" s="1" cm="1">
        <f t="array" ref="H180">_xlfn.IFS(F180="Figurado",E180/2600,F180="Mallas",E180/800,F180="Materia Prima",E180*0)/24</f>
        <v>0</v>
      </c>
      <c r="I180" s="2">
        <f t="shared" si="9"/>
        <v>40549.625</v>
      </c>
      <c r="J180" s="3">
        <f t="shared" si="10"/>
        <v>40548.625</v>
      </c>
      <c r="K180" t="b">
        <f t="shared" si="11"/>
        <v>1</v>
      </c>
      <c r="L180" cm="1">
        <f t="array" ref="L180">SUMPRODUCT((Tabla2[[#This Row],[P - Horas]]&lt;Tabla2[P - Horas])*1,(Tabla2[[#This Row],[Columna1]]=Tabla2[Columna1])*1)+1</f>
        <v>58</v>
      </c>
      <c r="N180">
        <f>_xlfn.RANK.EQ(Tabla2[[#This Row],[Columna1]],Tabla2[Columna1],1)</f>
        <v>168</v>
      </c>
      <c r="O180" s="3">
        <f>MAX(P179,Tabla2[[#This Row],[Columna1]])</f>
        <v>40550.554522916675</v>
      </c>
      <c r="P180" s="3">
        <f>O180+Tabla2[[#This Row],[P - Horas]]</f>
        <v>40550.554522916675</v>
      </c>
    </row>
    <row r="181" spans="1:16" x14ac:dyDescent="0.25">
      <c r="A181">
        <v>1000017082</v>
      </c>
      <c r="B181" s="2">
        <v>40548</v>
      </c>
      <c r="C181" s="2">
        <f t="shared" si="8"/>
        <v>40548.625</v>
      </c>
      <c r="D181">
        <v>7.8</v>
      </c>
      <c r="E181">
        <v>7.8</v>
      </c>
      <c r="F181" t="s">
        <v>10</v>
      </c>
      <c r="G181" t="s">
        <v>41</v>
      </c>
      <c r="H181" s="1" cm="1">
        <f t="array" ref="H181">_xlfn.IFS(F181="Figurado",E181/2600,F181="Mallas",E181/800,F181="Materia Prima",E181*0)/24</f>
        <v>0</v>
      </c>
      <c r="I181" s="2">
        <f t="shared" si="9"/>
        <v>40549.625</v>
      </c>
      <c r="J181" s="3">
        <f t="shared" si="10"/>
        <v>40548.625</v>
      </c>
      <c r="K181" t="b">
        <f t="shared" si="11"/>
        <v>1</v>
      </c>
      <c r="L181" cm="1">
        <f t="array" ref="L181">SUMPRODUCT((Tabla2[[#This Row],[P - Horas]]&lt;Tabla2[P - Horas])*1,(Tabla2[[#This Row],[Columna1]]=Tabla2[Columna1])*1)+1</f>
        <v>58</v>
      </c>
      <c r="N181">
        <f>_xlfn.RANK.EQ(Tabla2[[#This Row],[Columna1]],Tabla2[Columna1],1)</f>
        <v>168</v>
      </c>
      <c r="O181" s="3">
        <f>MAX(P180,Tabla2[[#This Row],[Columna1]])</f>
        <v>40550.554522916675</v>
      </c>
      <c r="P181" s="3">
        <f>O181+Tabla2[[#This Row],[P - Horas]]</f>
        <v>40550.554522916675</v>
      </c>
    </row>
    <row r="182" spans="1:16" x14ac:dyDescent="0.25">
      <c r="A182">
        <v>1000017083</v>
      </c>
      <c r="B182" s="2">
        <v>40548</v>
      </c>
      <c r="C182" s="2">
        <f t="shared" si="8"/>
        <v>40548.625</v>
      </c>
      <c r="D182">
        <v>7.8</v>
      </c>
      <c r="E182">
        <v>7.8</v>
      </c>
      <c r="F182" t="s">
        <v>10</v>
      </c>
      <c r="G182" t="s">
        <v>41</v>
      </c>
      <c r="H182" s="1" cm="1">
        <f t="array" ref="H182">_xlfn.IFS(F182="Figurado",E182/2600,F182="Mallas",E182/800,F182="Materia Prima",E182*0)/24</f>
        <v>0</v>
      </c>
      <c r="I182" s="2">
        <f t="shared" si="9"/>
        <v>40549.625</v>
      </c>
      <c r="J182" s="3">
        <f t="shared" si="10"/>
        <v>40548.625</v>
      </c>
      <c r="K182" t="b">
        <f t="shared" si="11"/>
        <v>1</v>
      </c>
      <c r="L182" cm="1">
        <f t="array" ref="L182">SUMPRODUCT((Tabla2[[#This Row],[P - Horas]]&lt;Tabla2[P - Horas])*1,(Tabla2[[#This Row],[Columna1]]=Tabla2[Columna1])*1)+1</f>
        <v>58</v>
      </c>
      <c r="N182">
        <f>_xlfn.RANK.EQ(Tabla2[[#This Row],[Columna1]],Tabla2[Columna1],1)</f>
        <v>168</v>
      </c>
      <c r="O182" s="3">
        <f>MAX(P181,Tabla2[[#This Row],[Columna1]])</f>
        <v>40550.554522916675</v>
      </c>
      <c r="P182" s="3">
        <f>O182+Tabla2[[#This Row],[P - Horas]]</f>
        <v>40550.554522916675</v>
      </c>
    </row>
    <row r="183" spans="1:16" x14ac:dyDescent="0.25">
      <c r="A183">
        <v>1000017084</v>
      </c>
      <c r="B183" s="2">
        <v>40548</v>
      </c>
      <c r="C183" s="2">
        <f t="shared" si="8"/>
        <v>40548.625</v>
      </c>
      <c r="D183">
        <v>7.8</v>
      </c>
      <c r="E183">
        <v>7.8</v>
      </c>
      <c r="F183" t="s">
        <v>10</v>
      </c>
      <c r="G183" t="s">
        <v>41</v>
      </c>
      <c r="H183" s="1" cm="1">
        <f t="array" ref="H183">_xlfn.IFS(F183="Figurado",E183/2600,F183="Mallas",E183/800,F183="Materia Prima",E183*0)/24</f>
        <v>0</v>
      </c>
      <c r="I183" s="2">
        <f t="shared" si="9"/>
        <v>40549.625</v>
      </c>
      <c r="J183" s="3">
        <f t="shared" si="10"/>
        <v>40548.625</v>
      </c>
      <c r="K183" t="b">
        <f t="shared" si="11"/>
        <v>1</v>
      </c>
      <c r="L183" cm="1">
        <f t="array" ref="L183">SUMPRODUCT((Tabla2[[#This Row],[P - Horas]]&lt;Tabla2[P - Horas])*1,(Tabla2[[#This Row],[Columna1]]=Tabla2[Columna1])*1)+1</f>
        <v>58</v>
      </c>
      <c r="N183">
        <f>_xlfn.RANK.EQ(Tabla2[[#This Row],[Columna1]],Tabla2[Columna1],1)</f>
        <v>168</v>
      </c>
      <c r="O183" s="3">
        <f>MAX(P182,Tabla2[[#This Row],[Columna1]])</f>
        <v>40550.554522916675</v>
      </c>
      <c r="P183" s="3">
        <f>O183+Tabla2[[#This Row],[P - Horas]]</f>
        <v>40550.554522916675</v>
      </c>
    </row>
    <row r="184" spans="1:16" x14ac:dyDescent="0.25">
      <c r="A184">
        <v>1000017085</v>
      </c>
      <c r="B184" s="2">
        <v>40548</v>
      </c>
      <c r="C184" s="2">
        <f t="shared" si="8"/>
        <v>40548.625</v>
      </c>
      <c r="D184">
        <v>7.8</v>
      </c>
      <c r="E184">
        <v>7.8</v>
      </c>
      <c r="F184" t="s">
        <v>10</v>
      </c>
      <c r="G184" t="s">
        <v>41</v>
      </c>
      <c r="H184" s="1" cm="1">
        <f t="array" ref="H184">_xlfn.IFS(F184="Figurado",E184/2600,F184="Mallas",E184/800,F184="Materia Prima",E184*0)/24</f>
        <v>0</v>
      </c>
      <c r="I184" s="2">
        <f t="shared" si="9"/>
        <v>40549.625</v>
      </c>
      <c r="J184" s="3">
        <f t="shared" si="10"/>
        <v>40548.625</v>
      </c>
      <c r="K184" t="b">
        <f t="shared" si="11"/>
        <v>1</v>
      </c>
      <c r="L184" cm="1">
        <f t="array" ref="L184">SUMPRODUCT((Tabla2[[#This Row],[P - Horas]]&lt;Tabla2[P - Horas])*1,(Tabla2[[#This Row],[Columna1]]=Tabla2[Columna1])*1)+1</f>
        <v>58</v>
      </c>
      <c r="N184">
        <f>_xlfn.RANK.EQ(Tabla2[[#This Row],[Columna1]],Tabla2[Columna1],1)</f>
        <v>168</v>
      </c>
      <c r="O184" s="3">
        <f>MAX(P183,Tabla2[[#This Row],[Columna1]])</f>
        <v>40550.554522916675</v>
      </c>
      <c r="P184" s="3">
        <f>O184+Tabla2[[#This Row],[P - Horas]]</f>
        <v>40550.554522916675</v>
      </c>
    </row>
    <row r="185" spans="1:16" x14ac:dyDescent="0.25">
      <c r="A185">
        <v>1000017073</v>
      </c>
      <c r="B185" s="2">
        <v>40548</v>
      </c>
      <c r="C185" s="2">
        <f t="shared" si="8"/>
        <v>40548.625</v>
      </c>
      <c r="D185">
        <v>96</v>
      </c>
      <c r="E185">
        <v>96</v>
      </c>
      <c r="F185" t="s">
        <v>5</v>
      </c>
      <c r="G185" t="s">
        <v>34</v>
      </c>
      <c r="H185" s="1" cm="1">
        <f t="array" ref="H185">_xlfn.IFS(F185="Figurado",E185/2600,F185="Mallas",E185/800,F185="Materia Prima",E185*0)/24</f>
        <v>1.5384615384615387E-3</v>
      </c>
      <c r="I185" s="2">
        <f t="shared" si="9"/>
        <v>40549.625</v>
      </c>
      <c r="J185" s="3">
        <f t="shared" si="10"/>
        <v>40548.62653846154</v>
      </c>
      <c r="K185" t="b">
        <f t="shared" si="11"/>
        <v>1</v>
      </c>
      <c r="L185" cm="1">
        <f t="array" ref="L185">SUMPRODUCT((Tabla2[[#This Row],[P - Horas]]&lt;Tabla2[P - Horas])*1,(Tabla2[[#This Row],[Columna1]]=Tabla2[Columna1])*1)+1</f>
        <v>56</v>
      </c>
      <c r="N185">
        <f>_xlfn.RANK.EQ(Tabla2[[#This Row],[Columna1]],Tabla2[Columna1],1)</f>
        <v>168</v>
      </c>
      <c r="O185" s="3">
        <f>MAX(P184,Tabla2[[#This Row],[Columna1]])</f>
        <v>40550.554522916675</v>
      </c>
      <c r="P185" s="3">
        <f>O185+Tabla2[[#This Row],[P - Horas]]</f>
        <v>40550.556061378215</v>
      </c>
    </row>
    <row r="186" spans="1:16" x14ac:dyDescent="0.25">
      <c r="A186">
        <v>1000017074</v>
      </c>
      <c r="B186" s="2">
        <v>40548</v>
      </c>
      <c r="C186" s="2">
        <f t="shared" si="8"/>
        <v>40548.625</v>
      </c>
      <c r="D186">
        <v>96</v>
      </c>
      <c r="E186">
        <v>96</v>
      </c>
      <c r="F186" t="s">
        <v>5</v>
      </c>
      <c r="G186" t="s">
        <v>34</v>
      </c>
      <c r="H186" s="1" cm="1">
        <f t="array" ref="H186">_xlfn.IFS(F186="Figurado",E186/2600,F186="Mallas",E186/800,F186="Materia Prima",E186*0)/24</f>
        <v>1.5384615384615387E-3</v>
      </c>
      <c r="I186" s="2">
        <f t="shared" si="9"/>
        <v>40549.625</v>
      </c>
      <c r="J186" s="3">
        <f t="shared" si="10"/>
        <v>40548.62653846154</v>
      </c>
      <c r="K186" t="b">
        <f t="shared" si="11"/>
        <v>1</v>
      </c>
      <c r="L186" cm="1">
        <f t="array" ref="L186">SUMPRODUCT((Tabla2[[#This Row],[P - Horas]]&lt;Tabla2[P - Horas])*1,(Tabla2[[#This Row],[Columna1]]=Tabla2[Columna1])*1)+1</f>
        <v>56</v>
      </c>
      <c r="N186">
        <f>_xlfn.RANK.EQ(Tabla2[[#This Row],[Columna1]],Tabla2[Columna1],1)</f>
        <v>168</v>
      </c>
      <c r="O186" s="3">
        <f>MAX(P185,Tabla2[[#This Row],[Columna1]])</f>
        <v>40550.556061378215</v>
      </c>
      <c r="P186" s="3">
        <f>O186+Tabla2[[#This Row],[P - Horas]]</f>
        <v>40550.557599839754</v>
      </c>
    </row>
    <row r="187" spans="1:16" x14ac:dyDescent="0.25">
      <c r="A187">
        <v>1000017073</v>
      </c>
      <c r="B187" s="2">
        <v>40548</v>
      </c>
      <c r="C187" s="2">
        <f t="shared" si="8"/>
        <v>40548.625</v>
      </c>
      <c r="D187">
        <v>102.1</v>
      </c>
      <c r="E187">
        <v>102.1</v>
      </c>
      <c r="F187" t="s">
        <v>5</v>
      </c>
      <c r="G187" t="s">
        <v>38</v>
      </c>
      <c r="H187" s="1" cm="1">
        <f t="array" ref="H187">_xlfn.IFS(F187="Figurado",E187/2600,F187="Mallas",E187/800,F187="Materia Prima",E187*0)/24</f>
        <v>1.6362179487179485E-3</v>
      </c>
      <c r="I187" s="2">
        <f t="shared" si="9"/>
        <v>40549.625</v>
      </c>
      <c r="J187" s="3">
        <f t="shared" si="10"/>
        <v>40548.626636217952</v>
      </c>
      <c r="K187" t="b">
        <f t="shared" si="11"/>
        <v>1</v>
      </c>
      <c r="L187" cm="1">
        <f t="array" ref="L187">SUMPRODUCT((Tabla2[[#This Row],[P - Horas]]&lt;Tabla2[P - Horas])*1,(Tabla2[[#This Row],[Columna1]]=Tabla2[Columna1])*1)+1</f>
        <v>55</v>
      </c>
      <c r="N187">
        <f>_xlfn.RANK.EQ(Tabla2[[#This Row],[Columna1]],Tabla2[Columna1],1)</f>
        <v>168</v>
      </c>
      <c r="O187" s="3">
        <f>MAX(P186,Tabla2[[#This Row],[Columna1]])</f>
        <v>40550.557599839754</v>
      </c>
      <c r="P187" s="3">
        <f>O187+Tabla2[[#This Row],[P - Horas]]</f>
        <v>40550.559236057707</v>
      </c>
    </row>
    <row r="188" spans="1:16" x14ac:dyDescent="0.25">
      <c r="A188">
        <v>1000017072</v>
      </c>
      <c r="B188" s="2">
        <v>40548</v>
      </c>
      <c r="C188" s="2">
        <f t="shared" si="8"/>
        <v>40548.625</v>
      </c>
      <c r="D188">
        <v>103</v>
      </c>
      <c r="E188">
        <v>103</v>
      </c>
      <c r="F188" t="s">
        <v>5</v>
      </c>
      <c r="G188" t="s">
        <v>13</v>
      </c>
      <c r="H188" s="1" cm="1">
        <f t="array" ref="H188">_xlfn.IFS(F188="Figurado",E188/2600,F188="Mallas",E188/800,F188="Materia Prima",E188*0)/24</f>
        <v>1.6506410256410255E-3</v>
      </c>
      <c r="I188" s="2">
        <f t="shared" si="9"/>
        <v>40549.625</v>
      </c>
      <c r="J188" s="3">
        <f t="shared" si="10"/>
        <v>40548.626650641025</v>
      </c>
      <c r="K188" t="b">
        <f t="shared" si="11"/>
        <v>1</v>
      </c>
      <c r="L188" cm="1">
        <f t="array" ref="L188">SUMPRODUCT((Tabla2[[#This Row],[P - Horas]]&lt;Tabla2[P - Horas])*1,(Tabla2[[#This Row],[Columna1]]=Tabla2[Columna1])*1)+1</f>
        <v>54</v>
      </c>
      <c r="N188">
        <f>_xlfn.RANK.EQ(Tabla2[[#This Row],[Columna1]],Tabla2[Columna1],1)</f>
        <v>168</v>
      </c>
      <c r="O188" s="3">
        <f>MAX(P187,Tabla2[[#This Row],[Columna1]])</f>
        <v>40550.559236057707</v>
      </c>
      <c r="P188" s="3">
        <f>O188+Tabla2[[#This Row],[P - Horas]]</f>
        <v>40550.560886698731</v>
      </c>
    </row>
    <row r="189" spans="1:16" x14ac:dyDescent="0.25">
      <c r="A189">
        <v>1000017073</v>
      </c>
      <c r="B189" s="2">
        <v>40548</v>
      </c>
      <c r="C189" s="2">
        <f t="shared" si="8"/>
        <v>40548.625</v>
      </c>
      <c r="D189">
        <v>106.9</v>
      </c>
      <c r="E189">
        <v>106.9</v>
      </c>
      <c r="F189" t="s">
        <v>5</v>
      </c>
      <c r="G189" t="s">
        <v>40</v>
      </c>
      <c r="H189" s="1" cm="1">
        <f t="array" ref="H189">_xlfn.IFS(F189="Figurado",E189/2600,F189="Mallas",E189/800,F189="Materia Prima",E189*0)/24</f>
        <v>1.7131410256410256E-3</v>
      </c>
      <c r="I189" s="2">
        <f t="shared" si="9"/>
        <v>40549.625</v>
      </c>
      <c r="J189" s="3">
        <f t="shared" si="10"/>
        <v>40548.626713141028</v>
      </c>
      <c r="K189" t="b">
        <f t="shared" si="11"/>
        <v>1</v>
      </c>
      <c r="L189" cm="1">
        <f t="array" ref="L189">SUMPRODUCT((Tabla2[[#This Row],[P - Horas]]&lt;Tabla2[P - Horas])*1,(Tabla2[[#This Row],[Columna1]]=Tabla2[Columna1])*1)+1</f>
        <v>52</v>
      </c>
      <c r="N189">
        <f>_xlfn.RANK.EQ(Tabla2[[#This Row],[Columna1]],Tabla2[Columna1],1)</f>
        <v>168</v>
      </c>
      <c r="O189" s="3">
        <f>MAX(P188,Tabla2[[#This Row],[Columna1]])</f>
        <v>40550.560886698731</v>
      </c>
      <c r="P189" s="3">
        <f>O189+Tabla2[[#This Row],[P - Horas]]</f>
        <v>40550.562599839759</v>
      </c>
    </row>
    <row r="190" spans="1:16" x14ac:dyDescent="0.25">
      <c r="A190">
        <v>1000017074</v>
      </c>
      <c r="B190" s="2">
        <v>40548</v>
      </c>
      <c r="C190" s="2">
        <f t="shared" si="8"/>
        <v>40548.625</v>
      </c>
      <c r="D190">
        <v>106.9</v>
      </c>
      <c r="E190">
        <v>106.9</v>
      </c>
      <c r="F190" t="s">
        <v>5</v>
      </c>
      <c r="G190" t="s">
        <v>40</v>
      </c>
      <c r="H190" s="1" cm="1">
        <f t="array" ref="H190">_xlfn.IFS(F190="Figurado",E190/2600,F190="Mallas",E190/800,F190="Materia Prima",E190*0)/24</f>
        <v>1.7131410256410256E-3</v>
      </c>
      <c r="I190" s="2">
        <f t="shared" si="9"/>
        <v>40549.625</v>
      </c>
      <c r="J190" s="3">
        <f t="shared" si="10"/>
        <v>40548.626713141028</v>
      </c>
      <c r="K190" t="b">
        <f t="shared" si="11"/>
        <v>1</v>
      </c>
      <c r="L190" cm="1">
        <f t="array" ref="L190">SUMPRODUCT((Tabla2[[#This Row],[P - Horas]]&lt;Tabla2[P - Horas])*1,(Tabla2[[#This Row],[Columna1]]=Tabla2[Columna1])*1)+1</f>
        <v>52</v>
      </c>
      <c r="N190">
        <f>_xlfn.RANK.EQ(Tabla2[[#This Row],[Columna1]],Tabla2[Columna1],1)</f>
        <v>168</v>
      </c>
      <c r="O190" s="3">
        <f>MAX(P189,Tabla2[[#This Row],[Columna1]])</f>
        <v>40550.562599839759</v>
      </c>
      <c r="P190" s="3">
        <f>O190+Tabla2[[#This Row],[P - Horas]]</f>
        <v>40550.564312980787</v>
      </c>
    </row>
    <row r="191" spans="1:16" x14ac:dyDescent="0.25">
      <c r="A191">
        <v>1000017059</v>
      </c>
      <c r="B191" s="2">
        <v>40548</v>
      </c>
      <c r="C191" s="2">
        <f t="shared" si="8"/>
        <v>40548.625</v>
      </c>
      <c r="D191">
        <v>119.8</v>
      </c>
      <c r="E191">
        <v>119.8</v>
      </c>
      <c r="F191" t="s">
        <v>5</v>
      </c>
      <c r="G191" t="s">
        <v>13</v>
      </c>
      <c r="H191" s="1" cm="1">
        <f t="array" ref="H191">_xlfn.IFS(F191="Figurado",E191/2600,F191="Mallas",E191/800,F191="Materia Prima",E191*0)/24</f>
        <v>1.919871794871795E-3</v>
      </c>
      <c r="I191" s="2">
        <f t="shared" si="9"/>
        <v>40549.625</v>
      </c>
      <c r="J191" s="3">
        <f t="shared" si="10"/>
        <v>40548.626919871793</v>
      </c>
      <c r="K191" t="b">
        <f t="shared" si="11"/>
        <v>1</v>
      </c>
      <c r="L191" cm="1">
        <f t="array" ref="L191">SUMPRODUCT((Tabla2[[#This Row],[P - Horas]]&lt;Tabla2[P - Horas])*1,(Tabla2[[#This Row],[Columna1]]=Tabla2[Columna1])*1)+1</f>
        <v>51</v>
      </c>
      <c r="N191">
        <f>_xlfn.RANK.EQ(Tabla2[[#This Row],[Columna1]],Tabla2[Columna1],1)</f>
        <v>168</v>
      </c>
      <c r="O191" s="3">
        <f>MAX(P190,Tabla2[[#This Row],[Columna1]])</f>
        <v>40550.564312980787</v>
      </c>
      <c r="P191" s="3">
        <f>O191+Tabla2[[#This Row],[P - Horas]]</f>
        <v>40550.56623285258</v>
      </c>
    </row>
    <row r="192" spans="1:16" x14ac:dyDescent="0.25">
      <c r="A192">
        <v>1000017059</v>
      </c>
      <c r="B192" s="2">
        <v>40548</v>
      </c>
      <c r="C192" s="2">
        <f t="shared" si="8"/>
        <v>40548.625</v>
      </c>
      <c r="D192">
        <v>122.9</v>
      </c>
      <c r="E192">
        <v>122.9</v>
      </c>
      <c r="F192" t="s">
        <v>5</v>
      </c>
      <c r="G192" t="s">
        <v>6</v>
      </c>
      <c r="H192" s="1" cm="1">
        <f t="array" ref="H192">_xlfn.IFS(F192="Figurado",E192/2600,F192="Mallas",E192/800,F192="Materia Prima",E192*0)/24</f>
        <v>1.969551282051282E-3</v>
      </c>
      <c r="I192" s="2">
        <f t="shared" si="9"/>
        <v>40549.625</v>
      </c>
      <c r="J192" s="3">
        <f t="shared" si="10"/>
        <v>40548.626969551282</v>
      </c>
      <c r="K192" t="b">
        <f t="shared" si="11"/>
        <v>1</v>
      </c>
      <c r="L192" cm="1">
        <f t="array" ref="L192">SUMPRODUCT((Tabla2[[#This Row],[P - Horas]]&lt;Tabla2[P - Horas])*1,(Tabla2[[#This Row],[Columna1]]=Tabla2[Columna1])*1)+1</f>
        <v>50</v>
      </c>
      <c r="N192">
        <f>_xlfn.RANK.EQ(Tabla2[[#This Row],[Columna1]],Tabla2[Columna1],1)</f>
        <v>168</v>
      </c>
      <c r="O192" s="3">
        <f>MAX(P191,Tabla2[[#This Row],[Columna1]])</f>
        <v>40550.56623285258</v>
      </c>
      <c r="P192" s="3">
        <f>O192+Tabla2[[#This Row],[P - Horas]]</f>
        <v>40550.568202403862</v>
      </c>
    </row>
    <row r="193" spans="1:16" x14ac:dyDescent="0.25">
      <c r="A193">
        <v>1000017067</v>
      </c>
      <c r="B193" s="2">
        <v>40548</v>
      </c>
      <c r="C193" s="2">
        <f t="shared" si="8"/>
        <v>40548.625</v>
      </c>
      <c r="D193">
        <v>124.8</v>
      </c>
      <c r="E193">
        <v>124.8</v>
      </c>
      <c r="F193" t="s">
        <v>5</v>
      </c>
      <c r="G193" t="s">
        <v>9</v>
      </c>
      <c r="H193" s="1" cm="1">
        <f t="array" ref="H193">_xlfn.IFS(F193="Figurado",E193/2600,F193="Mallas",E193/800,F193="Materia Prima",E193*0)/24</f>
        <v>2E-3</v>
      </c>
      <c r="I193" s="2">
        <f t="shared" si="9"/>
        <v>40549.625</v>
      </c>
      <c r="J193" s="3">
        <f t="shared" si="10"/>
        <v>40548.627</v>
      </c>
      <c r="K193" t="b">
        <f t="shared" si="11"/>
        <v>1</v>
      </c>
      <c r="L193" cm="1">
        <f t="array" ref="L193">SUMPRODUCT((Tabla2[[#This Row],[P - Horas]]&lt;Tabla2[P - Horas])*1,(Tabla2[[#This Row],[Columna1]]=Tabla2[Columna1])*1)+1</f>
        <v>49</v>
      </c>
      <c r="N193">
        <f>_xlfn.RANK.EQ(Tabla2[[#This Row],[Columna1]],Tabla2[Columna1],1)</f>
        <v>168</v>
      </c>
      <c r="O193" s="3">
        <f>MAX(P192,Tabla2[[#This Row],[Columna1]])</f>
        <v>40550.568202403862</v>
      </c>
      <c r="P193" s="3">
        <f>O193+Tabla2[[#This Row],[P - Horas]]</f>
        <v>40550.570202403862</v>
      </c>
    </row>
    <row r="194" spans="1:16" x14ac:dyDescent="0.25">
      <c r="A194">
        <v>1000017074</v>
      </c>
      <c r="B194" s="2">
        <v>40548</v>
      </c>
      <c r="C194" s="2">
        <f t="shared" ref="C194:C257" si="12">B194+15/24</f>
        <v>40548.625</v>
      </c>
      <c r="D194">
        <v>131.80000000000001</v>
      </c>
      <c r="E194">
        <v>131.80000000000001</v>
      </c>
      <c r="F194" t="s">
        <v>5</v>
      </c>
      <c r="G194" t="s">
        <v>38</v>
      </c>
      <c r="H194" s="1" cm="1">
        <f t="array" ref="H194">_xlfn.IFS(F194="Figurado",E194/2600,F194="Mallas",E194/800,F194="Materia Prima",E194*0)/24</f>
        <v>2.1121794871794873E-3</v>
      </c>
      <c r="I194" s="2">
        <f t="shared" ref="I194:I257" si="13">IF(OR(WEEKDAY(C194)=1,WEEKDAY(C194+1)=1),C194+2,C194+1)</f>
        <v>40549.625</v>
      </c>
      <c r="J194" s="3">
        <f t="shared" ref="J194:J257" si="14">H194+C194</f>
        <v>40548.627112179485</v>
      </c>
      <c r="K194" t="b">
        <f t="shared" ref="K194:K257" si="15">I194&gt;=J194</f>
        <v>1</v>
      </c>
      <c r="L194" cm="1">
        <f t="array" ref="L194">SUMPRODUCT((Tabla2[[#This Row],[P - Horas]]&lt;Tabla2[P - Horas])*1,(Tabla2[[#This Row],[Columna1]]=Tabla2[Columna1])*1)+1</f>
        <v>48</v>
      </c>
      <c r="N194">
        <f>_xlfn.RANK.EQ(Tabla2[[#This Row],[Columna1]],Tabla2[Columna1],1)</f>
        <v>168</v>
      </c>
      <c r="O194" s="3">
        <f>MAX(P193,Tabla2[[#This Row],[Columna1]])</f>
        <v>40550.570202403862</v>
      </c>
      <c r="P194" s="3">
        <f>O194+Tabla2[[#This Row],[P - Horas]]</f>
        <v>40550.572314583347</v>
      </c>
    </row>
    <row r="195" spans="1:16" x14ac:dyDescent="0.25">
      <c r="A195">
        <v>1000017059</v>
      </c>
      <c r="B195" s="2">
        <v>40548</v>
      </c>
      <c r="C195" s="2">
        <f t="shared" si="12"/>
        <v>40548.625</v>
      </c>
      <c r="D195">
        <v>177.3</v>
      </c>
      <c r="E195">
        <v>177.3</v>
      </c>
      <c r="F195" t="s">
        <v>5</v>
      </c>
      <c r="G195" t="s">
        <v>7</v>
      </c>
      <c r="H195" s="1" cm="1">
        <f t="array" ref="H195">_xlfn.IFS(F195="Figurado",E195/2600,F195="Mallas",E195/800,F195="Materia Prima",E195*0)/24</f>
        <v>2.8413461538461539E-3</v>
      </c>
      <c r="I195" s="2">
        <f t="shared" si="13"/>
        <v>40549.625</v>
      </c>
      <c r="J195" s="3">
        <f t="shared" si="14"/>
        <v>40548.627841346155</v>
      </c>
      <c r="K195" t="b">
        <f t="shared" si="15"/>
        <v>1</v>
      </c>
      <c r="L195" cm="1">
        <f t="array" ref="L195">SUMPRODUCT((Tabla2[[#This Row],[P - Horas]]&lt;Tabla2[P - Horas])*1,(Tabla2[[#This Row],[Columna1]]=Tabla2[Columna1])*1)+1</f>
        <v>47</v>
      </c>
      <c r="N195">
        <f>_xlfn.RANK.EQ(Tabla2[[#This Row],[Columna1]],Tabla2[Columna1],1)</f>
        <v>168</v>
      </c>
      <c r="O195" s="3">
        <f>MAX(P194,Tabla2[[#This Row],[Columna1]])</f>
        <v>40550.572314583347</v>
      </c>
      <c r="P195" s="3">
        <f>O195+Tabla2[[#This Row],[P - Horas]]</f>
        <v>40550.575155929502</v>
      </c>
    </row>
    <row r="196" spans="1:16" x14ac:dyDescent="0.25">
      <c r="A196">
        <v>1000017056</v>
      </c>
      <c r="B196" s="2">
        <v>40548</v>
      </c>
      <c r="C196" s="2">
        <f t="shared" si="12"/>
        <v>40548.625</v>
      </c>
      <c r="D196">
        <v>208</v>
      </c>
      <c r="E196">
        <v>208</v>
      </c>
      <c r="F196" t="s">
        <v>5</v>
      </c>
      <c r="G196" t="s">
        <v>14</v>
      </c>
      <c r="H196" s="1" cm="1">
        <f t="array" ref="H196">_xlfn.IFS(F196="Figurado",E196/2600,F196="Mallas",E196/800,F196="Materia Prima",E196*0)/24</f>
        <v>3.3333333333333335E-3</v>
      </c>
      <c r="I196" s="2">
        <f t="shared" si="13"/>
        <v>40549.625</v>
      </c>
      <c r="J196" s="3">
        <f t="shared" si="14"/>
        <v>40548.628333333334</v>
      </c>
      <c r="K196" t="b">
        <f t="shared" si="15"/>
        <v>1</v>
      </c>
      <c r="L196" cm="1">
        <f t="array" ref="L196">SUMPRODUCT((Tabla2[[#This Row],[P - Horas]]&lt;Tabla2[P - Horas])*1,(Tabla2[[#This Row],[Columna1]]=Tabla2[Columna1])*1)+1</f>
        <v>46</v>
      </c>
      <c r="N196">
        <f>_xlfn.RANK.EQ(Tabla2[[#This Row],[Columna1]],Tabla2[Columna1],1)</f>
        <v>168</v>
      </c>
      <c r="O196" s="3">
        <f>MAX(P195,Tabla2[[#This Row],[Columna1]])</f>
        <v>40550.575155929502</v>
      </c>
      <c r="P196" s="3">
        <f>O196+Tabla2[[#This Row],[P - Horas]]</f>
        <v>40550.578489262836</v>
      </c>
    </row>
    <row r="197" spans="1:16" x14ac:dyDescent="0.25">
      <c r="A197">
        <v>1000017067</v>
      </c>
      <c r="B197" s="2">
        <v>40548</v>
      </c>
      <c r="C197" s="2">
        <f t="shared" si="12"/>
        <v>40548.625</v>
      </c>
      <c r="D197">
        <v>223.9</v>
      </c>
      <c r="E197">
        <v>223.9</v>
      </c>
      <c r="F197" t="s">
        <v>5</v>
      </c>
      <c r="G197" t="s">
        <v>7</v>
      </c>
      <c r="H197" s="1" cm="1">
        <f t="array" ref="H197">_xlfn.IFS(F197="Figurado",E197/2600,F197="Mallas",E197/800,F197="Materia Prima",E197*0)/24</f>
        <v>3.5881410256410257E-3</v>
      </c>
      <c r="I197" s="2">
        <f t="shared" si="13"/>
        <v>40549.625</v>
      </c>
      <c r="J197" s="3">
        <f t="shared" si="14"/>
        <v>40548.628588141022</v>
      </c>
      <c r="K197" t="b">
        <f t="shared" si="15"/>
        <v>1</v>
      </c>
      <c r="L197" cm="1">
        <f t="array" ref="L197">SUMPRODUCT((Tabla2[[#This Row],[P - Horas]]&lt;Tabla2[P - Horas])*1,(Tabla2[[#This Row],[Columna1]]=Tabla2[Columna1])*1)+1</f>
        <v>45</v>
      </c>
      <c r="N197">
        <f>_xlfn.RANK.EQ(Tabla2[[#This Row],[Columna1]],Tabla2[Columna1],1)</f>
        <v>168</v>
      </c>
      <c r="O197" s="3">
        <f>MAX(P196,Tabla2[[#This Row],[Columna1]])</f>
        <v>40550.578489262836</v>
      </c>
      <c r="P197" s="3">
        <f>O197+Tabla2[[#This Row],[P - Horas]]</f>
        <v>40550.582077403858</v>
      </c>
    </row>
    <row r="198" spans="1:16" x14ac:dyDescent="0.25">
      <c r="A198">
        <v>1000017057</v>
      </c>
      <c r="B198" s="2">
        <v>40548</v>
      </c>
      <c r="C198" s="2">
        <f t="shared" si="12"/>
        <v>40548.625</v>
      </c>
      <c r="D198">
        <v>252.7</v>
      </c>
      <c r="E198">
        <v>252.7</v>
      </c>
      <c r="F198" t="s">
        <v>5</v>
      </c>
      <c r="G198" t="s">
        <v>6</v>
      </c>
      <c r="H198" s="1" cm="1">
        <f t="array" ref="H198">_xlfn.IFS(F198="Figurado",E198/2600,F198="Mallas",E198/800,F198="Materia Prima",E198*0)/24</f>
        <v>4.0496794871794873E-3</v>
      </c>
      <c r="I198" s="2">
        <f t="shared" si="13"/>
        <v>40549.625</v>
      </c>
      <c r="J198" s="3">
        <f t="shared" si="14"/>
        <v>40548.62904967949</v>
      </c>
      <c r="K198" t="b">
        <f t="shared" si="15"/>
        <v>1</v>
      </c>
      <c r="L198" cm="1">
        <f t="array" ref="L198">SUMPRODUCT((Tabla2[[#This Row],[P - Horas]]&lt;Tabla2[P - Horas])*1,(Tabla2[[#This Row],[Columna1]]=Tabla2[Columna1])*1)+1</f>
        <v>44</v>
      </c>
      <c r="N198">
        <f>_xlfn.RANK.EQ(Tabla2[[#This Row],[Columna1]],Tabla2[Columna1],1)</f>
        <v>168</v>
      </c>
      <c r="O198" s="3">
        <f>MAX(P197,Tabla2[[#This Row],[Columna1]])</f>
        <v>40550.582077403858</v>
      </c>
      <c r="P198" s="3">
        <f>O198+Tabla2[[#This Row],[P - Horas]]</f>
        <v>40550.586127083348</v>
      </c>
    </row>
    <row r="199" spans="1:16" x14ac:dyDescent="0.25">
      <c r="A199">
        <v>1000017062</v>
      </c>
      <c r="B199" s="2">
        <v>40548</v>
      </c>
      <c r="C199" s="2">
        <f t="shared" si="12"/>
        <v>40548.625</v>
      </c>
      <c r="D199">
        <v>265.2</v>
      </c>
      <c r="E199">
        <v>265.2</v>
      </c>
      <c r="F199" t="s">
        <v>5</v>
      </c>
      <c r="G199" t="s">
        <v>26</v>
      </c>
      <c r="H199" s="1" cm="1">
        <f t="array" ref="H199">_xlfn.IFS(F199="Figurado",E199/2600,F199="Mallas",E199/800,F199="Materia Prima",E199*0)/24</f>
        <v>4.2499999999999994E-3</v>
      </c>
      <c r="I199" s="2">
        <f t="shared" si="13"/>
        <v>40549.625</v>
      </c>
      <c r="J199" s="3">
        <f t="shared" si="14"/>
        <v>40548.629249999998</v>
      </c>
      <c r="K199" t="b">
        <f t="shared" si="15"/>
        <v>1</v>
      </c>
      <c r="L199" cm="1">
        <f t="array" ref="L199">SUMPRODUCT((Tabla2[[#This Row],[P - Horas]]&lt;Tabla2[P - Horas])*1,(Tabla2[[#This Row],[Columna1]]=Tabla2[Columna1])*1)+1</f>
        <v>43</v>
      </c>
      <c r="N199">
        <f>_xlfn.RANK.EQ(Tabla2[[#This Row],[Columna1]],Tabla2[Columna1],1)</f>
        <v>168</v>
      </c>
      <c r="O199" s="3">
        <f>MAX(P198,Tabla2[[#This Row],[Columna1]])</f>
        <v>40550.586127083348</v>
      </c>
      <c r="P199" s="3">
        <f>O199+Tabla2[[#This Row],[P - Horas]]</f>
        <v>40550.590377083347</v>
      </c>
    </row>
    <row r="200" spans="1:16" x14ac:dyDescent="0.25">
      <c r="A200">
        <v>1000017071</v>
      </c>
      <c r="B200" s="2">
        <v>40548</v>
      </c>
      <c r="C200" s="2">
        <f t="shared" si="12"/>
        <v>40548.625</v>
      </c>
      <c r="D200">
        <v>279.7</v>
      </c>
      <c r="E200">
        <v>279.7</v>
      </c>
      <c r="F200" t="s">
        <v>5</v>
      </c>
      <c r="G200" t="s">
        <v>8</v>
      </c>
      <c r="H200" s="1" cm="1">
        <f t="array" ref="H200">_xlfn.IFS(F200="Figurado",E200/2600,F200="Mallas",E200/800,F200="Materia Prima",E200*0)/24</f>
        <v>4.4823717948717949E-3</v>
      </c>
      <c r="I200" s="2">
        <f t="shared" si="13"/>
        <v>40549.625</v>
      </c>
      <c r="J200" s="3">
        <f t="shared" si="14"/>
        <v>40548.629482371798</v>
      </c>
      <c r="K200" t="b">
        <f t="shared" si="15"/>
        <v>1</v>
      </c>
      <c r="L200" cm="1">
        <f t="array" ref="L200">SUMPRODUCT((Tabla2[[#This Row],[P - Horas]]&lt;Tabla2[P - Horas])*1,(Tabla2[[#This Row],[Columna1]]=Tabla2[Columna1])*1)+1</f>
        <v>42</v>
      </c>
      <c r="N200">
        <f>_xlfn.RANK.EQ(Tabla2[[#This Row],[Columna1]],Tabla2[Columna1],1)</f>
        <v>168</v>
      </c>
      <c r="O200" s="3">
        <f>MAX(P199,Tabla2[[#This Row],[Columna1]])</f>
        <v>40550.590377083347</v>
      </c>
      <c r="P200" s="3">
        <f>O200+Tabla2[[#This Row],[P - Horas]]</f>
        <v>40550.594859455145</v>
      </c>
    </row>
    <row r="201" spans="1:16" x14ac:dyDescent="0.25">
      <c r="A201">
        <v>1000017067</v>
      </c>
      <c r="B201" s="2">
        <v>40548</v>
      </c>
      <c r="C201" s="2">
        <f t="shared" si="12"/>
        <v>40548.625</v>
      </c>
      <c r="D201">
        <v>288.3</v>
      </c>
      <c r="E201">
        <v>288.3</v>
      </c>
      <c r="F201" t="s">
        <v>5</v>
      </c>
      <c r="G201" t="s">
        <v>8</v>
      </c>
      <c r="H201" s="1" cm="1">
        <f t="array" ref="H201">_xlfn.IFS(F201="Figurado",E201/2600,F201="Mallas",E201/800,F201="Materia Prima",E201*0)/24</f>
        <v>4.6201923076923078E-3</v>
      </c>
      <c r="I201" s="2">
        <f t="shared" si="13"/>
        <v>40549.625</v>
      </c>
      <c r="J201" s="3">
        <f t="shared" si="14"/>
        <v>40548.629620192311</v>
      </c>
      <c r="K201" t="b">
        <f t="shared" si="15"/>
        <v>1</v>
      </c>
      <c r="L201" cm="1">
        <f t="array" ref="L201">SUMPRODUCT((Tabla2[[#This Row],[P - Horas]]&lt;Tabla2[P - Horas])*1,(Tabla2[[#This Row],[Columna1]]=Tabla2[Columna1])*1)+1</f>
        <v>41</v>
      </c>
      <c r="N201">
        <f>_xlfn.RANK.EQ(Tabla2[[#This Row],[Columna1]],Tabla2[Columna1],1)</f>
        <v>168</v>
      </c>
      <c r="O201" s="3">
        <f>MAX(P200,Tabla2[[#This Row],[Columna1]])</f>
        <v>40550.594859455145</v>
      </c>
      <c r="P201" s="3">
        <f>O201+Tabla2[[#This Row],[P - Horas]]</f>
        <v>40550.599479647455</v>
      </c>
    </row>
    <row r="202" spans="1:16" x14ac:dyDescent="0.25">
      <c r="A202">
        <v>1000017056</v>
      </c>
      <c r="B202" s="2">
        <v>40548</v>
      </c>
      <c r="C202" s="2">
        <f t="shared" si="12"/>
        <v>40548.625</v>
      </c>
      <c r="D202">
        <v>325.7</v>
      </c>
      <c r="E202">
        <v>325.7</v>
      </c>
      <c r="F202" t="s">
        <v>5</v>
      </c>
      <c r="G202" t="s">
        <v>6</v>
      </c>
      <c r="H202" s="1" cm="1">
        <f t="array" ref="H202">_xlfn.IFS(F202="Figurado",E202/2600,F202="Mallas",E202/800,F202="Materia Prima",E202*0)/24</f>
        <v>5.2195512820512819E-3</v>
      </c>
      <c r="I202" s="2">
        <f t="shared" si="13"/>
        <v>40549.625</v>
      </c>
      <c r="J202" s="3">
        <f t="shared" si="14"/>
        <v>40548.630219551284</v>
      </c>
      <c r="K202" t="b">
        <f t="shared" si="15"/>
        <v>1</v>
      </c>
      <c r="L202" cm="1">
        <f t="array" ref="L202">SUMPRODUCT((Tabla2[[#This Row],[P - Horas]]&lt;Tabla2[P - Horas])*1,(Tabla2[[#This Row],[Columna1]]=Tabla2[Columna1])*1)+1</f>
        <v>40</v>
      </c>
      <c r="N202">
        <f>_xlfn.RANK.EQ(Tabla2[[#This Row],[Columna1]],Tabla2[Columna1],1)</f>
        <v>168</v>
      </c>
      <c r="O202" s="3">
        <f>MAX(P201,Tabla2[[#This Row],[Columna1]])</f>
        <v>40550.599479647455</v>
      </c>
      <c r="P202" s="3">
        <f>O202+Tabla2[[#This Row],[P - Horas]]</f>
        <v>40550.604699198739</v>
      </c>
    </row>
    <row r="203" spans="1:16" x14ac:dyDescent="0.25">
      <c r="A203">
        <v>1000017057</v>
      </c>
      <c r="B203" s="2">
        <v>40548</v>
      </c>
      <c r="C203" s="2">
        <f t="shared" si="12"/>
        <v>40548.625</v>
      </c>
      <c r="D203">
        <v>325.8</v>
      </c>
      <c r="E203">
        <v>325.8</v>
      </c>
      <c r="F203" t="s">
        <v>5</v>
      </c>
      <c r="G203" t="s">
        <v>7</v>
      </c>
      <c r="H203" s="1" cm="1">
        <f t="array" ref="H203">_xlfn.IFS(F203="Figurado",E203/2600,F203="Mallas",E203/800,F203="Materia Prima",E203*0)/24</f>
        <v>5.2211538461538467E-3</v>
      </c>
      <c r="I203" s="2">
        <f t="shared" si="13"/>
        <v>40549.625</v>
      </c>
      <c r="J203" s="3">
        <f t="shared" si="14"/>
        <v>40548.63022115385</v>
      </c>
      <c r="K203" t="b">
        <f t="shared" si="15"/>
        <v>1</v>
      </c>
      <c r="L203" cm="1">
        <f t="array" ref="L203">SUMPRODUCT((Tabla2[[#This Row],[P - Horas]]&lt;Tabla2[P - Horas])*1,(Tabla2[[#This Row],[Columna1]]=Tabla2[Columna1])*1)+1</f>
        <v>39</v>
      </c>
      <c r="N203">
        <f>_xlfn.RANK.EQ(Tabla2[[#This Row],[Columna1]],Tabla2[Columna1],1)</f>
        <v>168</v>
      </c>
      <c r="O203" s="3">
        <f>MAX(P202,Tabla2[[#This Row],[Columna1]])</f>
        <v>40550.604699198739</v>
      </c>
      <c r="P203" s="3">
        <f>O203+Tabla2[[#This Row],[P - Horas]]</f>
        <v>40550.609920352588</v>
      </c>
    </row>
    <row r="204" spans="1:16" x14ac:dyDescent="0.25">
      <c r="A204">
        <v>1000017073</v>
      </c>
      <c r="B204" s="2">
        <v>40548</v>
      </c>
      <c r="C204" s="2">
        <f t="shared" si="12"/>
        <v>40548.625</v>
      </c>
      <c r="D204">
        <v>358.3</v>
      </c>
      <c r="E204">
        <v>358.3</v>
      </c>
      <c r="F204" t="s">
        <v>5</v>
      </c>
      <c r="G204" t="s">
        <v>36</v>
      </c>
      <c r="H204" s="1" cm="1">
        <f t="array" ref="H204">_xlfn.IFS(F204="Figurado",E204/2600,F204="Mallas",E204/800,F204="Materia Prima",E204*0)/24</f>
        <v>5.7419871794871799E-3</v>
      </c>
      <c r="I204" s="2">
        <f t="shared" si="13"/>
        <v>40549.625</v>
      </c>
      <c r="J204" s="3">
        <f t="shared" si="14"/>
        <v>40548.630741987181</v>
      </c>
      <c r="K204" t="b">
        <f t="shared" si="15"/>
        <v>1</v>
      </c>
      <c r="L204" cm="1">
        <f t="array" ref="L204">SUMPRODUCT((Tabla2[[#This Row],[P - Horas]]&lt;Tabla2[P - Horas])*1,(Tabla2[[#This Row],[Columna1]]=Tabla2[Columna1])*1)+1</f>
        <v>38</v>
      </c>
      <c r="N204">
        <f>_xlfn.RANK.EQ(Tabla2[[#This Row],[Columna1]],Tabla2[Columna1],1)</f>
        <v>168</v>
      </c>
      <c r="O204" s="3">
        <f>MAX(P203,Tabla2[[#This Row],[Columna1]])</f>
        <v>40550.609920352588</v>
      </c>
      <c r="P204" s="3">
        <f>O204+Tabla2[[#This Row],[P - Horas]]</f>
        <v>40550.615662339769</v>
      </c>
    </row>
    <row r="205" spans="1:16" x14ac:dyDescent="0.25">
      <c r="A205">
        <v>1000017074</v>
      </c>
      <c r="B205" s="2">
        <v>40548</v>
      </c>
      <c r="C205" s="2">
        <f t="shared" si="12"/>
        <v>40548.625</v>
      </c>
      <c r="D205">
        <v>358.4</v>
      </c>
      <c r="E205">
        <v>358.4</v>
      </c>
      <c r="F205" t="s">
        <v>5</v>
      </c>
      <c r="G205" t="s">
        <v>36</v>
      </c>
      <c r="H205" s="1" cm="1">
        <f t="array" ref="H205">_xlfn.IFS(F205="Figurado",E205/2600,F205="Mallas",E205/800,F205="Materia Prima",E205*0)/24</f>
        <v>5.7435897435897431E-3</v>
      </c>
      <c r="I205" s="2">
        <f t="shared" si="13"/>
        <v>40549.625</v>
      </c>
      <c r="J205" s="3">
        <f t="shared" si="14"/>
        <v>40548.630743589747</v>
      </c>
      <c r="K205" t="b">
        <f t="shared" si="15"/>
        <v>1</v>
      </c>
      <c r="L205" cm="1">
        <f t="array" ref="L205">SUMPRODUCT((Tabla2[[#This Row],[P - Horas]]&lt;Tabla2[P - Horas])*1,(Tabla2[[#This Row],[Columna1]]=Tabla2[Columna1])*1)+1</f>
        <v>37</v>
      </c>
      <c r="N205">
        <f>_xlfn.RANK.EQ(Tabla2[[#This Row],[Columna1]],Tabla2[Columna1],1)</f>
        <v>168</v>
      </c>
      <c r="O205" s="3">
        <f>MAX(P204,Tabla2[[#This Row],[Columna1]])</f>
        <v>40550.615662339769</v>
      </c>
      <c r="P205" s="3">
        <f>O205+Tabla2[[#This Row],[P - Horas]]</f>
        <v>40550.621405929516</v>
      </c>
    </row>
    <row r="206" spans="1:16" x14ac:dyDescent="0.25">
      <c r="A206">
        <v>1000017056</v>
      </c>
      <c r="B206" s="2">
        <v>40548</v>
      </c>
      <c r="C206" s="2">
        <f t="shared" si="12"/>
        <v>40548.625</v>
      </c>
      <c r="D206">
        <v>364.1</v>
      </c>
      <c r="E206">
        <v>364.1</v>
      </c>
      <c r="F206" t="s">
        <v>5</v>
      </c>
      <c r="G206" t="s">
        <v>13</v>
      </c>
      <c r="H206" s="1" cm="1">
        <f t="array" ref="H206">_xlfn.IFS(F206="Figurado",E206/2600,F206="Mallas",E206/800,F206="Materia Prima",E206*0)/24</f>
        <v>5.8349358974358985E-3</v>
      </c>
      <c r="I206" s="2">
        <f t="shared" si="13"/>
        <v>40549.625</v>
      </c>
      <c r="J206" s="3">
        <f t="shared" si="14"/>
        <v>40548.630834935895</v>
      </c>
      <c r="K206" t="b">
        <f t="shared" si="15"/>
        <v>1</v>
      </c>
      <c r="L206" cm="1">
        <f t="array" ref="L206">SUMPRODUCT((Tabla2[[#This Row],[P - Horas]]&lt;Tabla2[P - Horas])*1,(Tabla2[[#This Row],[Columna1]]=Tabla2[Columna1])*1)+1</f>
        <v>36</v>
      </c>
      <c r="N206">
        <f>_xlfn.RANK.EQ(Tabla2[[#This Row],[Columna1]],Tabla2[Columna1],1)</f>
        <v>168</v>
      </c>
      <c r="O206" s="3">
        <f>MAX(P205,Tabla2[[#This Row],[Columna1]])</f>
        <v>40550.621405929516</v>
      </c>
      <c r="P206" s="3">
        <f>O206+Tabla2[[#This Row],[P - Horas]]</f>
        <v>40550.627240865411</v>
      </c>
    </row>
    <row r="207" spans="1:16" x14ac:dyDescent="0.25">
      <c r="A207">
        <v>1000017070</v>
      </c>
      <c r="B207" s="2">
        <v>40548</v>
      </c>
      <c r="C207" s="2">
        <f t="shared" si="12"/>
        <v>40548.625</v>
      </c>
      <c r="D207">
        <v>366.6</v>
      </c>
      <c r="E207">
        <v>366.6</v>
      </c>
      <c r="F207" t="s">
        <v>5</v>
      </c>
      <c r="G207" t="s">
        <v>26</v>
      </c>
      <c r="H207" s="1" cm="1">
        <f t="array" ref="H207">_xlfn.IFS(F207="Figurado",E207/2600,F207="Mallas",E207/800,F207="Materia Prima",E207*0)/24</f>
        <v>5.8750000000000009E-3</v>
      </c>
      <c r="I207" s="2">
        <f t="shared" si="13"/>
        <v>40549.625</v>
      </c>
      <c r="J207" s="3">
        <f t="shared" si="14"/>
        <v>40548.630875000003</v>
      </c>
      <c r="K207" t="b">
        <f t="shared" si="15"/>
        <v>1</v>
      </c>
      <c r="L207" cm="1">
        <f t="array" ref="L207">SUMPRODUCT((Tabla2[[#This Row],[P - Horas]]&lt;Tabla2[P - Horas])*1,(Tabla2[[#This Row],[Columna1]]=Tabla2[Columna1])*1)+1</f>
        <v>35</v>
      </c>
      <c r="N207">
        <f>_xlfn.RANK.EQ(Tabla2[[#This Row],[Columna1]],Tabla2[Columna1],1)</f>
        <v>168</v>
      </c>
      <c r="O207" s="3">
        <f>MAX(P206,Tabla2[[#This Row],[Columna1]])</f>
        <v>40550.627240865411</v>
      </c>
      <c r="P207" s="3">
        <f>O207+Tabla2[[#This Row],[P - Horas]]</f>
        <v>40550.633115865414</v>
      </c>
    </row>
    <row r="208" spans="1:16" x14ac:dyDescent="0.25">
      <c r="A208">
        <v>1000017076</v>
      </c>
      <c r="B208" s="2">
        <v>40548</v>
      </c>
      <c r="C208" s="2">
        <f t="shared" si="12"/>
        <v>40548.625</v>
      </c>
      <c r="D208">
        <v>433</v>
      </c>
      <c r="E208">
        <v>433</v>
      </c>
      <c r="F208" t="s">
        <v>5</v>
      </c>
      <c r="G208" t="s">
        <v>6</v>
      </c>
      <c r="H208" s="1" cm="1">
        <f t="array" ref="H208">_xlfn.IFS(F208="Figurado",E208/2600,F208="Mallas",E208/800,F208="Materia Prima",E208*0)/24</f>
        <v>6.939102564102565E-3</v>
      </c>
      <c r="I208" s="2">
        <f t="shared" si="13"/>
        <v>40549.625</v>
      </c>
      <c r="J208" s="3">
        <f t="shared" si="14"/>
        <v>40548.631939102561</v>
      </c>
      <c r="K208" t="b">
        <f t="shared" si="15"/>
        <v>1</v>
      </c>
      <c r="L208" cm="1">
        <f t="array" ref="L208">SUMPRODUCT((Tabla2[[#This Row],[P - Horas]]&lt;Tabla2[P - Horas])*1,(Tabla2[[#This Row],[Columna1]]=Tabla2[Columna1])*1)+1</f>
        <v>34</v>
      </c>
      <c r="N208">
        <f>_xlfn.RANK.EQ(Tabla2[[#This Row],[Columna1]],Tabla2[Columna1],1)</f>
        <v>168</v>
      </c>
      <c r="O208" s="3">
        <f>MAX(P207,Tabla2[[#This Row],[Columna1]])</f>
        <v>40550.633115865414</v>
      </c>
      <c r="P208" s="3">
        <f>O208+Tabla2[[#This Row],[P - Horas]]</f>
        <v>40550.640054967975</v>
      </c>
    </row>
    <row r="209" spans="1:16" x14ac:dyDescent="0.25">
      <c r="A209">
        <v>1000017071</v>
      </c>
      <c r="B209" s="2">
        <v>40548</v>
      </c>
      <c r="C209" s="2">
        <f t="shared" si="12"/>
        <v>40548.625</v>
      </c>
      <c r="D209">
        <v>673.6</v>
      </c>
      <c r="E209">
        <v>673.6</v>
      </c>
      <c r="F209" t="s">
        <v>5</v>
      </c>
      <c r="G209" t="s">
        <v>9</v>
      </c>
      <c r="H209" s="1" cm="1">
        <f t="array" ref="H209">_xlfn.IFS(F209="Figurado",E209/2600,F209="Mallas",E209/800,F209="Materia Prima",E209*0)/24</f>
        <v>1.0794871794871796E-2</v>
      </c>
      <c r="I209" s="2">
        <f t="shared" si="13"/>
        <v>40549.625</v>
      </c>
      <c r="J209" s="3">
        <f t="shared" si="14"/>
        <v>40548.635794871792</v>
      </c>
      <c r="K209" t="b">
        <f t="shared" si="15"/>
        <v>1</v>
      </c>
      <c r="L209" cm="1">
        <f t="array" ref="L209">SUMPRODUCT((Tabla2[[#This Row],[P - Horas]]&lt;Tabla2[P - Horas])*1,(Tabla2[[#This Row],[Columna1]]=Tabla2[Columna1])*1)+1</f>
        <v>33</v>
      </c>
      <c r="N209">
        <f>_xlfn.RANK.EQ(Tabla2[[#This Row],[Columna1]],Tabla2[Columna1],1)</f>
        <v>168</v>
      </c>
      <c r="O209" s="3">
        <f>MAX(P208,Tabla2[[#This Row],[Columna1]])</f>
        <v>40550.640054967975</v>
      </c>
      <c r="P209" s="3">
        <f>O209+Tabla2[[#This Row],[P - Horas]]</f>
        <v>40550.650849839767</v>
      </c>
    </row>
    <row r="210" spans="1:16" x14ac:dyDescent="0.25">
      <c r="A210">
        <v>1000017076</v>
      </c>
      <c r="B210" s="2">
        <v>40548</v>
      </c>
      <c r="C210" s="2">
        <f t="shared" si="12"/>
        <v>40548.625</v>
      </c>
      <c r="D210">
        <v>754</v>
      </c>
      <c r="E210">
        <v>754</v>
      </c>
      <c r="F210" t="s">
        <v>5</v>
      </c>
      <c r="G210" t="s">
        <v>8</v>
      </c>
      <c r="H210" s="1" cm="1">
        <f t="array" ref="H210">_xlfn.IFS(F210="Figurado",E210/2600,F210="Mallas",E210/800,F210="Materia Prima",E210*0)/24</f>
        <v>1.2083333333333333E-2</v>
      </c>
      <c r="I210" s="2">
        <f t="shared" si="13"/>
        <v>40549.625</v>
      </c>
      <c r="J210" s="3">
        <f t="shared" si="14"/>
        <v>40548.637083333335</v>
      </c>
      <c r="K210" t="b">
        <f t="shared" si="15"/>
        <v>1</v>
      </c>
      <c r="L210" cm="1">
        <f t="array" ref="L210">SUMPRODUCT((Tabla2[[#This Row],[P - Horas]]&lt;Tabla2[P - Horas])*1,(Tabla2[[#This Row],[Columna1]]=Tabla2[Columna1])*1)+1</f>
        <v>32</v>
      </c>
      <c r="N210">
        <f>_xlfn.RANK.EQ(Tabla2[[#This Row],[Columna1]],Tabla2[Columna1],1)</f>
        <v>168</v>
      </c>
      <c r="O210" s="3">
        <f>MAX(P209,Tabla2[[#This Row],[Columna1]])</f>
        <v>40550.650849839767</v>
      </c>
      <c r="P210" s="3">
        <f>O210+Tabla2[[#This Row],[P - Horas]]</f>
        <v>40550.662933173102</v>
      </c>
    </row>
    <row r="211" spans="1:16" x14ac:dyDescent="0.25">
      <c r="A211">
        <v>1000017057</v>
      </c>
      <c r="B211" s="2">
        <v>40548</v>
      </c>
      <c r="C211" s="2">
        <f t="shared" si="12"/>
        <v>40548.625</v>
      </c>
      <c r="D211">
        <v>761.3</v>
      </c>
      <c r="E211">
        <v>761.3</v>
      </c>
      <c r="F211" t="s">
        <v>5</v>
      </c>
      <c r="G211" t="s">
        <v>13</v>
      </c>
      <c r="H211" s="1" cm="1">
        <f t="array" ref="H211">_xlfn.IFS(F211="Figurado",E211/2600,F211="Mallas",E211/800,F211="Materia Prima",E211*0)/24</f>
        <v>1.2200320512820511E-2</v>
      </c>
      <c r="I211" s="2">
        <f t="shared" si="13"/>
        <v>40549.625</v>
      </c>
      <c r="J211" s="3">
        <f t="shared" si="14"/>
        <v>40548.637200320511</v>
      </c>
      <c r="K211" t="b">
        <f t="shared" si="15"/>
        <v>1</v>
      </c>
      <c r="L211" cm="1">
        <f t="array" ref="L211">SUMPRODUCT((Tabla2[[#This Row],[P - Horas]]&lt;Tabla2[P - Horas])*1,(Tabla2[[#This Row],[Columna1]]=Tabla2[Columna1])*1)+1</f>
        <v>31</v>
      </c>
      <c r="N211">
        <f>_xlfn.RANK.EQ(Tabla2[[#This Row],[Columna1]],Tabla2[Columna1],1)</f>
        <v>168</v>
      </c>
      <c r="O211" s="3">
        <f>MAX(P210,Tabla2[[#This Row],[Columna1]])</f>
        <v>40550.662933173102</v>
      </c>
      <c r="P211" s="3">
        <f>O211+Tabla2[[#This Row],[P - Horas]]</f>
        <v>40550.675133493613</v>
      </c>
    </row>
    <row r="212" spans="1:16" x14ac:dyDescent="0.25">
      <c r="A212">
        <v>1000017055</v>
      </c>
      <c r="B212" s="2">
        <v>40548</v>
      </c>
      <c r="C212" s="2">
        <f t="shared" si="12"/>
        <v>40548.625</v>
      </c>
      <c r="D212">
        <v>792</v>
      </c>
      <c r="E212">
        <v>792</v>
      </c>
      <c r="F212" t="s">
        <v>5</v>
      </c>
      <c r="G212" t="s">
        <v>14</v>
      </c>
      <c r="H212" s="1" cm="1">
        <f t="array" ref="H212">_xlfn.IFS(F212="Figurado",E212/2600,F212="Mallas",E212/800,F212="Materia Prima",E212*0)/24</f>
        <v>1.2692307692307692E-2</v>
      </c>
      <c r="I212" s="2">
        <f t="shared" si="13"/>
        <v>40549.625</v>
      </c>
      <c r="J212" s="3">
        <f t="shared" si="14"/>
        <v>40548.63769230769</v>
      </c>
      <c r="K212" t="b">
        <f t="shared" si="15"/>
        <v>1</v>
      </c>
      <c r="L212" cm="1">
        <f t="array" ref="L212">SUMPRODUCT((Tabla2[[#This Row],[P - Horas]]&lt;Tabla2[P - Horas])*1,(Tabla2[[#This Row],[Columna1]]=Tabla2[Columna1])*1)+1</f>
        <v>30</v>
      </c>
      <c r="N212">
        <f>_xlfn.RANK.EQ(Tabla2[[#This Row],[Columna1]],Tabla2[Columna1],1)</f>
        <v>168</v>
      </c>
      <c r="O212" s="3">
        <f>MAX(P211,Tabla2[[#This Row],[Columna1]])</f>
        <v>40550.675133493613</v>
      </c>
      <c r="P212" s="3">
        <f>O212+Tabla2[[#This Row],[P - Horas]]</f>
        <v>40550.687825801302</v>
      </c>
    </row>
    <row r="213" spans="1:16" x14ac:dyDescent="0.25">
      <c r="A213">
        <v>1000017055</v>
      </c>
      <c r="B213" s="2">
        <v>40548</v>
      </c>
      <c r="C213" s="2">
        <f t="shared" si="12"/>
        <v>40548.625</v>
      </c>
      <c r="D213">
        <v>821.8</v>
      </c>
      <c r="E213">
        <v>821.8</v>
      </c>
      <c r="F213" t="s">
        <v>5</v>
      </c>
      <c r="G213" t="s">
        <v>13</v>
      </c>
      <c r="H213" s="1" cm="1">
        <f t="array" ref="H213">_xlfn.IFS(F213="Figurado",E213/2600,F213="Mallas",E213/800,F213="Materia Prima",E213*0)/24</f>
        <v>1.3169871794871793E-2</v>
      </c>
      <c r="I213" s="2">
        <f t="shared" si="13"/>
        <v>40549.625</v>
      </c>
      <c r="J213" s="3">
        <f t="shared" si="14"/>
        <v>40548.638169871796</v>
      </c>
      <c r="K213" t="b">
        <f t="shared" si="15"/>
        <v>1</v>
      </c>
      <c r="L213" cm="1">
        <f t="array" ref="L213">SUMPRODUCT((Tabla2[[#This Row],[P - Horas]]&lt;Tabla2[P - Horas])*1,(Tabla2[[#This Row],[Columna1]]=Tabla2[Columna1])*1)+1</f>
        <v>29</v>
      </c>
      <c r="N213">
        <f>_xlfn.RANK.EQ(Tabla2[[#This Row],[Columna1]],Tabla2[Columna1],1)</f>
        <v>168</v>
      </c>
      <c r="O213" s="3">
        <f>MAX(P212,Tabla2[[#This Row],[Columna1]])</f>
        <v>40550.687825801302</v>
      </c>
      <c r="P213" s="3">
        <f>O213+Tabla2[[#This Row],[P - Horas]]</f>
        <v>40550.700995673098</v>
      </c>
    </row>
    <row r="214" spans="1:16" x14ac:dyDescent="0.25">
      <c r="A214">
        <v>1000017060</v>
      </c>
      <c r="B214" s="2">
        <v>40548</v>
      </c>
      <c r="C214" s="2">
        <f t="shared" si="12"/>
        <v>40548.625</v>
      </c>
      <c r="D214">
        <v>936</v>
      </c>
      <c r="E214">
        <v>936</v>
      </c>
      <c r="F214" t="s">
        <v>5</v>
      </c>
      <c r="G214" t="s">
        <v>14</v>
      </c>
      <c r="H214" s="1" cm="1">
        <f t="array" ref="H214">_xlfn.IFS(F214="Figurado",E214/2600,F214="Mallas",E214/800,F214="Materia Prima",E214*0)/24</f>
        <v>1.4999999999999999E-2</v>
      </c>
      <c r="I214" s="2">
        <f t="shared" si="13"/>
        <v>40549.625</v>
      </c>
      <c r="J214" s="3">
        <f t="shared" si="14"/>
        <v>40548.639999999999</v>
      </c>
      <c r="K214" t="b">
        <f t="shared" si="15"/>
        <v>1</v>
      </c>
      <c r="L214" cm="1">
        <f t="array" ref="L214">SUMPRODUCT((Tabla2[[#This Row],[P - Horas]]&lt;Tabla2[P - Horas])*1,(Tabla2[[#This Row],[Columna1]]=Tabla2[Columna1])*1)+1</f>
        <v>28</v>
      </c>
      <c r="N214">
        <f>_xlfn.RANK.EQ(Tabla2[[#This Row],[Columna1]],Tabla2[Columna1],1)</f>
        <v>168</v>
      </c>
      <c r="O214" s="3">
        <f>MAX(P213,Tabla2[[#This Row],[Columna1]])</f>
        <v>40550.700995673098</v>
      </c>
      <c r="P214" s="3">
        <f>O214+Tabla2[[#This Row],[P - Horas]]</f>
        <v>40550.715995673097</v>
      </c>
    </row>
    <row r="215" spans="1:16" x14ac:dyDescent="0.25">
      <c r="A215">
        <v>1000017076</v>
      </c>
      <c r="B215" s="2">
        <v>40548</v>
      </c>
      <c r="C215" s="2">
        <f t="shared" si="12"/>
        <v>40548.625</v>
      </c>
      <c r="D215">
        <v>939.8</v>
      </c>
      <c r="E215">
        <v>939.8</v>
      </c>
      <c r="F215" t="s">
        <v>5</v>
      </c>
      <c r="G215" t="s">
        <v>14</v>
      </c>
      <c r="H215" s="1" cm="1">
        <f t="array" ref="H215">_xlfn.IFS(F215="Figurado",E215/2600,F215="Mallas",E215/800,F215="Materia Prima",E215*0)/24</f>
        <v>1.5060897435897435E-2</v>
      </c>
      <c r="I215" s="2">
        <f t="shared" si="13"/>
        <v>40549.625</v>
      </c>
      <c r="J215" s="3">
        <f t="shared" si="14"/>
        <v>40548.640060897436</v>
      </c>
      <c r="K215" t="b">
        <f t="shared" si="15"/>
        <v>1</v>
      </c>
      <c r="L215" cm="1">
        <f t="array" ref="L215">SUMPRODUCT((Tabla2[[#This Row],[P - Horas]]&lt;Tabla2[P - Horas])*1,(Tabla2[[#This Row],[Columna1]]=Tabla2[Columna1])*1)+1</f>
        <v>27</v>
      </c>
      <c r="N215">
        <f>_xlfn.RANK.EQ(Tabla2[[#This Row],[Columna1]],Tabla2[Columna1],1)</f>
        <v>168</v>
      </c>
      <c r="O215" s="3">
        <f>MAX(P214,Tabla2[[#This Row],[Columna1]])</f>
        <v>40550.715995673097</v>
      </c>
      <c r="P215" s="3">
        <f>O215+Tabla2[[#This Row],[P - Horas]]</f>
        <v>40550.731056570534</v>
      </c>
    </row>
    <row r="216" spans="1:16" x14ac:dyDescent="0.25">
      <c r="A216">
        <v>1000017058</v>
      </c>
      <c r="B216" s="2">
        <v>40548</v>
      </c>
      <c r="C216" s="2">
        <f t="shared" si="12"/>
        <v>40548.625</v>
      </c>
      <c r="D216">
        <v>1027.4000000000001</v>
      </c>
      <c r="E216">
        <v>1027.4000000000001</v>
      </c>
      <c r="F216" t="s">
        <v>5</v>
      </c>
      <c r="G216" t="s">
        <v>13</v>
      </c>
      <c r="H216" s="1" cm="1">
        <f t="array" ref="H216">_xlfn.IFS(F216="Figurado",E216/2600,F216="Mallas",E216/800,F216="Materia Prima",E216*0)/24</f>
        <v>1.6464743589743591E-2</v>
      </c>
      <c r="I216" s="2">
        <f t="shared" si="13"/>
        <v>40549.625</v>
      </c>
      <c r="J216" s="3">
        <f t="shared" si="14"/>
        <v>40548.641464743589</v>
      </c>
      <c r="K216" t="b">
        <f t="shared" si="15"/>
        <v>1</v>
      </c>
      <c r="L216" cm="1">
        <f t="array" ref="L216">SUMPRODUCT((Tabla2[[#This Row],[P - Horas]]&lt;Tabla2[P - Horas])*1,(Tabla2[[#This Row],[Columna1]]=Tabla2[Columna1])*1)+1</f>
        <v>26</v>
      </c>
      <c r="N216">
        <f>_xlfn.RANK.EQ(Tabla2[[#This Row],[Columna1]],Tabla2[Columna1],1)</f>
        <v>168</v>
      </c>
      <c r="O216" s="3">
        <f>MAX(P215,Tabla2[[#This Row],[Columna1]])</f>
        <v>40550.731056570534</v>
      </c>
      <c r="P216" s="3">
        <f>O216+Tabla2[[#This Row],[P - Horas]]</f>
        <v>40550.747521314122</v>
      </c>
    </row>
    <row r="217" spans="1:16" x14ac:dyDescent="0.25">
      <c r="A217">
        <v>1000017058</v>
      </c>
      <c r="B217" s="2">
        <v>40548</v>
      </c>
      <c r="C217" s="2">
        <f t="shared" si="12"/>
        <v>40548.625</v>
      </c>
      <c r="D217">
        <v>1352.2</v>
      </c>
      <c r="E217">
        <v>1352.2</v>
      </c>
      <c r="F217" t="s">
        <v>5</v>
      </c>
      <c r="G217" t="s">
        <v>6</v>
      </c>
      <c r="H217" s="1" cm="1">
        <f t="array" ref="H217">_xlfn.IFS(F217="Figurado",E217/2600,F217="Mallas",E217/800,F217="Materia Prima",E217*0)/24</f>
        <v>2.1669871794871797E-2</v>
      </c>
      <c r="I217" s="2">
        <f t="shared" si="13"/>
        <v>40549.625</v>
      </c>
      <c r="J217" s="3">
        <f t="shared" si="14"/>
        <v>40548.646669871792</v>
      </c>
      <c r="K217" t="b">
        <f t="shared" si="15"/>
        <v>1</v>
      </c>
      <c r="L217" cm="1">
        <f t="array" ref="L217">SUMPRODUCT((Tabla2[[#This Row],[P - Horas]]&lt;Tabla2[P - Horas])*1,(Tabla2[[#This Row],[Columna1]]=Tabla2[Columna1])*1)+1</f>
        <v>25</v>
      </c>
      <c r="N217">
        <f>_xlfn.RANK.EQ(Tabla2[[#This Row],[Columna1]],Tabla2[Columna1],1)</f>
        <v>168</v>
      </c>
      <c r="O217" s="3">
        <f>MAX(P216,Tabla2[[#This Row],[Columna1]])</f>
        <v>40550.747521314122</v>
      </c>
      <c r="P217" s="3">
        <f>O217+Tabla2[[#This Row],[P - Horas]]</f>
        <v>40550.769191185915</v>
      </c>
    </row>
    <row r="218" spans="1:16" x14ac:dyDescent="0.25">
      <c r="A218">
        <v>1000017060</v>
      </c>
      <c r="B218" s="2">
        <v>40548</v>
      </c>
      <c r="C218" s="2">
        <f t="shared" si="12"/>
        <v>40548.625</v>
      </c>
      <c r="D218">
        <v>1437</v>
      </c>
      <c r="E218">
        <v>1437</v>
      </c>
      <c r="F218" t="s">
        <v>5</v>
      </c>
      <c r="G218" t="s">
        <v>13</v>
      </c>
      <c r="H218" s="1" cm="1">
        <f t="array" ref="H218">_xlfn.IFS(F218="Figurado",E218/2600,F218="Mallas",E218/800,F218="Materia Prima",E218*0)/24</f>
        <v>2.3028846153846153E-2</v>
      </c>
      <c r="I218" s="2">
        <f t="shared" si="13"/>
        <v>40549.625</v>
      </c>
      <c r="J218" s="3">
        <f t="shared" si="14"/>
        <v>40548.648028846153</v>
      </c>
      <c r="K218" t="b">
        <f t="shared" si="15"/>
        <v>1</v>
      </c>
      <c r="L218" cm="1">
        <f t="array" ref="L218">SUMPRODUCT((Tabla2[[#This Row],[P - Horas]]&lt;Tabla2[P - Horas])*1,(Tabla2[[#This Row],[Columna1]]=Tabla2[Columna1])*1)+1</f>
        <v>24</v>
      </c>
      <c r="N218">
        <f>_xlfn.RANK.EQ(Tabla2[[#This Row],[Columna1]],Tabla2[Columna1],1)</f>
        <v>168</v>
      </c>
      <c r="O218" s="3">
        <f>MAX(P217,Tabla2[[#This Row],[Columna1]])</f>
        <v>40550.769191185915</v>
      </c>
      <c r="P218" s="3">
        <f>O218+Tabla2[[#This Row],[P - Horas]]</f>
        <v>40550.792220032068</v>
      </c>
    </row>
    <row r="219" spans="1:16" x14ac:dyDescent="0.25">
      <c r="A219">
        <v>1000017060</v>
      </c>
      <c r="B219" s="2">
        <v>40548</v>
      </c>
      <c r="C219" s="2">
        <f t="shared" si="12"/>
        <v>40548.625</v>
      </c>
      <c r="D219">
        <v>1467.6</v>
      </c>
      <c r="E219">
        <v>1467.6</v>
      </c>
      <c r="F219" t="s">
        <v>5</v>
      </c>
      <c r="G219" t="s">
        <v>6</v>
      </c>
      <c r="H219" s="1" cm="1">
        <f t="array" ref="H219">_xlfn.IFS(F219="Figurado",E219/2600,F219="Mallas",E219/800,F219="Materia Prima",E219*0)/24</f>
        <v>2.3519230769230768E-2</v>
      </c>
      <c r="I219" s="2">
        <f t="shared" si="13"/>
        <v>40549.625</v>
      </c>
      <c r="J219" s="3">
        <f t="shared" si="14"/>
        <v>40548.648519230766</v>
      </c>
      <c r="K219" t="b">
        <f t="shared" si="15"/>
        <v>1</v>
      </c>
      <c r="L219" cm="1">
        <f t="array" ref="L219">SUMPRODUCT((Tabla2[[#This Row],[P - Horas]]&lt;Tabla2[P - Horas])*1,(Tabla2[[#This Row],[Columna1]]=Tabla2[Columna1])*1)+1</f>
        <v>23</v>
      </c>
      <c r="N219">
        <f>_xlfn.RANK.EQ(Tabla2[[#This Row],[Columna1]],Tabla2[Columna1],1)</f>
        <v>168</v>
      </c>
      <c r="O219" s="3">
        <f>MAX(P218,Tabla2[[#This Row],[Columna1]])</f>
        <v>40550.792220032068</v>
      </c>
      <c r="P219" s="3">
        <f>O219+Tabla2[[#This Row],[P - Horas]]</f>
        <v>40550.815739262835</v>
      </c>
    </row>
    <row r="220" spans="1:16" x14ac:dyDescent="0.25">
      <c r="A220">
        <v>1000017076</v>
      </c>
      <c r="B220" s="2">
        <v>40548</v>
      </c>
      <c r="C220" s="2">
        <f t="shared" si="12"/>
        <v>40548.625</v>
      </c>
      <c r="D220">
        <v>1519</v>
      </c>
      <c r="E220">
        <v>1519</v>
      </c>
      <c r="F220" t="s">
        <v>5</v>
      </c>
      <c r="G220" t="s">
        <v>13</v>
      </c>
      <c r="H220" s="1" cm="1">
        <f t="array" ref="H220">_xlfn.IFS(F220="Figurado",E220/2600,F220="Mallas",E220/800,F220="Materia Prima",E220*0)/24</f>
        <v>2.4342948717948718E-2</v>
      </c>
      <c r="I220" s="2">
        <f t="shared" si="13"/>
        <v>40549.625</v>
      </c>
      <c r="J220" s="3">
        <f t="shared" si="14"/>
        <v>40548.649342948716</v>
      </c>
      <c r="K220" t="b">
        <f t="shared" si="15"/>
        <v>1</v>
      </c>
      <c r="L220" cm="1">
        <f t="array" ref="L220">SUMPRODUCT((Tabla2[[#This Row],[P - Horas]]&lt;Tabla2[P - Horas])*1,(Tabla2[[#This Row],[Columna1]]=Tabla2[Columna1])*1)+1</f>
        <v>22</v>
      </c>
      <c r="N220">
        <f>_xlfn.RANK.EQ(Tabla2[[#This Row],[Columna1]],Tabla2[Columna1],1)</f>
        <v>168</v>
      </c>
      <c r="O220" s="3">
        <f>MAX(P219,Tabla2[[#This Row],[Columna1]])</f>
        <v>40550.815739262835</v>
      </c>
      <c r="P220" s="3">
        <f>O220+Tabla2[[#This Row],[P - Horas]]</f>
        <v>40550.840082211551</v>
      </c>
    </row>
    <row r="221" spans="1:16" x14ac:dyDescent="0.25">
      <c r="A221">
        <v>1000017062</v>
      </c>
      <c r="B221" s="2">
        <v>40548</v>
      </c>
      <c r="C221" s="2">
        <f t="shared" si="12"/>
        <v>40548.625</v>
      </c>
      <c r="D221">
        <v>1787.7</v>
      </c>
      <c r="E221">
        <v>1787.7</v>
      </c>
      <c r="F221" t="s">
        <v>5</v>
      </c>
      <c r="G221" t="s">
        <v>13</v>
      </c>
      <c r="H221" s="1" cm="1">
        <f t="array" ref="H221">_xlfn.IFS(F221="Figurado",E221/2600,F221="Mallas",E221/800,F221="Materia Prima",E221*0)/24</f>
        <v>2.8649038461538462E-2</v>
      </c>
      <c r="I221" s="2">
        <f t="shared" si="13"/>
        <v>40549.625</v>
      </c>
      <c r="J221" s="3">
        <f t="shared" si="14"/>
        <v>40548.653649038461</v>
      </c>
      <c r="K221" t="b">
        <f t="shared" si="15"/>
        <v>1</v>
      </c>
      <c r="L221" cm="1">
        <f t="array" ref="L221">SUMPRODUCT((Tabla2[[#This Row],[P - Horas]]&lt;Tabla2[P - Horas])*1,(Tabla2[[#This Row],[Columna1]]=Tabla2[Columna1])*1)+1</f>
        <v>21</v>
      </c>
      <c r="N221">
        <f>_xlfn.RANK.EQ(Tabla2[[#This Row],[Columna1]],Tabla2[Columna1],1)</f>
        <v>168</v>
      </c>
      <c r="O221" s="3">
        <f>MAX(P220,Tabla2[[#This Row],[Columna1]])</f>
        <v>40550.840082211551</v>
      </c>
      <c r="P221" s="3">
        <f>O221+Tabla2[[#This Row],[P - Horas]]</f>
        <v>40550.868731250011</v>
      </c>
    </row>
    <row r="222" spans="1:16" x14ac:dyDescent="0.25">
      <c r="A222">
        <v>1000017071</v>
      </c>
      <c r="B222" s="2">
        <v>40548</v>
      </c>
      <c r="C222" s="2">
        <f t="shared" si="12"/>
        <v>40548.625</v>
      </c>
      <c r="D222">
        <v>2465.3000000000002</v>
      </c>
      <c r="E222">
        <v>2465.3000000000002</v>
      </c>
      <c r="F222" t="s">
        <v>5</v>
      </c>
      <c r="G222" t="s">
        <v>6</v>
      </c>
      <c r="H222" s="1" cm="1">
        <f t="array" ref="H222">_xlfn.IFS(F222="Figurado",E222/2600,F222="Mallas",E222/800,F222="Materia Prima",E222*0)/24</f>
        <v>3.9508012820512826E-2</v>
      </c>
      <c r="I222" s="2">
        <f t="shared" si="13"/>
        <v>40549.625</v>
      </c>
      <c r="J222" s="3">
        <f t="shared" si="14"/>
        <v>40548.664508012822</v>
      </c>
      <c r="K222" t="b">
        <f t="shared" si="15"/>
        <v>1</v>
      </c>
      <c r="L222" cm="1">
        <f t="array" ref="L222">SUMPRODUCT((Tabla2[[#This Row],[P - Horas]]&lt;Tabla2[P - Horas])*1,(Tabla2[[#This Row],[Columna1]]=Tabla2[Columna1])*1)+1</f>
        <v>20</v>
      </c>
      <c r="N222">
        <f>_xlfn.RANK.EQ(Tabla2[[#This Row],[Columna1]],Tabla2[Columna1],1)</f>
        <v>168</v>
      </c>
      <c r="O222" s="3">
        <f>MAX(P221,Tabla2[[#This Row],[Columna1]])</f>
        <v>40550.868731250011</v>
      </c>
      <c r="P222" s="3">
        <f>O222+Tabla2[[#This Row],[P - Horas]]</f>
        <v>40550.908239262833</v>
      </c>
    </row>
    <row r="223" spans="1:16" x14ac:dyDescent="0.25">
      <c r="A223">
        <v>1000017062</v>
      </c>
      <c r="B223" s="2">
        <v>40548</v>
      </c>
      <c r="C223" s="2">
        <f t="shared" si="12"/>
        <v>40548.625</v>
      </c>
      <c r="D223">
        <v>2557</v>
      </c>
      <c r="E223">
        <v>2557</v>
      </c>
      <c r="F223" t="s">
        <v>5</v>
      </c>
      <c r="G223" t="s">
        <v>14</v>
      </c>
      <c r="H223" s="1" cm="1">
        <f t="array" ref="H223">_xlfn.IFS(F223="Figurado",E223/2600,F223="Mallas",E223/800,F223="Materia Prima",E223*0)/24</f>
        <v>4.0977564102564104E-2</v>
      </c>
      <c r="I223" s="2">
        <f t="shared" si="13"/>
        <v>40549.625</v>
      </c>
      <c r="J223" s="3">
        <f t="shared" si="14"/>
        <v>40548.665977564102</v>
      </c>
      <c r="K223" t="b">
        <f t="shared" si="15"/>
        <v>1</v>
      </c>
      <c r="L223" cm="1">
        <f t="array" ref="L223">SUMPRODUCT((Tabla2[[#This Row],[P - Horas]]&lt;Tabla2[P - Horas])*1,(Tabla2[[#This Row],[Columna1]]=Tabla2[Columna1])*1)+1</f>
        <v>19</v>
      </c>
      <c r="N223">
        <f>_xlfn.RANK.EQ(Tabla2[[#This Row],[Columna1]],Tabla2[Columna1],1)</f>
        <v>168</v>
      </c>
      <c r="O223" s="3">
        <f>MAX(P222,Tabla2[[#This Row],[Columna1]])</f>
        <v>40550.908239262833</v>
      </c>
      <c r="P223" s="3">
        <f>O223+Tabla2[[#This Row],[P - Horas]]</f>
        <v>40550.949216826935</v>
      </c>
    </row>
    <row r="224" spans="1:16" x14ac:dyDescent="0.25">
      <c r="A224">
        <v>1000017070</v>
      </c>
      <c r="B224" s="2">
        <v>40548</v>
      </c>
      <c r="C224" s="2">
        <f t="shared" si="12"/>
        <v>40548.625</v>
      </c>
      <c r="D224">
        <v>2657.3</v>
      </c>
      <c r="E224">
        <v>2657.3</v>
      </c>
      <c r="F224" t="s">
        <v>5</v>
      </c>
      <c r="G224" t="s">
        <v>13</v>
      </c>
      <c r="H224" s="1" cm="1">
        <f t="array" ref="H224">_xlfn.IFS(F224="Figurado",E224/2600,F224="Mallas",E224/800,F224="Materia Prima",E224*0)/24</f>
        <v>4.2584935897435901E-2</v>
      </c>
      <c r="I224" s="2">
        <f t="shared" si="13"/>
        <v>40549.625</v>
      </c>
      <c r="J224" s="3">
        <f t="shared" si="14"/>
        <v>40548.667584935894</v>
      </c>
      <c r="K224" t="b">
        <f t="shared" si="15"/>
        <v>1</v>
      </c>
      <c r="L224" cm="1">
        <f t="array" ref="L224">SUMPRODUCT((Tabla2[[#This Row],[P - Horas]]&lt;Tabla2[P - Horas])*1,(Tabla2[[#This Row],[Columna1]]=Tabla2[Columna1])*1)+1</f>
        <v>18</v>
      </c>
      <c r="N224">
        <f>_xlfn.RANK.EQ(Tabla2[[#This Row],[Columna1]],Tabla2[Columna1],1)</f>
        <v>168</v>
      </c>
      <c r="O224" s="3">
        <f>MAX(P223,Tabla2[[#This Row],[Columna1]])</f>
        <v>40550.949216826935</v>
      </c>
      <c r="P224" s="3">
        <f>O224+Tabla2[[#This Row],[P - Horas]]</f>
        <v>40550.99180176283</v>
      </c>
    </row>
    <row r="225" spans="1:16" x14ac:dyDescent="0.25">
      <c r="A225">
        <v>1000017077</v>
      </c>
      <c r="B225" s="2">
        <v>40548</v>
      </c>
      <c r="C225" s="2">
        <f t="shared" si="12"/>
        <v>40548.625</v>
      </c>
      <c r="D225">
        <v>866</v>
      </c>
      <c r="E225">
        <v>866</v>
      </c>
      <c r="F225" t="s">
        <v>16</v>
      </c>
      <c r="G225" t="s">
        <v>23</v>
      </c>
      <c r="H225" s="1" cm="1">
        <f t="array" ref="H225">_xlfn.IFS(F225="Figurado",E225/2600,F225="Mallas",E225/800,F225="Materia Prima",E225*0)/24</f>
        <v>4.5104166666666667E-2</v>
      </c>
      <c r="I225" s="2">
        <f t="shared" si="13"/>
        <v>40549.625</v>
      </c>
      <c r="J225" s="3">
        <f t="shared" si="14"/>
        <v>40548.670104166667</v>
      </c>
      <c r="K225" t="b">
        <f t="shared" si="15"/>
        <v>1</v>
      </c>
      <c r="L225" cm="1">
        <f t="array" ref="L225">SUMPRODUCT((Tabla2[[#This Row],[P - Horas]]&lt;Tabla2[P - Horas])*1,(Tabla2[[#This Row],[Columna1]]=Tabla2[Columna1])*1)+1</f>
        <v>14</v>
      </c>
      <c r="N225">
        <f>_xlfn.RANK.EQ(Tabla2[[#This Row],[Columna1]],Tabla2[Columna1],1)</f>
        <v>168</v>
      </c>
      <c r="O225" s="3">
        <f>MAX(P224,Tabla2[[#This Row],[Columna1]])</f>
        <v>40550.99180176283</v>
      </c>
      <c r="P225" s="3">
        <f>O225+Tabla2[[#This Row],[P - Horas]]</f>
        <v>40551.036905929497</v>
      </c>
    </row>
    <row r="226" spans="1:16" x14ac:dyDescent="0.25">
      <c r="A226">
        <v>1000017078</v>
      </c>
      <c r="B226" s="2">
        <v>40548</v>
      </c>
      <c r="C226" s="2">
        <f t="shared" si="12"/>
        <v>40548.625</v>
      </c>
      <c r="D226">
        <v>866</v>
      </c>
      <c r="E226">
        <v>866</v>
      </c>
      <c r="F226" t="s">
        <v>16</v>
      </c>
      <c r="G226" t="s">
        <v>23</v>
      </c>
      <c r="H226" s="1" cm="1">
        <f t="array" ref="H226">_xlfn.IFS(F226="Figurado",E226/2600,F226="Mallas",E226/800,F226="Materia Prima",E226*0)/24</f>
        <v>4.5104166666666667E-2</v>
      </c>
      <c r="I226" s="2">
        <f t="shared" si="13"/>
        <v>40549.625</v>
      </c>
      <c r="J226" s="3">
        <f t="shared" si="14"/>
        <v>40548.670104166667</v>
      </c>
      <c r="K226" t="b">
        <f t="shared" si="15"/>
        <v>1</v>
      </c>
      <c r="L226" cm="1">
        <f t="array" ref="L226">SUMPRODUCT((Tabla2[[#This Row],[P - Horas]]&lt;Tabla2[P - Horas])*1,(Tabla2[[#This Row],[Columna1]]=Tabla2[Columna1])*1)+1</f>
        <v>14</v>
      </c>
      <c r="N226">
        <f>_xlfn.RANK.EQ(Tabla2[[#This Row],[Columna1]],Tabla2[Columna1],1)</f>
        <v>168</v>
      </c>
      <c r="O226" s="3">
        <f>MAX(P225,Tabla2[[#This Row],[Columna1]])</f>
        <v>40551.036905929497</v>
      </c>
      <c r="P226" s="3">
        <f>O226+Tabla2[[#This Row],[P - Horas]]</f>
        <v>40551.082010096165</v>
      </c>
    </row>
    <row r="227" spans="1:16" x14ac:dyDescent="0.25">
      <c r="A227">
        <v>1000017079</v>
      </c>
      <c r="B227" s="2">
        <v>40548</v>
      </c>
      <c r="C227" s="2">
        <f t="shared" si="12"/>
        <v>40548.625</v>
      </c>
      <c r="D227">
        <v>866</v>
      </c>
      <c r="E227">
        <v>866</v>
      </c>
      <c r="F227" t="s">
        <v>16</v>
      </c>
      <c r="G227" t="s">
        <v>23</v>
      </c>
      <c r="H227" s="1" cm="1">
        <f t="array" ref="H227">_xlfn.IFS(F227="Figurado",E227/2600,F227="Mallas",E227/800,F227="Materia Prima",E227*0)/24</f>
        <v>4.5104166666666667E-2</v>
      </c>
      <c r="I227" s="2">
        <f t="shared" si="13"/>
        <v>40549.625</v>
      </c>
      <c r="J227" s="3">
        <f t="shared" si="14"/>
        <v>40548.670104166667</v>
      </c>
      <c r="K227" t="b">
        <f t="shared" si="15"/>
        <v>1</v>
      </c>
      <c r="L227" cm="1">
        <f t="array" ref="L227">SUMPRODUCT((Tabla2[[#This Row],[P - Horas]]&lt;Tabla2[P - Horas])*1,(Tabla2[[#This Row],[Columna1]]=Tabla2[Columna1])*1)+1</f>
        <v>14</v>
      </c>
      <c r="N227">
        <f>_xlfn.RANK.EQ(Tabla2[[#This Row],[Columna1]],Tabla2[Columna1],1)</f>
        <v>168</v>
      </c>
      <c r="O227" s="3">
        <f>MAX(P226,Tabla2[[#This Row],[Columna1]])</f>
        <v>40551.082010096165</v>
      </c>
      <c r="P227" s="3">
        <f>O227+Tabla2[[#This Row],[P - Horas]]</f>
        <v>40551.127114262832</v>
      </c>
    </row>
    <row r="228" spans="1:16" x14ac:dyDescent="0.25">
      <c r="A228">
        <v>1000017080</v>
      </c>
      <c r="B228" s="2">
        <v>40548</v>
      </c>
      <c r="C228" s="2">
        <f t="shared" si="12"/>
        <v>40548.625</v>
      </c>
      <c r="D228">
        <v>866</v>
      </c>
      <c r="E228">
        <v>866</v>
      </c>
      <c r="F228" t="s">
        <v>16</v>
      </c>
      <c r="G228" t="s">
        <v>23</v>
      </c>
      <c r="H228" s="1" cm="1">
        <f t="array" ref="H228">_xlfn.IFS(F228="Figurado",E228/2600,F228="Mallas",E228/800,F228="Materia Prima",E228*0)/24</f>
        <v>4.5104166666666667E-2</v>
      </c>
      <c r="I228" s="2">
        <f t="shared" si="13"/>
        <v>40549.625</v>
      </c>
      <c r="J228" s="3">
        <f t="shared" si="14"/>
        <v>40548.670104166667</v>
      </c>
      <c r="K228" t="b">
        <f t="shared" si="15"/>
        <v>1</v>
      </c>
      <c r="L228" cm="1">
        <f t="array" ref="L228">SUMPRODUCT((Tabla2[[#This Row],[P - Horas]]&lt;Tabla2[P - Horas])*1,(Tabla2[[#This Row],[Columna1]]=Tabla2[Columna1])*1)+1</f>
        <v>14</v>
      </c>
      <c r="N228">
        <f>_xlfn.RANK.EQ(Tabla2[[#This Row],[Columna1]],Tabla2[Columna1],1)</f>
        <v>168</v>
      </c>
      <c r="O228" s="3">
        <f>MAX(P227,Tabla2[[#This Row],[Columna1]])</f>
        <v>40551.127114262832</v>
      </c>
      <c r="P228" s="3">
        <f>O228+Tabla2[[#This Row],[P - Horas]]</f>
        <v>40551.172218429499</v>
      </c>
    </row>
    <row r="229" spans="1:16" x14ac:dyDescent="0.25">
      <c r="A229">
        <v>1000017071</v>
      </c>
      <c r="B229" s="2">
        <v>40548</v>
      </c>
      <c r="C229" s="2">
        <f t="shared" si="12"/>
        <v>40548.625</v>
      </c>
      <c r="D229">
        <v>3040.8</v>
      </c>
      <c r="E229">
        <v>3040.8</v>
      </c>
      <c r="F229" t="s">
        <v>5</v>
      </c>
      <c r="G229" t="s">
        <v>14</v>
      </c>
      <c r="H229" s="1" cm="1">
        <f t="array" ref="H229">_xlfn.IFS(F229="Figurado",E229/2600,F229="Mallas",E229/800,F229="Materia Prima",E229*0)/24</f>
        <v>4.8730769230769237E-2</v>
      </c>
      <c r="I229" s="2">
        <f t="shared" si="13"/>
        <v>40549.625</v>
      </c>
      <c r="J229" s="3">
        <f t="shared" si="14"/>
        <v>40548.673730769231</v>
      </c>
      <c r="K229" t="b">
        <f t="shared" si="15"/>
        <v>1</v>
      </c>
      <c r="L229" cm="1">
        <f t="array" ref="L229">SUMPRODUCT((Tabla2[[#This Row],[P - Horas]]&lt;Tabla2[P - Horas])*1,(Tabla2[[#This Row],[Columna1]]=Tabla2[Columna1])*1)+1</f>
        <v>13</v>
      </c>
      <c r="N229">
        <f>_xlfn.RANK.EQ(Tabla2[[#This Row],[Columna1]],Tabla2[Columna1],1)</f>
        <v>168</v>
      </c>
      <c r="O229" s="3">
        <f>MAX(P228,Tabla2[[#This Row],[Columna1]])</f>
        <v>40551.172218429499</v>
      </c>
      <c r="P229" s="3">
        <f>O229+Tabla2[[#This Row],[P - Horas]]</f>
        <v>40551.220949198731</v>
      </c>
    </row>
    <row r="230" spans="1:16" x14ac:dyDescent="0.25">
      <c r="A230">
        <v>1000017081</v>
      </c>
      <c r="B230" s="2">
        <v>40548</v>
      </c>
      <c r="C230" s="2">
        <f t="shared" si="12"/>
        <v>40548.625</v>
      </c>
      <c r="D230">
        <v>24</v>
      </c>
      <c r="E230">
        <v>1012.32</v>
      </c>
      <c r="F230" t="s">
        <v>16</v>
      </c>
      <c r="G230" t="s">
        <v>19</v>
      </c>
      <c r="H230" s="1" cm="1">
        <f t="array" ref="H230">_xlfn.IFS(F230="Figurado",E230/2600,F230="Mallas",E230/800,F230="Materia Prima",E230*0)/24</f>
        <v>5.2725000000000001E-2</v>
      </c>
      <c r="I230" s="2">
        <f t="shared" si="13"/>
        <v>40549.625</v>
      </c>
      <c r="J230" s="3">
        <f t="shared" si="14"/>
        <v>40548.677725000001</v>
      </c>
      <c r="K230" t="b">
        <f t="shared" si="15"/>
        <v>1</v>
      </c>
      <c r="L230" cm="1">
        <f t="array" ref="L230">SUMPRODUCT((Tabla2[[#This Row],[P - Horas]]&lt;Tabla2[P - Horas])*1,(Tabla2[[#This Row],[Columna1]]=Tabla2[Columna1])*1)+1</f>
        <v>12</v>
      </c>
      <c r="N230">
        <f>_xlfn.RANK.EQ(Tabla2[[#This Row],[Columna1]],Tabla2[Columna1],1)</f>
        <v>168</v>
      </c>
      <c r="O230" s="3">
        <f>MAX(P229,Tabla2[[#This Row],[Columna1]])</f>
        <v>40551.220949198731</v>
      </c>
      <c r="P230" s="3">
        <f>O230+Tabla2[[#This Row],[P - Horas]]</f>
        <v>40551.273674198732</v>
      </c>
    </row>
    <row r="231" spans="1:16" x14ac:dyDescent="0.25">
      <c r="A231">
        <v>1000017071</v>
      </c>
      <c r="B231" s="2">
        <v>40548</v>
      </c>
      <c r="C231" s="2">
        <f t="shared" si="12"/>
        <v>40548.625</v>
      </c>
      <c r="D231">
        <v>3587.6</v>
      </c>
      <c r="E231">
        <v>3587.6</v>
      </c>
      <c r="F231" t="s">
        <v>5</v>
      </c>
      <c r="G231" t="s">
        <v>7</v>
      </c>
      <c r="H231" s="1" cm="1">
        <f t="array" ref="H231">_xlfn.IFS(F231="Figurado",E231/2600,F231="Mallas",E231/800,F231="Materia Prima",E231*0)/24</f>
        <v>5.7493589743589736E-2</v>
      </c>
      <c r="I231" s="2">
        <f t="shared" si="13"/>
        <v>40549.625</v>
      </c>
      <c r="J231" s="3">
        <f t="shared" si="14"/>
        <v>40548.682493589746</v>
      </c>
      <c r="K231" t="b">
        <f t="shared" si="15"/>
        <v>1</v>
      </c>
      <c r="L231" cm="1">
        <f t="array" ref="L231">SUMPRODUCT((Tabla2[[#This Row],[P - Horas]]&lt;Tabla2[P - Horas])*1,(Tabla2[[#This Row],[Columna1]]=Tabla2[Columna1])*1)+1</f>
        <v>11</v>
      </c>
      <c r="N231">
        <f>_xlfn.RANK.EQ(Tabla2[[#This Row],[Columna1]],Tabla2[Columna1],1)</f>
        <v>168</v>
      </c>
      <c r="O231" s="3">
        <f>MAX(P230,Tabla2[[#This Row],[Columna1]])</f>
        <v>40551.273674198732</v>
      </c>
      <c r="P231" s="3">
        <f>O231+Tabla2[[#This Row],[P - Horas]]</f>
        <v>40551.331167788478</v>
      </c>
    </row>
    <row r="232" spans="1:16" x14ac:dyDescent="0.25">
      <c r="A232">
        <v>1000017067</v>
      </c>
      <c r="B232" s="2">
        <v>40548</v>
      </c>
      <c r="C232" s="2">
        <f t="shared" si="12"/>
        <v>40548.625</v>
      </c>
      <c r="D232">
        <v>3608.1</v>
      </c>
      <c r="E232">
        <v>3608.1</v>
      </c>
      <c r="F232" t="s">
        <v>5</v>
      </c>
      <c r="G232" t="s">
        <v>13</v>
      </c>
      <c r="H232" s="1" cm="1">
        <f t="array" ref="H232">_xlfn.IFS(F232="Figurado",E232/2600,F232="Mallas",E232/800,F232="Materia Prima",E232*0)/24</f>
        <v>5.7822115384615382E-2</v>
      </c>
      <c r="I232" s="2">
        <f t="shared" si="13"/>
        <v>40549.625</v>
      </c>
      <c r="J232" s="3">
        <f t="shared" si="14"/>
        <v>40548.682822115385</v>
      </c>
      <c r="K232" t="b">
        <f t="shared" si="15"/>
        <v>1</v>
      </c>
      <c r="L232" cm="1">
        <f t="array" ref="L232">SUMPRODUCT((Tabla2[[#This Row],[P - Horas]]&lt;Tabla2[P - Horas])*1,(Tabla2[[#This Row],[Columna1]]=Tabla2[Columna1])*1)+1</f>
        <v>10</v>
      </c>
      <c r="N232">
        <f>_xlfn.RANK.EQ(Tabla2[[#This Row],[Columna1]],Tabla2[Columna1],1)</f>
        <v>168</v>
      </c>
      <c r="O232" s="3">
        <f>MAX(P231,Tabla2[[#This Row],[Columna1]])</f>
        <v>40551.331167788478</v>
      </c>
      <c r="P232" s="3">
        <f>O232+Tabla2[[#This Row],[P - Horas]]</f>
        <v>40551.388989903862</v>
      </c>
    </row>
    <row r="233" spans="1:16" x14ac:dyDescent="0.25">
      <c r="A233">
        <v>1000017067</v>
      </c>
      <c r="B233" s="2">
        <v>40548</v>
      </c>
      <c r="C233" s="2">
        <f t="shared" si="12"/>
        <v>40548.625</v>
      </c>
      <c r="D233">
        <v>3623.4</v>
      </c>
      <c r="E233">
        <v>3623.4</v>
      </c>
      <c r="F233" t="s">
        <v>5</v>
      </c>
      <c r="G233" t="s">
        <v>14</v>
      </c>
      <c r="H233" s="1" cm="1">
        <f t="array" ref="H233">_xlfn.IFS(F233="Figurado",E233/2600,F233="Mallas",E233/800,F233="Materia Prima",E233*0)/24</f>
        <v>5.8067307692307696E-2</v>
      </c>
      <c r="I233" s="2">
        <f t="shared" si="13"/>
        <v>40549.625</v>
      </c>
      <c r="J233" s="3">
        <f t="shared" si="14"/>
        <v>40548.683067307691</v>
      </c>
      <c r="K233" t="b">
        <f t="shared" si="15"/>
        <v>1</v>
      </c>
      <c r="L233" cm="1">
        <f t="array" ref="L233">SUMPRODUCT((Tabla2[[#This Row],[P - Horas]]&lt;Tabla2[P - Horas])*1,(Tabla2[[#This Row],[Columna1]]=Tabla2[Columna1])*1)+1</f>
        <v>9</v>
      </c>
      <c r="N233">
        <f>_xlfn.RANK.EQ(Tabla2[[#This Row],[Columna1]],Tabla2[Columna1],1)</f>
        <v>168</v>
      </c>
      <c r="O233" s="3">
        <f>MAX(P232,Tabla2[[#This Row],[Columna1]])</f>
        <v>40551.388989903862</v>
      </c>
      <c r="P233" s="3">
        <f>O233+Tabla2[[#This Row],[P - Horas]]</f>
        <v>40551.447057211553</v>
      </c>
    </row>
    <row r="234" spans="1:16" x14ac:dyDescent="0.25">
      <c r="A234">
        <v>1000017069</v>
      </c>
      <c r="B234" s="2">
        <v>40548</v>
      </c>
      <c r="C234" s="2">
        <f t="shared" si="12"/>
        <v>40548.625</v>
      </c>
      <c r="D234">
        <v>3673.8</v>
      </c>
      <c r="E234">
        <v>3673.8</v>
      </c>
      <c r="F234" t="s">
        <v>5</v>
      </c>
      <c r="G234" t="s">
        <v>14</v>
      </c>
      <c r="H234" s="1" cm="1">
        <f t="array" ref="H234">_xlfn.IFS(F234="Figurado",E234/2600,F234="Mallas",E234/800,F234="Materia Prima",E234*0)/24</f>
        <v>5.8875000000000004E-2</v>
      </c>
      <c r="I234" s="2">
        <f t="shared" si="13"/>
        <v>40549.625</v>
      </c>
      <c r="J234" s="3">
        <f t="shared" si="14"/>
        <v>40548.683875000002</v>
      </c>
      <c r="K234" t="b">
        <f t="shared" si="15"/>
        <v>1</v>
      </c>
      <c r="L234" cm="1">
        <f t="array" ref="L234">SUMPRODUCT((Tabla2[[#This Row],[P - Horas]]&lt;Tabla2[P - Horas])*1,(Tabla2[[#This Row],[Columna1]]=Tabla2[Columna1])*1)+1</f>
        <v>8</v>
      </c>
      <c r="N234">
        <f>_xlfn.RANK.EQ(Tabla2[[#This Row],[Columna1]],Tabla2[Columna1],1)</f>
        <v>168</v>
      </c>
      <c r="O234" s="3">
        <f>MAX(P233,Tabla2[[#This Row],[Columna1]])</f>
        <v>40551.447057211553</v>
      </c>
      <c r="P234" s="3">
        <f>O234+Tabla2[[#This Row],[P - Horas]]</f>
        <v>40551.505932211556</v>
      </c>
    </row>
    <row r="235" spans="1:16" x14ac:dyDescent="0.25">
      <c r="A235">
        <v>1000017070</v>
      </c>
      <c r="B235" s="2">
        <v>40548</v>
      </c>
      <c r="C235" s="2">
        <f t="shared" si="12"/>
        <v>40548.625</v>
      </c>
      <c r="D235">
        <v>3716.7</v>
      </c>
      <c r="E235">
        <v>3716.7</v>
      </c>
      <c r="F235" t="s">
        <v>5</v>
      </c>
      <c r="G235" t="s">
        <v>14</v>
      </c>
      <c r="H235" s="1" cm="1">
        <f t="array" ref="H235">_xlfn.IFS(F235="Figurado",E235/2600,F235="Mallas",E235/800,F235="Materia Prima",E235*0)/24</f>
        <v>5.9562499999999997E-2</v>
      </c>
      <c r="I235" s="2">
        <f t="shared" si="13"/>
        <v>40549.625</v>
      </c>
      <c r="J235" s="3">
        <f t="shared" si="14"/>
        <v>40548.684562499999</v>
      </c>
      <c r="K235" t="b">
        <f t="shared" si="15"/>
        <v>1</v>
      </c>
      <c r="L235" cm="1">
        <f t="array" ref="L235">SUMPRODUCT((Tabla2[[#This Row],[P - Horas]]&lt;Tabla2[P - Horas])*1,(Tabla2[[#This Row],[Columna1]]=Tabla2[Columna1])*1)+1</f>
        <v>7</v>
      </c>
      <c r="N235">
        <f>_xlfn.RANK.EQ(Tabla2[[#This Row],[Columna1]],Tabla2[Columna1],1)</f>
        <v>168</v>
      </c>
      <c r="O235" s="3">
        <f>MAX(P234,Tabla2[[#This Row],[Columna1]])</f>
        <v>40551.505932211556</v>
      </c>
      <c r="P235" s="3">
        <f>O235+Tabla2[[#This Row],[P - Horas]]</f>
        <v>40551.565494711554</v>
      </c>
    </row>
    <row r="236" spans="1:16" x14ac:dyDescent="0.25">
      <c r="A236">
        <v>1000017076</v>
      </c>
      <c r="B236" s="2">
        <v>40548</v>
      </c>
      <c r="C236" s="2">
        <f t="shared" si="12"/>
        <v>40548.625</v>
      </c>
      <c r="D236">
        <v>4519.1000000000004</v>
      </c>
      <c r="E236">
        <v>4519.1000000000004</v>
      </c>
      <c r="F236" t="s">
        <v>5</v>
      </c>
      <c r="G236" t="s">
        <v>7</v>
      </c>
      <c r="H236" s="1" cm="1">
        <f t="array" ref="H236">_xlfn.IFS(F236="Figurado",E236/2600,F236="Mallas",E236/800,F236="Materia Prima",E236*0)/24</f>
        <v>7.2421474358974364E-2</v>
      </c>
      <c r="I236" s="2">
        <f t="shared" si="13"/>
        <v>40549.625</v>
      </c>
      <c r="J236" s="3">
        <f t="shared" si="14"/>
        <v>40548.69742147436</v>
      </c>
      <c r="K236" t="b">
        <f t="shared" si="15"/>
        <v>1</v>
      </c>
      <c r="L236" cm="1">
        <f t="array" ref="L236">SUMPRODUCT((Tabla2[[#This Row],[P - Horas]]&lt;Tabla2[P - Horas])*1,(Tabla2[[#This Row],[Columna1]]=Tabla2[Columna1])*1)+1</f>
        <v>6</v>
      </c>
      <c r="N236">
        <f>_xlfn.RANK.EQ(Tabla2[[#This Row],[Columna1]],Tabla2[Columna1],1)</f>
        <v>168</v>
      </c>
      <c r="O236" s="3">
        <f>MAX(P235,Tabla2[[#This Row],[Columna1]])</f>
        <v>40551.565494711554</v>
      </c>
      <c r="P236" s="3">
        <f>O236+Tabla2[[#This Row],[P - Horas]]</f>
        <v>40551.637916185915</v>
      </c>
    </row>
    <row r="237" spans="1:16" x14ac:dyDescent="0.25">
      <c r="A237">
        <v>1000017061</v>
      </c>
      <c r="B237" s="2">
        <v>40548</v>
      </c>
      <c r="C237" s="2">
        <f t="shared" si="12"/>
        <v>40548.625</v>
      </c>
      <c r="D237">
        <v>5114.1000000000004</v>
      </c>
      <c r="E237">
        <v>5114.1000000000004</v>
      </c>
      <c r="F237" t="s">
        <v>5</v>
      </c>
      <c r="G237" t="s">
        <v>14</v>
      </c>
      <c r="H237" s="1" cm="1">
        <f t="array" ref="H237">_xlfn.IFS(F237="Figurado",E237/2600,F237="Mallas",E237/800,F237="Materia Prima",E237*0)/24</f>
        <v>8.1956730769230782E-2</v>
      </c>
      <c r="I237" s="2">
        <f t="shared" si="13"/>
        <v>40549.625</v>
      </c>
      <c r="J237" s="3">
        <f t="shared" si="14"/>
        <v>40548.70695673077</v>
      </c>
      <c r="K237" t="b">
        <f t="shared" si="15"/>
        <v>1</v>
      </c>
      <c r="L237" cm="1">
        <f t="array" ref="L237">SUMPRODUCT((Tabla2[[#This Row],[P - Horas]]&lt;Tabla2[P - Horas])*1,(Tabla2[[#This Row],[Columna1]]=Tabla2[Columna1])*1)+1</f>
        <v>5</v>
      </c>
      <c r="N237">
        <f>_xlfn.RANK.EQ(Tabla2[[#This Row],[Columna1]],Tabla2[Columna1],1)</f>
        <v>168</v>
      </c>
      <c r="O237" s="3">
        <f>MAX(P236,Tabla2[[#This Row],[Columna1]])</f>
        <v>40551.637916185915</v>
      </c>
      <c r="P237" s="3">
        <f>O237+Tabla2[[#This Row],[P - Horas]]</f>
        <v>40551.719872916685</v>
      </c>
    </row>
    <row r="238" spans="1:16" x14ac:dyDescent="0.25">
      <c r="A238">
        <v>1000017063</v>
      </c>
      <c r="B238" s="2">
        <v>40548</v>
      </c>
      <c r="C238" s="2">
        <f t="shared" si="12"/>
        <v>40548.625</v>
      </c>
      <c r="D238">
        <v>8876.83</v>
      </c>
      <c r="E238">
        <v>8876.83</v>
      </c>
      <c r="F238" t="s">
        <v>16</v>
      </c>
      <c r="G238" t="s">
        <v>23</v>
      </c>
      <c r="H238" s="1" cm="1">
        <f t="array" ref="H238">_xlfn.IFS(F238="Figurado",E238/2600,F238="Mallas",E238/800,F238="Materia Prima",E238*0)/24</f>
        <v>0.46233489583333331</v>
      </c>
      <c r="I238" s="2">
        <f t="shared" si="13"/>
        <v>40549.625</v>
      </c>
      <c r="J238" s="3">
        <f t="shared" si="14"/>
        <v>40549.087334895834</v>
      </c>
      <c r="K238" t="b">
        <f t="shared" si="15"/>
        <v>1</v>
      </c>
      <c r="L238" cm="1">
        <f t="array" ref="L238">SUMPRODUCT((Tabla2[[#This Row],[P - Horas]]&lt;Tabla2[P - Horas])*1,(Tabla2[[#This Row],[Columna1]]=Tabla2[Columna1])*1)+1</f>
        <v>4</v>
      </c>
      <c r="N238">
        <f>_xlfn.RANK.EQ(Tabla2[[#This Row],[Columna1]],Tabla2[Columna1],1)</f>
        <v>168</v>
      </c>
      <c r="O238" s="3">
        <f>MAX(P237,Tabla2[[#This Row],[Columna1]])</f>
        <v>40551.719872916685</v>
      </c>
      <c r="P238" s="3">
        <f>O238+Tabla2[[#This Row],[P - Horas]]</f>
        <v>40552.182207812519</v>
      </c>
    </row>
    <row r="239" spans="1:16" x14ac:dyDescent="0.25">
      <c r="A239">
        <v>1000017068</v>
      </c>
      <c r="B239" s="2">
        <v>40548</v>
      </c>
      <c r="C239" s="2">
        <f t="shared" si="12"/>
        <v>40548.625</v>
      </c>
      <c r="D239">
        <v>500</v>
      </c>
      <c r="E239">
        <v>9405</v>
      </c>
      <c r="F239" t="s">
        <v>16</v>
      </c>
      <c r="G239" t="s">
        <v>18</v>
      </c>
      <c r="H239" s="1" cm="1">
        <f t="array" ref="H239">_xlfn.IFS(F239="Figurado",E239/2600,F239="Mallas",E239/800,F239="Materia Prima",E239*0)/24</f>
        <v>0.48984374999999997</v>
      </c>
      <c r="I239" s="2">
        <f t="shared" si="13"/>
        <v>40549.625</v>
      </c>
      <c r="J239" s="3">
        <f t="shared" si="14"/>
        <v>40549.114843750001</v>
      </c>
      <c r="K239" t="b">
        <f t="shared" si="15"/>
        <v>1</v>
      </c>
      <c r="L239" cm="1">
        <f t="array" ref="L239">SUMPRODUCT((Tabla2[[#This Row],[P - Horas]]&lt;Tabla2[P - Horas])*1,(Tabla2[[#This Row],[Columna1]]=Tabla2[Columna1])*1)+1</f>
        <v>3</v>
      </c>
      <c r="N239">
        <f>_xlfn.RANK.EQ(Tabla2[[#This Row],[Columna1]],Tabla2[Columna1],1)</f>
        <v>168</v>
      </c>
      <c r="O239" s="3">
        <f>MAX(P238,Tabla2[[#This Row],[Columna1]])</f>
        <v>40552.182207812519</v>
      </c>
      <c r="P239" s="3">
        <f>O239+Tabla2[[#This Row],[P - Horas]]</f>
        <v>40552.67205156252</v>
      </c>
    </row>
    <row r="240" spans="1:16" x14ac:dyDescent="0.25">
      <c r="A240">
        <v>1000017075</v>
      </c>
      <c r="B240" s="2">
        <v>40548</v>
      </c>
      <c r="C240" s="2">
        <f t="shared" si="12"/>
        <v>40548.625</v>
      </c>
      <c r="D240">
        <v>250</v>
      </c>
      <c r="E240">
        <v>10545</v>
      </c>
      <c r="F240" t="s">
        <v>16</v>
      </c>
      <c r="G240" t="s">
        <v>19</v>
      </c>
      <c r="H240" s="1" cm="1">
        <f t="array" ref="H240">_xlfn.IFS(F240="Figurado",E240/2600,F240="Mallas",E240/800,F240="Materia Prima",E240*0)/24</f>
        <v>0.54921874999999998</v>
      </c>
      <c r="I240" s="2">
        <f t="shared" si="13"/>
        <v>40549.625</v>
      </c>
      <c r="J240" s="3">
        <f t="shared" si="14"/>
        <v>40549.174218749999</v>
      </c>
      <c r="K240" t="b">
        <f t="shared" si="15"/>
        <v>1</v>
      </c>
      <c r="L240" cm="1">
        <f t="array" ref="L240">SUMPRODUCT((Tabla2[[#This Row],[P - Horas]]&lt;Tabla2[P - Horas])*1,(Tabla2[[#This Row],[Columna1]]=Tabla2[Columna1])*1)+1</f>
        <v>2</v>
      </c>
      <c r="N240">
        <f>_xlfn.RANK.EQ(Tabla2[[#This Row],[Columna1]],Tabla2[Columna1],1)</f>
        <v>168</v>
      </c>
      <c r="O240" s="3">
        <f>MAX(P239,Tabla2[[#This Row],[Columna1]])</f>
        <v>40552.67205156252</v>
      </c>
      <c r="P240" s="3">
        <f>O240+Tabla2[[#This Row],[P - Horas]]</f>
        <v>40553.221270312519</v>
      </c>
    </row>
    <row r="241" spans="1:16" x14ac:dyDescent="0.25">
      <c r="A241">
        <v>1000017075</v>
      </c>
      <c r="B241" s="2">
        <v>40548</v>
      </c>
      <c r="C241" s="2">
        <f t="shared" si="12"/>
        <v>40548.625</v>
      </c>
      <c r="D241">
        <v>250</v>
      </c>
      <c r="E241">
        <v>12350</v>
      </c>
      <c r="F241" t="s">
        <v>16</v>
      </c>
      <c r="G241" t="s">
        <v>32</v>
      </c>
      <c r="H241" s="1" cm="1">
        <f t="array" ref="H241">_xlfn.IFS(F241="Figurado",E241/2600,F241="Mallas",E241/800,F241="Materia Prima",E241*0)/24</f>
        <v>0.64322916666666663</v>
      </c>
      <c r="I241" s="2">
        <f t="shared" si="13"/>
        <v>40549.625</v>
      </c>
      <c r="J241" s="3">
        <f t="shared" si="14"/>
        <v>40549.268229166664</v>
      </c>
      <c r="K241" t="b">
        <f t="shared" si="15"/>
        <v>1</v>
      </c>
      <c r="L241" cm="1">
        <f t="array" ref="L241">SUMPRODUCT((Tabla2[[#This Row],[P - Horas]]&lt;Tabla2[P - Horas])*1,(Tabla2[[#This Row],[Columna1]]=Tabla2[Columna1])*1)+1</f>
        <v>1</v>
      </c>
      <c r="N241">
        <f>_xlfn.RANK.EQ(Tabla2[[#This Row],[Columna1]],Tabla2[Columna1],1)</f>
        <v>168</v>
      </c>
      <c r="O241" s="3">
        <f>MAX(P240,Tabla2[[#This Row],[Columna1]])</f>
        <v>40553.221270312519</v>
      </c>
      <c r="P241" s="3">
        <f>O241+Tabla2[[#This Row],[P - Horas]]</f>
        <v>40553.864499479183</v>
      </c>
    </row>
    <row r="242" spans="1:16" x14ac:dyDescent="0.25">
      <c r="A242">
        <v>1000017105</v>
      </c>
      <c r="B242" s="2">
        <v>40549</v>
      </c>
      <c r="C242" s="2">
        <f t="shared" si="12"/>
        <v>40549.625</v>
      </c>
      <c r="D242">
        <v>250</v>
      </c>
      <c r="E242">
        <v>250</v>
      </c>
      <c r="F242" t="s">
        <v>10</v>
      </c>
      <c r="G242" t="s">
        <v>42</v>
      </c>
      <c r="H242" s="1" cm="1">
        <f t="array" ref="H242">_xlfn.IFS(F242="Figurado",E242/2600,F242="Mallas",E242/800,F242="Materia Prima",E242*0)/24</f>
        <v>0</v>
      </c>
      <c r="I242" s="2">
        <f t="shared" si="13"/>
        <v>40550.625</v>
      </c>
      <c r="J242" s="3">
        <f t="shared" si="14"/>
        <v>40549.625</v>
      </c>
      <c r="K242" t="b">
        <f t="shared" si="15"/>
        <v>1</v>
      </c>
      <c r="L242" cm="1">
        <f t="array" ref="L242">SUMPRODUCT((Tabla2[[#This Row],[P - Horas]]&lt;Tabla2[P - Horas])*1,(Tabla2[[#This Row],[Columna1]]=Tabla2[Columna1])*1)+1</f>
        <v>63</v>
      </c>
      <c r="N242">
        <f>_xlfn.RANK.EQ(Tabla2[[#This Row],[Columna1]],Tabla2[Columna1],1)</f>
        <v>241</v>
      </c>
      <c r="O242" s="3">
        <f>MAX(P241,Tabla2[[#This Row],[Columna1]])</f>
        <v>40553.864499479183</v>
      </c>
      <c r="P242" s="3">
        <f>O242+Tabla2[[#This Row],[P - Horas]]</f>
        <v>40553.864499479183</v>
      </c>
    </row>
    <row r="243" spans="1:16" x14ac:dyDescent="0.25">
      <c r="A243">
        <v>1000017109</v>
      </c>
      <c r="B243" s="2">
        <v>40549</v>
      </c>
      <c r="C243" s="2">
        <f t="shared" si="12"/>
        <v>40549.625</v>
      </c>
      <c r="D243">
        <v>772.8</v>
      </c>
      <c r="E243">
        <v>772.8</v>
      </c>
      <c r="F243" t="s">
        <v>10</v>
      </c>
      <c r="G243" t="s">
        <v>22</v>
      </c>
      <c r="H243" s="1" cm="1">
        <f t="array" ref="H243">_xlfn.IFS(F243="Figurado",E243/2600,F243="Mallas",E243/800,F243="Materia Prima",E243*0)/24</f>
        <v>0</v>
      </c>
      <c r="I243" s="2">
        <f t="shared" si="13"/>
        <v>40550.625</v>
      </c>
      <c r="J243" s="3">
        <f t="shared" si="14"/>
        <v>40549.625</v>
      </c>
      <c r="K243" t="b">
        <f t="shared" si="15"/>
        <v>1</v>
      </c>
      <c r="L243" cm="1">
        <f t="array" ref="L243">SUMPRODUCT((Tabla2[[#This Row],[P - Horas]]&lt;Tabla2[P - Horas])*1,(Tabla2[[#This Row],[Columna1]]=Tabla2[Columna1])*1)+1</f>
        <v>63</v>
      </c>
      <c r="N243">
        <f>_xlfn.RANK.EQ(Tabla2[[#This Row],[Columna1]],Tabla2[Columna1],1)</f>
        <v>241</v>
      </c>
      <c r="O243" s="3">
        <f>MAX(P242,Tabla2[[#This Row],[Columna1]])</f>
        <v>40553.864499479183</v>
      </c>
      <c r="P243" s="3">
        <f>O243+Tabla2[[#This Row],[P - Horas]]</f>
        <v>40553.864499479183</v>
      </c>
    </row>
    <row r="244" spans="1:16" x14ac:dyDescent="0.25">
      <c r="A244">
        <v>1000017110</v>
      </c>
      <c r="B244" s="2">
        <v>40549</v>
      </c>
      <c r="C244" s="2">
        <f t="shared" si="12"/>
        <v>40549.625</v>
      </c>
      <c r="D244">
        <v>84</v>
      </c>
      <c r="E244">
        <v>84</v>
      </c>
      <c r="F244" t="s">
        <v>10</v>
      </c>
      <c r="G244" t="s">
        <v>15</v>
      </c>
      <c r="H244" s="1" cm="1">
        <f t="array" ref="H244">_xlfn.IFS(F244="Figurado",E244/2600,F244="Mallas",E244/800,F244="Materia Prima",E244*0)/24</f>
        <v>0</v>
      </c>
      <c r="I244" s="2">
        <f t="shared" si="13"/>
        <v>40550.625</v>
      </c>
      <c r="J244" s="3">
        <f t="shared" si="14"/>
        <v>40549.625</v>
      </c>
      <c r="K244" t="b">
        <f t="shared" si="15"/>
        <v>1</v>
      </c>
      <c r="L244" cm="1">
        <f t="array" ref="L244">SUMPRODUCT((Tabla2[[#This Row],[P - Horas]]&lt;Tabla2[P - Horas])*1,(Tabla2[[#This Row],[Columna1]]=Tabla2[Columna1])*1)+1</f>
        <v>63</v>
      </c>
      <c r="N244">
        <f>_xlfn.RANK.EQ(Tabla2[[#This Row],[Columna1]],Tabla2[Columna1],1)</f>
        <v>241</v>
      </c>
      <c r="O244" s="3">
        <f>MAX(P243,Tabla2[[#This Row],[Columna1]])</f>
        <v>40553.864499479183</v>
      </c>
      <c r="P244" s="3">
        <f>O244+Tabla2[[#This Row],[P - Horas]]</f>
        <v>40553.864499479183</v>
      </c>
    </row>
    <row r="245" spans="1:16" x14ac:dyDescent="0.25">
      <c r="A245">
        <v>1000017110</v>
      </c>
      <c r="B245" s="2">
        <v>40549</v>
      </c>
      <c r="C245" s="2">
        <f t="shared" si="12"/>
        <v>40549.625</v>
      </c>
      <c r="D245">
        <v>131</v>
      </c>
      <c r="E245">
        <v>131</v>
      </c>
      <c r="F245" t="s">
        <v>10</v>
      </c>
      <c r="G245" t="s">
        <v>27</v>
      </c>
      <c r="H245" s="1" cm="1">
        <f t="array" ref="H245">_xlfn.IFS(F245="Figurado",E245/2600,F245="Mallas",E245/800,F245="Materia Prima",E245*0)/24</f>
        <v>0</v>
      </c>
      <c r="I245" s="2">
        <f t="shared" si="13"/>
        <v>40550.625</v>
      </c>
      <c r="J245" s="3">
        <f t="shared" si="14"/>
        <v>40549.625</v>
      </c>
      <c r="K245" t="b">
        <f t="shared" si="15"/>
        <v>1</v>
      </c>
      <c r="L245" cm="1">
        <f t="array" ref="L245">SUMPRODUCT((Tabla2[[#This Row],[P - Horas]]&lt;Tabla2[P - Horas])*1,(Tabla2[[#This Row],[Columna1]]=Tabla2[Columna1])*1)+1</f>
        <v>63</v>
      </c>
      <c r="N245">
        <f>_xlfn.RANK.EQ(Tabla2[[#This Row],[Columna1]],Tabla2[Columna1],1)</f>
        <v>241</v>
      </c>
      <c r="O245" s="3">
        <f>MAX(P244,Tabla2[[#This Row],[Columna1]])</f>
        <v>40553.864499479183</v>
      </c>
      <c r="P245" s="3">
        <f>O245+Tabla2[[#This Row],[P - Horas]]</f>
        <v>40553.864499479183</v>
      </c>
    </row>
    <row r="246" spans="1:16" x14ac:dyDescent="0.25">
      <c r="A246">
        <v>1000017111</v>
      </c>
      <c r="B246" s="2">
        <v>40549</v>
      </c>
      <c r="C246" s="2">
        <f t="shared" si="12"/>
        <v>40549.625</v>
      </c>
      <c r="D246">
        <v>204</v>
      </c>
      <c r="E246">
        <v>204</v>
      </c>
      <c r="F246" t="s">
        <v>10</v>
      </c>
      <c r="G246" t="s">
        <v>15</v>
      </c>
      <c r="H246" s="1" cm="1">
        <f t="array" ref="H246">_xlfn.IFS(F246="Figurado",E246/2600,F246="Mallas",E246/800,F246="Materia Prima",E246*0)/24</f>
        <v>0</v>
      </c>
      <c r="I246" s="2">
        <f t="shared" si="13"/>
        <v>40550.625</v>
      </c>
      <c r="J246" s="3">
        <f t="shared" si="14"/>
        <v>40549.625</v>
      </c>
      <c r="K246" t="b">
        <f t="shared" si="15"/>
        <v>1</v>
      </c>
      <c r="L246" cm="1">
        <f t="array" ref="L246">SUMPRODUCT((Tabla2[[#This Row],[P - Horas]]&lt;Tabla2[P - Horas])*1,(Tabla2[[#This Row],[Columna1]]=Tabla2[Columna1])*1)+1</f>
        <v>63</v>
      </c>
      <c r="N246">
        <f>_xlfn.RANK.EQ(Tabla2[[#This Row],[Columna1]],Tabla2[Columna1],1)</f>
        <v>241</v>
      </c>
      <c r="O246" s="3">
        <f>MAX(P245,Tabla2[[#This Row],[Columna1]])</f>
        <v>40553.864499479183</v>
      </c>
      <c r="P246" s="3">
        <f>O246+Tabla2[[#This Row],[P - Horas]]</f>
        <v>40553.864499479183</v>
      </c>
    </row>
    <row r="247" spans="1:16" x14ac:dyDescent="0.25">
      <c r="A247">
        <v>1000017111</v>
      </c>
      <c r="B247" s="2">
        <v>40549</v>
      </c>
      <c r="C247" s="2">
        <f t="shared" si="12"/>
        <v>40549.625</v>
      </c>
      <c r="D247">
        <v>56.2</v>
      </c>
      <c r="E247">
        <v>56.2</v>
      </c>
      <c r="F247" t="s">
        <v>10</v>
      </c>
      <c r="G247" t="s">
        <v>27</v>
      </c>
      <c r="H247" s="1" cm="1">
        <f t="array" ref="H247">_xlfn.IFS(F247="Figurado",E247/2600,F247="Mallas",E247/800,F247="Materia Prima",E247*0)/24</f>
        <v>0</v>
      </c>
      <c r="I247" s="2">
        <f t="shared" si="13"/>
        <v>40550.625</v>
      </c>
      <c r="J247" s="3">
        <f t="shared" si="14"/>
        <v>40549.625</v>
      </c>
      <c r="K247" t="b">
        <f t="shared" si="15"/>
        <v>1</v>
      </c>
      <c r="L247" cm="1">
        <f t="array" ref="L247">SUMPRODUCT((Tabla2[[#This Row],[P - Horas]]&lt;Tabla2[P - Horas])*1,(Tabla2[[#This Row],[Columna1]]=Tabla2[Columna1])*1)+1</f>
        <v>63</v>
      </c>
      <c r="N247">
        <f>_xlfn.RANK.EQ(Tabla2[[#This Row],[Columna1]],Tabla2[Columna1],1)</f>
        <v>241</v>
      </c>
      <c r="O247" s="3">
        <f>MAX(P246,Tabla2[[#This Row],[Columna1]])</f>
        <v>40553.864499479183</v>
      </c>
      <c r="P247" s="3">
        <f>O247+Tabla2[[#This Row],[P - Horas]]</f>
        <v>40553.864499479183</v>
      </c>
    </row>
    <row r="248" spans="1:16" x14ac:dyDescent="0.25">
      <c r="A248">
        <v>1000017112</v>
      </c>
      <c r="B248" s="2">
        <v>40549</v>
      </c>
      <c r="C248" s="2">
        <f t="shared" si="12"/>
        <v>40549.625</v>
      </c>
      <c r="D248">
        <v>53.8</v>
      </c>
      <c r="E248">
        <v>53.8</v>
      </c>
      <c r="F248" t="s">
        <v>10</v>
      </c>
      <c r="G248" t="s">
        <v>22</v>
      </c>
      <c r="H248" s="1" cm="1">
        <f t="array" ref="H248">_xlfn.IFS(F248="Figurado",E248/2600,F248="Mallas",E248/800,F248="Materia Prima",E248*0)/24</f>
        <v>0</v>
      </c>
      <c r="I248" s="2">
        <f t="shared" si="13"/>
        <v>40550.625</v>
      </c>
      <c r="J248" s="3">
        <f t="shared" si="14"/>
        <v>40549.625</v>
      </c>
      <c r="K248" t="b">
        <f t="shared" si="15"/>
        <v>1</v>
      </c>
      <c r="L248" cm="1">
        <f t="array" ref="L248">SUMPRODUCT((Tabla2[[#This Row],[P - Horas]]&lt;Tabla2[P - Horas])*1,(Tabla2[[#This Row],[Columna1]]=Tabla2[Columna1])*1)+1</f>
        <v>63</v>
      </c>
      <c r="N248">
        <f>_xlfn.RANK.EQ(Tabla2[[#This Row],[Columna1]],Tabla2[Columna1],1)</f>
        <v>241</v>
      </c>
      <c r="O248" s="3">
        <f>MAX(P247,Tabla2[[#This Row],[Columna1]])</f>
        <v>40553.864499479183</v>
      </c>
      <c r="P248" s="3">
        <f>O248+Tabla2[[#This Row],[P - Horas]]</f>
        <v>40553.864499479183</v>
      </c>
    </row>
    <row r="249" spans="1:16" x14ac:dyDescent="0.25">
      <c r="A249">
        <v>1000017113</v>
      </c>
      <c r="B249" s="2">
        <v>40549</v>
      </c>
      <c r="C249" s="2">
        <f t="shared" si="12"/>
        <v>40549.625</v>
      </c>
      <c r="D249">
        <v>5916</v>
      </c>
      <c r="E249">
        <v>33645</v>
      </c>
      <c r="F249" t="s">
        <v>10</v>
      </c>
      <c r="G249" t="s">
        <v>43</v>
      </c>
      <c r="H249" s="1" cm="1">
        <f t="array" ref="H249">_xlfn.IFS(F249="Figurado",E249/2600,F249="Mallas",E249/800,F249="Materia Prima",E249*0)/24</f>
        <v>0</v>
      </c>
      <c r="I249" s="2">
        <f t="shared" si="13"/>
        <v>40550.625</v>
      </c>
      <c r="J249" s="3">
        <f t="shared" si="14"/>
        <v>40549.625</v>
      </c>
      <c r="K249" t="b">
        <f t="shared" si="15"/>
        <v>1</v>
      </c>
      <c r="L249" cm="1">
        <f t="array" ref="L249">SUMPRODUCT((Tabla2[[#This Row],[P - Horas]]&lt;Tabla2[P - Horas])*1,(Tabla2[[#This Row],[Columna1]]=Tabla2[Columna1])*1)+1</f>
        <v>63</v>
      </c>
      <c r="N249">
        <f>_xlfn.RANK.EQ(Tabla2[[#This Row],[Columna1]],Tabla2[Columna1],1)</f>
        <v>241</v>
      </c>
      <c r="O249" s="3">
        <f>MAX(P248,Tabla2[[#This Row],[Columna1]])</f>
        <v>40553.864499479183</v>
      </c>
      <c r="P249" s="3">
        <f>O249+Tabla2[[#This Row],[P - Horas]]</f>
        <v>40553.864499479183</v>
      </c>
    </row>
    <row r="250" spans="1:16" x14ac:dyDescent="0.25">
      <c r="A250">
        <v>1000017087</v>
      </c>
      <c r="B250" s="2">
        <v>40549</v>
      </c>
      <c r="C250" s="2">
        <f t="shared" si="12"/>
        <v>40549.625</v>
      </c>
      <c r="D250">
        <v>500</v>
      </c>
      <c r="E250">
        <v>500</v>
      </c>
      <c r="F250" t="s">
        <v>10</v>
      </c>
      <c r="G250" t="s">
        <v>20</v>
      </c>
      <c r="H250" s="1" cm="1">
        <f t="array" ref="H250">_xlfn.IFS(F250="Figurado",E250/2600,F250="Mallas",E250/800,F250="Materia Prima",E250*0)/24</f>
        <v>0</v>
      </c>
      <c r="I250" s="2">
        <f t="shared" si="13"/>
        <v>40550.625</v>
      </c>
      <c r="J250" s="3">
        <f t="shared" si="14"/>
        <v>40549.625</v>
      </c>
      <c r="K250" t="b">
        <f t="shared" si="15"/>
        <v>1</v>
      </c>
      <c r="L250" cm="1">
        <f t="array" ref="L250">SUMPRODUCT((Tabla2[[#This Row],[P - Horas]]&lt;Tabla2[P - Horas])*1,(Tabla2[[#This Row],[Columna1]]=Tabla2[Columna1])*1)+1</f>
        <v>63</v>
      </c>
      <c r="N250">
        <f>_xlfn.RANK.EQ(Tabla2[[#This Row],[Columna1]],Tabla2[Columna1],1)</f>
        <v>241</v>
      </c>
      <c r="O250" s="3">
        <f>MAX(P249,Tabla2[[#This Row],[Columna1]])</f>
        <v>40553.864499479183</v>
      </c>
      <c r="P250" s="3">
        <f>O250+Tabla2[[#This Row],[P - Horas]]</f>
        <v>40553.864499479183</v>
      </c>
    </row>
    <row r="251" spans="1:16" x14ac:dyDescent="0.25">
      <c r="A251">
        <v>1000017093</v>
      </c>
      <c r="B251" s="2">
        <v>40549</v>
      </c>
      <c r="C251" s="2">
        <f t="shared" si="12"/>
        <v>40549.625</v>
      </c>
      <c r="D251">
        <v>360</v>
      </c>
      <c r="E251">
        <v>360</v>
      </c>
      <c r="F251" t="s">
        <v>10</v>
      </c>
      <c r="G251" t="s">
        <v>15</v>
      </c>
      <c r="H251" s="1" cm="1">
        <f t="array" ref="H251">_xlfn.IFS(F251="Figurado",E251/2600,F251="Mallas",E251/800,F251="Materia Prima",E251*0)/24</f>
        <v>0</v>
      </c>
      <c r="I251" s="2">
        <f t="shared" si="13"/>
        <v>40550.625</v>
      </c>
      <c r="J251" s="3">
        <f t="shared" si="14"/>
        <v>40549.625</v>
      </c>
      <c r="K251" t="b">
        <f t="shared" si="15"/>
        <v>1</v>
      </c>
      <c r="L251" cm="1">
        <f t="array" ref="L251">SUMPRODUCT((Tabla2[[#This Row],[P - Horas]]&lt;Tabla2[P - Horas])*1,(Tabla2[[#This Row],[Columna1]]=Tabla2[Columna1])*1)+1</f>
        <v>63</v>
      </c>
      <c r="N251">
        <f>_xlfn.RANK.EQ(Tabla2[[#This Row],[Columna1]],Tabla2[Columna1],1)</f>
        <v>241</v>
      </c>
      <c r="O251" s="3">
        <f>MAX(P250,Tabla2[[#This Row],[Columna1]])</f>
        <v>40553.864499479183</v>
      </c>
      <c r="P251" s="3">
        <f>O251+Tabla2[[#This Row],[P - Horas]]</f>
        <v>40553.864499479183</v>
      </c>
    </row>
    <row r="252" spans="1:16" x14ac:dyDescent="0.25">
      <c r="A252">
        <v>1000017103</v>
      </c>
      <c r="B252" s="2">
        <v>40549</v>
      </c>
      <c r="C252" s="2">
        <f t="shared" si="12"/>
        <v>40549.625</v>
      </c>
      <c r="D252">
        <v>2</v>
      </c>
      <c r="E252">
        <v>2</v>
      </c>
      <c r="F252" t="s">
        <v>5</v>
      </c>
      <c r="G252" t="s">
        <v>26</v>
      </c>
      <c r="H252" s="1" cm="1">
        <f t="array" ref="H252">_xlfn.IFS(F252="Figurado",E252/2600,F252="Mallas",E252/800,F252="Materia Prima",E252*0)/24</f>
        <v>3.2051282051282051E-5</v>
      </c>
      <c r="I252" s="2">
        <f t="shared" si="13"/>
        <v>40550.625</v>
      </c>
      <c r="J252" s="3">
        <f t="shared" si="14"/>
        <v>40549.625032051285</v>
      </c>
      <c r="K252" t="b">
        <f t="shared" si="15"/>
        <v>1</v>
      </c>
      <c r="L252" cm="1">
        <f t="array" ref="L252">SUMPRODUCT((Tabla2[[#This Row],[P - Horas]]&lt;Tabla2[P - Horas])*1,(Tabla2[[#This Row],[Columna1]]=Tabla2[Columna1])*1)+1</f>
        <v>62</v>
      </c>
      <c r="N252">
        <f>_xlfn.RANK.EQ(Tabla2[[#This Row],[Columna1]],Tabla2[Columna1],1)</f>
        <v>241</v>
      </c>
      <c r="O252" s="3">
        <f>MAX(P251,Tabla2[[#This Row],[Columna1]])</f>
        <v>40553.864499479183</v>
      </c>
      <c r="P252" s="3">
        <f>O252+Tabla2[[#This Row],[P - Horas]]</f>
        <v>40553.864531530468</v>
      </c>
    </row>
    <row r="253" spans="1:16" x14ac:dyDescent="0.25">
      <c r="A253">
        <v>1000017111</v>
      </c>
      <c r="B253" s="2">
        <v>40549</v>
      </c>
      <c r="C253" s="2">
        <f t="shared" si="12"/>
        <v>40549.625</v>
      </c>
      <c r="D253">
        <v>16.8</v>
      </c>
      <c r="E253">
        <v>16.8</v>
      </c>
      <c r="F253" t="s">
        <v>5</v>
      </c>
      <c r="G253" t="s">
        <v>9</v>
      </c>
      <c r="H253" s="1" cm="1">
        <f t="array" ref="H253">_xlfn.IFS(F253="Figurado",E253/2600,F253="Mallas",E253/800,F253="Materia Prima",E253*0)/24</f>
        <v>2.6923076923076927E-4</v>
      </c>
      <c r="I253" s="2">
        <f t="shared" si="13"/>
        <v>40550.625</v>
      </c>
      <c r="J253" s="3">
        <f t="shared" si="14"/>
        <v>40549.625269230768</v>
      </c>
      <c r="K253" t="b">
        <f t="shared" si="15"/>
        <v>1</v>
      </c>
      <c r="L253" cm="1">
        <f t="array" ref="L253">SUMPRODUCT((Tabla2[[#This Row],[P - Horas]]&lt;Tabla2[P - Horas])*1,(Tabla2[[#This Row],[Columna1]]=Tabla2[Columna1])*1)+1</f>
        <v>61</v>
      </c>
      <c r="N253">
        <f>_xlfn.RANK.EQ(Tabla2[[#This Row],[Columna1]],Tabla2[Columna1],1)</f>
        <v>241</v>
      </c>
      <c r="O253" s="3">
        <f>MAX(P252,Tabla2[[#This Row],[Columna1]])</f>
        <v>40553.864531530468</v>
      </c>
      <c r="P253" s="3">
        <f>O253+Tabla2[[#This Row],[P - Horas]]</f>
        <v>40553.864800761236</v>
      </c>
    </row>
    <row r="254" spans="1:16" x14ac:dyDescent="0.25">
      <c r="A254">
        <v>1000017095</v>
      </c>
      <c r="B254" s="2">
        <v>40549</v>
      </c>
      <c r="C254" s="2">
        <f t="shared" si="12"/>
        <v>40549.625</v>
      </c>
      <c r="D254">
        <v>20.3</v>
      </c>
      <c r="E254">
        <v>20.3</v>
      </c>
      <c r="F254" t="s">
        <v>5</v>
      </c>
      <c r="G254" t="s">
        <v>7</v>
      </c>
      <c r="H254" s="1" cm="1">
        <f t="array" ref="H254">_xlfn.IFS(F254="Figurado",E254/2600,F254="Mallas",E254/800,F254="Materia Prima",E254*0)/24</f>
        <v>3.2532051282051282E-4</v>
      </c>
      <c r="I254" s="2">
        <f t="shared" si="13"/>
        <v>40550.625</v>
      </c>
      <c r="J254" s="3">
        <f t="shared" si="14"/>
        <v>40549.625325320514</v>
      </c>
      <c r="K254" t="b">
        <f t="shared" si="15"/>
        <v>1</v>
      </c>
      <c r="L254" cm="1">
        <f t="array" ref="L254">SUMPRODUCT((Tabla2[[#This Row],[P - Horas]]&lt;Tabla2[P - Horas])*1,(Tabla2[[#This Row],[Columna1]]=Tabla2[Columna1])*1)+1</f>
        <v>60</v>
      </c>
      <c r="N254">
        <f>_xlfn.RANK.EQ(Tabla2[[#This Row],[Columna1]],Tabla2[Columna1],1)</f>
        <v>241</v>
      </c>
      <c r="O254" s="3">
        <f>MAX(P253,Tabla2[[#This Row],[Columna1]])</f>
        <v>40553.864800761236</v>
      </c>
      <c r="P254" s="3">
        <f>O254+Tabla2[[#This Row],[P - Horas]]</f>
        <v>40553.86512608175</v>
      </c>
    </row>
    <row r="255" spans="1:16" x14ac:dyDescent="0.25">
      <c r="A255">
        <v>1000017096</v>
      </c>
      <c r="B255" s="2">
        <v>40549</v>
      </c>
      <c r="C255" s="2">
        <f t="shared" si="12"/>
        <v>40549.625</v>
      </c>
      <c r="D255">
        <v>24.5</v>
      </c>
      <c r="E255">
        <v>24.5</v>
      </c>
      <c r="F255" t="s">
        <v>5</v>
      </c>
      <c r="G255" t="s">
        <v>8</v>
      </c>
      <c r="H255" s="1" cm="1">
        <f t="array" ref="H255">_xlfn.IFS(F255="Figurado",E255/2600,F255="Mallas",E255/800,F255="Materia Prima",E255*0)/24</f>
        <v>3.9262820512820512E-4</v>
      </c>
      <c r="I255" s="2">
        <f t="shared" si="13"/>
        <v>40550.625</v>
      </c>
      <c r="J255" s="3">
        <f t="shared" si="14"/>
        <v>40549.625392628208</v>
      </c>
      <c r="K255" t="b">
        <f t="shared" si="15"/>
        <v>1</v>
      </c>
      <c r="L255" cm="1">
        <f t="array" ref="L255">SUMPRODUCT((Tabla2[[#This Row],[P - Horas]]&lt;Tabla2[P - Horas])*1,(Tabla2[[#This Row],[Columna1]]=Tabla2[Columna1])*1)+1</f>
        <v>59</v>
      </c>
      <c r="N255">
        <f>_xlfn.RANK.EQ(Tabla2[[#This Row],[Columna1]],Tabla2[Columna1],1)</f>
        <v>241</v>
      </c>
      <c r="O255" s="3">
        <f>MAX(P254,Tabla2[[#This Row],[Columna1]])</f>
        <v>40553.86512608175</v>
      </c>
      <c r="P255" s="3">
        <f>O255+Tabla2[[#This Row],[P - Horas]]</f>
        <v>40553.865518709958</v>
      </c>
    </row>
    <row r="256" spans="1:16" x14ac:dyDescent="0.25">
      <c r="A256">
        <v>1000017092</v>
      </c>
      <c r="B256" s="2">
        <v>40549</v>
      </c>
      <c r="C256" s="2">
        <f t="shared" si="12"/>
        <v>40549.625</v>
      </c>
      <c r="D256">
        <v>28.5</v>
      </c>
      <c r="E256">
        <v>28.5</v>
      </c>
      <c r="F256" t="s">
        <v>5</v>
      </c>
      <c r="G256" t="s">
        <v>14</v>
      </c>
      <c r="H256" s="1" cm="1">
        <f t="array" ref="H256">_xlfn.IFS(F256="Figurado",E256/2600,F256="Mallas",E256/800,F256="Materia Prima",E256*0)/24</f>
        <v>4.5673076923076922E-4</v>
      </c>
      <c r="I256" s="2">
        <f t="shared" si="13"/>
        <v>40550.625</v>
      </c>
      <c r="J256" s="3">
        <f t="shared" si="14"/>
        <v>40549.62545673077</v>
      </c>
      <c r="K256" t="b">
        <f t="shared" si="15"/>
        <v>1</v>
      </c>
      <c r="L256" cm="1">
        <f t="array" ref="L256">SUMPRODUCT((Tabla2[[#This Row],[P - Horas]]&lt;Tabla2[P - Horas])*1,(Tabla2[[#This Row],[Columna1]]=Tabla2[Columna1])*1)+1</f>
        <v>58</v>
      </c>
      <c r="N256">
        <f>_xlfn.RANK.EQ(Tabla2[[#This Row],[Columna1]],Tabla2[Columna1],1)</f>
        <v>241</v>
      </c>
      <c r="O256" s="3">
        <f>MAX(P255,Tabla2[[#This Row],[Columna1]])</f>
        <v>40553.865518709958</v>
      </c>
      <c r="P256" s="3">
        <f>O256+Tabla2[[#This Row],[P - Horas]]</f>
        <v>40553.865975440727</v>
      </c>
    </row>
    <row r="257" spans="1:16" x14ac:dyDescent="0.25">
      <c r="A257">
        <v>1000017092</v>
      </c>
      <c r="B257" s="2">
        <v>40549</v>
      </c>
      <c r="C257" s="2">
        <f t="shared" si="12"/>
        <v>40549.625</v>
      </c>
      <c r="D257">
        <v>30.6</v>
      </c>
      <c r="E257">
        <v>30.6</v>
      </c>
      <c r="F257" t="s">
        <v>5</v>
      </c>
      <c r="G257" t="s">
        <v>13</v>
      </c>
      <c r="H257" s="1" cm="1">
        <f t="array" ref="H257">_xlfn.IFS(F257="Figurado",E257/2600,F257="Mallas",E257/800,F257="Materia Prima",E257*0)/24</f>
        <v>4.903846153846154E-4</v>
      </c>
      <c r="I257" s="2">
        <f t="shared" si="13"/>
        <v>40550.625</v>
      </c>
      <c r="J257" s="3">
        <f t="shared" si="14"/>
        <v>40549.625490384613</v>
      </c>
      <c r="K257" t="b">
        <f t="shared" si="15"/>
        <v>1</v>
      </c>
      <c r="L257" cm="1">
        <f t="array" ref="L257">SUMPRODUCT((Tabla2[[#This Row],[P - Horas]]&lt;Tabla2[P - Horas])*1,(Tabla2[[#This Row],[Columna1]]=Tabla2[Columna1])*1)+1</f>
        <v>57</v>
      </c>
      <c r="N257">
        <f>_xlfn.RANK.EQ(Tabla2[[#This Row],[Columna1]],Tabla2[Columna1],1)</f>
        <v>241</v>
      </c>
      <c r="O257" s="3">
        <f>MAX(P256,Tabla2[[#This Row],[Columna1]])</f>
        <v>40553.865975440727</v>
      </c>
      <c r="P257" s="3">
        <f>O257+Tabla2[[#This Row],[P - Horas]]</f>
        <v>40553.86646582534</v>
      </c>
    </row>
    <row r="258" spans="1:16" x14ac:dyDescent="0.25">
      <c r="A258">
        <v>1000017098</v>
      </c>
      <c r="B258" s="2">
        <v>40549</v>
      </c>
      <c r="C258" s="2">
        <f t="shared" ref="C258:C321" si="16">B258+15/24</f>
        <v>40549.625</v>
      </c>
      <c r="D258">
        <v>106.9</v>
      </c>
      <c r="E258">
        <v>106.9</v>
      </c>
      <c r="F258" t="s">
        <v>5</v>
      </c>
      <c r="G258" t="s">
        <v>7</v>
      </c>
      <c r="H258" s="1" cm="1">
        <f t="array" ref="H258">_xlfn.IFS(F258="Figurado",E258/2600,F258="Mallas",E258/800,F258="Materia Prima",E258*0)/24</f>
        <v>1.7131410256410256E-3</v>
      </c>
      <c r="I258" s="2">
        <f t="shared" ref="I258:I321" si="17">IF(OR(WEEKDAY(C258)=1,WEEKDAY(C258+1)=1),C258+2,C258+1)</f>
        <v>40550.625</v>
      </c>
      <c r="J258" s="3">
        <f t="shared" ref="J258:J321" si="18">H258+C258</f>
        <v>40549.626713141028</v>
      </c>
      <c r="K258" t="b">
        <f t="shared" ref="K258:K321" si="19">I258&gt;=J258</f>
        <v>1</v>
      </c>
      <c r="L258" cm="1">
        <f t="array" ref="L258">SUMPRODUCT((Tabla2[[#This Row],[P - Horas]]&lt;Tabla2[P - Horas])*1,(Tabla2[[#This Row],[Columna1]]=Tabla2[Columna1])*1)+1</f>
        <v>56</v>
      </c>
      <c r="N258">
        <f>_xlfn.RANK.EQ(Tabla2[[#This Row],[Columna1]],Tabla2[Columna1],1)</f>
        <v>241</v>
      </c>
      <c r="O258" s="3">
        <f>MAX(P257,Tabla2[[#This Row],[Columna1]])</f>
        <v>40553.86646582534</v>
      </c>
      <c r="P258" s="3">
        <f>O258+Tabla2[[#This Row],[P - Horas]]</f>
        <v>40553.868178966368</v>
      </c>
    </row>
    <row r="259" spans="1:16" x14ac:dyDescent="0.25">
      <c r="A259">
        <v>1000017101</v>
      </c>
      <c r="B259" s="2">
        <v>40549</v>
      </c>
      <c r="C259" s="2">
        <f t="shared" si="16"/>
        <v>40549.625</v>
      </c>
      <c r="D259">
        <v>108</v>
      </c>
      <c r="E259">
        <v>108</v>
      </c>
      <c r="F259" t="s">
        <v>5</v>
      </c>
      <c r="G259" t="s">
        <v>14</v>
      </c>
      <c r="H259" s="1" cm="1">
        <f t="array" ref="H259">_xlfn.IFS(F259="Figurado",E259/2600,F259="Mallas",E259/800,F259="Materia Prima",E259*0)/24</f>
        <v>1.7307692307692308E-3</v>
      </c>
      <c r="I259" s="2">
        <f t="shared" si="17"/>
        <v>40550.625</v>
      </c>
      <c r="J259" s="3">
        <f t="shared" si="18"/>
        <v>40549.626730769232</v>
      </c>
      <c r="K259" t="b">
        <f t="shared" si="19"/>
        <v>1</v>
      </c>
      <c r="L259" cm="1">
        <f t="array" ref="L259">SUMPRODUCT((Tabla2[[#This Row],[P - Horas]]&lt;Tabla2[P - Horas])*1,(Tabla2[[#This Row],[Columna1]]=Tabla2[Columna1])*1)+1</f>
        <v>55</v>
      </c>
      <c r="N259">
        <f>_xlfn.RANK.EQ(Tabla2[[#This Row],[Columna1]],Tabla2[Columna1],1)</f>
        <v>241</v>
      </c>
      <c r="O259" s="3">
        <f>MAX(P258,Tabla2[[#This Row],[Columna1]])</f>
        <v>40553.868178966368</v>
      </c>
      <c r="P259" s="3">
        <f>O259+Tabla2[[#This Row],[P - Horas]]</f>
        <v>40553.8699097356</v>
      </c>
    </row>
    <row r="260" spans="1:16" x14ac:dyDescent="0.25">
      <c r="A260">
        <v>1000017096</v>
      </c>
      <c r="B260" s="2">
        <v>40549</v>
      </c>
      <c r="C260" s="2">
        <f t="shared" si="16"/>
        <v>40549.625</v>
      </c>
      <c r="D260">
        <v>130.1</v>
      </c>
      <c r="E260">
        <v>130.1</v>
      </c>
      <c r="F260" t="s">
        <v>5</v>
      </c>
      <c r="G260" t="s">
        <v>6</v>
      </c>
      <c r="H260" s="1" cm="1">
        <f t="array" ref="H260">_xlfn.IFS(F260="Figurado",E260/2600,F260="Mallas",E260/800,F260="Materia Prima",E260*0)/24</f>
        <v>2.0849358974358973E-3</v>
      </c>
      <c r="I260" s="2">
        <f t="shared" si="17"/>
        <v>40550.625</v>
      </c>
      <c r="J260" s="3">
        <f t="shared" si="18"/>
        <v>40549.627084935899</v>
      </c>
      <c r="K260" t="b">
        <f t="shared" si="19"/>
        <v>1</v>
      </c>
      <c r="L260" cm="1">
        <f t="array" ref="L260">SUMPRODUCT((Tabla2[[#This Row],[P - Horas]]&lt;Tabla2[P - Horas])*1,(Tabla2[[#This Row],[Columna1]]=Tabla2[Columna1])*1)+1</f>
        <v>54</v>
      </c>
      <c r="N260">
        <f>_xlfn.RANK.EQ(Tabla2[[#This Row],[Columna1]],Tabla2[Columna1],1)</f>
        <v>241</v>
      </c>
      <c r="O260" s="3">
        <f>MAX(P259,Tabla2[[#This Row],[Columna1]])</f>
        <v>40553.8699097356</v>
      </c>
      <c r="P260" s="3">
        <f>O260+Tabla2[[#This Row],[P - Horas]]</f>
        <v>40553.871994671499</v>
      </c>
    </row>
    <row r="261" spans="1:16" x14ac:dyDescent="0.25">
      <c r="A261">
        <v>1000017111</v>
      </c>
      <c r="B261" s="2">
        <v>40549</v>
      </c>
      <c r="C261" s="2">
        <f t="shared" si="16"/>
        <v>40549.625</v>
      </c>
      <c r="D261">
        <v>151.80000000000001</v>
      </c>
      <c r="E261">
        <v>151.80000000000001</v>
      </c>
      <c r="F261" t="s">
        <v>5</v>
      </c>
      <c r="G261" t="s">
        <v>8</v>
      </c>
      <c r="H261" s="1" cm="1">
        <f t="array" ref="H261">_xlfn.IFS(F261="Figurado",E261/2600,F261="Mallas",E261/800,F261="Materia Prima",E261*0)/24</f>
        <v>2.432692307692308E-3</v>
      </c>
      <c r="I261" s="2">
        <f t="shared" si="17"/>
        <v>40550.625</v>
      </c>
      <c r="J261" s="3">
        <f t="shared" si="18"/>
        <v>40549.627432692309</v>
      </c>
      <c r="K261" t="b">
        <f t="shared" si="19"/>
        <v>1</v>
      </c>
      <c r="L261" cm="1">
        <f t="array" ref="L261">SUMPRODUCT((Tabla2[[#This Row],[P - Horas]]&lt;Tabla2[P - Horas])*1,(Tabla2[[#This Row],[Columna1]]=Tabla2[Columna1])*1)+1</f>
        <v>53</v>
      </c>
      <c r="N261">
        <f>_xlfn.RANK.EQ(Tabla2[[#This Row],[Columna1]],Tabla2[Columna1],1)</f>
        <v>241</v>
      </c>
      <c r="O261" s="3">
        <f>MAX(P260,Tabla2[[#This Row],[Columna1]])</f>
        <v>40553.871994671499</v>
      </c>
      <c r="P261" s="3">
        <f>O261+Tabla2[[#This Row],[P - Horas]]</f>
        <v>40553.874427363808</v>
      </c>
    </row>
    <row r="262" spans="1:16" x14ac:dyDescent="0.25">
      <c r="A262">
        <v>1000017094</v>
      </c>
      <c r="B262" s="2">
        <v>40549</v>
      </c>
      <c r="C262" s="2">
        <f t="shared" si="16"/>
        <v>40549.625</v>
      </c>
      <c r="D262">
        <v>153.9</v>
      </c>
      <c r="E262">
        <v>153.9</v>
      </c>
      <c r="F262" t="s">
        <v>5</v>
      </c>
      <c r="G262" t="s">
        <v>7</v>
      </c>
      <c r="H262" s="1" cm="1">
        <f t="array" ref="H262">_xlfn.IFS(F262="Figurado",E262/2600,F262="Mallas",E262/800,F262="Materia Prima",E262*0)/24</f>
        <v>2.466346153846154E-3</v>
      </c>
      <c r="I262" s="2">
        <f t="shared" si="17"/>
        <v>40550.625</v>
      </c>
      <c r="J262" s="3">
        <f t="shared" si="18"/>
        <v>40549.627466346152</v>
      </c>
      <c r="K262" t="b">
        <f t="shared" si="19"/>
        <v>1</v>
      </c>
      <c r="L262" cm="1">
        <f t="array" ref="L262">SUMPRODUCT((Tabla2[[#This Row],[P - Horas]]&lt;Tabla2[P - Horas])*1,(Tabla2[[#This Row],[Columna1]]=Tabla2[Columna1])*1)+1</f>
        <v>52</v>
      </c>
      <c r="N262">
        <f>_xlfn.RANK.EQ(Tabla2[[#This Row],[Columna1]],Tabla2[Columna1],1)</f>
        <v>241</v>
      </c>
      <c r="O262" s="3">
        <f>MAX(P261,Tabla2[[#This Row],[Columna1]])</f>
        <v>40553.874427363808</v>
      </c>
      <c r="P262" s="3">
        <f>O262+Tabla2[[#This Row],[P - Horas]]</f>
        <v>40553.876893709959</v>
      </c>
    </row>
    <row r="263" spans="1:16" x14ac:dyDescent="0.25">
      <c r="A263">
        <v>1000017102</v>
      </c>
      <c r="B263" s="2">
        <v>40549</v>
      </c>
      <c r="C263" s="2">
        <f t="shared" si="16"/>
        <v>40549.625</v>
      </c>
      <c r="D263">
        <v>168</v>
      </c>
      <c r="E263">
        <v>168</v>
      </c>
      <c r="F263" t="s">
        <v>5</v>
      </c>
      <c r="G263" t="s">
        <v>14</v>
      </c>
      <c r="H263" s="1" cm="1">
        <f t="array" ref="H263">_xlfn.IFS(F263="Figurado",E263/2600,F263="Mallas",E263/800,F263="Materia Prima",E263*0)/24</f>
        <v>2.6923076923076922E-3</v>
      </c>
      <c r="I263" s="2">
        <f t="shared" si="17"/>
        <v>40550.625</v>
      </c>
      <c r="J263" s="3">
        <f t="shared" si="18"/>
        <v>40549.627692307695</v>
      </c>
      <c r="K263" t="b">
        <f t="shared" si="19"/>
        <v>1</v>
      </c>
      <c r="L263" cm="1">
        <f t="array" ref="L263">SUMPRODUCT((Tabla2[[#This Row],[P - Horas]]&lt;Tabla2[P - Horas])*1,(Tabla2[[#This Row],[Columna1]]=Tabla2[Columna1])*1)+1</f>
        <v>51</v>
      </c>
      <c r="N263">
        <f>_xlfn.RANK.EQ(Tabla2[[#This Row],[Columna1]],Tabla2[Columna1],1)</f>
        <v>241</v>
      </c>
      <c r="O263" s="3">
        <f>MAX(P262,Tabla2[[#This Row],[Columna1]])</f>
        <v>40553.876893709959</v>
      </c>
      <c r="P263" s="3">
        <f>O263+Tabla2[[#This Row],[P - Horas]]</f>
        <v>40553.879586017654</v>
      </c>
    </row>
    <row r="264" spans="1:16" x14ac:dyDescent="0.25">
      <c r="A264">
        <v>1000017098</v>
      </c>
      <c r="B264" s="2">
        <v>40549</v>
      </c>
      <c r="C264" s="2">
        <f t="shared" si="16"/>
        <v>40549.625</v>
      </c>
      <c r="D264">
        <v>169.4</v>
      </c>
      <c r="E264">
        <v>169.4</v>
      </c>
      <c r="F264" t="s">
        <v>5</v>
      </c>
      <c r="G264" t="s">
        <v>6</v>
      </c>
      <c r="H264" s="1" cm="1">
        <f t="array" ref="H264">_xlfn.IFS(F264="Figurado",E264/2600,F264="Mallas",E264/800,F264="Materia Prima",E264*0)/24</f>
        <v>2.7147435897435898E-3</v>
      </c>
      <c r="I264" s="2">
        <f t="shared" si="17"/>
        <v>40550.625</v>
      </c>
      <c r="J264" s="3">
        <f t="shared" si="18"/>
        <v>40549.62771474359</v>
      </c>
      <c r="K264" t="b">
        <f t="shared" si="19"/>
        <v>1</v>
      </c>
      <c r="L264" cm="1">
        <f t="array" ref="L264">SUMPRODUCT((Tabla2[[#This Row],[P - Horas]]&lt;Tabla2[P - Horas])*1,(Tabla2[[#This Row],[Columna1]]=Tabla2[Columna1])*1)+1</f>
        <v>50</v>
      </c>
      <c r="N264">
        <f>_xlfn.RANK.EQ(Tabla2[[#This Row],[Columna1]],Tabla2[Columna1],1)</f>
        <v>241</v>
      </c>
      <c r="O264" s="3">
        <f>MAX(P263,Tabla2[[#This Row],[Columna1]])</f>
        <v>40553.879586017654</v>
      </c>
      <c r="P264" s="3">
        <f>O264+Tabla2[[#This Row],[P - Horas]]</f>
        <v>40553.882300761245</v>
      </c>
    </row>
    <row r="265" spans="1:16" x14ac:dyDescent="0.25">
      <c r="A265">
        <v>1000017091</v>
      </c>
      <c r="B265" s="2">
        <v>40549</v>
      </c>
      <c r="C265" s="2">
        <f t="shared" si="16"/>
        <v>40549.625</v>
      </c>
      <c r="D265">
        <v>186.3</v>
      </c>
      <c r="E265">
        <v>186.3</v>
      </c>
      <c r="F265" t="s">
        <v>5</v>
      </c>
      <c r="G265" t="s">
        <v>7</v>
      </c>
      <c r="H265" s="1" cm="1">
        <f t="array" ref="H265">_xlfn.IFS(F265="Figurado",E265/2600,F265="Mallas",E265/800,F265="Materia Prima",E265*0)/24</f>
        <v>2.9855769230769228E-3</v>
      </c>
      <c r="I265" s="2">
        <f t="shared" si="17"/>
        <v>40550.625</v>
      </c>
      <c r="J265" s="3">
        <f t="shared" si="18"/>
        <v>40549.627985576924</v>
      </c>
      <c r="K265" t="b">
        <f t="shared" si="19"/>
        <v>1</v>
      </c>
      <c r="L265" cm="1">
        <f t="array" ref="L265">SUMPRODUCT((Tabla2[[#This Row],[P - Horas]]&lt;Tabla2[P - Horas])*1,(Tabla2[[#This Row],[Columna1]]=Tabla2[Columna1])*1)+1</f>
        <v>49</v>
      </c>
      <c r="N265">
        <f>_xlfn.RANK.EQ(Tabla2[[#This Row],[Columna1]],Tabla2[Columna1],1)</f>
        <v>241</v>
      </c>
      <c r="O265" s="3">
        <f>MAX(P264,Tabla2[[#This Row],[Columna1]])</f>
        <v>40553.882300761245</v>
      </c>
      <c r="P265" s="3">
        <f>O265+Tabla2[[#This Row],[P - Horas]]</f>
        <v>40553.885286338169</v>
      </c>
    </row>
    <row r="266" spans="1:16" x14ac:dyDescent="0.25">
      <c r="A266">
        <v>1000017096</v>
      </c>
      <c r="B266" s="2">
        <v>40549</v>
      </c>
      <c r="C266" s="2">
        <f t="shared" si="16"/>
        <v>40549.625</v>
      </c>
      <c r="D266">
        <v>217.6</v>
      </c>
      <c r="E266">
        <v>217.6</v>
      </c>
      <c r="F266" t="s">
        <v>5</v>
      </c>
      <c r="G266" t="s">
        <v>7</v>
      </c>
      <c r="H266" s="1" cm="1">
        <f t="array" ref="H266">_xlfn.IFS(F266="Figurado",E266/2600,F266="Mallas",E266/800,F266="Materia Prima",E266*0)/24</f>
        <v>3.4871794871794873E-3</v>
      </c>
      <c r="I266" s="2">
        <f t="shared" si="17"/>
        <v>40550.625</v>
      </c>
      <c r="J266" s="3">
        <f t="shared" si="18"/>
        <v>40549.628487179485</v>
      </c>
      <c r="K266" t="b">
        <f t="shared" si="19"/>
        <v>1</v>
      </c>
      <c r="L266" cm="1">
        <f t="array" ref="L266">SUMPRODUCT((Tabla2[[#This Row],[P - Horas]]&lt;Tabla2[P - Horas])*1,(Tabla2[[#This Row],[Columna1]]=Tabla2[Columna1])*1)+1</f>
        <v>48</v>
      </c>
      <c r="N266">
        <f>_xlfn.RANK.EQ(Tabla2[[#This Row],[Columna1]],Tabla2[Columna1],1)</f>
        <v>241</v>
      </c>
      <c r="O266" s="3">
        <f>MAX(P265,Tabla2[[#This Row],[Columna1]])</f>
        <v>40553.885286338169</v>
      </c>
      <c r="P266" s="3">
        <f>O266+Tabla2[[#This Row],[P - Horas]]</f>
        <v>40553.888773517654</v>
      </c>
    </row>
    <row r="267" spans="1:16" x14ac:dyDescent="0.25">
      <c r="A267">
        <v>1000017094</v>
      </c>
      <c r="B267" s="2">
        <v>40549</v>
      </c>
      <c r="C267" s="2">
        <f t="shared" si="16"/>
        <v>40549.625</v>
      </c>
      <c r="D267">
        <v>224</v>
      </c>
      <c r="E267">
        <v>224</v>
      </c>
      <c r="F267" t="s">
        <v>5</v>
      </c>
      <c r="G267" t="s">
        <v>6</v>
      </c>
      <c r="H267" s="1" cm="1">
        <f t="array" ref="H267">_xlfn.IFS(F267="Figurado",E267/2600,F267="Mallas",E267/800,F267="Materia Prima",E267*0)/24</f>
        <v>3.5897435897435897E-3</v>
      </c>
      <c r="I267" s="2">
        <f t="shared" si="17"/>
        <v>40550.625</v>
      </c>
      <c r="J267" s="3">
        <f t="shared" si="18"/>
        <v>40549.628589743588</v>
      </c>
      <c r="K267" t="b">
        <f t="shared" si="19"/>
        <v>1</v>
      </c>
      <c r="L267" cm="1">
        <f t="array" ref="L267">SUMPRODUCT((Tabla2[[#This Row],[P - Horas]]&lt;Tabla2[P - Horas])*1,(Tabla2[[#This Row],[Columna1]]=Tabla2[Columna1])*1)+1</f>
        <v>47</v>
      </c>
      <c r="N267">
        <f>_xlfn.RANK.EQ(Tabla2[[#This Row],[Columna1]],Tabla2[Columna1],1)</f>
        <v>241</v>
      </c>
      <c r="O267" s="3">
        <f>MAX(P266,Tabla2[[#This Row],[Columna1]])</f>
        <v>40553.888773517654</v>
      </c>
      <c r="P267" s="3">
        <f>O267+Tabla2[[#This Row],[P - Horas]]</f>
        <v>40553.892363261242</v>
      </c>
    </row>
    <row r="268" spans="1:16" x14ac:dyDescent="0.25">
      <c r="A268">
        <v>1000017110</v>
      </c>
      <c r="B268" s="2">
        <v>40549</v>
      </c>
      <c r="C268" s="2">
        <f t="shared" si="16"/>
        <v>40549.625</v>
      </c>
      <c r="D268">
        <v>250.9</v>
      </c>
      <c r="E268">
        <v>250.9</v>
      </c>
      <c r="F268" t="s">
        <v>5</v>
      </c>
      <c r="G268" t="s">
        <v>14</v>
      </c>
      <c r="H268" s="1" cm="1">
        <f t="array" ref="H268">_xlfn.IFS(F268="Figurado",E268/2600,F268="Mallas",E268/800,F268="Materia Prima",E268*0)/24</f>
        <v>4.0208333333333337E-3</v>
      </c>
      <c r="I268" s="2">
        <f t="shared" si="17"/>
        <v>40550.625</v>
      </c>
      <c r="J268" s="3">
        <f t="shared" si="18"/>
        <v>40549.62902083333</v>
      </c>
      <c r="K268" t="b">
        <f t="shared" si="19"/>
        <v>1</v>
      </c>
      <c r="L268" cm="1">
        <f t="array" ref="L268">SUMPRODUCT((Tabla2[[#This Row],[P - Horas]]&lt;Tabla2[P - Horas])*1,(Tabla2[[#This Row],[Columna1]]=Tabla2[Columna1])*1)+1</f>
        <v>46</v>
      </c>
      <c r="N268">
        <f>_xlfn.RANK.EQ(Tabla2[[#This Row],[Columna1]],Tabla2[Columna1],1)</f>
        <v>241</v>
      </c>
      <c r="O268" s="3">
        <f>MAX(P267,Tabla2[[#This Row],[Columna1]])</f>
        <v>40553.892363261242</v>
      </c>
      <c r="P268" s="3">
        <f>O268+Tabla2[[#This Row],[P - Horas]]</f>
        <v>40553.896384094573</v>
      </c>
    </row>
    <row r="269" spans="1:16" x14ac:dyDescent="0.25">
      <c r="A269">
        <v>1000017105</v>
      </c>
      <c r="B269" s="2">
        <v>40549</v>
      </c>
      <c r="C269" s="2">
        <f t="shared" si="16"/>
        <v>40549.625</v>
      </c>
      <c r="D269">
        <v>270</v>
      </c>
      <c r="E269">
        <v>270</v>
      </c>
      <c r="F269" t="s">
        <v>5</v>
      </c>
      <c r="G269" t="s">
        <v>14</v>
      </c>
      <c r="H269" s="1" cm="1">
        <f t="array" ref="H269">_xlfn.IFS(F269="Figurado",E269/2600,F269="Mallas",E269/800,F269="Materia Prima",E269*0)/24</f>
        <v>4.3269230769230772E-3</v>
      </c>
      <c r="I269" s="2">
        <f t="shared" si="17"/>
        <v>40550.625</v>
      </c>
      <c r="J269" s="3">
        <f t="shared" si="18"/>
        <v>40549.629326923074</v>
      </c>
      <c r="K269" t="b">
        <f t="shared" si="19"/>
        <v>1</v>
      </c>
      <c r="L269" cm="1">
        <f t="array" ref="L269">SUMPRODUCT((Tabla2[[#This Row],[P - Horas]]&lt;Tabla2[P - Horas])*1,(Tabla2[[#This Row],[Columna1]]=Tabla2[Columna1])*1)+1</f>
        <v>45</v>
      </c>
      <c r="N269">
        <f>_xlfn.RANK.EQ(Tabla2[[#This Row],[Columna1]],Tabla2[Columna1],1)</f>
        <v>241</v>
      </c>
      <c r="O269" s="3">
        <f>MAX(P268,Tabla2[[#This Row],[Columna1]])</f>
        <v>40553.896384094573</v>
      </c>
      <c r="P269" s="3">
        <f>O269+Tabla2[[#This Row],[P - Horas]]</f>
        <v>40553.900711017646</v>
      </c>
    </row>
    <row r="270" spans="1:16" x14ac:dyDescent="0.25">
      <c r="A270">
        <v>1000017098</v>
      </c>
      <c r="B270" s="2">
        <v>40549</v>
      </c>
      <c r="C270" s="2">
        <f t="shared" si="16"/>
        <v>40549.625</v>
      </c>
      <c r="D270">
        <v>280.5</v>
      </c>
      <c r="E270">
        <v>280.5</v>
      </c>
      <c r="F270" t="s">
        <v>5</v>
      </c>
      <c r="G270" t="s">
        <v>13</v>
      </c>
      <c r="H270" s="1" cm="1">
        <f t="array" ref="H270">_xlfn.IFS(F270="Figurado",E270/2600,F270="Mallas",E270/800,F270="Materia Prima",E270*0)/24</f>
        <v>4.4951923076923077E-3</v>
      </c>
      <c r="I270" s="2">
        <f t="shared" si="17"/>
        <v>40550.625</v>
      </c>
      <c r="J270" s="3">
        <f t="shared" si="18"/>
        <v>40549.629495192305</v>
      </c>
      <c r="K270" t="b">
        <f t="shared" si="19"/>
        <v>1</v>
      </c>
      <c r="L270" cm="1">
        <f t="array" ref="L270">SUMPRODUCT((Tabla2[[#This Row],[P - Horas]]&lt;Tabla2[P - Horas])*1,(Tabla2[[#This Row],[Columna1]]=Tabla2[Columna1])*1)+1</f>
        <v>44</v>
      </c>
      <c r="N270">
        <f>_xlfn.RANK.EQ(Tabla2[[#This Row],[Columna1]],Tabla2[Columna1],1)</f>
        <v>241</v>
      </c>
      <c r="O270" s="3">
        <f>MAX(P269,Tabla2[[#This Row],[Columna1]])</f>
        <v>40553.900711017646</v>
      </c>
      <c r="P270" s="3">
        <f>O270+Tabla2[[#This Row],[P - Horas]]</f>
        <v>40553.905206209951</v>
      </c>
    </row>
    <row r="271" spans="1:16" x14ac:dyDescent="0.25">
      <c r="A271">
        <v>1000017105</v>
      </c>
      <c r="B271" s="2">
        <v>40549</v>
      </c>
      <c r="C271" s="2">
        <f t="shared" si="16"/>
        <v>40549.625</v>
      </c>
      <c r="D271">
        <v>302.39999999999998</v>
      </c>
      <c r="E271">
        <v>302.39999999999998</v>
      </c>
      <c r="F271" t="s">
        <v>5</v>
      </c>
      <c r="G271" t="s">
        <v>13</v>
      </c>
      <c r="H271" s="1" cm="1">
        <f t="array" ref="H271">_xlfn.IFS(F271="Figurado",E271/2600,F271="Mallas",E271/800,F271="Materia Prima",E271*0)/24</f>
        <v>4.8461538461538455E-3</v>
      </c>
      <c r="I271" s="2">
        <f t="shared" si="17"/>
        <v>40550.625</v>
      </c>
      <c r="J271" s="3">
        <f t="shared" si="18"/>
        <v>40549.629846153846</v>
      </c>
      <c r="K271" t="b">
        <f t="shared" si="19"/>
        <v>1</v>
      </c>
      <c r="L271" cm="1">
        <f t="array" ref="L271">SUMPRODUCT((Tabla2[[#This Row],[P - Horas]]&lt;Tabla2[P - Horas])*1,(Tabla2[[#This Row],[Columna1]]=Tabla2[Columna1])*1)+1</f>
        <v>43</v>
      </c>
      <c r="N271">
        <f>_xlfn.RANK.EQ(Tabla2[[#This Row],[Columna1]],Tabla2[Columna1],1)</f>
        <v>241</v>
      </c>
      <c r="O271" s="3">
        <f>MAX(P270,Tabla2[[#This Row],[Columna1]])</f>
        <v>40553.905206209951</v>
      </c>
      <c r="P271" s="3">
        <f>O271+Tabla2[[#This Row],[P - Horas]]</f>
        <v>40553.910052363797</v>
      </c>
    </row>
    <row r="272" spans="1:16" x14ac:dyDescent="0.25">
      <c r="A272">
        <v>1000017110</v>
      </c>
      <c r="B272" s="2">
        <v>40549</v>
      </c>
      <c r="C272" s="2">
        <f t="shared" si="16"/>
        <v>40549.625</v>
      </c>
      <c r="D272">
        <v>322.89999999999998</v>
      </c>
      <c r="E272">
        <v>322.89999999999998</v>
      </c>
      <c r="F272" t="s">
        <v>5</v>
      </c>
      <c r="G272" t="s">
        <v>6</v>
      </c>
      <c r="H272" s="1" cm="1">
        <f t="array" ref="H272">_xlfn.IFS(F272="Figurado",E272/2600,F272="Mallas",E272/800,F272="Materia Prima",E272*0)/24</f>
        <v>5.1746794871794866E-3</v>
      </c>
      <c r="I272" s="2">
        <f t="shared" si="17"/>
        <v>40550.625</v>
      </c>
      <c r="J272" s="3">
        <f t="shared" si="18"/>
        <v>40549.630174679485</v>
      </c>
      <c r="K272" t="b">
        <f t="shared" si="19"/>
        <v>1</v>
      </c>
      <c r="L272" cm="1">
        <f t="array" ref="L272">SUMPRODUCT((Tabla2[[#This Row],[P - Horas]]&lt;Tabla2[P - Horas])*1,(Tabla2[[#This Row],[Columna1]]=Tabla2[Columna1])*1)+1</f>
        <v>42</v>
      </c>
      <c r="N272">
        <f>_xlfn.RANK.EQ(Tabla2[[#This Row],[Columna1]],Tabla2[Columna1],1)</f>
        <v>241</v>
      </c>
      <c r="O272" s="3">
        <f>MAX(P271,Tabla2[[#This Row],[Columna1]])</f>
        <v>40553.910052363797</v>
      </c>
      <c r="P272" s="3">
        <f>O272+Tabla2[[#This Row],[P - Horas]]</f>
        <v>40553.915227043282</v>
      </c>
    </row>
    <row r="273" spans="1:16" x14ac:dyDescent="0.25">
      <c r="A273">
        <v>1000017091</v>
      </c>
      <c r="B273" s="2">
        <v>40549</v>
      </c>
      <c r="C273" s="2">
        <f t="shared" si="16"/>
        <v>40549.625</v>
      </c>
      <c r="D273">
        <v>338.8</v>
      </c>
      <c r="E273">
        <v>338.8</v>
      </c>
      <c r="F273" t="s">
        <v>5</v>
      </c>
      <c r="G273" t="s">
        <v>6</v>
      </c>
      <c r="H273" s="1" cm="1">
        <f t="array" ref="H273">_xlfn.IFS(F273="Figurado",E273/2600,F273="Mallas",E273/800,F273="Materia Prima",E273*0)/24</f>
        <v>5.4294871794871797E-3</v>
      </c>
      <c r="I273" s="2">
        <f t="shared" si="17"/>
        <v>40550.625</v>
      </c>
      <c r="J273" s="3">
        <f t="shared" si="18"/>
        <v>40549.630429487181</v>
      </c>
      <c r="K273" t="b">
        <f t="shared" si="19"/>
        <v>1</v>
      </c>
      <c r="L273" cm="1">
        <f t="array" ref="L273">SUMPRODUCT((Tabla2[[#This Row],[P - Horas]]&lt;Tabla2[P - Horas])*1,(Tabla2[[#This Row],[Columna1]]=Tabla2[Columna1])*1)+1</f>
        <v>41</v>
      </c>
      <c r="N273">
        <f>_xlfn.RANK.EQ(Tabla2[[#This Row],[Columna1]],Tabla2[Columna1],1)</f>
        <v>241</v>
      </c>
      <c r="O273" s="3">
        <f>MAX(P272,Tabla2[[#This Row],[Columna1]])</f>
        <v>40553.915227043282</v>
      </c>
      <c r="P273" s="3">
        <f>O273+Tabla2[[#This Row],[P - Horas]]</f>
        <v>40553.920656530463</v>
      </c>
    </row>
    <row r="274" spans="1:16" x14ac:dyDescent="0.25">
      <c r="A274">
        <v>1000017111</v>
      </c>
      <c r="B274" s="2">
        <v>40549</v>
      </c>
      <c r="C274" s="2">
        <f t="shared" si="16"/>
        <v>40549.625</v>
      </c>
      <c r="D274">
        <v>343.4</v>
      </c>
      <c r="E274">
        <v>343.4</v>
      </c>
      <c r="F274" t="s">
        <v>5</v>
      </c>
      <c r="G274" t="s">
        <v>7</v>
      </c>
      <c r="H274" s="1" cm="1">
        <f t="array" ref="H274">_xlfn.IFS(F274="Figurado",E274/2600,F274="Mallas",E274/800,F274="Materia Prima",E274*0)/24</f>
        <v>5.5032051282051277E-3</v>
      </c>
      <c r="I274" s="2">
        <f t="shared" si="17"/>
        <v>40550.625</v>
      </c>
      <c r="J274" s="3">
        <f t="shared" si="18"/>
        <v>40549.630503205131</v>
      </c>
      <c r="K274" t="b">
        <f t="shared" si="19"/>
        <v>1</v>
      </c>
      <c r="L274" cm="1">
        <f t="array" ref="L274">SUMPRODUCT((Tabla2[[#This Row],[P - Horas]]&lt;Tabla2[P - Horas])*1,(Tabla2[[#This Row],[Columna1]]=Tabla2[Columna1])*1)+1</f>
        <v>40</v>
      </c>
      <c r="N274">
        <f>_xlfn.RANK.EQ(Tabla2[[#This Row],[Columna1]],Tabla2[Columna1],1)</f>
        <v>241</v>
      </c>
      <c r="O274" s="3">
        <f>MAX(P273,Tabla2[[#This Row],[Columna1]])</f>
        <v>40553.920656530463</v>
      </c>
      <c r="P274" s="3">
        <f>O274+Tabla2[[#This Row],[P - Horas]]</f>
        <v>40553.926159735594</v>
      </c>
    </row>
    <row r="275" spans="1:16" x14ac:dyDescent="0.25">
      <c r="A275">
        <v>1000017095</v>
      </c>
      <c r="B275" s="2">
        <v>40549</v>
      </c>
      <c r="C275" s="2">
        <f t="shared" si="16"/>
        <v>40549.625</v>
      </c>
      <c r="D275">
        <v>377.3</v>
      </c>
      <c r="E275">
        <v>377.3</v>
      </c>
      <c r="F275" t="s">
        <v>5</v>
      </c>
      <c r="G275" t="s">
        <v>13</v>
      </c>
      <c r="H275" s="1" cm="1">
        <f t="array" ref="H275">_xlfn.IFS(F275="Figurado",E275/2600,F275="Mallas",E275/800,F275="Materia Prima",E275*0)/24</f>
        <v>6.0464743589743594E-3</v>
      </c>
      <c r="I275" s="2">
        <f t="shared" si="17"/>
        <v>40550.625</v>
      </c>
      <c r="J275" s="3">
        <f t="shared" si="18"/>
        <v>40549.631046474358</v>
      </c>
      <c r="K275" t="b">
        <f t="shared" si="19"/>
        <v>1</v>
      </c>
      <c r="L275" cm="1">
        <f t="array" ref="L275">SUMPRODUCT((Tabla2[[#This Row],[P - Horas]]&lt;Tabla2[P - Horas])*1,(Tabla2[[#This Row],[Columna1]]=Tabla2[Columna1])*1)+1</f>
        <v>39</v>
      </c>
      <c r="N275">
        <f>_xlfn.RANK.EQ(Tabla2[[#This Row],[Columna1]],Tabla2[Columna1],1)</f>
        <v>241</v>
      </c>
      <c r="O275" s="3">
        <f>MAX(P274,Tabla2[[#This Row],[Columna1]])</f>
        <v>40553.926159735594</v>
      </c>
      <c r="P275" s="3">
        <f>O275+Tabla2[[#This Row],[P - Horas]]</f>
        <v>40553.932206209953</v>
      </c>
    </row>
    <row r="276" spans="1:16" x14ac:dyDescent="0.25">
      <c r="A276">
        <v>1000017094</v>
      </c>
      <c r="B276" s="2">
        <v>40549</v>
      </c>
      <c r="C276" s="2">
        <f t="shared" si="16"/>
        <v>40549.625</v>
      </c>
      <c r="D276">
        <v>387.3</v>
      </c>
      <c r="E276">
        <v>387.3</v>
      </c>
      <c r="F276" t="s">
        <v>5</v>
      </c>
      <c r="G276" t="s">
        <v>13</v>
      </c>
      <c r="H276" s="1" cm="1">
        <f t="array" ref="H276">_xlfn.IFS(F276="Figurado",E276/2600,F276="Mallas",E276/800,F276="Materia Prima",E276*0)/24</f>
        <v>6.2067307692307699E-3</v>
      </c>
      <c r="I276" s="2">
        <f t="shared" si="17"/>
        <v>40550.625</v>
      </c>
      <c r="J276" s="3">
        <f t="shared" si="18"/>
        <v>40549.631206730766</v>
      </c>
      <c r="K276" t="b">
        <f t="shared" si="19"/>
        <v>1</v>
      </c>
      <c r="L276" cm="1">
        <f t="array" ref="L276">SUMPRODUCT((Tabla2[[#This Row],[P - Horas]]&lt;Tabla2[P - Horas])*1,(Tabla2[[#This Row],[Columna1]]=Tabla2[Columna1])*1)+1</f>
        <v>38</v>
      </c>
      <c r="N276">
        <f>_xlfn.RANK.EQ(Tabla2[[#This Row],[Columna1]],Tabla2[Columna1],1)</f>
        <v>241</v>
      </c>
      <c r="O276" s="3">
        <f>MAX(P275,Tabla2[[#This Row],[Columna1]])</f>
        <v>40553.932206209953</v>
      </c>
      <c r="P276" s="3">
        <f>O276+Tabla2[[#This Row],[P - Horas]]</f>
        <v>40553.938412940719</v>
      </c>
    </row>
    <row r="277" spans="1:16" x14ac:dyDescent="0.25">
      <c r="A277">
        <v>1000017095</v>
      </c>
      <c r="B277" s="2">
        <v>40549</v>
      </c>
      <c r="C277" s="2">
        <f t="shared" si="16"/>
        <v>40549.625</v>
      </c>
      <c r="D277">
        <v>413.7</v>
      </c>
      <c r="E277">
        <v>413.7</v>
      </c>
      <c r="F277" t="s">
        <v>5</v>
      </c>
      <c r="G277" t="s">
        <v>14</v>
      </c>
      <c r="H277" s="1" cm="1">
        <f t="array" ref="H277">_xlfn.IFS(F277="Figurado",E277/2600,F277="Mallas",E277/800,F277="Materia Prima",E277*0)/24</f>
        <v>6.6298076923076918E-3</v>
      </c>
      <c r="I277" s="2">
        <f t="shared" si="17"/>
        <v>40550.625</v>
      </c>
      <c r="J277" s="3">
        <f t="shared" si="18"/>
        <v>40549.631629807693</v>
      </c>
      <c r="K277" t="b">
        <f t="shared" si="19"/>
        <v>1</v>
      </c>
      <c r="L277" cm="1">
        <f t="array" ref="L277">SUMPRODUCT((Tabla2[[#This Row],[P - Horas]]&lt;Tabla2[P - Horas])*1,(Tabla2[[#This Row],[Columna1]]=Tabla2[Columna1])*1)+1</f>
        <v>37</v>
      </c>
      <c r="N277">
        <f>_xlfn.RANK.EQ(Tabla2[[#This Row],[Columna1]],Tabla2[Columna1],1)</f>
        <v>241</v>
      </c>
      <c r="O277" s="3">
        <f>MAX(P276,Tabla2[[#This Row],[Columna1]])</f>
        <v>40553.938412940719</v>
      </c>
      <c r="P277" s="3">
        <f>O277+Tabla2[[#This Row],[P - Horas]]</f>
        <v>40553.945042748412</v>
      </c>
    </row>
    <row r="278" spans="1:16" x14ac:dyDescent="0.25">
      <c r="A278">
        <v>1000017099</v>
      </c>
      <c r="B278" s="2">
        <v>40549</v>
      </c>
      <c r="C278" s="2">
        <f t="shared" si="16"/>
        <v>40549.625</v>
      </c>
      <c r="D278">
        <v>428</v>
      </c>
      <c r="E278">
        <v>428</v>
      </c>
      <c r="F278" t="s">
        <v>5</v>
      </c>
      <c r="G278" t="s">
        <v>13</v>
      </c>
      <c r="H278" s="1" cm="1">
        <f t="array" ref="H278">_xlfn.IFS(F278="Figurado",E278/2600,F278="Mallas",E278/800,F278="Materia Prima",E278*0)/24</f>
        <v>6.8589743589743584E-3</v>
      </c>
      <c r="I278" s="2">
        <f t="shared" si="17"/>
        <v>40550.625</v>
      </c>
      <c r="J278" s="3">
        <f t="shared" si="18"/>
        <v>40549.631858974361</v>
      </c>
      <c r="K278" t="b">
        <f t="shared" si="19"/>
        <v>1</v>
      </c>
      <c r="L278" cm="1">
        <f t="array" ref="L278">SUMPRODUCT((Tabla2[[#This Row],[P - Horas]]&lt;Tabla2[P - Horas])*1,(Tabla2[[#This Row],[Columna1]]=Tabla2[Columna1])*1)+1</f>
        <v>36</v>
      </c>
      <c r="N278">
        <f>_xlfn.RANK.EQ(Tabla2[[#This Row],[Columna1]],Tabla2[Columna1],1)</f>
        <v>241</v>
      </c>
      <c r="O278" s="3">
        <f>MAX(P277,Tabla2[[#This Row],[Columna1]])</f>
        <v>40553.945042748412</v>
      </c>
      <c r="P278" s="3">
        <f>O278+Tabla2[[#This Row],[P - Horas]]</f>
        <v>40553.951901722772</v>
      </c>
    </row>
    <row r="279" spans="1:16" x14ac:dyDescent="0.25">
      <c r="A279">
        <v>1000017111</v>
      </c>
      <c r="B279" s="2">
        <v>40549</v>
      </c>
      <c r="C279" s="2">
        <f t="shared" si="16"/>
        <v>40549.625</v>
      </c>
      <c r="D279">
        <v>472.1</v>
      </c>
      <c r="E279">
        <v>472.1</v>
      </c>
      <c r="F279" t="s">
        <v>5</v>
      </c>
      <c r="G279" t="s">
        <v>6</v>
      </c>
      <c r="H279" s="1" cm="1">
        <f t="array" ref="H279">_xlfn.IFS(F279="Figurado",E279/2600,F279="Mallas",E279/800,F279="Materia Prima",E279*0)/24</f>
        <v>7.5657051282051286E-3</v>
      </c>
      <c r="I279" s="2">
        <f t="shared" si="17"/>
        <v>40550.625</v>
      </c>
      <c r="J279" s="3">
        <f t="shared" si="18"/>
        <v>40549.632565705127</v>
      </c>
      <c r="K279" t="b">
        <f t="shared" si="19"/>
        <v>1</v>
      </c>
      <c r="L279" cm="1">
        <f t="array" ref="L279">SUMPRODUCT((Tabla2[[#This Row],[P - Horas]]&lt;Tabla2[P - Horas])*1,(Tabla2[[#This Row],[Columna1]]=Tabla2[Columna1])*1)+1</f>
        <v>35</v>
      </c>
      <c r="N279">
        <f>_xlfn.RANK.EQ(Tabla2[[#This Row],[Columna1]],Tabla2[Columna1],1)</f>
        <v>241</v>
      </c>
      <c r="O279" s="3">
        <f>MAX(P278,Tabla2[[#This Row],[Columna1]])</f>
        <v>40553.951901722772</v>
      </c>
      <c r="P279" s="3">
        <f>O279+Tabla2[[#This Row],[P - Horas]]</f>
        <v>40553.9594674279</v>
      </c>
    </row>
    <row r="280" spans="1:16" x14ac:dyDescent="0.25">
      <c r="A280">
        <v>1000017098</v>
      </c>
      <c r="B280" s="2">
        <v>40549</v>
      </c>
      <c r="C280" s="2">
        <f t="shared" si="16"/>
        <v>40549.625</v>
      </c>
      <c r="D280">
        <v>488.1</v>
      </c>
      <c r="E280">
        <v>488.1</v>
      </c>
      <c r="F280" t="s">
        <v>5</v>
      </c>
      <c r="G280" t="s">
        <v>8</v>
      </c>
      <c r="H280" s="1" cm="1">
        <f t="array" ref="H280">_xlfn.IFS(F280="Figurado",E280/2600,F280="Mallas",E280/800,F280="Materia Prima",E280*0)/24</f>
        <v>7.822115384615384E-3</v>
      </c>
      <c r="I280" s="2">
        <f t="shared" si="17"/>
        <v>40550.625</v>
      </c>
      <c r="J280" s="3">
        <f t="shared" si="18"/>
        <v>40549.632822115382</v>
      </c>
      <c r="K280" t="b">
        <f t="shared" si="19"/>
        <v>1</v>
      </c>
      <c r="L280" cm="1">
        <f t="array" ref="L280">SUMPRODUCT((Tabla2[[#This Row],[P - Horas]]&lt;Tabla2[P - Horas])*1,(Tabla2[[#This Row],[Columna1]]=Tabla2[Columna1])*1)+1</f>
        <v>34</v>
      </c>
      <c r="N280">
        <f>_xlfn.RANK.EQ(Tabla2[[#This Row],[Columna1]],Tabla2[Columna1],1)</f>
        <v>241</v>
      </c>
      <c r="O280" s="3">
        <f>MAX(P279,Tabla2[[#This Row],[Columna1]])</f>
        <v>40553.9594674279</v>
      </c>
      <c r="P280" s="3">
        <f>O280+Tabla2[[#This Row],[P - Horas]]</f>
        <v>40553.967289543281</v>
      </c>
    </row>
    <row r="281" spans="1:16" x14ac:dyDescent="0.25">
      <c r="A281">
        <v>1000017091</v>
      </c>
      <c r="B281" s="2">
        <v>40549</v>
      </c>
      <c r="C281" s="2">
        <f t="shared" si="16"/>
        <v>40549.625</v>
      </c>
      <c r="D281">
        <v>491</v>
      </c>
      <c r="E281">
        <v>491</v>
      </c>
      <c r="F281" t="s">
        <v>5</v>
      </c>
      <c r="G281" t="s">
        <v>14</v>
      </c>
      <c r="H281" s="1" cm="1">
        <f t="array" ref="H281">_xlfn.IFS(F281="Figurado",E281/2600,F281="Mallas",E281/800,F281="Materia Prima",E281*0)/24</f>
        <v>7.8685897435897441E-3</v>
      </c>
      <c r="I281" s="2">
        <f t="shared" si="17"/>
        <v>40550.625</v>
      </c>
      <c r="J281" s="3">
        <f t="shared" si="18"/>
        <v>40549.632868589746</v>
      </c>
      <c r="K281" t="b">
        <f t="shared" si="19"/>
        <v>1</v>
      </c>
      <c r="L281" cm="1">
        <f t="array" ref="L281">SUMPRODUCT((Tabla2[[#This Row],[P - Horas]]&lt;Tabla2[P - Horas])*1,(Tabla2[[#This Row],[Columna1]]=Tabla2[Columna1])*1)+1</f>
        <v>33</v>
      </c>
      <c r="N281">
        <f>_xlfn.RANK.EQ(Tabla2[[#This Row],[Columna1]],Tabla2[Columna1],1)</f>
        <v>241</v>
      </c>
      <c r="O281" s="3">
        <f>MAX(P280,Tabla2[[#This Row],[Columna1]])</f>
        <v>40553.967289543281</v>
      </c>
      <c r="P281" s="3">
        <f>O281+Tabla2[[#This Row],[P - Horas]]</f>
        <v>40553.975158133027</v>
      </c>
    </row>
    <row r="282" spans="1:16" x14ac:dyDescent="0.25">
      <c r="A282">
        <v>1000017102</v>
      </c>
      <c r="B282" s="2">
        <v>40549</v>
      </c>
      <c r="C282" s="2">
        <f t="shared" si="16"/>
        <v>40549.625</v>
      </c>
      <c r="D282">
        <v>497.3</v>
      </c>
      <c r="E282">
        <v>497.3</v>
      </c>
      <c r="F282" t="s">
        <v>5</v>
      </c>
      <c r="G282" t="s">
        <v>6</v>
      </c>
      <c r="H282" s="1" cm="1">
        <f t="array" ref="H282">_xlfn.IFS(F282="Figurado",E282/2600,F282="Mallas",E282/800,F282="Materia Prima",E282*0)/24</f>
        <v>7.9695512820512817E-3</v>
      </c>
      <c r="I282" s="2">
        <f t="shared" si="17"/>
        <v>40550.625</v>
      </c>
      <c r="J282" s="3">
        <f t="shared" si="18"/>
        <v>40549.632969551283</v>
      </c>
      <c r="K282" t="b">
        <f t="shared" si="19"/>
        <v>1</v>
      </c>
      <c r="L282" cm="1">
        <f t="array" ref="L282">SUMPRODUCT((Tabla2[[#This Row],[P - Horas]]&lt;Tabla2[P - Horas])*1,(Tabla2[[#This Row],[Columna1]]=Tabla2[Columna1])*1)+1</f>
        <v>32</v>
      </c>
      <c r="N282">
        <f>_xlfn.RANK.EQ(Tabla2[[#This Row],[Columna1]],Tabla2[Columna1],1)</f>
        <v>241</v>
      </c>
      <c r="O282" s="3">
        <f>MAX(P281,Tabla2[[#This Row],[Columna1]])</f>
        <v>40553.975158133027</v>
      </c>
      <c r="P282" s="3">
        <f>O282+Tabla2[[#This Row],[P - Horas]]</f>
        <v>40553.983127684311</v>
      </c>
    </row>
    <row r="283" spans="1:16" x14ac:dyDescent="0.25">
      <c r="A283">
        <v>1000017106</v>
      </c>
      <c r="B283" s="2">
        <v>40549</v>
      </c>
      <c r="C283" s="2">
        <f t="shared" si="16"/>
        <v>40549.625</v>
      </c>
      <c r="D283">
        <v>499.2</v>
      </c>
      <c r="E283">
        <v>499.2</v>
      </c>
      <c r="F283" t="s">
        <v>5</v>
      </c>
      <c r="G283" t="s">
        <v>9</v>
      </c>
      <c r="H283" s="1" cm="1">
        <f t="array" ref="H283">_xlfn.IFS(F283="Figurado",E283/2600,F283="Mallas",E283/800,F283="Materia Prima",E283*0)/24</f>
        <v>8.0000000000000002E-3</v>
      </c>
      <c r="I283" s="2">
        <f t="shared" si="17"/>
        <v>40550.625</v>
      </c>
      <c r="J283" s="3">
        <f t="shared" si="18"/>
        <v>40549.633000000002</v>
      </c>
      <c r="K283" t="b">
        <f t="shared" si="19"/>
        <v>1</v>
      </c>
      <c r="L283" cm="1">
        <f t="array" ref="L283">SUMPRODUCT((Tabla2[[#This Row],[P - Horas]]&lt;Tabla2[P - Horas])*1,(Tabla2[[#This Row],[Columna1]]=Tabla2[Columna1])*1)+1</f>
        <v>31</v>
      </c>
      <c r="N283">
        <f>_xlfn.RANK.EQ(Tabla2[[#This Row],[Columna1]],Tabla2[Columna1],1)</f>
        <v>241</v>
      </c>
      <c r="O283" s="3">
        <f>MAX(P282,Tabla2[[#This Row],[Columna1]])</f>
        <v>40553.983127684311</v>
      </c>
      <c r="P283" s="3">
        <f>O283+Tabla2[[#This Row],[P - Horas]]</f>
        <v>40553.991127684312</v>
      </c>
    </row>
    <row r="284" spans="1:16" x14ac:dyDescent="0.25">
      <c r="A284">
        <v>1000017106</v>
      </c>
      <c r="B284" s="2">
        <v>40549</v>
      </c>
      <c r="C284" s="2">
        <f t="shared" si="16"/>
        <v>40549.625</v>
      </c>
      <c r="D284">
        <v>522.29999999999995</v>
      </c>
      <c r="E284">
        <v>522.29999999999995</v>
      </c>
      <c r="F284" t="s">
        <v>5</v>
      </c>
      <c r="G284" t="s">
        <v>13</v>
      </c>
      <c r="H284" s="1" cm="1">
        <f t="array" ref="H284">_xlfn.IFS(F284="Figurado",E284/2600,F284="Mallas",E284/800,F284="Materia Prima",E284*0)/24</f>
        <v>8.3701923076923059E-3</v>
      </c>
      <c r="I284" s="2">
        <f t="shared" si="17"/>
        <v>40550.625</v>
      </c>
      <c r="J284" s="3">
        <f t="shared" si="18"/>
        <v>40549.633370192307</v>
      </c>
      <c r="K284" t="b">
        <f t="shared" si="19"/>
        <v>1</v>
      </c>
      <c r="L284" cm="1">
        <f t="array" ref="L284">SUMPRODUCT((Tabla2[[#This Row],[P - Horas]]&lt;Tabla2[P - Horas])*1,(Tabla2[[#This Row],[Columna1]]=Tabla2[Columna1])*1)+1</f>
        <v>30</v>
      </c>
      <c r="N284">
        <f>_xlfn.RANK.EQ(Tabla2[[#This Row],[Columna1]],Tabla2[Columna1],1)</f>
        <v>241</v>
      </c>
      <c r="O284" s="3">
        <f>MAX(P283,Tabla2[[#This Row],[Columna1]])</f>
        <v>40553.991127684312</v>
      </c>
      <c r="P284" s="3">
        <f>O284+Tabla2[[#This Row],[P - Horas]]</f>
        <v>40553.999497876619</v>
      </c>
    </row>
    <row r="285" spans="1:16" x14ac:dyDescent="0.25">
      <c r="A285">
        <v>1000017112</v>
      </c>
      <c r="B285" s="2">
        <v>40549</v>
      </c>
      <c r="C285" s="2">
        <f t="shared" si="16"/>
        <v>40549.625</v>
      </c>
      <c r="D285">
        <v>530.29999999999995</v>
      </c>
      <c r="E285">
        <v>530.29999999999995</v>
      </c>
      <c r="F285" t="s">
        <v>5</v>
      </c>
      <c r="G285" t="s">
        <v>26</v>
      </c>
      <c r="H285" s="1" cm="1">
        <f t="array" ref="H285">_xlfn.IFS(F285="Figurado",E285/2600,F285="Mallas",E285/800,F285="Materia Prima",E285*0)/24</f>
        <v>8.4983974358974358E-3</v>
      </c>
      <c r="I285" s="2">
        <f t="shared" si="17"/>
        <v>40550.625</v>
      </c>
      <c r="J285" s="3">
        <f t="shared" si="18"/>
        <v>40549.633498397438</v>
      </c>
      <c r="K285" t="b">
        <f t="shared" si="19"/>
        <v>1</v>
      </c>
      <c r="L285" cm="1">
        <f t="array" ref="L285">SUMPRODUCT((Tabla2[[#This Row],[P - Horas]]&lt;Tabla2[P - Horas])*1,(Tabla2[[#This Row],[Columna1]]=Tabla2[Columna1])*1)+1</f>
        <v>29</v>
      </c>
      <c r="N285">
        <f>_xlfn.RANK.EQ(Tabla2[[#This Row],[Columna1]],Tabla2[Columna1],1)</f>
        <v>241</v>
      </c>
      <c r="O285" s="3">
        <f>MAX(P284,Tabla2[[#This Row],[Columna1]])</f>
        <v>40553.999497876619</v>
      </c>
      <c r="P285" s="3">
        <f>O285+Tabla2[[#This Row],[P - Horas]]</f>
        <v>40554.007996274056</v>
      </c>
    </row>
    <row r="286" spans="1:16" x14ac:dyDescent="0.25">
      <c r="A286">
        <v>1000017096</v>
      </c>
      <c r="B286" s="2">
        <v>40549</v>
      </c>
      <c r="C286" s="2">
        <f t="shared" si="16"/>
        <v>40549.625</v>
      </c>
      <c r="D286">
        <v>638.5</v>
      </c>
      <c r="E286">
        <v>638.5</v>
      </c>
      <c r="F286" t="s">
        <v>5</v>
      </c>
      <c r="G286" t="s">
        <v>14</v>
      </c>
      <c r="H286" s="1" cm="1">
        <f t="array" ref="H286">_xlfn.IFS(F286="Figurado",E286/2600,F286="Mallas",E286/800,F286="Materia Prima",E286*0)/24</f>
        <v>1.0232371794871796E-2</v>
      </c>
      <c r="I286" s="2">
        <f t="shared" si="17"/>
        <v>40550.625</v>
      </c>
      <c r="J286" s="3">
        <f t="shared" si="18"/>
        <v>40549.635232371795</v>
      </c>
      <c r="K286" t="b">
        <f t="shared" si="19"/>
        <v>1</v>
      </c>
      <c r="L286" cm="1">
        <f t="array" ref="L286">SUMPRODUCT((Tabla2[[#This Row],[P - Horas]]&lt;Tabla2[P - Horas])*1,(Tabla2[[#This Row],[Columna1]]=Tabla2[Columna1])*1)+1</f>
        <v>28</v>
      </c>
      <c r="N286">
        <f>_xlfn.RANK.EQ(Tabla2[[#This Row],[Columna1]],Tabla2[Columna1],1)</f>
        <v>241</v>
      </c>
      <c r="O286" s="3">
        <f>MAX(P285,Tabla2[[#This Row],[Columna1]])</f>
        <v>40554.007996274056</v>
      </c>
      <c r="P286" s="3">
        <f>O286+Tabla2[[#This Row],[P - Horas]]</f>
        <v>40554.018228645851</v>
      </c>
    </row>
    <row r="287" spans="1:16" x14ac:dyDescent="0.25">
      <c r="A287">
        <v>1000017096</v>
      </c>
      <c r="B287" s="2">
        <v>40549</v>
      </c>
      <c r="C287" s="2">
        <f t="shared" si="16"/>
        <v>40549.625</v>
      </c>
      <c r="D287">
        <v>652.70000000000005</v>
      </c>
      <c r="E287">
        <v>652.70000000000005</v>
      </c>
      <c r="F287" t="s">
        <v>5</v>
      </c>
      <c r="G287" t="s">
        <v>13</v>
      </c>
      <c r="H287" s="1" cm="1">
        <f t="array" ref="H287">_xlfn.IFS(F287="Figurado",E287/2600,F287="Mallas",E287/800,F287="Materia Prima",E287*0)/24</f>
        <v>1.0459935897435898E-2</v>
      </c>
      <c r="I287" s="2">
        <f t="shared" si="17"/>
        <v>40550.625</v>
      </c>
      <c r="J287" s="3">
        <f t="shared" si="18"/>
        <v>40549.635459935897</v>
      </c>
      <c r="K287" t="b">
        <f t="shared" si="19"/>
        <v>1</v>
      </c>
      <c r="L287" cm="1">
        <f t="array" ref="L287">SUMPRODUCT((Tabla2[[#This Row],[P - Horas]]&lt;Tabla2[P - Horas])*1,(Tabla2[[#This Row],[Columna1]]=Tabla2[Columna1])*1)+1</f>
        <v>27</v>
      </c>
      <c r="N287">
        <f>_xlfn.RANK.EQ(Tabla2[[#This Row],[Columna1]],Tabla2[Columna1],1)</f>
        <v>241</v>
      </c>
      <c r="O287" s="3">
        <f>MAX(P286,Tabla2[[#This Row],[Columna1]])</f>
        <v>40554.018228645851</v>
      </c>
      <c r="P287" s="3">
        <f>O287+Tabla2[[#This Row],[P - Horas]]</f>
        <v>40554.028688581748</v>
      </c>
    </row>
    <row r="288" spans="1:16" x14ac:dyDescent="0.25">
      <c r="A288">
        <v>1000017094</v>
      </c>
      <c r="B288" s="2">
        <v>40549</v>
      </c>
      <c r="C288" s="2">
        <f t="shared" si="16"/>
        <v>40549.625</v>
      </c>
      <c r="D288">
        <v>778.8</v>
      </c>
      <c r="E288">
        <v>778.8</v>
      </c>
      <c r="F288" t="s">
        <v>5</v>
      </c>
      <c r="G288" t="s">
        <v>14</v>
      </c>
      <c r="H288" s="1" cm="1">
        <f t="array" ref="H288">_xlfn.IFS(F288="Figurado",E288/2600,F288="Mallas",E288/800,F288="Materia Prima",E288*0)/24</f>
        <v>1.2480769230769231E-2</v>
      </c>
      <c r="I288" s="2">
        <f t="shared" si="17"/>
        <v>40550.625</v>
      </c>
      <c r="J288" s="3">
        <f t="shared" si="18"/>
        <v>40549.637480769234</v>
      </c>
      <c r="K288" t="b">
        <f t="shared" si="19"/>
        <v>1</v>
      </c>
      <c r="L288" cm="1">
        <f t="array" ref="L288">SUMPRODUCT((Tabla2[[#This Row],[P - Horas]]&lt;Tabla2[P - Horas])*1,(Tabla2[[#This Row],[Columna1]]=Tabla2[Columna1])*1)+1</f>
        <v>26</v>
      </c>
      <c r="N288">
        <f>_xlfn.RANK.EQ(Tabla2[[#This Row],[Columna1]],Tabla2[Columna1],1)</f>
        <v>241</v>
      </c>
      <c r="O288" s="3">
        <f>MAX(P287,Tabla2[[#This Row],[Columna1]])</f>
        <v>40554.028688581748</v>
      </c>
      <c r="P288" s="3">
        <f>O288+Tabla2[[#This Row],[P - Horas]]</f>
        <v>40554.041169350981</v>
      </c>
    </row>
    <row r="289" spans="1:16" x14ac:dyDescent="0.25">
      <c r="A289">
        <v>1000017110</v>
      </c>
      <c r="B289" s="2">
        <v>40549</v>
      </c>
      <c r="C289" s="2">
        <f t="shared" si="16"/>
        <v>40549.625</v>
      </c>
      <c r="D289">
        <v>810.7</v>
      </c>
      <c r="E289">
        <v>810.7</v>
      </c>
      <c r="F289" t="s">
        <v>5</v>
      </c>
      <c r="G289" t="s">
        <v>13</v>
      </c>
      <c r="H289" s="1" cm="1">
        <f t="array" ref="H289">_xlfn.IFS(F289="Figurado",E289/2600,F289="Mallas",E289/800,F289="Materia Prima",E289*0)/24</f>
        <v>1.299198717948718E-2</v>
      </c>
      <c r="I289" s="2">
        <f t="shared" si="17"/>
        <v>40550.625</v>
      </c>
      <c r="J289" s="3">
        <f t="shared" si="18"/>
        <v>40549.637991987176</v>
      </c>
      <c r="K289" t="b">
        <f t="shared" si="19"/>
        <v>1</v>
      </c>
      <c r="L289" cm="1">
        <f t="array" ref="L289">SUMPRODUCT((Tabla2[[#This Row],[P - Horas]]&lt;Tabla2[P - Horas])*1,(Tabla2[[#This Row],[Columna1]]=Tabla2[Columna1])*1)+1</f>
        <v>25</v>
      </c>
      <c r="N289">
        <f>_xlfn.RANK.EQ(Tabla2[[#This Row],[Columna1]],Tabla2[Columna1],1)</f>
        <v>241</v>
      </c>
      <c r="O289" s="3">
        <f>MAX(P288,Tabla2[[#This Row],[Columna1]])</f>
        <v>40554.041169350981</v>
      </c>
      <c r="P289" s="3">
        <f>O289+Tabla2[[#This Row],[P - Horas]]</f>
        <v>40554.054161338157</v>
      </c>
    </row>
    <row r="290" spans="1:16" x14ac:dyDescent="0.25">
      <c r="A290">
        <v>1000017091</v>
      </c>
      <c r="B290" s="2">
        <v>40549</v>
      </c>
      <c r="C290" s="2">
        <f t="shared" si="16"/>
        <v>40549.625</v>
      </c>
      <c r="D290">
        <v>811.9</v>
      </c>
      <c r="E290">
        <v>811.9</v>
      </c>
      <c r="F290" t="s">
        <v>5</v>
      </c>
      <c r="G290" t="s">
        <v>13</v>
      </c>
      <c r="H290" s="1" cm="1">
        <f t="array" ref="H290">_xlfn.IFS(F290="Figurado",E290/2600,F290="Mallas",E290/800,F290="Materia Prima",E290*0)/24</f>
        <v>1.3011217948717948E-2</v>
      </c>
      <c r="I290" s="2">
        <f t="shared" si="17"/>
        <v>40550.625</v>
      </c>
      <c r="J290" s="3">
        <f t="shared" si="18"/>
        <v>40549.638011217947</v>
      </c>
      <c r="K290" t="b">
        <f t="shared" si="19"/>
        <v>1</v>
      </c>
      <c r="L290" cm="1">
        <f t="array" ref="L290">SUMPRODUCT((Tabla2[[#This Row],[P - Horas]]&lt;Tabla2[P - Horas])*1,(Tabla2[[#This Row],[Columna1]]=Tabla2[Columna1])*1)+1</f>
        <v>24</v>
      </c>
      <c r="N290">
        <f>_xlfn.RANK.EQ(Tabla2[[#This Row],[Columna1]],Tabla2[Columna1],1)</f>
        <v>241</v>
      </c>
      <c r="O290" s="3">
        <f>MAX(P289,Tabla2[[#This Row],[Columna1]])</f>
        <v>40554.054161338157</v>
      </c>
      <c r="P290" s="3">
        <f>O290+Tabla2[[#This Row],[P - Horas]]</f>
        <v>40554.067172556104</v>
      </c>
    </row>
    <row r="291" spans="1:16" x14ac:dyDescent="0.25">
      <c r="A291">
        <v>1000017111</v>
      </c>
      <c r="B291" s="2">
        <v>40549</v>
      </c>
      <c r="C291" s="2">
        <f t="shared" si="16"/>
        <v>40549.625</v>
      </c>
      <c r="D291">
        <v>984.8</v>
      </c>
      <c r="E291">
        <v>984.8</v>
      </c>
      <c r="F291" t="s">
        <v>5</v>
      </c>
      <c r="G291" t="s">
        <v>14</v>
      </c>
      <c r="H291" s="1" cm="1">
        <f t="array" ref="H291">_xlfn.IFS(F291="Figurado",E291/2600,F291="Mallas",E291/800,F291="Materia Prima",E291*0)/24</f>
        <v>1.578205128205128E-2</v>
      </c>
      <c r="I291" s="2">
        <f t="shared" si="17"/>
        <v>40550.625</v>
      </c>
      <c r="J291" s="3">
        <f t="shared" si="18"/>
        <v>40549.640782051283</v>
      </c>
      <c r="K291" t="b">
        <f t="shared" si="19"/>
        <v>1</v>
      </c>
      <c r="L291" cm="1">
        <f t="array" ref="L291">SUMPRODUCT((Tabla2[[#This Row],[P - Horas]]&lt;Tabla2[P - Horas])*1,(Tabla2[[#This Row],[Columna1]]=Tabla2[Columna1])*1)+1</f>
        <v>23</v>
      </c>
      <c r="N291">
        <f>_xlfn.RANK.EQ(Tabla2[[#This Row],[Columna1]],Tabla2[Columna1],1)</f>
        <v>241</v>
      </c>
      <c r="O291" s="3">
        <f>MAX(P290,Tabla2[[#This Row],[Columna1]])</f>
        <v>40554.067172556104</v>
      </c>
      <c r="P291" s="3">
        <f>O291+Tabla2[[#This Row],[P - Horas]]</f>
        <v>40554.082954607387</v>
      </c>
    </row>
    <row r="292" spans="1:16" x14ac:dyDescent="0.25">
      <c r="A292">
        <v>1000017101</v>
      </c>
      <c r="B292" s="2">
        <v>40549</v>
      </c>
      <c r="C292" s="2">
        <f t="shared" si="16"/>
        <v>40549.625</v>
      </c>
      <c r="D292">
        <v>1197.5999999999999</v>
      </c>
      <c r="E292">
        <v>1197.5999999999999</v>
      </c>
      <c r="F292" t="s">
        <v>5</v>
      </c>
      <c r="G292" t="s">
        <v>9</v>
      </c>
      <c r="H292" s="1" cm="1">
        <f t="array" ref="H292">_xlfn.IFS(F292="Figurado",E292/2600,F292="Mallas",E292/800,F292="Materia Prima",E292*0)/24</f>
        <v>1.9192307692307693E-2</v>
      </c>
      <c r="I292" s="2">
        <f t="shared" si="17"/>
        <v>40550.625</v>
      </c>
      <c r="J292" s="3">
        <f t="shared" si="18"/>
        <v>40549.644192307693</v>
      </c>
      <c r="K292" t="b">
        <f t="shared" si="19"/>
        <v>1</v>
      </c>
      <c r="L292" cm="1">
        <f t="array" ref="L292">SUMPRODUCT((Tabla2[[#This Row],[P - Horas]]&lt;Tabla2[P - Horas])*1,(Tabla2[[#This Row],[Columna1]]=Tabla2[Columna1])*1)+1</f>
        <v>22</v>
      </c>
      <c r="N292">
        <f>_xlfn.RANK.EQ(Tabla2[[#This Row],[Columna1]],Tabla2[Columna1],1)</f>
        <v>241</v>
      </c>
      <c r="O292" s="3">
        <f>MAX(P291,Tabla2[[#This Row],[Columna1]])</f>
        <v>40554.082954607387</v>
      </c>
      <c r="P292" s="3">
        <f>O292+Tabla2[[#This Row],[P - Horas]]</f>
        <v>40554.10214691508</v>
      </c>
    </row>
    <row r="293" spans="1:16" x14ac:dyDescent="0.25">
      <c r="A293">
        <v>1000017102</v>
      </c>
      <c r="B293" s="2">
        <v>40549</v>
      </c>
      <c r="C293" s="2">
        <f t="shared" si="16"/>
        <v>40549.625</v>
      </c>
      <c r="D293">
        <v>1211.3</v>
      </c>
      <c r="E293">
        <v>1211.3</v>
      </c>
      <c r="F293" t="s">
        <v>5</v>
      </c>
      <c r="G293" t="s">
        <v>7</v>
      </c>
      <c r="H293" s="1" cm="1">
        <f t="array" ref="H293">_xlfn.IFS(F293="Figurado",E293/2600,F293="Mallas",E293/800,F293="Materia Prima",E293*0)/24</f>
        <v>1.9411858974358973E-2</v>
      </c>
      <c r="I293" s="2">
        <f t="shared" si="17"/>
        <v>40550.625</v>
      </c>
      <c r="J293" s="3">
        <f t="shared" si="18"/>
        <v>40549.644411858972</v>
      </c>
      <c r="K293" t="b">
        <f t="shared" si="19"/>
        <v>1</v>
      </c>
      <c r="L293" cm="1">
        <f t="array" ref="L293">SUMPRODUCT((Tabla2[[#This Row],[P - Horas]]&lt;Tabla2[P - Horas])*1,(Tabla2[[#This Row],[Columna1]]=Tabla2[Columna1])*1)+1</f>
        <v>21</v>
      </c>
      <c r="N293">
        <f>_xlfn.RANK.EQ(Tabla2[[#This Row],[Columna1]],Tabla2[Columna1],1)</f>
        <v>241</v>
      </c>
      <c r="O293" s="3">
        <f>MAX(P292,Tabla2[[#This Row],[Columna1]])</f>
        <v>40554.10214691508</v>
      </c>
      <c r="P293" s="3">
        <f>O293+Tabla2[[#This Row],[P - Horas]]</f>
        <v>40554.121558774052</v>
      </c>
    </row>
    <row r="294" spans="1:16" x14ac:dyDescent="0.25">
      <c r="A294">
        <v>1000017102</v>
      </c>
      <c r="B294" s="2">
        <v>40549</v>
      </c>
      <c r="C294" s="2">
        <f t="shared" si="16"/>
        <v>40549.625</v>
      </c>
      <c r="D294">
        <v>1321.9</v>
      </c>
      <c r="E294">
        <v>1321.9</v>
      </c>
      <c r="F294" t="s">
        <v>5</v>
      </c>
      <c r="G294" t="s">
        <v>8</v>
      </c>
      <c r="H294" s="1" cm="1">
        <f t="array" ref="H294">_xlfn.IFS(F294="Figurado",E294/2600,F294="Mallas",E294/800,F294="Materia Prima",E294*0)/24</f>
        <v>2.1184294871794875E-2</v>
      </c>
      <c r="I294" s="2">
        <f t="shared" si="17"/>
        <v>40550.625</v>
      </c>
      <c r="J294" s="3">
        <f t="shared" si="18"/>
        <v>40549.64618429487</v>
      </c>
      <c r="K294" t="b">
        <f t="shared" si="19"/>
        <v>1</v>
      </c>
      <c r="L294" cm="1">
        <f t="array" ref="L294">SUMPRODUCT((Tabla2[[#This Row],[P - Horas]]&lt;Tabla2[P - Horas])*1,(Tabla2[[#This Row],[Columna1]]=Tabla2[Columna1])*1)+1</f>
        <v>20</v>
      </c>
      <c r="N294">
        <f>_xlfn.RANK.EQ(Tabla2[[#This Row],[Columna1]],Tabla2[Columna1],1)</f>
        <v>241</v>
      </c>
      <c r="O294" s="3">
        <f>MAX(P293,Tabla2[[#This Row],[Columna1]])</f>
        <v>40554.121558774052</v>
      </c>
      <c r="P294" s="3">
        <f>O294+Tabla2[[#This Row],[P - Horas]]</f>
        <v>40554.142743068922</v>
      </c>
    </row>
    <row r="295" spans="1:16" x14ac:dyDescent="0.25">
      <c r="A295">
        <v>1000017100</v>
      </c>
      <c r="B295" s="2">
        <v>40549</v>
      </c>
      <c r="C295" s="2">
        <f t="shared" si="16"/>
        <v>40549.625</v>
      </c>
      <c r="D295">
        <v>1393</v>
      </c>
      <c r="E295">
        <v>1393</v>
      </c>
      <c r="F295" t="s">
        <v>5</v>
      </c>
      <c r="G295" t="s">
        <v>14</v>
      </c>
      <c r="H295" s="1" cm="1">
        <f t="array" ref="H295">_xlfn.IFS(F295="Figurado",E295/2600,F295="Mallas",E295/800,F295="Materia Prima",E295*0)/24</f>
        <v>2.2323717948717948E-2</v>
      </c>
      <c r="I295" s="2">
        <f t="shared" si="17"/>
        <v>40550.625</v>
      </c>
      <c r="J295" s="3">
        <f t="shared" si="18"/>
        <v>40549.647323717945</v>
      </c>
      <c r="K295" t="b">
        <f t="shared" si="19"/>
        <v>1</v>
      </c>
      <c r="L295" cm="1">
        <f t="array" ref="L295">SUMPRODUCT((Tabla2[[#This Row],[P - Horas]]&lt;Tabla2[P - Horas])*1,(Tabla2[[#This Row],[Columna1]]=Tabla2[Columna1])*1)+1</f>
        <v>19</v>
      </c>
      <c r="N295">
        <f>_xlfn.RANK.EQ(Tabla2[[#This Row],[Columna1]],Tabla2[Columna1],1)</f>
        <v>241</v>
      </c>
      <c r="O295" s="3">
        <f>MAX(P294,Tabla2[[#This Row],[Columna1]])</f>
        <v>40554.142743068922</v>
      </c>
      <c r="P295" s="3">
        <f>O295+Tabla2[[#This Row],[P - Horas]]</f>
        <v>40554.165066786867</v>
      </c>
    </row>
    <row r="296" spans="1:16" x14ac:dyDescent="0.25">
      <c r="A296">
        <v>1000017109</v>
      </c>
      <c r="B296" s="2">
        <v>40549</v>
      </c>
      <c r="C296" s="2">
        <f t="shared" si="16"/>
        <v>40549.625</v>
      </c>
      <c r="D296">
        <v>1516.5</v>
      </c>
      <c r="E296">
        <v>1516.5</v>
      </c>
      <c r="F296" t="s">
        <v>5</v>
      </c>
      <c r="G296" t="s">
        <v>13</v>
      </c>
      <c r="H296" s="1" cm="1">
        <f t="array" ref="H296">_xlfn.IFS(F296="Figurado",E296/2600,F296="Mallas",E296/800,F296="Materia Prima",E296*0)/24</f>
        <v>2.4302884615384615E-2</v>
      </c>
      <c r="I296" s="2">
        <f t="shared" si="17"/>
        <v>40550.625</v>
      </c>
      <c r="J296" s="3">
        <f t="shared" si="18"/>
        <v>40549.649302884616</v>
      </c>
      <c r="K296" t="b">
        <f t="shared" si="19"/>
        <v>1</v>
      </c>
      <c r="L296" cm="1">
        <f t="array" ref="L296">SUMPRODUCT((Tabla2[[#This Row],[P - Horas]]&lt;Tabla2[P - Horas])*1,(Tabla2[[#This Row],[Columna1]]=Tabla2[Columna1])*1)+1</f>
        <v>18</v>
      </c>
      <c r="N296">
        <f>_xlfn.RANK.EQ(Tabla2[[#This Row],[Columna1]],Tabla2[Columna1],1)</f>
        <v>241</v>
      </c>
      <c r="O296" s="3">
        <f>MAX(P295,Tabla2[[#This Row],[Columna1]])</f>
        <v>40554.165066786867</v>
      </c>
      <c r="P296" s="3">
        <f>O296+Tabla2[[#This Row],[P - Horas]]</f>
        <v>40554.189369671483</v>
      </c>
    </row>
    <row r="297" spans="1:16" x14ac:dyDescent="0.25">
      <c r="A297">
        <v>1000017101</v>
      </c>
      <c r="B297" s="2">
        <v>40549</v>
      </c>
      <c r="C297" s="2">
        <f t="shared" si="16"/>
        <v>40549.625</v>
      </c>
      <c r="D297">
        <v>1635.2</v>
      </c>
      <c r="E297">
        <v>1635.2</v>
      </c>
      <c r="F297" t="s">
        <v>5</v>
      </c>
      <c r="G297" t="s">
        <v>6</v>
      </c>
      <c r="H297" s="1" cm="1">
        <f t="array" ref="H297">_xlfn.IFS(F297="Figurado",E297/2600,F297="Mallas",E297/800,F297="Materia Prima",E297*0)/24</f>
        <v>2.6205128205128204E-2</v>
      </c>
      <c r="I297" s="2">
        <f t="shared" si="17"/>
        <v>40550.625</v>
      </c>
      <c r="J297" s="3">
        <f t="shared" si="18"/>
        <v>40549.651205128204</v>
      </c>
      <c r="K297" t="b">
        <f t="shared" si="19"/>
        <v>1</v>
      </c>
      <c r="L297" cm="1">
        <f t="array" ref="L297">SUMPRODUCT((Tabla2[[#This Row],[P - Horas]]&lt;Tabla2[P - Horas])*1,(Tabla2[[#This Row],[Columna1]]=Tabla2[Columna1])*1)+1</f>
        <v>17</v>
      </c>
      <c r="N297">
        <f>_xlfn.RANK.EQ(Tabla2[[#This Row],[Columna1]],Tabla2[Columna1],1)</f>
        <v>241</v>
      </c>
      <c r="O297" s="3">
        <f>MAX(P296,Tabla2[[#This Row],[Columna1]])</f>
        <v>40554.189369671483</v>
      </c>
      <c r="P297" s="3">
        <f>O297+Tabla2[[#This Row],[P - Horas]]</f>
        <v>40554.215574799688</v>
      </c>
    </row>
    <row r="298" spans="1:16" x14ac:dyDescent="0.25">
      <c r="A298">
        <v>1000017103</v>
      </c>
      <c r="B298" s="2">
        <v>40549</v>
      </c>
      <c r="C298" s="2">
        <f t="shared" si="16"/>
        <v>40549.625</v>
      </c>
      <c r="D298">
        <v>1855.9</v>
      </c>
      <c r="E298">
        <v>1855.9</v>
      </c>
      <c r="F298" t="s">
        <v>5</v>
      </c>
      <c r="G298" t="s">
        <v>13</v>
      </c>
      <c r="H298" s="1" cm="1">
        <f t="array" ref="H298">_xlfn.IFS(F298="Figurado",E298/2600,F298="Mallas",E298/800,F298="Materia Prima",E298*0)/24</f>
        <v>2.9741987179487183E-2</v>
      </c>
      <c r="I298" s="2">
        <f t="shared" si="17"/>
        <v>40550.625</v>
      </c>
      <c r="J298" s="3">
        <f t="shared" si="18"/>
        <v>40549.654741987179</v>
      </c>
      <c r="K298" t="b">
        <f t="shared" si="19"/>
        <v>1</v>
      </c>
      <c r="L298" cm="1">
        <f t="array" ref="L298">SUMPRODUCT((Tabla2[[#This Row],[P - Horas]]&lt;Tabla2[P - Horas])*1,(Tabla2[[#This Row],[Columna1]]=Tabla2[Columna1])*1)+1</f>
        <v>16</v>
      </c>
      <c r="N298">
        <f>_xlfn.RANK.EQ(Tabla2[[#This Row],[Columna1]],Tabla2[Columna1],1)</f>
        <v>241</v>
      </c>
      <c r="O298" s="3">
        <f>MAX(P297,Tabla2[[#This Row],[Columna1]])</f>
        <v>40554.215574799688</v>
      </c>
      <c r="P298" s="3">
        <f>O298+Tabla2[[#This Row],[P - Horas]]</f>
        <v>40554.245316786866</v>
      </c>
    </row>
    <row r="299" spans="1:16" x14ac:dyDescent="0.25">
      <c r="A299">
        <v>1000017111</v>
      </c>
      <c r="B299" s="2">
        <v>40549</v>
      </c>
      <c r="C299" s="2">
        <f t="shared" si="16"/>
        <v>40549.625</v>
      </c>
      <c r="D299">
        <v>1887</v>
      </c>
      <c r="E299">
        <v>1887</v>
      </c>
      <c r="F299" t="s">
        <v>5</v>
      </c>
      <c r="G299" t="s">
        <v>13</v>
      </c>
      <c r="H299" s="1" cm="1">
        <f t="array" ref="H299">_xlfn.IFS(F299="Figurado",E299/2600,F299="Mallas",E299/800,F299="Materia Prima",E299*0)/24</f>
        <v>3.0240384615384613E-2</v>
      </c>
      <c r="I299" s="2">
        <f t="shared" si="17"/>
        <v>40550.625</v>
      </c>
      <c r="J299" s="3">
        <f t="shared" si="18"/>
        <v>40549.655240384614</v>
      </c>
      <c r="K299" t="b">
        <f t="shared" si="19"/>
        <v>1</v>
      </c>
      <c r="L299" cm="1">
        <f t="array" ref="L299">SUMPRODUCT((Tabla2[[#This Row],[P - Horas]]&lt;Tabla2[P - Horas])*1,(Tabla2[[#This Row],[Columna1]]=Tabla2[Columna1])*1)+1</f>
        <v>15</v>
      </c>
      <c r="N299">
        <f>_xlfn.RANK.EQ(Tabla2[[#This Row],[Columna1]],Tabla2[Columna1],1)</f>
        <v>241</v>
      </c>
      <c r="O299" s="3">
        <f>MAX(P298,Tabla2[[#This Row],[Columna1]])</f>
        <v>40554.245316786866</v>
      </c>
      <c r="P299" s="3">
        <f>O299+Tabla2[[#This Row],[P - Horas]]</f>
        <v>40554.275557171481</v>
      </c>
    </row>
    <row r="300" spans="1:16" x14ac:dyDescent="0.25">
      <c r="A300">
        <v>1000017090</v>
      </c>
      <c r="B300" s="2">
        <v>40549</v>
      </c>
      <c r="C300" s="2">
        <f t="shared" si="16"/>
        <v>40549.625</v>
      </c>
      <c r="D300">
        <v>2016.3</v>
      </c>
      <c r="E300">
        <v>2016.3</v>
      </c>
      <c r="F300" t="s">
        <v>5</v>
      </c>
      <c r="G300" t="s">
        <v>13</v>
      </c>
      <c r="H300" s="1" cm="1">
        <f t="array" ref="H300">_xlfn.IFS(F300="Figurado",E300/2600,F300="Mallas",E300/800,F300="Materia Prima",E300*0)/24</f>
        <v>3.2312500000000001E-2</v>
      </c>
      <c r="I300" s="2">
        <f t="shared" si="17"/>
        <v>40550.625</v>
      </c>
      <c r="J300" s="3">
        <f t="shared" si="18"/>
        <v>40549.6573125</v>
      </c>
      <c r="K300" t="b">
        <f t="shared" si="19"/>
        <v>1</v>
      </c>
      <c r="L300" cm="1">
        <f t="array" ref="L300">SUMPRODUCT((Tabla2[[#This Row],[P - Horas]]&lt;Tabla2[P - Horas])*1,(Tabla2[[#This Row],[Columna1]]=Tabla2[Columna1])*1)+1</f>
        <v>14</v>
      </c>
      <c r="N300">
        <f>_xlfn.RANK.EQ(Tabla2[[#This Row],[Columna1]],Tabla2[Columna1],1)</f>
        <v>241</v>
      </c>
      <c r="O300" s="3">
        <f>MAX(P299,Tabla2[[#This Row],[Columna1]])</f>
        <v>40554.275557171481</v>
      </c>
      <c r="P300" s="3">
        <f>O300+Tabla2[[#This Row],[P - Horas]]</f>
        <v>40554.30786967148</v>
      </c>
    </row>
    <row r="301" spans="1:16" x14ac:dyDescent="0.25">
      <c r="A301">
        <v>1000017100</v>
      </c>
      <c r="B301" s="2">
        <v>40549</v>
      </c>
      <c r="C301" s="2">
        <f t="shared" si="16"/>
        <v>40549.625</v>
      </c>
      <c r="D301">
        <v>2223.3000000000002</v>
      </c>
      <c r="E301">
        <v>2223.3000000000002</v>
      </c>
      <c r="F301" t="s">
        <v>5</v>
      </c>
      <c r="G301" t="s">
        <v>13</v>
      </c>
      <c r="H301" s="1" cm="1">
        <f t="array" ref="H301">_xlfn.IFS(F301="Figurado",E301/2600,F301="Mallas",E301/800,F301="Materia Prima",E301*0)/24</f>
        <v>3.5629807692307697E-2</v>
      </c>
      <c r="I301" s="2">
        <f t="shared" si="17"/>
        <v>40550.625</v>
      </c>
      <c r="J301" s="3">
        <f t="shared" si="18"/>
        <v>40549.660629807695</v>
      </c>
      <c r="K301" t="b">
        <f t="shared" si="19"/>
        <v>1</v>
      </c>
      <c r="L301" cm="1">
        <f t="array" ref="L301">SUMPRODUCT((Tabla2[[#This Row],[P - Horas]]&lt;Tabla2[P - Horas])*1,(Tabla2[[#This Row],[Columna1]]=Tabla2[Columna1])*1)+1</f>
        <v>13</v>
      </c>
      <c r="N301">
        <f>_xlfn.RANK.EQ(Tabla2[[#This Row],[Columna1]],Tabla2[Columna1],1)</f>
        <v>241</v>
      </c>
      <c r="O301" s="3">
        <f>MAX(P300,Tabla2[[#This Row],[Columna1]])</f>
        <v>40554.30786967148</v>
      </c>
      <c r="P301" s="3">
        <f>O301+Tabla2[[#This Row],[P - Horas]]</f>
        <v>40554.343499479175</v>
      </c>
    </row>
    <row r="302" spans="1:16" x14ac:dyDescent="0.25">
      <c r="A302">
        <v>1000017101</v>
      </c>
      <c r="B302" s="2">
        <v>40549</v>
      </c>
      <c r="C302" s="2">
        <f t="shared" si="16"/>
        <v>40549.625</v>
      </c>
      <c r="D302">
        <v>2430.9</v>
      </c>
      <c r="E302">
        <v>2430.9</v>
      </c>
      <c r="F302" t="s">
        <v>5</v>
      </c>
      <c r="G302" t="s">
        <v>8</v>
      </c>
      <c r="H302" s="1" cm="1">
        <f t="array" ref="H302">_xlfn.IFS(F302="Figurado",E302/2600,F302="Mallas",E302/800,F302="Materia Prima",E302*0)/24</f>
        <v>3.8956730769230771E-2</v>
      </c>
      <c r="I302" s="2">
        <f t="shared" si="17"/>
        <v>40550.625</v>
      </c>
      <c r="J302" s="3">
        <f t="shared" si="18"/>
        <v>40549.663956730772</v>
      </c>
      <c r="K302" t="b">
        <f t="shared" si="19"/>
        <v>1</v>
      </c>
      <c r="L302" cm="1">
        <f t="array" ref="L302">SUMPRODUCT((Tabla2[[#This Row],[P - Horas]]&lt;Tabla2[P - Horas])*1,(Tabla2[[#This Row],[Columna1]]=Tabla2[Columna1])*1)+1</f>
        <v>12</v>
      </c>
      <c r="N302">
        <f>_xlfn.RANK.EQ(Tabla2[[#This Row],[Columna1]],Tabla2[Columna1],1)</f>
        <v>241</v>
      </c>
      <c r="O302" s="3">
        <f>MAX(P301,Tabla2[[#This Row],[Columna1]])</f>
        <v>40554.343499479175</v>
      </c>
      <c r="P302" s="3">
        <f>O302+Tabla2[[#This Row],[P - Horas]]</f>
        <v>40554.382456209947</v>
      </c>
    </row>
    <row r="303" spans="1:16" x14ac:dyDescent="0.25">
      <c r="A303">
        <v>1000017104</v>
      </c>
      <c r="B303" s="2">
        <v>40549</v>
      </c>
      <c r="C303" s="2">
        <f t="shared" si="16"/>
        <v>40549.625</v>
      </c>
      <c r="D303">
        <v>2867.8</v>
      </c>
      <c r="E303">
        <v>2867.8</v>
      </c>
      <c r="F303" t="s">
        <v>5</v>
      </c>
      <c r="G303" t="s">
        <v>13</v>
      </c>
      <c r="H303" s="1" cm="1">
        <f t="array" ref="H303">_xlfn.IFS(F303="Figurado",E303/2600,F303="Mallas",E303/800,F303="Materia Prima",E303*0)/24</f>
        <v>4.595833333333333E-2</v>
      </c>
      <c r="I303" s="2">
        <f t="shared" si="17"/>
        <v>40550.625</v>
      </c>
      <c r="J303" s="3">
        <f t="shared" si="18"/>
        <v>40549.670958333336</v>
      </c>
      <c r="K303" t="b">
        <f t="shared" si="19"/>
        <v>1</v>
      </c>
      <c r="L303" cm="1">
        <f t="array" ref="L303">SUMPRODUCT((Tabla2[[#This Row],[P - Horas]]&lt;Tabla2[P - Horas])*1,(Tabla2[[#This Row],[Columna1]]=Tabla2[Columna1])*1)+1</f>
        <v>11</v>
      </c>
      <c r="N303">
        <f>_xlfn.RANK.EQ(Tabla2[[#This Row],[Columna1]],Tabla2[Columna1],1)</f>
        <v>241</v>
      </c>
      <c r="O303" s="3">
        <f>MAX(P302,Tabla2[[#This Row],[Columna1]])</f>
        <v>40554.382456209947</v>
      </c>
      <c r="P303" s="3">
        <f>O303+Tabla2[[#This Row],[P - Horas]]</f>
        <v>40554.428414543283</v>
      </c>
    </row>
    <row r="304" spans="1:16" x14ac:dyDescent="0.25">
      <c r="A304">
        <v>1000017112</v>
      </c>
      <c r="B304" s="2">
        <v>40549</v>
      </c>
      <c r="C304" s="2">
        <f t="shared" si="16"/>
        <v>40549.625</v>
      </c>
      <c r="D304">
        <v>3575.4</v>
      </c>
      <c r="E304">
        <v>3575.4</v>
      </c>
      <c r="F304" t="s">
        <v>5</v>
      </c>
      <c r="G304" t="s">
        <v>13</v>
      </c>
      <c r="H304" s="1" cm="1">
        <f t="array" ref="H304">_xlfn.IFS(F304="Figurado",E304/2600,F304="Mallas",E304/800,F304="Materia Prima",E304*0)/24</f>
        <v>5.7298076923076924E-2</v>
      </c>
      <c r="I304" s="2">
        <f t="shared" si="17"/>
        <v>40550.625</v>
      </c>
      <c r="J304" s="3">
        <f t="shared" si="18"/>
        <v>40549.682298076921</v>
      </c>
      <c r="K304" t="b">
        <f t="shared" si="19"/>
        <v>1</v>
      </c>
      <c r="L304" cm="1">
        <f t="array" ref="L304">SUMPRODUCT((Tabla2[[#This Row],[P - Horas]]&lt;Tabla2[P - Horas])*1,(Tabla2[[#This Row],[Columna1]]=Tabla2[Columna1])*1)+1</f>
        <v>10</v>
      </c>
      <c r="N304">
        <f>_xlfn.RANK.EQ(Tabla2[[#This Row],[Columna1]],Tabla2[Columna1],1)</f>
        <v>241</v>
      </c>
      <c r="O304" s="3">
        <f>MAX(P303,Tabla2[[#This Row],[Columna1]])</f>
        <v>40554.428414543283</v>
      </c>
      <c r="P304" s="3">
        <f>O304+Tabla2[[#This Row],[P - Horas]]</f>
        <v>40554.485712620204</v>
      </c>
    </row>
    <row r="305" spans="1:16" x14ac:dyDescent="0.25">
      <c r="A305">
        <v>1000017099</v>
      </c>
      <c r="B305" s="2">
        <v>40549</v>
      </c>
      <c r="C305" s="2">
        <f t="shared" si="16"/>
        <v>40549.625</v>
      </c>
      <c r="D305">
        <v>3751.7</v>
      </c>
      <c r="E305">
        <v>3751.7</v>
      </c>
      <c r="F305" t="s">
        <v>5</v>
      </c>
      <c r="G305" t="s">
        <v>14</v>
      </c>
      <c r="H305" s="1" cm="1">
        <f t="array" ref="H305">_xlfn.IFS(F305="Figurado",E305/2600,F305="Mallas",E305/800,F305="Materia Prima",E305*0)/24</f>
        <v>6.0123397435897431E-2</v>
      </c>
      <c r="I305" s="2">
        <f t="shared" si="17"/>
        <v>40550.625</v>
      </c>
      <c r="J305" s="3">
        <f t="shared" si="18"/>
        <v>40549.685123397438</v>
      </c>
      <c r="K305" t="b">
        <f t="shared" si="19"/>
        <v>1</v>
      </c>
      <c r="L305" cm="1">
        <f t="array" ref="L305">SUMPRODUCT((Tabla2[[#This Row],[P - Horas]]&lt;Tabla2[P - Horas])*1,(Tabla2[[#This Row],[Columna1]]=Tabla2[Columna1])*1)+1</f>
        <v>9</v>
      </c>
      <c r="N305">
        <f>_xlfn.RANK.EQ(Tabla2[[#This Row],[Columna1]],Tabla2[Columna1],1)</f>
        <v>241</v>
      </c>
      <c r="O305" s="3">
        <f>MAX(P304,Tabla2[[#This Row],[Columna1]])</f>
        <v>40554.485712620204</v>
      </c>
      <c r="P305" s="3">
        <f>O305+Tabla2[[#This Row],[P - Horas]]</f>
        <v>40554.545836017642</v>
      </c>
    </row>
    <row r="306" spans="1:16" x14ac:dyDescent="0.25">
      <c r="A306">
        <v>1000017107</v>
      </c>
      <c r="B306" s="2">
        <v>40549</v>
      </c>
      <c r="C306" s="2">
        <f t="shared" si="16"/>
        <v>40549.625</v>
      </c>
      <c r="D306">
        <v>18</v>
      </c>
      <c r="E306">
        <v>1186.74</v>
      </c>
      <c r="F306" t="s">
        <v>16</v>
      </c>
      <c r="G306" t="s">
        <v>30</v>
      </c>
      <c r="H306" s="1" cm="1">
        <f t="array" ref="H306">_xlfn.IFS(F306="Figurado",E306/2600,F306="Mallas",E306/800,F306="Materia Prima",E306*0)/24</f>
        <v>6.1809375E-2</v>
      </c>
      <c r="I306" s="2">
        <f t="shared" si="17"/>
        <v>40550.625</v>
      </c>
      <c r="J306" s="3">
        <f t="shared" si="18"/>
        <v>40549.686809375002</v>
      </c>
      <c r="K306" t="b">
        <f t="shared" si="19"/>
        <v>1</v>
      </c>
      <c r="L306" cm="1">
        <f t="array" ref="L306">SUMPRODUCT((Tabla2[[#This Row],[P - Horas]]&lt;Tabla2[P - Horas])*1,(Tabla2[[#This Row],[Columna1]]=Tabla2[Columna1])*1)+1</f>
        <v>8</v>
      </c>
      <c r="N306">
        <f>_xlfn.RANK.EQ(Tabla2[[#This Row],[Columna1]],Tabla2[Columna1],1)</f>
        <v>241</v>
      </c>
      <c r="O306" s="3">
        <f>MAX(P305,Tabla2[[#This Row],[Columna1]])</f>
        <v>40554.545836017642</v>
      </c>
      <c r="P306" s="3">
        <f>O306+Tabla2[[#This Row],[P - Horas]]</f>
        <v>40554.607645392643</v>
      </c>
    </row>
    <row r="307" spans="1:16" x14ac:dyDescent="0.25">
      <c r="A307">
        <v>1000017102</v>
      </c>
      <c r="B307" s="2">
        <v>40549</v>
      </c>
      <c r="C307" s="2">
        <f t="shared" si="16"/>
        <v>40549.625</v>
      </c>
      <c r="D307">
        <v>4540.8</v>
      </c>
      <c r="E307">
        <v>4540.8</v>
      </c>
      <c r="F307" t="s">
        <v>5</v>
      </c>
      <c r="G307" t="s">
        <v>9</v>
      </c>
      <c r="H307" s="1" cm="1">
        <f t="array" ref="H307">_xlfn.IFS(F307="Figurado",E307/2600,F307="Mallas",E307/800,F307="Materia Prima",E307*0)/24</f>
        <v>7.2769230769230767E-2</v>
      </c>
      <c r="I307" s="2">
        <f t="shared" si="17"/>
        <v>40550.625</v>
      </c>
      <c r="J307" s="3">
        <f t="shared" si="18"/>
        <v>40549.69776923077</v>
      </c>
      <c r="K307" t="b">
        <f t="shared" si="19"/>
        <v>1</v>
      </c>
      <c r="L307" cm="1">
        <f t="array" ref="L307">SUMPRODUCT((Tabla2[[#This Row],[P - Horas]]&lt;Tabla2[P - Horas])*1,(Tabla2[[#This Row],[Columna1]]=Tabla2[Columna1])*1)+1</f>
        <v>7</v>
      </c>
      <c r="N307">
        <f>_xlfn.RANK.EQ(Tabla2[[#This Row],[Columna1]],Tabla2[Columna1],1)</f>
        <v>241</v>
      </c>
      <c r="O307" s="3">
        <f>MAX(P306,Tabla2[[#This Row],[Columna1]])</f>
        <v>40554.607645392643</v>
      </c>
      <c r="P307" s="3">
        <f>O307+Tabla2[[#This Row],[P - Horas]]</f>
        <v>40554.680414623414</v>
      </c>
    </row>
    <row r="308" spans="1:16" x14ac:dyDescent="0.25">
      <c r="A308">
        <v>1000017112</v>
      </c>
      <c r="B308" s="2">
        <v>40549</v>
      </c>
      <c r="C308" s="2">
        <f t="shared" si="16"/>
        <v>40549.625</v>
      </c>
      <c r="D308">
        <v>5114.1000000000004</v>
      </c>
      <c r="E308">
        <v>5114.1000000000004</v>
      </c>
      <c r="F308" t="s">
        <v>5</v>
      </c>
      <c r="G308" t="s">
        <v>14</v>
      </c>
      <c r="H308" s="1" cm="1">
        <f t="array" ref="H308">_xlfn.IFS(F308="Figurado",E308/2600,F308="Mallas",E308/800,F308="Materia Prima",E308*0)/24</f>
        <v>8.1956730769230782E-2</v>
      </c>
      <c r="I308" s="2">
        <f t="shared" si="17"/>
        <v>40550.625</v>
      </c>
      <c r="J308" s="3">
        <f t="shared" si="18"/>
        <v>40549.70695673077</v>
      </c>
      <c r="K308" t="b">
        <f t="shared" si="19"/>
        <v>1</v>
      </c>
      <c r="L308" cm="1">
        <f t="array" ref="L308">SUMPRODUCT((Tabla2[[#This Row],[P - Horas]]&lt;Tabla2[P - Horas])*1,(Tabla2[[#This Row],[Columna1]]=Tabla2[Columna1])*1)+1</f>
        <v>6</v>
      </c>
      <c r="N308">
        <f>_xlfn.RANK.EQ(Tabla2[[#This Row],[Columna1]],Tabla2[Columna1],1)</f>
        <v>241</v>
      </c>
      <c r="O308" s="3">
        <f>MAX(P307,Tabla2[[#This Row],[Columna1]])</f>
        <v>40554.680414623414</v>
      </c>
      <c r="P308" s="3">
        <f>O308+Tabla2[[#This Row],[P - Horas]]</f>
        <v>40554.762371354183</v>
      </c>
    </row>
    <row r="309" spans="1:16" x14ac:dyDescent="0.25">
      <c r="A309">
        <v>1000017102</v>
      </c>
      <c r="B309" s="2">
        <v>40549</v>
      </c>
      <c r="C309" s="2">
        <f t="shared" si="16"/>
        <v>40549.625</v>
      </c>
      <c r="D309">
        <v>7467.5</v>
      </c>
      <c r="E309">
        <v>7467.5</v>
      </c>
      <c r="F309" t="s">
        <v>5</v>
      </c>
      <c r="G309" t="s">
        <v>13</v>
      </c>
      <c r="H309" s="1" cm="1">
        <f t="array" ref="H309">_xlfn.IFS(F309="Figurado",E309/2600,F309="Mallas",E309/800,F309="Materia Prima",E309*0)/24</f>
        <v>0.11967147435897435</v>
      </c>
      <c r="I309" s="2">
        <f t="shared" si="17"/>
        <v>40550.625</v>
      </c>
      <c r="J309" s="3">
        <f t="shared" si="18"/>
        <v>40549.744671474356</v>
      </c>
      <c r="K309" t="b">
        <f t="shared" si="19"/>
        <v>1</v>
      </c>
      <c r="L309" cm="1">
        <f t="array" ref="L309">SUMPRODUCT((Tabla2[[#This Row],[P - Horas]]&lt;Tabla2[P - Horas])*1,(Tabla2[[#This Row],[Columna1]]=Tabla2[Columna1])*1)+1</f>
        <v>5</v>
      </c>
      <c r="N309">
        <f>_xlfn.RANK.EQ(Tabla2[[#This Row],[Columna1]],Tabla2[Columna1],1)</f>
        <v>241</v>
      </c>
      <c r="O309" s="3">
        <f>MAX(P308,Tabla2[[#This Row],[Columna1]])</f>
        <v>40554.762371354183</v>
      </c>
      <c r="P309" s="3">
        <f>O309+Tabla2[[#This Row],[P - Horas]]</f>
        <v>40554.88204282854</v>
      </c>
    </row>
    <row r="310" spans="1:16" x14ac:dyDescent="0.25">
      <c r="A310">
        <v>1000017086</v>
      </c>
      <c r="B310" s="2">
        <v>40549</v>
      </c>
      <c r="C310" s="2">
        <f t="shared" si="16"/>
        <v>40549.625</v>
      </c>
      <c r="D310">
        <v>60</v>
      </c>
      <c r="E310">
        <v>2530.8000000000002</v>
      </c>
      <c r="F310" t="s">
        <v>16</v>
      </c>
      <c r="G310" t="s">
        <v>19</v>
      </c>
      <c r="H310" s="1" cm="1">
        <f t="array" ref="H310">_xlfn.IFS(F310="Figurado",E310/2600,F310="Mallas",E310/800,F310="Materia Prima",E310*0)/24</f>
        <v>0.13181250000000003</v>
      </c>
      <c r="I310" s="2">
        <f t="shared" si="17"/>
        <v>40550.625</v>
      </c>
      <c r="J310" s="3">
        <f t="shared" si="18"/>
        <v>40549.756812500003</v>
      </c>
      <c r="K310" t="b">
        <f t="shared" si="19"/>
        <v>1</v>
      </c>
      <c r="L310" cm="1">
        <f t="array" ref="L310">SUMPRODUCT((Tabla2[[#This Row],[P - Horas]]&lt;Tabla2[P - Horas])*1,(Tabla2[[#This Row],[Columna1]]=Tabla2[Columna1])*1)+1</f>
        <v>4</v>
      </c>
      <c r="N310">
        <f>_xlfn.RANK.EQ(Tabla2[[#This Row],[Columna1]],Tabla2[Columna1],1)</f>
        <v>241</v>
      </c>
      <c r="O310" s="3">
        <f>MAX(P309,Tabla2[[#This Row],[Columna1]])</f>
        <v>40554.88204282854</v>
      </c>
      <c r="P310" s="3">
        <f>O310+Tabla2[[#This Row],[P - Horas]]</f>
        <v>40555.013855328543</v>
      </c>
    </row>
    <row r="311" spans="1:16" x14ac:dyDescent="0.25">
      <c r="A311">
        <v>1000017088</v>
      </c>
      <c r="B311" s="2">
        <v>40549</v>
      </c>
      <c r="C311" s="2">
        <f t="shared" si="16"/>
        <v>40549.625</v>
      </c>
      <c r="D311">
        <v>190</v>
      </c>
      <c r="E311">
        <v>2865.2</v>
      </c>
      <c r="F311" t="s">
        <v>16</v>
      </c>
      <c r="G311" t="s">
        <v>44</v>
      </c>
      <c r="H311" s="1" cm="1">
        <f t="array" ref="H311">_xlfn.IFS(F311="Figurado",E311/2600,F311="Mallas",E311/800,F311="Materia Prima",E311*0)/24</f>
        <v>0.14922916666666666</v>
      </c>
      <c r="I311" s="2">
        <f t="shared" si="17"/>
        <v>40550.625</v>
      </c>
      <c r="J311" s="3">
        <f t="shared" si="18"/>
        <v>40549.774229166665</v>
      </c>
      <c r="K311" t="b">
        <f t="shared" si="19"/>
        <v>1</v>
      </c>
      <c r="L311" cm="1">
        <f t="array" ref="L311">SUMPRODUCT((Tabla2[[#This Row],[P - Horas]]&lt;Tabla2[P - Horas])*1,(Tabla2[[#This Row],[Columna1]]=Tabla2[Columna1])*1)+1</f>
        <v>3</v>
      </c>
      <c r="N311">
        <f>_xlfn.RANK.EQ(Tabla2[[#This Row],[Columna1]],Tabla2[Columna1],1)</f>
        <v>241</v>
      </c>
      <c r="O311" s="3">
        <f>MAX(P310,Tabla2[[#This Row],[Columna1]])</f>
        <v>40555.013855328543</v>
      </c>
      <c r="P311" s="3">
        <f>O311+Tabla2[[#This Row],[P - Horas]]</f>
        <v>40555.163084495209</v>
      </c>
    </row>
    <row r="312" spans="1:16" x14ac:dyDescent="0.25">
      <c r="A312">
        <v>1000017108</v>
      </c>
      <c r="B312" s="2">
        <v>40549</v>
      </c>
      <c r="C312" s="2">
        <f t="shared" si="16"/>
        <v>40549.625</v>
      </c>
      <c r="D312">
        <v>130</v>
      </c>
      <c r="E312">
        <v>3087.5</v>
      </c>
      <c r="F312" t="s">
        <v>16</v>
      </c>
      <c r="G312" t="s">
        <v>21</v>
      </c>
      <c r="H312" s="1" cm="1">
        <f t="array" ref="H312">_xlfn.IFS(F312="Figurado",E312/2600,F312="Mallas",E312/800,F312="Materia Prima",E312*0)/24</f>
        <v>0.16080729166666666</v>
      </c>
      <c r="I312" s="2">
        <f t="shared" si="17"/>
        <v>40550.625</v>
      </c>
      <c r="J312" s="3">
        <f t="shared" si="18"/>
        <v>40549.785807291664</v>
      </c>
      <c r="K312" t="b">
        <f t="shared" si="19"/>
        <v>1</v>
      </c>
      <c r="L312" cm="1">
        <f t="array" ref="L312">SUMPRODUCT((Tabla2[[#This Row],[P - Horas]]&lt;Tabla2[P - Horas])*1,(Tabla2[[#This Row],[Columna1]]=Tabla2[Columna1])*1)+1</f>
        <v>2</v>
      </c>
      <c r="N312">
        <f>_xlfn.RANK.EQ(Tabla2[[#This Row],[Columna1]],Tabla2[Columna1],1)</f>
        <v>241</v>
      </c>
      <c r="O312" s="3">
        <f>MAX(P311,Tabla2[[#This Row],[Columna1]])</f>
        <v>40555.163084495209</v>
      </c>
      <c r="P312" s="3">
        <f>O312+Tabla2[[#This Row],[P - Horas]]</f>
        <v>40555.323891786873</v>
      </c>
    </row>
    <row r="313" spans="1:16" x14ac:dyDescent="0.25">
      <c r="A313">
        <v>1000017107</v>
      </c>
      <c r="B313" s="2">
        <v>40549</v>
      </c>
      <c r="C313" s="2">
        <f t="shared" si="16"/>
        <v>40549.625</v>
      </c>
      <c r="D313">
        <v>200</v>
      </c>
      <c r="E313">
        <v>8436</v>
      </c>
      <c r="F313" t="s">
        <v>16</v>
      </c>
      <c r="G313" t="s">
        <v>19</v>
      </c>
      <c r="H313" s="1" cm="1">
        <f t="array" ref="H313">_xlfn.IFS(F313="Figurado",E313/2600,F313="Mallas",E313/800,F313="Materia Prima",E313*0)/24</f>
        <v>0.43937500000000002</v>
      </c>
      <c r="I313" s="2">
        <f t="shared" si="17"/>
        <v>40550.625</v>
      </c>
      <c r="J313" s="3">
        <f t="shared" si="18"/>
        <v>40550.064375000002</v>
      </c>
      <c r="K313" t="b">
        <f t="shared" si="19"/>
        <v>1</v>
      </c>
      <c r="L313" cm="1">
        <f t="array" ref="L313">SUMPRODUCT((Tabla2[[#This Row],[P - Horas]]&lt;Tabla2[P - Horas])*1,(Tabla2[[#This Row],[Columna1]]=Tabla2[Columna1])*1)+1</f>
        <v>1</v>
      </c>
      <c r="N313">
        <f>_xlfn.RANK.EQ(Tabla2[[#This Row],[Columna1]],Tabla2[Columna1],1)</f>
        <v>241</v>
      </c>
      <c r="O313" s="3">
        <f>MAX(P312,Tabla2[[#This Row],[Columna1]])</f>
        <v>40555.323891786873</v>
      </c>
      <c r="P313" s="3">
        <f>O313+Tabla2[[#This Row],[P - Horas]]</f>
        <v>40555.763266786875</v>
      </c>
    </row>
    <row r="314" spans="1:16" x14ac:dyDescent="0.25">
      <c r="A314">
        <v>1000017131</v>
      </c>
      <c r="B314" s="2">
        <v>40550</v>
      </c>
      <c r="C314" s="2">
        <f t="shared" si="16"/>
        <v>40550.625</v>
      </c>
      <c r="D314">
        <v>6264</v>
      </c>
      <c r="E314">
        <v>6264</v>
      </c>
      <c r="F314" t="s">
        <v>10</v>
      </c>
      <c r="G314" t="s">
        <v>15</v>
      </c>
      <c r="H314" s="1" cm="1">
        <f t="array" ref="H314">_xlfn.IFS(F314="Figurado",E314/2600,F314="Mallas",E314/800,F314="Materia Prima",E314*0)/24</f>
        <v>0</v>
      </c>
      <c r="I314" s="2">
        <f t="shared" si="17"/>
        <v>40551.625</v>
      </c>
      <c r="J314" s="3">
        <f t="shared" si="18"/>
        <v>40550.625</v>
      </c>
      <c r="K314" t="b">
        <f t="shared" si="19"/>
        <v>1</v>
      </c>
      <c r="L314" cm="1">
        <f t="array" ref="L314">SUMPRODUCT((Tabla2[[#This Row],[P - Horas]]&lt;Tabla2[P - Horas])*1,(Tabla2[[#This Row],[Columna1]]=Tabla2[Columna1])*1)+1</f>
        <v>23</v>
      </c>
      <c r="N314">
        <f>_xlfn.RANK.EQ(Tabla2[[#This Row],[Columna1]],Tabla2[Columna1],1)</f>
        <v>313</v>
      </c>
      <c r="O314" s="3">
        <f>MAX(P313,Tabla2[[#This Row],[Columna1]])</f>
        <v>40555.763266786875</v>
      </c>
      <c r="P314" s="3">
        <f>O314+Tabla2[[#This Row],[P - Horas]]</f>
        <v>40555.763266786875</v>
      </c>
    </row>
    <row r="315" spans="1:16" x14ac:dyDescent="0.25">
      <c r="A315">
        <v>1000017133</v>
      </c>
      <c r="B315" s="2">
        <v>40550</v>
      </c>
      <c r="C315" s="2">
        <f t="shared" si="16"/>
        <v>40550.625</v>
      </c>
      <c r="D315">
        <v>8976</v>
      </c>
      <c r="E315">
        <v>8976</v>
      </c>
      <c r="F315" t="s">
        <v>10</v>
      </c>
      <c r="G315" t="s">
        <v>15</v>
      </c>
      <c r="H315" s="1" cm="1">
        <f t="array" ref="H315">_xlfn.IFS(F315="Figurado",E315/2600,F315="Mallas",E315/800,F315="Materia Prima",E315*0)/24</f>
        <v>0</v>
      </c>
      <c r="I315" s="2">
        <f t="shared" si="17"/>
        <v>40551.625</v>
      </c>
      <c r="J315" s="3">
        <f t="shared" si="18"/>
        <v>40550.625</v>
      </c>
      <c r="K315" t="b">
        <f t="shared" si="19"/>
        <v>1</v>
      </c>
      <c r="L315" cm="1">
        <f t="array" ref="L315">SUMPRODUCT((Tabla2[[#This Row],[P - Horas]]&lt;Tabla2[P - Horas])*1,(Tabla2[[#This Row],[Columna1]]=Tabla2[Columna1])*1)+1</f>
        <v>23</v>
      </c>
      <c r="N315">
        <f>_xlfn.RANK.EQ(Tabla2[[#This Row],[Columna1]],Tabla2[Columna1],1)</f>
        <v>313</v>
      </c>
      <c r="O315" s="3">
        <f>MAX(P314,Tabla2[[#This Row],[Columna1]])</f>
        <v>40555.763266786875</v>
      </c>
      <c r="P315" s="3">
        <f>O315+Tabla2[[#This Row],[P - Horas]]</f>
        <v>40555.763266786875</v>
      </c>
    </row>
    <row r="316" spans="1:16" x14ac:dyDescent="0.25">
      <c r="A316">
        <v>1000017121</v>
      </c>
      <c r="B316" s="2">
        <v>40550</v>
      </c>
      <c r="C316" s="2">
        <f t="shared" si="16"/>
        <v>40550.625</v>
      </c>
      <c r="D316">
        <v>2160</v>
      </c>
      <c r="E316">
        <v>1278.72</v>
      </c>
      <c r="F316" t="s">
        <v>10</v>
      </c>
      <c r="G316" t="s">
        <v>41</v>
      </c>
      <c r="H316" s="1" cm="1">
        <f t="array" ref="H316">_xlfn.IFS(F316="Figurado",E316/2600,F316="Mallas",E316/800,F316="Materia Prima",E316*0)/24</f>
        <v>0</v>
      </c>
      <c r="I316" s="2">
        <f t="shared" si="17"/>
        <v>40551.625</v>
      </c>
      <c r="J316" s="3">
        <f t="shared" si="18"/>
        <v>40550.625</v>
      </c>
      <c r="K316" t="b">
        <f t="shared" si="19"/>
        <v>1</v>
      </c>
      <c r="L316" cm="1">
        <f t="array" ref="L316">SUMPRODUCT((Tabla2[[#This Row],[P - Horas]]&lt;Tabla2[P - Horas])*1,(Tabla2[[#This Row],[Columna1]]=Tabla2[Columna1])*1)+1</f>
        <v>23</v>
      </c>
      <c r="N316">
        <f>_xlfn.RANK.EQ(Tabla2[[#This Row],[Columna1]],Tabla2[Columna1],1)</f>
        <v>313</v>
      </c>
      <c r="O316" s="3">
        <f>MAX(P315,Tabla2[[#This Row],[Columna1]])</f>
        <v>40555.763266786875</v>
      </c>
      <c r="P316" s="3">
        <f>O316+Tabla2[[#This Row],[P - Horas]]</f>
        <v>40555.763266786875</v>
      </c>
    </row>
    <row r="317" spans="1:16" x14ac:dyDescent="0.25">
      <c r="A317">
        <v>1000017122</v>
      </c>
      <c r="B317" s="2">
        <v>40550</v>
      </c>
      <c r="C317" s="2">
        <f t="shared" si="16"/>
        <v>40550.625</v>
      </c>
      <c r="D317">
        <v>250</v>
      </c>
      <c r="E317">
        <v>148</v>
      </c>
      <c r="F317" t="s">
        <v>10</v>
      </c>
      <c r="G317" t="s">
        <v>41</v>
      </c>
      <c r="H317" s="1" cm="1">
        <f t="array" ref="H317">_xlfn.IFS(F317="Figurado",E317/2600,F317="Mallas",E317/800,F317="Materia Prima",E317*0)/24</f>
        <v>0</v>
      </c>
      <c r="I317" s="2">
        <f t="shared" si="17"/>
        <v>40551.625</v>
      </c>
      <c r="J317" s="3">
        <f t="shared" si="18"/>
        <v>40550.625</v>
      </c>
      <c r="K317" t="b">
        <f t="shared" si="19"/>
        <v>1</v>
      </c>
      <c r="L317" cm="1">
        <f t="array" ref="L317">SUMPRODUCT((Tabla2[[#This Row],[P - Horas]]&lt;Tabla2[P - Horas])*1,(Tabla2[[#This Row],[Columna1]]=Tabla2[Columna1])*1)+1</f>
        <v>23</v>
      </c>
      <c r="N317">
        <f>_xlfn.RANK.EQ(Tabla2[[#This Row],[Columna1]],Tabla2[Columna1],1)</f>
        <v>313</v>
      </c>
      <c r="O317" s="3">
        <f>MAX(P316,Tabla2[[#This Row],[Columna1]])</f>
        <v>40555.763266786875</v>
      </c>
      <c r="P317" s="3">
        <f>O317+Tabla2[[#This Row],[P - Horas]]</f>
        <v>40555.763266786875</v>
      </c>
    </row>
    <row r="318" spans="1:16" x14ac:dyDescent="0.25">
      <c r="A318">
        <v>1000017123</v>
      </c>
      <c r="B318" s="2">
        <v>40550</v>
      </c>
      <c r="C318" s="2">
        <f t="shared" si="16"/>
        <v>40550.625</v>
      </c>
      <c r="D318">
        <v>305</v>
      </c>
      <c r="E318">
        <v>305</v>
      </c>
      <c r="F318" t="s">
        <v>10</v>
      </c>
      <c r="G318" t="s">
        <v>20</v>
      </c>
      <c r="H318" s="1" cm="1">
        <f t="array" ref="H318">_xlfn.IFS(F318="Figurado",E318/2600,F318="Mallas",E318/800,F318="Materia Prima",E318*0)/24</f>
        <v>0</v>
      </c>
      <c r="I318" s="2">
        <f t="shared" si="17"/>
        <v>40551.625</v>
      </c>
      <c r="J318" s="3">
        <f t="shared" si="18"/>
        <v>40550.625</v>
      </c>
      <c r="K318" t="b">
        <f t="shared" si="19"/>
        <v>1</v>
      </c>
      <c r="L318" cm="1">
        <f t="array" ref="L318">SUMPRODUCT((Tabla2[[#This Row],[P - Horas]]&lt;Tabla2[P - Horas])*1,(Tabla2[[#This Row],[Columna1]]=Tabla2[Columna1])*1)+1</f>
        <v>23</v>
      </c>
      <c r="N318">
        <f>_xlfn.RANK.EQ(Tabla2[[#This Row],[Columna1]],Tabla2[Columna1],1)</f>
        <v>313</v>
      </c>
      <c r="O318" s="3">
        <f>MAX(P317,Tabla2[[#This Row],[Columna1]])</f>
        <v>40555.763266786875</v>
      </c>
      <c r="P318" s="3">
        <f>O318+Tabla2[[#This Row],[P - Horas]]</f>
        <v>40555.763266786875</v>
      </c>
    </row>
    <row r="319" spans="1:16" x14ac:dyDescent="0.25">
      <c r="A319">
        <v>1000017130</v>
      </c>
      <c r="B319" s="2">
        <v>40550</v>
      </c>
      <c r="C319" s="2">
        <f t="shared" si="16"/>
        <v>40550.625</v>
      </c>
      <c r="D319">
        <v>132.4</v>
      </c>
      <c r="E319">
        <v>132.4</v>
      </c>
      <c r="F319" t="s">
        <v>5</v>
      </c>
      <c r="G319" t="s">
        <v>14</v>
      </c>
      <c r="H319" s="1" cm="1">
        <f t="array" ref="H319">_xlfn.IFS(F319="Figurado",E319/2600,F319="Mallas",E319/800,F319="Materia Prima",E319*0)/24</f>
        <v>2.1217948717948717E-3</v>
      </c>
      <c r="I319" s="2">
        <f t="shared" si="17"/>
        <v>40551.625</v>
      </c>
      <c r="J319" s="3">
        <f t="shared" si="18"/>
        <v>40550.627121794874</v>
      </c>
      <c r="K319" t="b">
        <f t="shared" si="19"/>
        <v>1</v>
      </c>
      <c r="L319" cm="1">
        <f t="array" ref="L319">SUMPRODUCT((Tabla2[[#This Row],[P - Horas]]&lt;Tabla2[P - Horas])*1,(Tabla2[[#This Row],[Columna1]]=Tabla2[Columna1])*1)+1</f>
        <v>22</v>
      </c>
      <c r="N319">
        <f>_xlfn.RANK.EQ(Tabla2[[#This Row],[Columna1]],Tabla2[Columna1],1)</f>
        <v>313</v>
      </c>
      <c r="O319" s="3">
        <f>MAX(P318,Tabla2[[#This Row],[Columna1]])</f>
        <v>40555.763266786875</v>
      </c>
      <c r="P319" s="3">
        <f>O319+Tabla2[[#This Row],[P - Horas]]</f>
        <v>40555.765388581749</v>
      </c>
    </row>
    <row r="320" spans="1:16" x14ac:dyDescent="0.25">
      <c r="A320">
        <v>1000017126</v>
      </c>
      <c r="B320" s="2">
        <v>40550</v>
      </c>
      <c r="C320" s="2">
        <f t="shared" si="16"/>
        <v>40550.625</v>
      </c>
      <c r="D320">
        <v>50</v>
      </c>
      <c r="E320">
        <v>68</v>
      </c>
      <c r="F320" t="s">
        <v>16</v>
      </c>
      <c r="G320" t="s">
        <v>45</v>
      </c>
      <c r="H320" s="1" cm="1">
        <f t="array" ref="H320">_xlfn.IFS(F320="Figurado",E320/2600,F320="Mallas",E320/800,F320="Materia Prima",E320*0)/24</f>
        <v>3.5416666666666669E-3</v>
      </c>
      <c r="I320" s="2">
        <f t="shared" si="17"/>
        <v>40551.625</v>
      </c>
      <c r="J320" s="3">
        <f t="shared" si="18"/>
        <v>40550.628541666665</v>
      </c>
      <c r="K320" t="b">
        <f t="shared" si="19"/>
        <v>1</v>
      </c>
      <c r="L320" cm="1">
        <f t="array" ref="L320">SUMPRODUCT((Tabla2[[#This Row],[P - Horas]]&lt;Tabla2[P - Horas])*1,(Tabla2[[#This Row],[Columna1]]=Tabla2[Columna1])*1)+1</f>
        <v>21</v>
      </c>
      <c r="N320">
        <f>_xlfn.RANK.EQ(Tabla2[[#This Row],[Columna1]],Tabla2[Columna1],1)</f>
        <v>313</v>
      </c>
      <c r="O320" s="3">
        <f>MAX(P319,Tabla2[[#This Row],[Columna1]])</f>
        <v>40555.765388581749</v>
      </c>
      <c r="P320" s="3">
        <f>O320+Tabla2[[#This Row],[P - Horas]]</f>
        <v>40555.768930248414</v>
      </c>
    </row>
    <row r="321" spans="1:16" x14ac:dyDescent="0.25">
      <c r="A321">
        <v>1000017125</v>
      </c>
      <c r="B321" s="2">
        <v>40550</v>
      </c>
      <c r="C321" s="2">
        <f t="shared" si="16"/>
        <v>40550.625</v>
      </c>
      <c r="D321">
        <v>2</v>
      </c>
      <c r="E321">
        <v>114.76</v>
      </c>
      <c r="F321" t="s">
        <v>16</v>
      </c>
      <c r="G321" t="s">
        <v>25</v>
      </c>
      <c r="H321" s="1" cm="1">
        <f t="array" ref="H321">_xlfn.IFS(F321="Figurado",E321/2600,F321="Mallas",E321/800,F321="Materia Prima",E321*0)/24</f>
        <v>5.9770833333333334E-3</v>
      </c>
      <c r="I321" s="2">
        <f t="shared" si="17"/>
        <v>40551.625</v>
      </c>
      <c r="J321" s="3">
        <f t="shared" si="18"/>
        <v>40550.630977083332</v>
      </c>
      <c r="K321" t="b">
        <f t="shared" si="19"/>
        <v>1</v>
      </c>
      <c r="L321" cm="1">
        <f t="array" ref="L321">SUMPRODUCT((Tabla2[[#This Row],[P - Horas]]&lt;Tabla2[P - Horas])*1,(Tabla2[[#This Row],[Columna1]]=Tabla2[Columna1])*1)+1</f>
        <v>20</v>
      </c>
      <c r="N321">
        <f>_xlfn.RANK.EQ(Tabla2[[#This Row],[Columna1]],Tabla2[Columna1],1)</f>
        <v>313</v>
      </c>
      <c r="O321" s="3">
        <f>MAX(P320,Tabla2[[#This Row],[Columna1]])</f>
        <v>40555.768930248414</v>
      </c>
      <c r="P321" s="3">
        <f>O321+Tabla2[[#This Row],[P - Horas]]</f>
        <v>40555.774907331746</v>
      </c>
    </row>
    <row r="322" spans="1:16" x14ac:dyDescent="0.25">
      <c r="A322">
        <v>1000017130</v>
      </c>
      <c r="B322" s="2">
        <v>40550</v>
      </c>
      <c r="C322" s="2">
        <f t="shared" ref="C322:C385" si="20">B322+15/24</f>
        <v>40550.625</v>
      </c>
      <c r="D322">
        <v>1068.5999999999999</v>
      </c>
      <c r="E322">
        <v>1068.5999999999999</v>
      </c>
      <c r="F322" t="s">
        <v>5</v>
      </c>
      <c r="G322" t="s">
        <v>13</v>
      </c>
      <c r="H322" s="1" cm="1">
        <f t="array" ref="H322">_xlfn.IFS(F322="Figurado",E322/2600,F322="Mallas",E322/800,F322="Materia Prima",E322*0)/24</f>
        <v>1.7124999999999998E-2</v>
      </c>
      <c r="I322" s="2">
        <f t="shared" ref="I322:I385" si="21">IF(OR(WEEKDAY(C322)=1,WEEKDAY(C322+1)=1),C322+2,C322+1)</f>
        <v>40551.625</v>
      </c>
      <c r="J322" s="3">
        <f t="shared" ref="J322:J385" si="22">H322+C322</f>
        <v>40550.642124999998</v>
      </c>
      <c r="K322" t="b">
        <f t="shared" ref="K322:K385" si="23">I322&gt;=J322</f>
        <v>1</v>
      </c>
      <c r="L322" cm="1">
        <f t="array" ref="L322">SUMPRODUCT((Tabla2[[#This Row],[P - Horas]]&lt;Tabla2[P - Horas])*1,(Tabla2[[#This Row],[Columna1]]=Tabla2[Columna1])*1)+1</f>
        <v>19</v>
      </c>
      <c r="N322">
        <f>_xlfn.RANK.EQ(Tabla2[[#This Row],[Columna1]],Tabla2[Columna1],1)</f>
        <v>313</v>
      </c>
      <c r="O322" s="3">
        <f>MAX(P321,Tabla2[[#This Row],[Columna1]])</f>
        <v>40555.774907331746</v>
      </c>
      <c r="P322" s="3">
        <f>O322+Tabla2[[#This Row],[P - Horas]]</f>
        <v>40555.792032331745</v>
      </c>
    </row>
    <row r="323" spans="1:16" x14ac:dyDescent="0.25">
      <c r="A323">
        <v>1000017124</v>
      </c>
      <c r="B323" s="2">
        <v>40550</v>
      </c>
      <c r="C323" s="2">
        <f t="shared" si="20"/>
        <v>40550.625</v>
      </c>
      <c r="D323">
        <v>4</v>
      </c>
      <c r="E323">
        <v>338.4</v>
      </c>
      <c r="F323" t="s">
        <v>16</v>
      </c>
      <c r="G323" t="s">
        <v>47</v>
      </c>
      <c r="H323" s="1" cm="1">
        <f t="array" ref="H323">_xlfn.IFS(F323="Figurado",E323/2600,F323="Mallas",E323/800,F323="Materia Prima",E323*0)/24</f>
        <v>1.7624999999999998E-2</v>
      </c>
      <c r="I323" s="2">
        <f t="shared" si="21"/>
        <v>40551.625</v>
      </c>
      <c r="J323" s="3">
        <f t="shared" si="22"/>
        <v>40550.642625</v>
      </c>
      <c r="K323" t="b">
        <f t="shared" si="23"/>
        <v>1</v>
      </c>
      <c r="L323" cm="1">
        <f t="array" ref="L323">SUMPRODUCT((Tabla2[[#This Row],[P - Horas]]&lt;Tabla2[P - Horas])*1,(Tabla2[[#This Row],[Columna1]]=Tabla2[Columna1])*1)+1</f>
        <v>18</v>
      </c>
      <c r="N323">
        <f>_xlfn.RANK.EQ(Tabla2[[#This Row],[Columna1]],Tabla2[Columna1],1)</f>
        <v>313</v>
      </c>
      <c r="O323" s="3">
        <f>MAX(P322,Tabla2[[#This Row],[Columna1]])</f>
        <v>40555.792032331745</v>
      </c>
      <c r="P323" s="3">
        <f>O323+Tabla2[[#This Row],[P - Horas]]</f>
        <v>40555.809657331745</v>
      </c>
    </row>
    <row r="324" spans="1:16" x14ac:dyDescent="0.25">
      <c r="A324">
        <v>1000017119</v>
      </c>
      <c r="B324" s="2">
        <v>40550</v>
      </c>
      <c r="C324" s="2">
        <f t="shared" si="20"/>
        <v>40550.625</v>
      </c>
      <c r="D324">
        <v>24</v>
      </c>
      <c r="E324">
        <v>338.64</v>
      </c>
      <c r="F324" t="s">
        <v>16</v>
      </c>
      <c r="G324" t="s">
        <v>29</v>
      </c>
      <c r="H324" s="1" cm="1">
        <f t="array" ref="H324">_xlfn.IFS(F324="Figurado",E324/2600,F324="Mallas",E324/800,F324="Materia Prima",E324*0)/24</f>
        <v>1.76375E-2</v>
      </c>
      <c r="I324" s="2">
        <f t="shared" si="21"/>
        <v>40551.625</v>
      </c>
      <c r="J324" s="3">
        <f t="shared" si="22"/>
        <v>40550.642637500001</v>
      </c>
      <c r="K324" t="b">
        <f t="shared" si="23"/>
        <v>1</v>
      </c>
      <c r="L324" cm="1">
        <f t="array" ref="L324">SUMPRODUCT((Tabla2[[#This Row],[P - Horas]]&lt;Tabla2[P - Horas])*1,(Tabla2[[#This Row],[Columna1]]=Tabla2[Columna1])*1)+1</f>
        <v>17</v>
      </c>
      <c r="N324">
        <f>_xlfn.RANK.EQ(Tabla2[[#This Row],[Columna1]],Tabla2[Columna1],1)</f>
        <v>313</v>
      </c>
      <c r="O324" s="3">
        <f>MAX(P323,Tabla2[[#This Row],[Columna1]])</f>
        <v>40555.809657331745</v>
      </c>
      <c r="P324" s="3">
        <f>O324+Tabla2[[#This Row],[P - Horas]]</f>
        <v>40555.827294831746</v>
      </c>
    </row>
    <row r="325" spans="1:16" x14ac:dyDescent="0.25">
      <c r="A325">
        <v>1000017127</v>
      </c>
      <c r="B325" s="2">
        <v>40550</v>
      </c>
      <c r="C325" s="2">
        <f t="shared" si="20"/>
        <v>40550.625</v>
      </c>
      <c r="D325">
        <v>2088</v>
      </c>
      <c r="E325">
        <v>2088</v>
      </c>
      <c r="F325" t="s">
        <v>5</v>
      </c>
      <c r="G325" t="s">
        <v>7</v>
      </c>
      <c r="H325" s="1" cm="1">
        <f t="array" ref="H325">_xlfn.IFS(F325="Figurado",E325/2600,F325="Mallas",E325/800,F325="Materia Prima",E325*0)/24</f>
        <v>3.3461538461538459E-2</v>
      </c>
      <c r="I325" s="2">
        <f t="shared" si="21"/>
        <v>40551.625</v>
      </c>
      <c r="J325" s="3">
        <f t="shared" si="22"/>
        <v>40550.658461538464</v>
      </c>
      <c r="K325" t="b">
        <f t="shared" si="23"/>
        <v>1</v>
      </c>
      <c r="L325" cm="1">
        <f t="array" ref="L325">SUMPRODUCT((Tabla2[[#This Row],[P - Horas]]&lt;Tabla2[P - Horas])*1,(Tabla2[[#This Row],[Columna1]]=Tabla2[Columna1])*1)+1</f>
        <v>16</v>
      </c>
      <c r="N325">
        <f>_xlfn.RANK.EQ(Tabla2[[#This Row],[Columna1]],Tabla2[Columna1],1)</f>
        <v>313</v>
      </c>
      <c r="O325" s="3">
        <f>MAX(P324,Tabla2[[#This Row],[Columna1]])</f>
        <v>40555.827294831746</v>
      </c>
      <c r="P325" s="3">
        <f>O325+Tabla2[[#This Row],[P - Horas]]</f>
        <v>40555.86075637021</v>
      </c>
    </row>
    <row r="326" spans="1:16" x14ac:dyDescent="0.25">
      <c r="A326">
        <v>1000017124</v>
      </c>
      <c r="B326" s="2">
        <v>40550</v>
      </c>
      <c r="C326" s="2">
        <f t="shared" si="20"/>
        <v>40550.625</v>
      </c>
      <c r="D326">
        <v>12</v>
      </c>
      <c r="E326">
        <v>688.56</v>
      </c>
      <c r="F326" t="s">
        <v>16</v>
      </c>
      <c r="G326" t="s">
        <v>25</v>
      </c>
      <c r="H326" s="1" cm="1">
        <f t="array" ref="H326">_xlfn.IFS(F326="Figurado",E326/2600,F326="Mallas",E326/800,F326="Materia Prima",E326*0)/24</f>
        <v>3.5862499999999999E-2</v>
      </c>
      <c r="I326" s="2">
        <f t="shared" si="21"/>
        <v>40551.625</v>
      </c>
      <c r="J326" s="3">
        <f t="shared" si="22"/>
        <v>40550.660862500001</v>
      </c>
      <c r="K326" t="b">
        <f t="shared" si="23"/>
        <v>1</v>
      </c>
      <c r="L326" cm="1">
        <f t="array" ref="L326">SUMPRODUCT((Tabla2[[#This Row],[P - Horas]]&lt;Tabla2[P - Horas])*1,(Tabla2[[#This Row],[Columna1]]=Tabla2[Columna1])*1)+1</f>
        <v>15</v>
      </c>
      <c r="N326">
        <f>_xlfn.RANK.EQ(Tabla2[[#This Row],[Columna1]],Tabla2[Columna1],1)</f>
        <v>313</v>
      </c>
      <c r="O326" s="3">
        <f>MAX(P325,Tabla2[[#This Row],[Columna1]])</f>
        <v>40555.86075637021</v>
      </c>
      <c r="P326" s="3">
        <f>O326+Tabla2[[#This Row],[P - Horas]]</f>
        <v>40555.896618870211</v>
      </c>
    </row>
    <row r="327" spans="1:16" x14ac:dyDescent="0.25">
      <c r="A327">
        <v>1000017120</v>
      </c>
      <c r="B327" s="2">
        <v>40550</v>
      </c>
      <c r="C327" s="2">
        <f t="shared" si="20"/>
        <v>40550.625</v>
      </c>
      <c r="D327">
        <v>2443.8000000000002</v>
      </c>
      <c r="E327">
        <v>2443.8000000000002</v>
      </c>
      <c r="F327" t="s">
        <v>5</v>
      </c>
      <c r="G327" t="s">
        <v>13</v>
      </c>
      <c r="H327" s="1" cm="1">
        <f t="array" ref="H327">_xlfn.IFS(F327="Figurado",E327/2600,F327="Mallas",E327/800,F327="Materia Prima",E327*0)/24</f>
        <v>3.9163461538461543E-2</v>
      </c>
      <c r="I327" s="2">
        <f t="shared" si="21"/>
        <v>40551.625</v>
      </c>
      <c r="J327" s="3">
        <f t="shared" si="22"/>
        <v>40550.664163461537</v>
      </c>
      <c r="K327" t="b">
        <f t="shared" si="23"/>
        <v>1</v>
      </c>
      <c r="L327" cm="1">
        <f t="array" ref="L327">SUMPRODUCT((Tabla2[[#This Row],[P - Horas]]&lt;Tabla2[P - Horas])*1,(Tabla2[[#This Row],[Columna1]]=Tabla2[Columna1])*1)+1</f>
        <v>14</v>
      </c>
      <c r="N327">
        <f>_xlfn.RANK.EQ(Tabla2[[#This Row],[Columna1]],Tabla2[Columna1],1)</f>
        <v>313</v>
      </c>
      <c r="O327" s="3">
        <f>MAX(P326,Tabla2[[#This Row],[Columna1]])</f>
        <v>40555.896618870211</v>
      </c>
      <c r="P327" s="3">
        <f>O327+Tabla2[[#This Row],[P - Horas]]</f>
        <v>40555.935782331748</v>
      </c>
    </row>
    <row r="328" spans="1:16" x14ac:dyDescent="0.25">
      <c r="A328">
        <v>1000017129</v>
      </c>
      <c r="B328" s="2">
        <v>40550</v>
      </c>
      <c r="C328" s="2">
        <f t="shared" si="20"/>
        <v>40550.625</v>
      </c>
      <c r="D328">
        <v>2542.6</v>
      </c>
      <c r="E328">
        <v>2542.6</v>
      </c>
      <c r="F328" t="s">
        <v>5</v>
      </c>
      <c r="G328" t="s">
        <v>13</v>
      </c>
      <c r="H328" s="1" cm="1">
        <f t="array" ref="H328">_xlfn.IFS(F328="Figurado",E328/2600,F328="Mallas",E328/800,F328="Materia Prima",E328*0)/24</f>
        <v>4.0746794871794868E-2</v>
      </c>
      <c r="I328" s="2">
        <f t="shared" si="21"/>
        <v>40551.625</v>
      </c>
      <c r="J328" s="3">
        <f t="shared" si="22"/>
        <v>40550.665746794875</v>
      </c>
      <c r="K328" t="b">
        <f t="shared" si="23"/>
        <v>1</v>
      </c>
      <c r="L328" cm="1">
        <f t="array" ref="L328">SUMPRODUCT((Tabla2[[#This Row],[P - Horas]]&lt;Tabla2[P - Horas])*1,(Tabla2[[#This Row],[Columna1]]=Tabla2[Columna1])*1)+1</f>
        <v>13</v>
      </c>
      <c r="N328">
        <f>_xlfn.RANK.EQ(Tabla2[[#This Row],[Columna1]],Tabla2[Columna1],1)</f>
        <v>313</v>
      </c>
      <c r="O328" s="3">
        <f>MAX(P327,Tabla2[[#This Row],[Columna1]])</f>
        <v>40555.935782331748</v>
      </c>
      <c r="P328" s="3">
        <f>O328+Tabla2[[#This Row],[P - Horas]]</f>
        <v>40555.976529126623</v>
      </c>
    </row>
    <row r="329" spans="1:16" x14ac:dyDescent="0.25">
      <c r="A329">
        <v>1000017114</v>
      </c>
      <c r="B329" s="2">
        <v>40550</v>
      </c>
      <c r="C329" s="2">
        <f t="shared" si="20"/>
        <v>40550.625</v>
      </c>
      <c r="D329">
        <v>2605.4</v>
      </c>
      <c r="E329">
        <v>2605.4</v>
      </c>
      <c r="F329" t="s">
        <v>5</v>
      </c>
      <c r="G329" t="s">
        <v>13</v>
      </c>
      <c r="H329" s="1" cm="1">
        <f t="array" ref="H329">_xlfn.IFS(F329="Figurado",E329/2600,F329="Mallas",E329/800,F329="Materia Prima",E329*0)/24</f>
        <v>4.1753205128205129E-2</v>
      </c>
      <c r="I329" s="2">
        <f t="shared" si="21"/>
        <v>40551.625</v>
      </c>
      <c r="J329" s="3">
        <f t="shared" si="22"/>
        <v>40550.666753205129</v>
      </c>
      <c r="K329" t="b">
        <f t="shared" si="23"/>
        <v>1</v>
      </c>
      <c r="L329" cm="1">
        <f t="array" ref="L329">SUMPRODUCT((Tabla2[[#This Row],[P - Horas]]&lt;Tabla2[P - Horas])*1,(Tabla2[[#This Row],[Columna1]]=Tabla2[Columna1])*1)+1</f>
        <v>12</v>
      </c>
      <c r="N329">
        <f>_xlfn.RANK.EQ(Tabla2[[#This Row],[Columna1]],Tabla2[Columna1],1)</f>
        <v>313</v>
      </c>
      <c r="O329" s="3">
        <f>MAX(P328,Tabla2[[#This Row],[Columna1]])</f>
        <v>40555.976529126623</v>
      </c>
      <c r="P329" s="3">
        <f>O329+Tabla2[[#This Row],[P - Horas]]</f>
        <v>40556.018282331752</v>
      </c>
    </row>
    <row r="330" spans="1:16" x14ac:dyDescent="0.25">
      <c r="A330">
        <v>1000017132</v>
      </c>
      <c r="B330" s="2">
        <v>40550</v>
      </c>
      <c r="C330" s="2">
        <f t="shared" si="20"/>
        <v>40550.625</v>
      </c>
      <c r="D330">
        <v>3649.4</v>
      </c>
      <c r="E330">
        <v>3649.4</v>
      </c>
      <c r="F330" t="s">
        <v>5</v>
      </c>
      <c r="G330" t="s">
        <v>14</v>
      </c>
      <c r="H330" s="1" cm="1">
        <f t="array" ref="H330">_xlfn.IFS(F330="Figurado",E330/2600,F330="Mallas",E330/800,F330="Materia Prima",E330*0)/24</f>
        <v>5.8483974358974365E-2</v>
      </c>
      <c r="I330" s="2">
        <f t="shared" si="21"/>
        <v>40551.625</v>
      </c>
      <c r="J330" s="3">
        <f t="shared" si="22"/>
        <v>40550.683483974361</v>
      </c>
      <c r="K330" t="b">
        <f t="shared" si="23"/>
        <v>1</v>
      </c>
      <c r="L330" cm="1">
        <f t="array" ref="L330">SUMPRODUCT((Tabla2[[#This Row],[P - Horas]]&lt;Tabla2[P - Horas])*1,(Tabla2[[#This Row],[Columna1]]=Tabla2[Columna1])*1)+1</f>
        <v>11</v>
      </c>
      <c r="N330">
        <f>_xlfn.RANK.EQ(Tabla2[[#This Row],[Columna1]],Tabla2[Columna1],1)</f>
        <v>313</v>
      </c>
      <c r="O330" s="3">
        <f>MAX(P329,Tabla2[[#This Row],[Columna1]])</f>
        <v>40556.018282331752</v>
      </c>
      <c r="P330" s="3">
        <f>O330+Tabla2[[#This Row],[P - Horas]]</f>
        <v>40556.076766306112</v>
      </c>
    </row>
    <row r="331" spans="1:16" x14ac:dyDescent="0.25">
      <c r="A331">
        <v>1000017128</v>
      </c>
      <c r="B331" s="2">
        <v>40550</v>
      </c>
      <c r="C331" s="2">
        <f t="shared" si="20"/>
        <v>40550.625</v>
      </c>
      <c r="D331">
        <v>3711.4</v>
      </c>
      <c r="E331">
        <v>3711.4</v>
      </c>
      <c r="F331" t="s">
        <v>5</v>
      </c>
      <c r="G331" t="s">
        <v>14</v>
      </c>
      <c r="H331" s="1" cm="1">
        <f t="array" ref="H331">_xlfn.IFS(F331="Figurado",E331/2600,F331="Mallas",E331/800,F331="Materia Prima",E331*0)/24</f>
        <v>5.9477564102564107E-2</v>
      </c>
      <c r="I331" s="2">
        <f t="shared" si="21"/>
        <v>40551.625</v>
      </c>
      <c r="J331" s="3">
        <f t="shared" si="22"/>
        <v>40550.6844775641</v>
      </c>
      <c r="K331" t="b">
        <f t="shared" si="23"/>
        <v>1</v>
      </c>
      <c r="L331" cm="1">
        <f t="array" ref="L331">SUMPRODUCT((Tabla2[[#This Row],[P - Horas]]&lt;Tabla2[P - Horas])*1,(Tabla2[[#This Row],[Columna1]]=Tabla2[Columna1])*1)+1</f>
        <v>10</v>
      </c>
      <c r="N331">
        <f>_xlfn.RANK.EQ(Tabla2[[#This Row],[Columna1]],Tabla2[Columna1],1)</f>
        <v>313</v>
      </c>
      <c r="O331" s="3">
        <f>MAX(P330,Tabla2[[#This Row],[Columna1]])</f>
        <v>40556.076766306112</v>
      </c>
      <c r="P331" s="3">
        <f>O331+Tabla2[[#This Row],[P - Horas]]</f>
        <v>40556.136243870213</v>
      </c>
    </row>
    <row r="332" spans="1:16" x14ac:dyDescent="0.25">
      <c r="A332">
        <v>1000017117</v>
      </c>
      <c r="B332" s="2">
        <v>40550</v>
      </c>
      <c r="C332" s="2">
        <f t="shared" si="20"/>
        <v>40550.625</v>
      </c>
      <c r="D332">
        <v>1270</v>
      </c>
      <c r="E332">
        <v>1270</v>
      </c>
      <c r="F332" t="s">
        <v>16</v>
      </c>
      <c r="G332" t="s">
        <v>23</v>
      </c>
      <c r="H332" s="1" cm="1">
        <f t="array" ref="H332">_xlfn.IFS(F332="Figurado",E332/2600,F332="Mallas",E332/800,F332="Materia Prima",E332*0)/24</f>
        <v>6.6145833333333334E-2</v>
      </c>
      <c r="I332" s="2">
        <f t="shared" si="21"/>
        <v>40551.625</v>
      </c>
      <c r="J332" s="3">
        <f t="shared" si="22"/>
        <v>40550.691145833334</v>
      </c>
      <c r="K332" t="b">
        <f t="shared" si="23"/>
        <v>1</v>
      </c>
      <c r="L332" cm="1">
        <f t="array" ref="L332">SUMPRODUCT((Tabla2[[#This Row],[P - Horas]]&lt;Tabla2[P - Horas])*1,(Tabla2[[#This Row],[Columna1]]=Tabla2[Columna1])*1)+1</f>
        <v>8</v>
      </c>
      <c r="N332">
        <f>_xlfn.RANK.EQ(Tabla2[[#This Row],[Columna1]],Tabla2[Columna1],1)</f>
        <v>313</v>
      </c>
      <c r="O332" s="3">
        <f>MAX(P331,Tabla2[[#This Row],[Columna1]])</f>
        <v>40556.136243870213</v>
      </c>
      <c r="P332" s="3">
        <f>O332+Tabla2[[#This Row],[P - Horas]]</f>
        <v>40556.202389703547</v>
      </c>
    </row>
    <row r="333" spans="1:16" x14ac:dyDescent="0.25">
      <c r="A333">
        <v>1000017118</v>
      </c>
      <c r="B333" s="2">
        <v>40550</v>
      </c>
      <c r="C333" s="2">
        <f t="shared" si="20"/>
        <v>40550.625</v>
      </c>
      <c r="D333">
        <v>1270</v>
      </c>
      <c r="E333">
        <v>1270</v>
      </c>
      <c r="F333" t="s">
        <v>16</v>
      </c>
      <c r="G333" t="s">
        <v>23</v>
      </c>
      <c r="H333" s="1" cm="1">
        <f t="array" ref="H333">_xlfn.IFS(F333="Figurado",E333/2600,F333="Mallas",E333/800,F333="Materia Prima",E333*0)/24</f>
        <v>6.6145833333333334E-2</v>
      </c>
      <c r="I333" s="2">
        <f t="shared" si="21"/>
        <v>40551.625</v>
      </c>
      <c r="J333" s="3">
        <f t="shared" si="22"/>
        <v>40550.691145833334</v>
      </c>
      <c r="K333" t="b">
        <f t="shared" si="23"/>
        <v>1</v>
      </c>
      <c r="L333" cm="1">
        <f t="array" ref="L333">SUMPRODUCT((Tabla2[[#This Row],[P - Horas]]&lt;Tabla2[P - Horas])*1,(Tabla2[[#This Row],[Columna1]]=Tabla2[Columna1])*1)+1</f>
        <v>8</v>
      </c>
      <c r="N333">
        <f>_xlfn.RANK.EQ(Tabla2[[#This Row],[Columna1]],Tabla2[Columna1],1)</f>
        <v>313</v>
      </c>
      <c r="O333" s="3">
        <f>MAX(P332,Tabla2[[#This Row],[Columna1]])</f>
        <v>40556.202389703547</v>
      </c>
      <c r="P333" s="3">
        <f>O333+Tabla2[[#This Row],[P - Horas]]</f>
        <v>40556.268535536881</v>
      </c>
    </row>
    <row r="334" spans="1:16" x14ac:dyDescent="0.25">
      <c r="A334">
        <v>1000017114</v>
      </c>
      <c r="B334" s="2">
        <v>40550</v>
      </c>
      <c r="C334" s="2">
        <f t="shared" si="20"/>
        <v>40550.625</v>
      </c>
      <c r="D334">
        <v>5043.2</v>
      </c>
      <c r="E334">
        <v>5043.2</v>
      </c>
      <c r="F334" t="s">
        <v>5</v>
      </c>
      <c r="G334" t="s">
        <v>14</v>
      </c>
      <c r="H334" s="1" cm="1">
        <f t="array" ref="H334">_xlfn.IFS(F334="Figurado",E334/2600,F334="Mallas",E334/800,F334="Materia Prima",E334*0)/24</f>
        <v>8.0820512820512821E-2</v>
      </c>
      <c r="I334" s="2">
        <f t="shared" si="21"/>
        <v>40551.625</v>
      </c>
      <c r="J334" s="3">
        <f t="shared" si="22"/>
        <v>40550.70582051282</v>
      </c>
      <c r="K334" t="b">
        <f t="shared" si="23"/>
        <v>1</v>
      </c>
      <c r="L334" cm="1">
        <f t="array" ref="L334">SUMPRODUCT((Tabla2[[#This Row],[P - Horas]]&lt;Tabla2[P - Horas])*1,(Tabla2[[#This Row],[Columna1]]=Tabla2[Columna1])*1)+1</f>
        <v>7</v>
      </c>
      <c r="N334">
        <f>_xlfn.RANK.EQ(Tabla2[[#This Row],[Columna1]],Tabla2[Columna1],1)</f>
        <v>313</v>
      </c>
      <c r="O334" s="3">
        <f>MAX(P333,Tabla2[[#This Row],[Columna1]])</f>
        <v>40556.268535536881</v>
      </c>
      <c r="P334" s="3">
        <f>O334+Tabla2[[#This Row],[P - Horas]]</f>
        <v>40556.349356049701</v>
      </c>
    </row>
    <row r="335" spans="1:16" x14ac:dyDescent="0.25">
      <c r="A335">
        <v>1000017116</v>
      </c>
      <c r="B335" s="2">
        <v>40550</v>
      </c>
      <c r="C335" s="2">
        <f t="shared" si="20"/>
        <v>40550.625</v>
      </c>
      <c r="D335">
        <v>1572</v>
      </c>
      <c r="E335">
        <v>1572</v>
      </c>
      <c r="F335" t="s">
        <v>16</v>
      </c>
      <c r="G335" t="s">
        <v>23</v>
      </c>
      <c r="H335" s="1" cm="1">
        <f t="array" ref="H335">_xlfn.IFS(F335="Figurado",E335/2600,F335="Mallas",E335/800,F335="Materia Prima",E335*0)/24</f>
        <v>8.1875000000000003E-2</v>
      </c>
      <c r="I335" s="2">
        <f t="shared" si="21"/>
        <v>40551.625</v>
      </c>
      <c r="J335" s="3">
        <f t="shared" si="22"/>
        <v>40550.706875000003</v>
      </c>
      <c r="K335" t="b">
        <f t="shared" si="23"/>
        <v>1</v>
      </c>
      <c r="L335" cm="1">
        <f t="array" ref="L335">SUMPRODUCT((Tabla2[[#This Row],[P - Horas]]&lt;Tabla2[P - Horas])*1,(Tabla2[[#This Row],[Columna1]]=Tabla2[Columna1])*1)+1</f>
        <v>6</v>
      </c>
      <c r="N335">
        <f>_xlfn.RANK.EQ(Tabla2[[#This Row],[Columna1]],Tabla2[Columna1],1)</f>
        <v>313</v>
      </c>
      <c r="O335" s="3">
        <f>MAX(P334,Tabla2[[#This Row],[Columna1]])</f>
        <v>40556.349356049701</v>
      </c>
      <c r="P335" s="3">
        <f>O335+Tabla2[[#This Row],[P - Horas]]</f>
        <v>40556.431231049704</v>
      </c>
    </row>
    <row r="336" spans="1:16" x14ac:dyDescent="0.25">
      <c r="A336">
        <v>1000017115</v>
      </c>
      <c r="B336" s="2">
        <v>40550</v>
      </c>
      <c r="C336" s="2">
        <f t="shared" si="20"/>
        <v>40550.625</v>
      </c>
      <c r="D336">
        <v>6110</v>
      </c>
      <c r="E336">
        <v>6110</v>
      </c>
      <c r="F336" t="s">
        <v>5</v>
      </c>
      <c r="G336" t="s">
        <v>13</v>
      </c>
      <c r="H336" s="1" cm="1">
        <f t="array" ref="H336">_xlfn.IFS(F336="Figurado",E336/2600,F336="Mallas",E336/800,F336="Materia Prima",E336*0)/24</f>
        <v>9.7916666666666666E-2</v>
      </c>
      <c r="I336" s="2">
        <f t="shared" si="21"/>
        <v>40551.625</v>
      </c>
      <c r="J336" s="3">
        <f t="shared" si="22"/>
        <v>40550.722916666666</v>
      </c>
      <c r="K336" t="b">
        <f t="shared" si="23"/>
        <v>1</v>
      </c>
      <c r="L336" cm="1">
        <f t="array" ref="L336">SUMPRODUCT((Tabla2[[#This Row],[P - Horas]]&lt;Tabla2[P - Horas])*1,(Tabla2[[#This Row],[Columna1]]=Tabla2[Columna1])*1)+1</f>
        <v>5</v>
      </c>
      <c r="N336">
        <f>_xlfn.RANK.EQ(Tabla2[[#This Row],[Columna1]],Tabla2[Columna1],1)</f>
        <v>313</v>
      </c>
      <c r="O336" s="3">
        <f>MAX(P335,Tabla2[[#This Row],[Columna1]])</f>
        <v>40556.431231049704</v>
      </c>
      <c r="P336" s="3">
        <f>O336+Tabla2[[#This Row],[P - Horas]]</f>
        <v>40556.52914771637</v>
      </c>
    </row>
    <row r="337" spans="1:16" x14ac:dyDescent="0.25">
      <c r="A337">
        <v>1000017127</v>
      </c>
      <c r="B337" s="2">
        <v>40550</v>
      </c>
      <c r="C337" s="2">
        <f t="shared" si="20"/>
        <v>40550.625</v>
      </c>
      <c r="D337">
        <v>7395.2</v>
      </c>
      <c r="E337">
        <v>7395.2</v>
      </c>
      <c r="F337" t="s">
        <v>5</v>
      </c>
      <c r="G337" t="s">
        <v>9</v>
      </c>
      <c r="H337" s="1" cm="1">
        <f t="array" ref="H337">_xlfn.IFS(F337="Figurado",E337/2600,F337="Mallas",E337/800,F337="Materia Prima",E337*0)/24</f>
        <v>0.11851282051282051</v>
      </c>
      <c r="I337" s="2">
        <f t="shared" si="21"/>
        <v>40551.625</v>
      </c>
      <c r="J337" s="3">
        <f t="shared" si="22"/>
        <v>40550.743512820511</v>
      </c>
      <c r="K337" t="b">
        <f t="shared" si="23"/>
        <v>1</v>
      </c>
      <c r="L337" cm="1">
        <f t="array" ref="L337">SUMPRODUCT((Tabla2[[#This Row],[P - Horas]]&lt;Tabla2[P - Horas])*1,(Tabla2[[#This Row],[Columna1]]=Tabla2[Columna1])*1)+1</f>
        <v>4</v>
      </c>
      <c r="N337">
        <f>_xlfn.RANK.EQ(Tabla2[[#This Row],[Columna1]],Tabla2[Columna1],1)</f>
        <v>313</v>
      </c>
      <c r="O337" s="3">
        <f>MAX(P336,Tabla2[[#This Row],[Columna1]])</f>
        <v>40556.52914771637</v>
      </c>
      <c r="P337" s="3">
        <f>O337+Tabla2[[#This Row],[P - Horas]]</f>
        <v>40556.647660536881</v>
      </c>
    </row>
    <row r="338" spans="1:16" x14ac:dyDescent="0.25">
      <c r="A338">
        <v>1000017123</v>
      </c>
      <c r="B338" s="2">
        <v>40550</v>
      </c>
      <c r="C338" s="2">
        <f t="shared" si="20"/>
        <v>40550.625</v>
      </c>
      <c r="D338">
        <v>48</v>
      </c>
      <c r="E338">
        <v>3164.64</v>
      </c>
      <c r="F338" t="s">
        <v>16</v>
      </c>
      <c r="G338" t="s">
        <v>30</v>
      </c>
      <c r="H338" s="1" cm="1">
        <f t="array" ref="H338">_xlfn.IFS(F338="Figurado",E338/2600,F338="Mallas",E338/800,F338="Materia Prima",E338*0)/24</f>
        <v>0.164825</v>
      </c>
      <c r="I338" s="2">
        <f t="shared" si="21"/>
        <v>40551.625</v>
      </c>
      <c r="J338" s="3">
        <f t="shared" si="22"/>
        <v>40550.789825</v>
      </c>
      <c r="K338" t="b">
        <f t="shared" si="23"/>
        <v>1</v>
      </c>
      <c r="L338" cm="1">
        <f t="array" ref="L338">SUMPRODUCT((Tabla2[[#This Row],[P - Horas]]&lt;Tabla2[P - Horas])*1,(Tabla2[[#This Row],[Columna1]]=Tabla2[Columna1])*1)+1</f>
        <v>3</v>
      </c>
      <c r="N338">
        <f>_xlfn.RANK.EQ(Tabla2[[#This Row],[Columna1]],Tabla2[Columna1],1)</f>
        <v>313</v>
      </c>
      <c r="O338" s="3">
        <f>MAX(P337,Tabla2[[#This Row],[Columna1]])</f>
        <v>40556.647660536881</v>
      </c>
      <c r="P338" s="3">
        <f>O338+Tabla2[[#This Row],[P - Horas]]</f>
        <v>40556.812485536881</v>
      </c>
    </row>
    <row r="339" spans="1:16" x14ac:dyDescent="0.25">
      <c r="A339">
        <v>1000017134</v>
      </c>
      <c r="B339" s="2">
        <v>40550</v>
      </c>
      <c r="C339" s="2">
        <f t="shared" si="20"/>
        <v>40550.625</v>
      </c>
      <c r="D339">
        <v>11128.8</v>
      </c>
      <c r="E339">
        <v>11128.8</v>
      </c>
      <c r="F339" t="s">
        <v>5</v>
      </c>
      <c r="G339" t="s">
        <v>9</v>
      </c>
      <c r="H339" s="1" cm="1">
        <f t="array" ref="H339">_xlfn.IFS(F339="Figurado",E339/2600,F339="Mallas",E339/800,F339="Materia Prima",E339*0)/24</f>
        <v>0.17834615384615382</v>
      </c>
      <c r="I339" s="2">
        <f t="shared" si="21"/>
        <v>40551.625</v>
      </c>
      <c r="J339" s="3">
        <f t="shared" si="22"/>
        <v>40550.803346153843</v>
      </c>
      <c r="K339" t="b">
        <f t="shared" si="23"/>
        <v>1</v>
      </c>
      <c r="L339" cm="1">
        <f t="array" ref="L339">SUMPRODUCT((Tabla2[[#This Row],[P - Horas]]&lt;Tabla2[P - Horas])*1,(Tabla2[[#This Row],[Columna1]]=Tabla2[Columna1])*1)+1</f>
        <v>2</v>
      </c>
      <c r="N339">
        <f>_xlfn.RANK.EQ(Tabla2[[#This Row],[Columna1]],Tabla2[Columna1],1)</f>
        <v>313</v>
      </c>
      <c r="O339" s="3">
        <f>MAX(P338,Tabla2[[#This Row],[Columna1]])</f>
        <v>40556.812485536881</v>
      </c>
      <c r="P339" s="3">
        <f>O339+Tabla2[[#This Row],[P - Horas]]</f>
        <v>40556.990831690724</v>
      </c>
    </row>
    <row r="340" spans="1:16" x14ac:dyDescent="0.25">
      <c r="A340">
        <v>1000017135</v>
      </c>
      <c r="B340" s="2">
        <v>40550</v>
      </c>
      <c r="C340" s="2">
        <f t="shared" si="20"/>
        <v>40550.625</v>
      </c>
      <c r="D340">
        <v>11409.5</v>
      </c>
      <c r="E340">
        <v>11409.5</v>
      </c>
      <c r="F340" t="s">
        <v>5</v>
      </c>
      <c r="G340" t="s">
        <v>8</v>
      </c>
      <c r="H340" s="1" cm="1">
        <f t="array" ref="H340">_xlfn.IFS(F340="Figurado",E340/2600,F340="Mallas",E340/800,F340="Materia Prima",E340*0)/24</f>
        <v>0.18284455128205127</v>
      </c>
      <c r="I340" s="2">
        <f t="shared" si="21"/>
        <v>40551.625</v>
      </c>
      <c r="J340" s="3">
        <f t="shared" si="22"/>
        <v>40550.80784455128</v>
      </c>
      <c r="K340" t="b">
        <f t="shared" si="23"/>
        <v>1</v>
      </c>
      <c r="L340" cm="1">
        <f t="array" ref="L340">SUMPRODUCT((Tabla2[[#This Row],[P - Horas]]&lt;Tabla2[P - Horas])*1,(Tabla2[[#This Row],[Columna1]]=Tabla2[Columna1])*1)+1</f>
        <v>1</v>
      </c>
      <c r="N340">
        <f>_xlfn.RANK.EQ(Tabla2[[#This Row],[Columna1]],Tabla2[Columna1],1)</f>
        <v>313</v>
      </c>
      <c r="O340" s="3">
        <f>MAX(P339,Tabla2[[#This Row],[Columna1]])</f>
        <v>40556.990831690724</v>
      </c>
      <c r="P340" s="3">
        <f>O340+Tabla2[[#This Row],[P - Horas]]</f>
        <v>40557.173676242004</v>
      </c>
    </row>
    <row r="341" spans="1:16" x14ac:dyDescent="0.25">
      <c r="A341">
        <v>1000017138</v>
      </c>
      <c r="B341" s="2">
        <v>40551</v>
      </c>
      <c r="C341" s="2">
        <f t="shared" si="20"/>
        <v>40551.625</v>
      </c>
      <c r="D341">
        <v>100</v>
      </c>
      <c r="E341">
        <v>136</v>
      </c>
      <c r="F341" t="s">
        <v>16</v>
      </c>
      <c r="G341" t="s">
        <v>45</v>
      </c>
      <c r="H341" s="1" cm="1">
        <f t="array" ref="H341">_xlfn.IFS(F341="Figurado",E341/2600,F341="Mallas",E341/800,F341="Materia Prima",E341*0)/24</f>
        <v>7.0833333333333338E-3</v>
      </c>
      <c r="I341" s="2">
        <f t="shared" si="21"/>
        <v>40553.625</v>
      </c>
      <c r="J341" s="3">
        <f t="shared" si="22"/>
        <v>40551.63208333333</v>
      </c>
      <c r="K341" t="b">
        <f t="shared" si="23"/>
        <v>1</v>
      </c>
      <c r="L341" cm="1">
        <f t="array" ref="L341">SUMPRODUCT((Tabla2[[#This Row],[P - Horas]]&lt;Tabla2[P - Horas])*1,(Tabla2[[#This Row],[Columna1]]=Tabla2[Columna1])*1)+1</f>
        <v>4</v>
      </c>
      <c r="N341">
        <f>_xlfn.RANK.EQ(Tabla2[[#This Row],[Columna1]],Tabla2[Columna1],1)</f>
        <v>340</v>
      </c>
      <c r="O341" s="3">
        <f>MAX(P340,Tabla2[[#This Row],[Columna1]])</f>
        <v>40557.173676242004</v>
      </c>
      <c r="P341" s="3">
        <f>O341+Tabla2[[#This Row],[P - Horas]]</f>
        <v>40557.180759575334</v>
      </c>
    </row>
    <row r="342" spans="1:16" x14ac:dyDescent="0.25">
      <c r="A342">
        <v>1000017136</v>
      </c>
      <c r="B342" s="2">
        <v>40551</v>
      </c>
      <c r="C342" s="2">
        <f t="shared" si="20"/>
        <v>40551.625</v>
      </c>
      <c r="D342">
        <v>544</v>
      </c>
      <c r="E342">
        <v>544</v>
      </c>
      <c r="F342" t="s">
        <v>5</v>
      </c>
      <c r="G342" t="s">
        <v>9</v>
      </c>
      <c r="H342" s="1" cm="1">
        <f t="array" ref="H342">_xlfn.IFS(F342="Figurado",E342/2600,F342="Mallas",E342/800,F342="Materia Prima",E342*0)/24</f>
        <v>8.7179487179487175E-3</v>
      </c>
      <c r="I342" s="2">
        <f t="shared" si="21"/>
        <v>40553.625</v>
      </c>
      <c r="J342" s="3">
        <f t="shared" si="22"/>
        <v>40551.633717948716</v>
      </c>
      <c r="K342" t="b">
        <f t="shared" si="23"/>
        <v>1</v>
      </c>
      <c r="L342" cm="1">
        <f t="array" ref="L342">SUMPRODUCT((Tabla2[[#This Row],[P - Horas]]&lt;Tabla2[P - Horas])*1,(Tabla2[[#This Row],[Columna1]]=Tabla2[Columna1])*1)+1</f>
        <v>3</v>
      </c>
      <c r="N342">
        <f>_xlfn.RANK.EQ(Tabla2[[#This Row],[Columna1]],Tabla2[Columna1],1)</f>
        <v>340</v>
      </c>
      <c r="O342" s="3">
        <f>MAX(P341,Tabla2[[#This Row],[Columna1]])</f>
        <v>40557.180759575334</v>
      </c>
      <c r="P342" s="3">
        <f>O342+Tabla2[[#This Row],[P - Horas]]</f>
        <v>40557.189477524051</v>
      </c>
    </row>
    <row r="343" spans="1:16" x14ac:dyDescent="0.25">
      <c r="A343">
        <v>1000017139</v>
      </c>
      <c r="B343" s="2">
        <v>40551</v>
      </c>
      <c r="C343" s="2">
        <f t="shared" si="20"/>
        <v>40551.625</v>
      </c>
      <c r="D343">
        <v>8881</v>
      </c>
      <c r="E343">
        <v>8881</v>
      </c>
      <c r="F343" t="s">
        <v>5</v>
      </c>
      <c r="G343" t="s">
        <v>6</v>
      </c>
      <c r="H343" s="1" cm="1">
        <f t="array" ref="H343">_xlfn.IFS(F343="Figurado",E343/2600,F343="Mallas",E343/800,F343="Materia Prima",E343*0)/24</f>
        <v>0.14232371794871795</v>
      </c>
      <c r="I343" s="2">
        <f t="shared" si="21"/>
        <v>40553.625</v>
      </c>
      <c r="J343" s="3">
        <f t="shared" si="22"/>
        <v>40551.767323717948</v>
      </c>
      <c r="K343" t="b">
        <f t="shared" si="23"/>
        <v>1</v>
      </c>
      <c r="L343" cm="1">
        <f t="array" ref="L343">SUMPRODUCT((Tabla2[[#This Row],[P - Horas]]&lt;Tabla2[P - Horas])*1,(Tabla2[[#This Row],[Columna1]]=Tabla2[Columna1])*1)+1</f>
        <v>2</v>
      </c>
      <c r="N343">
        <f>_xlfn.RANK.EQ(Tabla2[[#This Row],[Columna1]],Tabla2[Columna1],1)</f>
        <v>340</v>
      </c>
      <c r="O343" s="3">
        <f>MAX(P342,Tabla2[[#This Row],[Columna1]])</f>
        <v>40557.189477524051</v>
      </c>
      <c r="P343" s="3">
        <f>O343+Tabla2[[#This Row],[P - Horas]]</f>
        <v>40557.331801241999</v>
      </c>
    </row>
    <row r="344" spans="1:16" x14ac:dyDescent="0.25">
      <c r="A344">
        <v>1000017137</v>
      </c>
      <c r="B344" s="2">
        <v>40551</v>
      </c>
      <c r="C344" s="2">
        <f t="shared" si="20"/>
        <v>40551.625</v>
      </c>
      <c r="D344">
        <v>9961</v>
      </c>
      <c r="E344">
        <v>9961</v>
      </c>
      <c r="F344" t="s">
        <v>16</v>
      </c>
      <c r="G344" t="s">
        <v>23</v>
      </c>
      <c r="H344" s="1" cm="1">
        <f t="array" ref="H344">_xlfn.IFS(F344="Figurado",E344/2600,F344="Mallas",E344/800,F344="Materia Prima",E344*0)/24</f>
        <v>0.51880208333333333</v>
      </c>
      <c r="I344" s="2">
        <f t="shared" si="21"/>
        <v>40553.625</v>
      </c>
      <c r="J344" s="3">
        <f t="shared" si="22"/>
        <v>40552.14380208333</v>
      </c>
      <c r="K344" t="b">
        <f t="shared" si="23"/>
        <v>1</v>
      </c>
      <c r="L344" cm="1">
        <f t="array" ref="L344">SUMPRODUCT((Tabla2[[#This Row],[P - Horas]]&lt;Tabla2[P - Horas])*1,(Tabla2[[#This Row],[Columna1]]=Tabla2[Columna1])*1)+1</f>
        <v>1</v>
      </c>
      <c r="N344">
        <f>_xlfn.RANK.EQ(Tabla2[[#This Row],[Columna1]],Tabla2[Columna1],1)</f>
        <v>340</v>
      </c>
      <c r="O344" s="3">
        <f>MAX(P343,Tabla2[[#This Row],[Columna1]])</f>
        <v>40557.331801241999</v>
      </c>
      <c r="P344" s="3">
        <f>O344+Tabla2[[#This Row],[P - Horas]]</f>
        <v>40557.850603325329</v>
      </c>
    </row>
    <row r="345" spans="1:16" x14ac:dyDescent="0.25">
      <c r="A345">
        <v>1000017147</v>
      </c>
      <c r="B345" s="2">
        <v>40554</v>
      </c>
      <c r="C345" s="2">
        <f t="shared" si="20"/>
        <v>40554.625</v>
      </c>
      <c r="D345">
        <v>200</v>
      </c>
      <c r="E345">
        <v>200</v>
      </c>
      <c r="F345" t="s">
        <v>10</v>
      </c>
      <c r="G345" t="s">
        <v>42</v>
      </c>
      <c r="H345" s="1" cm="1">
        <f t="array" ref="H345">_xlfn.IFS(F345="Figurado",E345/2600,F345="Mallas",E345/800,F345="Materia Prima",E345*0)/24</f>
        <v>0</v>
      </c>
      <c r="I345" s="2">
        <f t="shared" si="21"/>
        <v>40555.625</v>
      </c>
      <c r="J345" s="3">
        <f t="shared" si="22"/>
        <v>40554.625</v>
      </c>
      <c r="K345" t="b">
        <f t="shared" si="23"/>
        <v>1</v>
      </c>
      <c r="L345" cm="1">
        <f t="array" ref="L345">SUMPRODUCT((Tabla2[[#This Row],[P - Horas]]&lt;Tabla2[P - Horas])*1,(Tabla2[[#This Row],[Columna1]]=Tabla2[Columna1])*1)+1</f>
        <v>19</v>
      </c>
      <c r="N345">
        <f>_xlfn.RANK.EQ(Tabla2[[#This Row],[Columna1]],Tabla2[Columna1],1)</f>
        <v>344</v>
      </c>
      <c r="O345" s="3">
        <f>MAX(P344,Tabla2[[#This Row],[Columna1]])</f>
        <v>40557.850603325329</v>
      </c>
      <c r="P345" s="3">
        <f>O345+Tabla2[[#This Row],[P - Horas]]</f>
        <v>40557.850603325329</v>
      </c>
    </row>
    <row r="346" spans="1:16" x14ac:dyDescent="0.25">
      <c r="A346">
        <v>1000017161</v>
      </c>
      <c r="B346" s="2">
        <v>40554</v>
      </c>
      <c r="C346" s="2">
        <f t="shared" si="20"/>
        <v>40554.625</v>
      </c>
      <c r="D346">
        <v>5508</v>
      </c>
      <c r="E346">
        <v>5508</v>
      </c>
      <c r="F346" t="s">
        <v>10</v>
      </c>
      <c r="G346" t="s">
        <v>12</v>
      </c>
      <c r="H346" s="1" cm="1">
        <f t="array" ref="H346">_xlfn.IFS(F346="Figurado",E346/2600,F346="Mallas",E346/800,F346="Materia Prima",E346*0)/24</f>
        <v>0</v>
      </c>
      <c r="I346" s="2">
        <f t="shared" si="21"/>
        <v>40555.625</v>
      </c>
      <c r="J346" s="3">
        <f t="shared" si="22"/>
        <v>40554.625</v>
      </c>
      <c r="K346" t="b">
        <f t="shared" si="23"/>
        <v>1</v>
      </c>
      <c r="L346" cm="1">
        <f t="array" ref="L346">SUMPRODUCT((Tabla2[[#This Row],[P - Horas]]&lt;Tabla2[P - Horas])*1,(Tabla2[[#This Row],[Columna1]]=Tabla2[Columna1])*1)+1</f>
        <v>19</v>
      </c>
      <c r="N346">
        <f>_xlfn.RANK.EQ(Tabla2[[#This Row],[Columna1]],Tabla2[Columna1],1)</f>
        <v>344</v>
      </c>
      <c r="O346" s="3">
        <f>MAX(P345,Tabla2[[#This Row],[Columna1]])</f>
        <v>40557.850603325329</v>
      </c>
      <c r="P346" s="3">
        <f>O346+Tabla2[[#This Row],[P - Horas]]</f>
        <v>40557.850603325329</v>
      </c>
    </row>
    <row r="347" spans="1:16" x14ac:dyDescent="0.25">
      <c r="A347">
        <v>1000017161</v>
      </c>
      <c r="B347" s="2">
        <v>40554</v>
      </c>
      <c r="C347" s="2">
        <f t="shared" si="20"/>
        <v>40554.625</v>
      </c>
      <c r="D347">
        <v>2400</v>
      </c>
      <c r="E347">
        <v>2400</v>
      </c>
      <c r="F347" t="s">
        <v>10</v>
      </c>
      <c r="G347" t="s">
        <v>46</v>
      </c>
      <c r="H347" s="1" cm="1">
        <f t="array" ref="H347">_xlfn.IFS(F347="Figurado",E347/2600,F347="Mallas",E347/800,F347="Materia Prima",E347*0)/24</f>
        <v>0</v>
      </c>
      <c r="I347" s="2">
        <f t="shared" si="21"/>
        <v>40555.625</v>
      </c>
      <c r="J347" s="3">
        <f t="shared" si="22"/>
        <v>40554.625</v>
      </c>
      <c r="K347" t="b">
        <f t="shared" si="23"/>
        <v>1</v>
      </c>
      <c r="L347" cm="1">
        <f t="array" ref="L347">SUMPRODUCT((Tabla2[[#This Row],[P - Horas]]&lt;Tabla2[P - Horas])*1,(Tabla2[[#This Row],[Columna1]]=Tabla2[Columna1])*1)+1</f>
        <v>19</v>
      </c>
      <c r="N347">
        <f>_xlfn.RANK.EQ(Tabla2[[#This Row],[Columna1]],Tabla2[Columna1],1)</f>
        <v>344</v>
      </c>
      <c r="O347" s="3">
        <f>MAX(P346,Tabla2[[#This Row],[Columna1]])</f>
        <v>40557.850603325329</v>
      </c>
      <c r="P347" s="3">
        <f>O347+Tabla2[[#This Row],[P - Horas]]</f>
        <v>40557.850603325329</v>
      </c>
    </row>
    <row r="348" spans="1:16" x14ac:dyDescent="0.25">
      <c r="A348">
        <v>1000017162</v>
      </c>
      <c r="B348" s="2">
        <v>40554</v>
      </c>
      <c r="C348" s="2">
        <f t="shared" si="20"/>
        <v>40554.625</v>
      </c>
      <c r="D348">
        <v>5508</v>
      </c>
      <c r="E348">
        <v>5508</v>
      </c>
      <c r="F348" t="s">
        <v>10</v>
      </c>
      <c r="G348" t="s">
        <v>12</v>
      </c>
      <c r="H348" s="1" cm="1">
        <f t="array" ref="H348">_xlfn.IFS(F348="Figurado",E348/2600,F348="Mallas",E348/800,F348="Materia Prima",E348*0)/24</f>
        <v>0</v>
      </c>
      <c r="I348" s="2">
        <f t="shared" si="21"/>
        <v>40555.625</v>
      </c>
      <c r="J348" s="3">
        <f t="shared" si="22"/>
        <v>40554.625</v>
      </c>
      <c r="K348" t="b">
        <f t="shared" si="23"/>
        <v>1</v>
      </c>
      <c r="L348" cm="1">
        <f t="array" ref="L348">SUMPRODUCT((Tabla2[[#This Row],[P - Horas]]&lt;Tabla2[P - Horas])*1,(Tabla2[[#This Row],[Columna1]]=Tabla2[Columna1])*1)+1</f>
        <v>19</v>
      </c>
      <c r="N348">
        <f>_xlfn.RANK.EQ(Tabla2[[#This Row],[Columna1]],Tabla2[Columna1],1)</f>
        <v>344</v>
      </c>
      <c r="O348" s="3">
        <f>MAX(P347,Tabla2[[#This Row],[Columna1]])</f>
        <v>40557.850603325329</v>
      </c>
      <c r="P348" s="3">
        <f>O348+Tabla2[[#This Row],[P - Horas]]</f>
        <v>40557.850603325329</v>
      </c>
    </row>
    <row r="349" spans="1:16" x14ac:dyDescent="0.25">
      <c r="A349">
        <v>1000017162</v>
      </c>
      <c r="B349" s="2">
        <v>40554</v>
      </c>
      <c r="C349" s="2">
        <f t="shared" si="20"/>
        <v>40554.625</v>
      </c>
      <c r="D349">
        <v>2400</v>
      </c>
      <c r="E349">
        <v>2400</v>
      </c>
      <c r="F349" t="s">
        <v>10</v>
      </c>
      <c r="G349" t="s">
        <v>46</v>
      </c>
      <c r="H349" s="1" cm="1">
        <f t="array" ref="H349">_xlfn.IFS(F349="Figurado",E349/2600,F349="Mallas",E349/800,F349="Materia Prima",E349*0)/24</f>
        <v>0</v>
      </c>
      <c r="I349" s="2">
        <f t="shared" si="21"/>
        <v>40555.625</v>
      </c>
      <c r="J349" s="3">
        <f t="shared" si="22"/>
        <v>40554.625</v>
      </c>
      <c r="K349" t="b">
        <f t="shared" si="23"/>
        <v>1</v>
      </c>
      <c r="L349" cm="1">
        <f t="array" ref="L349">SUMPRODUCT((Tabla2[[#This Row],[P - Horas]]&lt;Tabla2[P - Horas])*1,(Tabla2[[#This Row],[Columna1]]=Tabla2[Columna1])*1)+1</f>
        <v>19</v>
      </c>
      <c r="N349">
        <f>_xlfn.RANK.EQ(Tabla2[[#This Row],[Columna1]],Tabla2[Columna1],1)</f>
        <v>344</v>
      </c>
      <c r="O349" s="3">
        <f>MAX(P348,Tabla2[[#This Row],[Columna1]])</f>
        <v>40557.850603325329</v>
      </c>
      <c r="P349" s="3">
        <f>O349+Tabla2[[#This Row],[P - Horas]]</f>
        <v>40557.850603325329</v>
      </c>
    </row>
    <row r="350" spans="1:16" x14ac:dyDescent="0.25">
      <c r="A350">
        <v>1000017163</v>
      </c>
      <c r="B350" s="2">
        <v>40554</v>
      </c>
      <c r="C350" s="2">
        <f t="shared" si="20"/>
        <v>40554.625</v>
      </c>
      <c r="D350">
        <v>7344</v>
      </c>
      <c r="E350">
        <v>7344</v>
      </c>
      <c r="F350" t="s">
        <v>10</v>
      </c>
      <c r="G350" t="s">
        <v>12</v>
      </c>
      <c r="H350" s="1" cm="1">
        <f t="array" ref="H350">_xlfn.IFS(F350="Figurado",E350/2600,F350="Mallas",E350/800,F350="Materia Prima",E350*0)/24</f>
        <v>0</v>
      </c>
      <c r="I350" s="2">
        <f t="shared" si="21"/>
        <v>40555.625</v>
      </c>
      <c r="J350" s="3">
        <f t="shared" si="22"/>
        <v>40554.625</v>
      </c>
      <c r="K350" t="b">
        <f t="shared" si="23"/>
        <v>1</v>
      </c>
      <c r="L350" cm="1">
        <f t="array" ref="L350">SUMPRODUCT((Tabla2[[#This Row],[P - Horas]]&lt;Tabla2[P - Horas])*1,(Tabla2[[#This Row],[Columna1]]=Tabla2[Columna1])*1)+1</f>
        <v>19</v>
      </c>
      <c r="N350">
        <f>_xlfn.RANK.EQ(Tabla2[[#This Row],[Columna1]],Tabla2[Columna1],1)</f>
        <v>344</v>
      </c>
      <c r="O350" s="3">
        <f>MAX(P349,Tabla2[[#This Row],[Columna1]])</f>
        <v>40557.850603325329</v>
      </c>
      <c r="P350" s="3">
        <f>O350+Tabla2[[#This Row],[P - Horas]]</f>
        <v>40557.850603325329</v>
      </c>
    </row>
    <row r="351" spans="1:16" x14ac:dyDescent="0.25">
      <c r="A351">
        <v>1000017163</v>
      </c>
      <c r="B351" s="2">
        <v>40554</v>
      </c>
      <c r="C351" s="2">
        <f t="shared" si="20"/>
        <v>40554.625</v>
      </c>
      <c r="D351">
        <v>7200</v>
      </c>
      <c r="E351">
        <v>7200</v>
      </c>
      <c r="F351" t="s">
        <v>10</v>
      </c>
      <c r="G351" t="s">
        <v>46</v>
      </c>
      <c r="H351" s="1" cm="1">
        <f t="array" ref="H351">_xlfn.IFS(F351="Figurado",E351/2600,F351="Mallas",E351/800,F351="Materia Prima",E351*0)/24</f>
        <v>0</v>
      </c>
      <c r="I351" s="2">
        <f t="shared" si="21"/>
        <v>40555.625</v>
      </c>
      <c r="J351" s="3">
        <f t="shared" si="22"/>
        <v>40554.625</v>
      </c>
      <c r="K351" t="b">
        <f t="shared" si="23"/>
        <v>1</v>
      </c>
      <c r="L351" cm="1">
        <f t="array" ref="L351">SUMPRODUCT((Tabla2[[#This Row],[P - Horas]]&lt;Tabla2[P - Horas])*1,(Tabla2[[#This Row],[Columna1]]=Tabla2[Columna1])*1)+1</f>
        <v>19</v>
      </c>
      <c r="N351">
        <f>_xlfn.RANK.EQ(Tabla2[[#This Row],[Columna1]],Tabla2[Columna1],1)</f>
        <v>344</v>
      </c>
      <c r="O351" s="3">
        <f>MAX(P350,Tabla2[[#This Row],[Columna1]])</f>
        <v>40557.850603325329</v>
      </c>
      <c r="P351" s="3">
        <f>O351+Tabla2[[#This Row],[P - Horas]]</f>
        <v>40557.850603325329</v>
      </c>
    </row>
    <row r="352" spans="1:16" x14ac:dyDescent="0.25">
      <c r="A352">
        <v>1000017151</v>
      </c>
      <c r="B352" s="2">
        <v>40554</v>
      </c>
      <c r="C352" s="2">
        <f t="shared" si="20"/>
        <v>40554.625</v>
      </c>
      <c r="D352">
        <v>500</v>
      </c>
      <c r="E352">
        <v>500</v>
      </c>
      <c r="F352" t="s">
        <v>10</v>
      </c>
      <c r="G352" t="s">
        <v>20</v>
      </c>
      <c r="H352" s="1" cm="1">
        <f t="array" ref="H352">_xlfn.IFS(F352="Figurado",E352/2600,F352="Mallas",E352/800,F352="Materia Prima",E352*0)/24</f>
        <v>0</v>
      </c>
      <c r="I352" s="2">
        <f t="shared" si="21"/>
        <v>40555.625</v>
      </c>
      <c r="J352" s="3">
        <f t="shared" si="22"/>
        <v>40554.625</v>
      </c>
      <c r="K352" t="b">
        <f t="shared" si="23"/>
        <v>1</v>
      </c>
      <c r="L352" cm="1">
        <f t="array" ref="L352">SUMPRODUCT((Tabla2[[#This Row],[P - Horas]]&lt;Tabla2[P - Horas])*1,(Tabla2[[#This Row],[Columna1]]=Tabla2[Columna1])*1)+1</f>
        <v>19</v>
      </c>
      <c r="N352">
        <f>_xlfn.RANK.EQ(Tabla2[[#This Row],[Columna1]],Tabla2[Columna1],1)</f>
        <v>344</v>
      </c>
      <c r="O352" s="3">
        <f>MAX(P351,Tabla2[[#This Row],[Columna1]])</f>
        <v>40557.850603325329</v>
      </c>
      <c r="P352" s="3">
        <f>O352+Tabla2[[#This Row],[P - Horas]]</f>
        <v>40557.850603325329</v>
      </c>
    </row>
    <row r="353" spans="1:16" x14ac:dyDescent="0.25">
      <c r="A353">
        <v>1000017153</v>
      </c>
      <c r="B353" s="2">
        <v>40554</v>
      </c>
      <c r="C353" s="2">
        <f t="shared" si="20"/>
        <v>40554.625</v>
      </c>
      <c r="D353">
        <v>502</v>
      </c>
      <c r="E353">
        <v>502</v>
      </c>
      <c r="F353" t="s">
        <v>10</v>
      </c>
      <c r="G353" t="s">
        <v>20</v>
      </c>
      <c r="H353" s="1" cm="1">
        <f t="array" ref="H353">_xlfn.IFS(F353="Figurado",E353/2600,F353="Mallas",E353/800,F353="Materia Prima",E353*0)/24</f>
        <v>0</v>
      </c>
      <c r="I353" s="2">
        <f t="shared" si="21"/>
        <v>40555.625</v>
      </c>
      <c r="J353" s="3">
        <f t="shared" si="22"/>
        <v>40554.625</v>
      </c>
      <c r="K353" t="b">
        <f t="shared" si="23"/>
        <v>1</v>
      </c>
      <c r="L353" cm="1">
        <f t="array" ref="L353">SUMPRODUCT((Tabla2[[#This Row],[P - Horas]]&lt;Tabla2[P - Horas])*1,(Tabla2[[#This Row],[Columna1]]=Tabla2[Columna1])*1)+1</f>
        <v>19</v>
      </c>
      <c r="N353">
        <f>_xlfn.RANK.EQ(Tabla2[[#This Row],[Columna1]],Tabla2[Columna1],1)</f>
        <v>344</v>
      </c>
      <c r="O353" s="3">
        <f>MAX(P352,Tabla2[[#This Row],[Columna1]])</f>
        <v>40557.850603325329</v>
      </c>
      <c r="P353" s="3">
        <f>O353+Tabla2[[#This Row],[P - Horas]]</f>
        <v>40557.850603325329</v>
      </c>
    </row>
    <row r="354" spans="1:16" x14ac:dyDescent="0.25">
      <c r="A354">
        <v>1000017148</v>
      </c>
      <c r="B354" s="2">
        <v>40554</v>
      </c>
      <c r="C354" s="2">
        <f t="shared" si="20"/>
        <v>40554.625</v>
      </c>
      <c r="D354">
        <v>78.400000000000006</v>
      </c>
      <c r="E354">
        <v>78.400000000000006</v>
      </c>
      <c r="F354" t="s">
        <v>5</v>
      </c>
      <c r="G354" t="s">
        <v>26</v>
      </c>
      <c r="H354" s="1" cm="1">
        <f t="array" ref="H354">_xlfn.IFS(F354="Figurado",E354/2600,F354="Mallas",E354/800,F354="Materia Prima",E354*0)/24</f>
        <v>1.2564102564102564E-3</v>
      </c>
      <c r="I354" s="2">
        <f t="shared" si="21"/>
        <v>40555.625</v>
      </c>
      <c r="J354" s="3">
        <f t="shared" si="22"/>
        <v>40554.626256410258</v>
      </c>
      <c r="K354" t="b">
        <f t="shared" si="23"/>
        <v>1</v>
      </c>
      <c r="L354" cm="1">
        <f t="array" ref="L354">SUMPRODUCT((Tabla2[[#This Row],[P - Horas]]&lt;Tabla2[P - Horas])*1,(Tabla2[[#This Row],[Columna1]]=Tabla2[Columna1])*1)+1</f>
        <v>18</v>
      </c>
      <c r="N354">
        <f>_xlfn.RANK.EQ(Tabla2[[#This Row],[Columna1]],Tabla2[Columna1],1)</f>
        <v>344</v>
      </c>
      <c r="O354" s="3">
        <f>MAX(P353,Tabla2[[#This Row],[Columna1]])</f>
        <v>40557.850603325329</v>
      </c>
      <c r="P354" s="3">
        <f>O354+Tabla2[[#This Row],[P - Horas]]</f>
        <v>40557.851859735587</v>
      </c>
    </row>
    <row r="355" spans="1:16" x14ac:dyDescent="0.25">
      <c r="A355">
        <v>1000017149</v>
      </c>
      <c r="B355" s="2">
        <v>40554</v>
      </c>
      <c r="C355" s="2">
        <f t="shared" si="20"/>
        <v>40554.625</v>
      </c>
      <c r="D355">
        <v>101.9</v>
      </c>
      <c r="E355">
        <v>101.9</v>
      </c>
      <c r="F355" t="s">
        <v>5</v>
      </c>
      <c r="G355" t="s">
        <v>26</v>
      </c>
      <c r="H355" s="1" cm="1">
        <f t="array" ref="H355">_xlfn.IFS(F355="Figurado",E355/2600,F355="Mallas",E355/800,F355="Materia Prima",E355*0)/24</f>
        <v>1.6330128205128205E-3</v>
      </c>
      <c r="I355" s="2">
        <f t="shared" si="21"/>
        <v>40555.625</v>
      </c>
      <c r="J355" s="3">
        <f t="shared" si="22"/>
        <v>40554.62663301282</v>
      </c>
      <c r="K355" t="b">
        <f t="shared" si="23"/>
        <v>1</v>
      </c>
      <c r="L355" cm="1">
        <f t="array" ref="L355">SUMPRODUCT((Tabla2[[#This Row],[P - Horas]]&lt;Tabla2[P - Horas])*1,(Tabla2[[#This Row],[Columna1]]=Tabla2[Columna1])*1)+1</f>
        <v>16</v>
      </c>
      <c r="N355">
        <f>_xlfn.RANK.EQ(Tabla2[[#This Row],[Columna1]],Tabla2[Columna1],1)</f>
        <v>344</v>
      </c>
      <c r="O355" s="3">
        <f>MAX(P354,Tabla2[[#This Row],[Columna1]])</f>
        <v>40557.851859735587</v>
      </c>
      <c r="P355" s="3">
        <f>O355+Tabla2[[#This Row],[P - Horas]]</f>
        <v>40557.853492748407</v>
      </c>
    </row>
    <row r="356" spans="1:16" x14ac:dyDescent="0.25">
      <c r="A356">
        <v>1000017150</v>
      </c>
      <c r="B356" s="2">
        <v>40554</v>
      </c>
      <c r="C356" s="2">
        <f t="shared" si="20"/>
        <v>40554.625</v>
      </c>
      <c r="D356">
        <v>101.9</v>
      </c>
      <c r="E356">
        <v>101.9</v>
      </c>
      <c r="F356" t="s">
        <v>5</v>
      </c>
      <c r="G356" t="s">
        <v>26</v>
      </c>
      <c r="H356" s="1" cm="1">
        <f t="array" ref="H356">_xlfn.IFS(F356="Figurado",E356/2600,F356="Mallas",E356/800,F356="Materia Prima",E356*0)/24</f>
        <v>1.6330128205128205E-3</v>
      </c>
      <c r="I356" s="2">
        <f t="shared" si="21"/>
        <v>40555.625</v>
      </c>
      <c r="J356" s="3">
        <f t="shared" si="22"/>
        <v>40554.62663301282</v>
      </c>
      <c r="K356" t="b">
        <f t="shared" si="23"/>
        <v>1</v>
      </c>
      <c r="L356" cm="1">
        <f t="array" ref="L356">SUMPRODUCT((Tabla2[[#This Row],[P - Horas]]&lt;Tabla2[P - Horas])*1,(Tabla2[[#This Row],[Columna1]]=Tabla2[Columna1])*1)+1</f>
        <v>16</v>
      </c>
      <c r="N356">
        <f>_xlfn.RANK.EQ(Tabla2[[#This Row],[Columna1]],Tabla2[Columna1],1)</f>
        <v>344</v>
      </c>
      <c r="O356" s="3">
        <f>MAX(P355,Tabla2[[#This Row],[Columna1]])</f>
        <v>40557.853492748407</v>
      </c>
      <c r="P356" s="3">
        <f>O356+Tabla2[[#This Row],[P - Horas]]</f>
        <v>40557.855125761227</v>
      </c>
    </row>
    <row r="357" spans="1:16" x14ac:dyDescent="0.25">
      <c r="A357">
        <v>1000017147</v>
      </c>
      <c r="B357" s="2">
        <v>40554</v>
      </c>
      <c r="C357" s="2">
        <f t="shared" si="20"/>
        <v>40554.625</v>
      </c>
      <c r="D357">
        <v>137.6</v>
      </c>
      <c r="E357">
        <v>137.6</v>
      </c>
      <c r="F357" t="s">
        <v>5</v>
      </c>
      <c r="G357" t="s">
        <v>6</v>
      </c>
      <c r="H357" s="1" cm="1">
        <f t="array" ref="H357">_xlfn.IFS(F357="Figurado",E357/2600,F357="Mallas",E357/800,F357="Materia Prima",E357*0)/24</f>
        <v>2.205128205128205E-3</v>
      </c>
      <c r="I357" s="2">
        <f t="shared" si="21"/>
        <v>40555.625</v>
      </c>
      <c r="J357" s="3">
        <f t="shared" si="22"/>
        <v>40554.627205128207</v>
      </c>
      <c r="K357" t="b">
        <f t="shared" si="23"/>
        <v>1</v>
      </c>
      <c r="L357" cm="1">
        <f t="array" ref="L357">SUMPRODUCT((Tabla2[[#This Row],[P - Horas]]&lt;Tabla2[P - Horas])*1,(Tabla2[[#This Row],[Columna1]]=Tabla2[Columna1])*1)+1</f>
        <v>15</v>
      </c>
      <c r="N357">
        <f>_xlfn.RANK.EQ(Tabla2[[#This Row],[Columna1]],Tabla2[Columna1],1)</f>
        <v>344</v>
      </c>
      <c r="O357" s="3">
        <f>MAX(P356,Tabla2[[#This Row],[Columna1]])</f>
        <v>40557.855125761227</v>
      </c>
      <c r="P357" s="3">
        <f>O357+Tabla2[[#This Row],[P - Horas]]</f>
        <v>40557.857330889434</v>
      </c>
    </row>
    <row r="358" spans="1:16" x14ac:dyDescent="0.25">
      <c r="A358">
        <v>1000017154</v>
      </c>
      <c r="B358" s="2">
        <v>40554</v>
      </c>
      <c r="C358" s="2">
        <f t="shared" si="20"/>
        <v>40554.625</v>
      </c>
      <c r="D358">
        <v>262.5</v>
      </c>
      <c r="E358">
        <v>262.5</v>
      </c>
      <c r="F358" t="s">
        <v>5</v>
      </c>
      <c r="G358" t="s">
        <v>26</v>
      </c>
      <c r="H358" s="1" cm="1">
        <f t="array" ref="H358">_xlfn.IFS(F358="Figurado",E358/2600,F358="Mallas",E358/800,F358="Materia Prima",E358*0)/24</f>
        <v>4.206730769230769E-3</v>
      </c>
      <c r="I358" s="2">
        <f t="shared" si="21"/>
        <v>40555.625</v>
      </c>
      <c r="J358" s="3">
        <f t="shared" si="22"/>
        <v>40554.629206730766</v>
      </c>
      <c r="K358" t="b">
        <f t="shared" si="23"/>
        <v>1</v>
      </c>
      <c r="L358" cm="1">
        <f t="array" ref="L358">SUMPRODUCT((Tabla2[[#This Row],[P - Horas]]&lt;Tabla2[P - Horas])*1,(Tabla2[[#This Row],[Columna1]]=Tabla2[Columna1])*1)+1</f>
        <v>13</v>
      </c>
      <c r="N358">
        <f>_xlfn.RANK.EQ(Tabla2[[#This Row],[Columna1]],Tabla2[Columna1],1)</f>
        <v>344</v>
      </c>
      <c r="O358" s="3">
        <f>MAX(P357,Tabla2[[#This Row],[Columna1]])</f>
        <v>40557.857330889434</v>
      </c>
      <c r="P358" s="3">
        <f>O358+Tabla2[[#This Row],[P - Horas]]</f>
        <v>40557.8615376202</v>
      </c>
    </row>
    <row r="359" spans="1:16" x14ac:dyDescent="0.25">
      <c r="A359">
        <v>1000017155</v>
      </c>
      <c r="B359" s="2">
        <v>40554</v>
      </c>
      <c r="C359" s="2">
        <f t="shared" si="20"/>
        <v>40554.625</v>
      </c>
      <c r="D359">
        <v>262.5</v>
      </c>
      <c r="E359">
        <v>262.5</v>
      </c>
      <c r="F359" t="s">
        <v>5</v>
      </c>
      <c r="G359" t="s">
        <v>26</v>
      </c>
      <c r="H359" s="1" cm="1">
        <f t="array" ref="H359">_xlfn.IFS(F359="Figurado",E359/2600,F359="Mallas",E359/800,F359="Materia Prima",E359*0)/24</f>
        <v>4.206730769230769E-3</v>
      </c>
      <c r="I359" s="2">
        <f t="shared" si="21"/>
        <v>40555.625</v>
      </c>
      <c r="J359" s="3">
        <f t="shared" si="22"/>
        <v>40554.629206730766</v>
      </c>
      <c r="K359" t="b">
        <f t="shared" si="23"/>
        <v>1</v>
      </c>
      <c r="L359" cm="1">
        <f t="array" ref="L359">SUMPRODUCT((Tabla2[[#This Row],[P - Horas]]&lt;Tabla2[P - Horas])*1,(Tabla2[[#This Row],[Columna1]]=Tabla2[Columna1])*1)+1</f>
        <v>13</v>
      </c>
      <c r="N359">
        <f>_xlfn.RANK.EQ(Tabla2[[#This Row],[Columna1]],Tabla2[Columna1],1)</f>
        <v>344</v>
      </c>
      <c r="O359" s="3">
        <f>MAX(P358,Tabla2[[#This Row],[Columna1]])</f>
        <v>40557.8615376202</v>
      </c>
      <c r="P359" s="3">
        <f>O359+Tabla2[[#This Row],[P - Horas]]</f>
        <v>40557.865744350966</v>
      </c>
    </row>
    <row r="360" spans="1:16" x14ac:dyDescent="0.25">
      <c r="A360">
        <v>1000017147</v>
      </c>
      <c r="B360" s="2">
        <v>40554</v>
      </c>
      <c r="C360" s="2">
        <f t="shared" si="20"/>
        <v>40554.625</v>
      </c>
      <c r="D360">
        <v>1748.2</v>
      </c>
      <c r="E360">
        <v>1748.2</v>
      </c>
      <c r="F360" t="s">
        <v>5</v>
      </c>
      <c r="G360" t="s">
        <v>13</v>
      </c>
      <c r="H360" s="1" cm="1">
        <f t="array" ref="H360">_xlfn.IFS(F360="Figurado",E360/2600,F360="Mallas",E360/800,F360="Materia Prima",E360*0)/24</f>
        <v>2.8016025641025639E-2</v>
      </c>
      <c r="I360" s="2">
        <f t="shared" si="21"/>
        <v>40555.625</v>
      </c>
      <c r="J360" s="3">
        <f t="shared" si="22"/>
        <v>40554.653016025644</v>
      </c>
      <c r="K360" t="b">
        <f t="shared" si="23"/>
        <v>1</v>
      </c>
      <c r="L360" cm="1">
        <f t="array" ref="L360">SUMPRODUCT((Tabla2[[#This Row],[P - Horas]]&lt;Tabla2[P - Horas])*1,(Tabla2[[#This Row],[Columna1]]=Tabla2[Columna1])*1)+1</f>
        <v>12</v>
      </c>
      <c r="N360">
        <f>_xlfn.RANK.EQ(Tabla2[[#This Row],[Columna1]],Tabla2[Columna1],1)</f>
        <v>344</v>
      </c>
      <c r="O360" s="3">
        <f>MAX(P359,Tabla2[[#This Row],[Columna1]])</f>
        <v>40557.865744350966</v>
      </c>
      <c r="P360" s="3">
        <f>O360+Tabla2[[#This Row],[P - Horas]]</f>
        <v>40557.89376037661</v>
      </c>
    </row>
    <row r="361" spans="1:16" x14ac:dyDescent="0.25">
      <c r="A361">
        <v>1000017156</v>
      </c>
      <c r="B361" s="2">
        <v>40554</v>
      </c>
      <c r="C361" s="2">
        <f t="shared" si="20"/>
        <v>40554.625</v>
      </c>
      <c r="D361">
        <v>548</v>
      </c>
      <c r="E361">
        <v>548</v>
      </c>
      <c r="F361" t="s">
        <v>16</v>
      </c>
      <c r="G361" t="s">
        <v>23</v>
      </c>
      <c r="H361" s="1" cm="1">
        <f t="array" ref="H361">_xlfn.IFS(F361="Figurado",E361/2600,F361="Mallas",E361/800,F361="Materia Prima",E361*0)/24</f>
        <v>2.854166666666667E-2</v>
      </c>
      <c r="I361" s="2">
        <f t="shared" si="21"/>
        <v>40555.625</v>
      </c>
      <c r="J361" s="3">
        <f t="shared" si="22"/>
        <v>40554.653541666667</v>
      </c>
      <c r="K361" t="b">
        <f t="shared" si="23"/>
        <v>1</v>
      </c>
      <c r="L361" cm="1">
        <f t="array" ref="L361">SUMPRODUCT((Tabla2[[#This Row],[P - Horas]]&lt;Tabla2[P - Horas])*1,(Tabla2[[#This Row],[Columna1]]=Tabla2[Columna1])*1)+1</f>
        <v>11</v>
      </c>
      <c r="N361">
        <f>_xlfn.RANK.EQ(Tabla2[[#This Row],[Columna1]],Tabla2[Columna1],1)</f>
        <v>344</v>
      </c>
      <c r="O361" s="3">
        <f>MAX(P360,Tabla2[[#This Row],[Columna1]])</f>
        <v>40557.89376037661</v>
      </c>
      <c r="P361" s="3">
        <f>O361+Tabla2[[#This Row],[P - Horas]]</f>
        <v>40557.922302043276</v>
      </c>
    </row>
    <row r="362" spans="1:16" x14ac:dyDescent="0.25">
      <c r="A362">
        <v>1000017158</v>
      </c>
      <c r="B362" s="2">
        <v>40554</v>
      </c>
      <c r="C362" s="2">
        <f t="shared" si="20"/>
        <v>40554.625</v>
      </c>
      <c r="D362">
        <v>34</v>
      </c>
      <c r="E362">
        <v>639.54</v>
      </c>
      <c r="F362" t="s">
        <v>16</v>
      </c>
      <c r="G362" t="s">
        <v>18</v>
      </c>
      <c r="H362" s="1" cm="1">
        <f t="array" ref="H362">_xlfn.IFS(F362="Figurado",E362/2600,F362="Mallas",E362/800,F362="Materia Prima",E362*0)/24</f>
        <v>3.3309374999999995E-2</v>
      </c>
      <c r="I362" s="2">
        <f t="shared" si="21"/>
        <v>40555.625</v>
      </c>
      <c r="J362" s="3">
        <f t="shared" si="22"/>
        <v>40554.658309375001</v>
      </c>
      <c r="K362" t="b">
        <f t="shared" si="23"/>
        <v>1</v>
      </c>
      <c r="L362" cm="1">
        <f t="array" ref="L362">SUMPRODUCT((Tabla2[[#This Row],[P - Horas]]&lt;Tabla2[P - Horas])*1,(Tabla2[[#This Row],[Columna1]]=Tabla2[Columna1])*1)+1</f>
        <v>10</v>
      </c>
      <c r="N362">
        <f>_xlfn.RANK.EQ(Tabla2[[#This Row],[Columna1]],Tabla2[Columna1],1)</f>
        <v>344</v>
      </c>
      <c r="O362" s="3">
        <f>MAX(P361,Tabla2[[#This Row],[Columna1]])</f>
        <v>40557.922302043276</v>
      </c>
      <c r="P362" s="3">
        <f>O362+Tabla2[[#This Row],[P - Horas]]</f>
        <v>40557.955611418278</v>
      </c>
    </row>
    <row r="363" spans="1:16" x14ac:dyDescent="0.25">
      <c r="A363">
        <v>1000017152</v>
      </c>
      <c r="B363" s="2">
        <v>40554</v>
      </c>
      <c r="C363" s="2">
        <f t="shared" si="20"/>
        <v>40554.625</v>
      </c>
      <c r="D363">
        <v>4032</v>
      </c>
      <c r="E363">
        <v>4032</v>
      </c>
      <c r="F363" t="s">
        <v>5</v>
      </c>
      <c r="G363" t="s">
        <v>13</v>
      </c>
      <c r="H363" s="1" cm="1">
        <f t="array" ref="H363">_xlfn.IFS(F363="Figurado",E363/2600,F363="Mallas",E363/800,F363="Materia Prima",E363*0)/24</f>
        <v>6.4615384615384616E-2</v>
      </c>
      <c r="I363" s="2">
        <f t="shared" si="21"/>
        <v>40555.625</v>
      </c>
      <c r="J363" s="3">
        <f t="shared" si="22"/>
        <v>40554.689615384617</v>
      </c>
      <c r="K363" t="b">
        <f t="shared" si="23"/>
        <v>1</v>
      </c>
      <c r="L363" cm="1">
        <f t="array" ref="L363">SUMPRODUCT((Tabla2[[#This Row],[P - Horas]]&lt;Tabla2[P - Horas])*1,(Tabla2[[#This Row],[Columna1]]=Tabla2[Columna1])*1)+1</f>
        <v>9</v>
      </c>
      <c r="N363">
        <f>_xlfn.RANK.EQ(Tabla2[[#This Row],[Columna1]],Tabla2[Columna1],1)</f>
        <v>344</v>
      </c>
      <c r="O363" s="3">
        <f>MAX(P362,Tabla2[[#This Row],[Columna1]])</f>
        <v>40557.955611418278</v>
      </c>
      <c r="P363" s="3">
        <f>O363+Tabla2[[#This Row],[P - Horas]]</f>
        <v>40558.020226802895</v>
      </c>
    </row>
    <row r="364" spans="1:16" x14ac:dyDescent="0.25">
      <c r="A364">
        <v>1000017147</v>
      </c>
      <c r="B364" s="2">
        <v>40554</v>
      </c>
      <c r="C364" s="2">
        <f t="shared" si="20"/>
        <v>40554.625</v>
      </c>
      <c r="D364">
        <v>4329.6000000000004</v>
      </c>
      <c r="E364">
        <v>4329.6000000000004</v>
      </c>
      <c r="F364" t="s">
        <v>5</v>
      </c>
      <c r="G364" t="s">
        <v>14</v>
      </c>
      <c r="H364" s="1" cm="1">
        <f t="array" ref="H364">_xlfn.IFS(F364="Figurado",E364/2600,F364="Mallas",E364/800,F364="Materia Prima",E364*0)/24</f>
        <v>6.9384615384615392E-2</v>
      </c>
      <c r="I364" s="2">
        <f t="shared" si="21"/>
        <v>40555.625</v>
      </c>
      <c r="J364" s="3">
        <f t="shared" si="22"/>
        <v>40554.694384615388</v>
      </c>
      <c r="K364" t="b">
        <f t="shared" si="23"/>
        <v>1</v>
      </c>
      <c r="L364" cm="1">
        <f t="array" ref="L364">SUMPRODUCT((Tabla2[[#This Row],[P - Horas]]&lt;Tabla2[P - Horas])*1,(Tabla2[[#This Row],[Columna1]]=Tabla2[Columna1])*1)+1</f>
        <v>8</v>
      </c>
      <c r="N364">
        <f>_xlfn.RANK.EQ(Tabla2[[#This Row],[Columna1]],Tabla2[Columna1],1)</f>
        <v>344</v>
      </c>
      <c r="O364" s="3">
        <f>MAX(P363,Tabla2[[#This Row],[Columna1]])</f>
        <v>40558.020226802895</v>
      </c>
      <c r="P364" s="3">
        <f>O364+Tabla2[[#This Row],[P - Horas]]</f>
        <v>40558.089611418283</v>
      </c>
    </row>
    <row r="365" spans="1:16" x14ac:dyDescent="0.25">
      <c r="A365">
        <v>1000017159</v>
      </c>
      <c r="B365" s="2">
        <v>40554</v>
      </c>
      <c r="C365" s="2">
        <f t="shared" si="20"/>
        <v>40554.625</v>
      </c>
      <c r="D365">
        <v>50</v>
      </c>
      <c r="E365">
        <v>1776.5</v>
      </c>
      <c r="F365" t="s">
        <v>16</v>
      </c>
      <c r="G365" t="s">
        <v>48</v>
      </c>
      <c r="H365" s="1" cm="1">
        <f t="array" ref="H365">_xlfn.IFS(F365="Figurado",E365/2600,F365="Mallas",E365/800,F365="Materia Prima",E365*0)/24</f>
        <v>9.252604166666667E-2</v>
      </c>
      <c r="I365" s="2">
        <f t="shared" si="21"/>
        <v>40555.625</v>
      </c>
      <c r="J365" s="3">
        <f t="shared" si="22"/>
        <v>40554.71752604167</v>
      </c>
      <c r="K365" t="b">
        <f t="shared" si="23"/>
        <v>1</v>
      </c>
      <c r="L365" cm="1">
        <f t="array" ref="L365">SUMPRODUCT((Tabla2[[#This Row],[P - Horas]]&lt;Tabla2[P - Horas])*1,(Tabla2[[#This Row],[Columna1]]=Tabla2[Columna1])*1)+1</f>
        <v>7</v>
      </c>
      <c r="N365">
        <f>_xlfn.RANK.EQ(Tabla2[[#This Row],[Columna1]],Tabla2[Columna1],1)</f>
        <v>344</v>
      </c>
      <c r="O365" s="3">
        <f>MAX(P364,Tabla2[[#This Row],[Columna1]])</f>
        <v>40558.089611418283</v>
      </c>
      <c r="P365" s="3">
        <f>O365+Tabla2[[#This Row],[P - Horas]]</f>
        <v>40558.182137459953</v>
      </c>
    </row>
    <row r="366" spans="1:16" x14ac:dyDescent="0.25">
      <c r="A366">
        <v>1000017157</v>
      </c>
      <c r="B366" s="2">
        <v>40554</v>
      </c>
      <c r="C366" s="2">
        <f t="shared" si="20"/>
        <v>40554.625</v>
      </c>
      <c r="D366">
        <v>1921</v>
      </c>
      <c r="E366">
        <v>1896.24</v>
      </c>
      <c r="F366" t="s">
        <v>16</v>
      </c>
      <c r="G366" t="s">
        <v>23</v>
      </c>
      <c r="H366" s="1" cm="1">
        <f t="array" ref="H366">_xlfn.IFS(F366="Figurado",E366/2600,F366="Mallas",E366/800,F366="Materia Prima",E366*0)/24</f>
        <v>9.8762499999999989E-2</v>
      </c>
      <c r="I366" s="2">
        <f t="shared" si="21"/>
        <v>40555.625</v>
      </c>
      <c r="J366" s="3">
        <f t="shared" si="22"/>
        <v>40554.723762499998</v>
      </c>
      <c r="K366" t="b">
        <f t="shared" si="23"/>
        <v>1</v>
      </c>
      <c r="L366" cm="1">
        <f t="array" ref="L366">SUMPRODUCT((Tabla2[[#This Row],[P - Horas]]&lt;Tabla2[P - Horas])*1,(Tabla2[[#This Row],[Columna1]]=Tabla2[Columna1])*1)+1</f>
        <v>6</v>
      </c>
      <c r="N366">
        <f>_xlfn.RANK.EQ(Tabla2[[#This Row],[Columna1]],Tabla2[Columna1],1)</f>
        <v>344</v>
      </c>
      <c r="O366" s="3">
        <f>MAX(P365,Tabla2[[#This Row],[Columna1]])</f>
        <v>40558.182137459953</v>
      </c>
      <c r="P366" s="3">
        <f>O366+Tabla2[[#This Row],[P - Horas]]</f>
        <v>40558.280899959951</v>
      </c>
    </row>
    <row r="367" spans="1:16" x14ac:dyDescent="0.25">
      <c r="A367">
        <v>1000017160</v>
      </c>
      <c r="B367" s="2">
        <v>40554</v>
      </c>
      <c r="C367" s="2">
        <f t="shared" si="20"/>
        <v>40554.625</v>
      </c>
      <c r="D367">
        <v>8937.9</v>
      </c>
      <c r="E367">
        <v>8937.9</v>
      </c>
      <c r="F367" t="s">
        <v>5</v>
      </c>
      <c r="G367" t="s">
        <v>13</v>
      </c>
      <c r="H367" s="1" cm="1">
        <f t="array" ref="H367">_xlfn.IFS(F367="Figurado",E367/2600,F367="Mallas",E367/800,F367="Materia Prima",E367*0)/24</f>
        <v>0.14323557692307692</v>
      </c>
      <c r="I367" s="2">
        <f t="shared" si="21"/>
        <v>40555.625</v>
      </c>
      <c r="J367" s="3">
        <f t="shared" si="22"/>
        <v>40554.768235576921</v>
      </c>
      <c r="K367" t="b">
        <f t="shared" si="23"/>
        <v>1</v>
      </c>
      <c r="L367" cm="1">
        <f t="array" ref="L367">SUMPRODUCT((Tabla2[[#This Row],[P - Horas]]&lt;Tabla2[P - Horas])*1,(Tabla2[[#This Row],[Columna1]]=Tabla2[Columna1])*1)+1</f>
        <v>5</v>
      </c>
      <c r="N367">
        <f>_xlfn.RANK.EQ(Tabla2[[#This Row],[Columna1]],Tabla2[Columna1],1)</f>
        <v>344</v>
      </c>
      <c r="O367" s="3">
        <f>MAX(P366,Tabla2[[#This Row],[Columna1]])</f>
        <v>40558.280899959951</v>
      </c>
      <c r="P367" s="3">
        <f>O367+Tabla2[[#This Row],[P - Horas]]</f>
        <v>40558.424135536872</v>
      </c>
    </row>
    <row r="368" spans="1:16" x14ac:dyDescent="0.25">
      <c r="A368">
        <v>1000017145</v>
      </c>
      <c r="B368" s="2">
        <v>40554</v>
      </c>
      <c r="C368" s="2">
        <f t="shared" si="20"/>
        <v>40554.625</v>
      </c>
      <c r="D368">
        <v>9086.7000000000007</v>
      </c>
      <c r="E368">
        <v>9086.7000000000007</v>
      </c>
      <c r="F368" t="s">
        <v>5</v>
      </c>
      <c r="G368" t="s">
        <v>8</v>
      </c>
      <c r="H368" s="1" cm="1">
        <f t="array" ref="H368">_xlfn.IFS(F368="Figurado",E368/2600,F368="Mallas",E368/800,F368="Materia Prima",E368*0)/24</f>
        <v>0.14562019230769233</v>
      </c>
      <c r="I368" s="2">
        <f t="shared" si="21"/>
        <v>40555.625</v>
      </c>
      <c r="J368" s="3">
        <f t="shared" si="22"/>
        <v>40554.770620192307</v>
      </c>
      <c r="K368" t="b">
        <f t="shared" si="23"/>
        <v>1</v>
      </c>
      <c r="L368" cm="1">
        <f t="array" ref="L368">SUMPRODUCT((Tabla2[[#This Row],[P - Horas]]&lt;Tabla2[P - Horas])*1,(Tabla2[[#This Row],[Columna1]]=Tabla2[Columna1])*1)+1</f>
        <v>4</v>
      </c>
      <c r="N368">
        <f>_xlfn.RANK.EQ(Tabla2[[#This Row],[Columna1]],Tabla2[Columna1],1)</f>
        <v>344</v>
      </c>
      <c r="O368" s="3">
        <f>MAX(P367,Tabla2[[#This Row],[Columna1]])</f>
        <v>40558.424135536872</v>
      </c>
      <c r="P368" s="3">
        <f>O368+Tabla2[[#This Row],[P - Horas]]</f>
        <v>40558.569755729179</v>
      </c>
    </row>
    <row r="369" spans="1:16" x14ac:dyDescent="0.25">
      <c r="A369">
        <v>1000017140</v>
      </c>
      <c r="B369" s="2">
        <v>40554</v>
      </c>
      <c r="C369" s="2">
        <f t="shared" si="20"/>
        <v>40554.625</v>
      </c>
      <c r="D369">
        <v>10518</v>
      </c>
      <c r="E369">
        <v>10518</v>
      </c>
      <c r="F369" t="s">
        <v>5</v>
      </c>
      <c r="G369" t="s">
        <v>9</v>
      </c>
      <c r="H369" s="1" cm="1">
        <f t="array" ref="H369">_xlfn.IFS(F369="Figurado",E369/2600,F369="Mallas",E369/800,F369="Materia Prima",E369*0)/24</f>
        <v>0.16855769230769233</v>
      </c>
      <c r="I369" s="2">
        <f t="shared" si="21"/>
        <v>40555.625</v>
      </c>
      <c r="J369" s="3">
        <f t="shared" si="22"/>
        <v>40554.793557692305</v>
      </c>
      <c r="K369" t="b">
        <f t="shared" si="23"/>
        <v>1</v>
      </c>
      <c r="L369" cm="1">
        <f t="array" ref="L369">SUMPRODUCT((Tabla2[[#This Row],[P - Horas]]&lt;Tabla2[P - Horas])*1,(Tabla2[[#This Row],[Columna1]]=Tabla2[Columna1])*1)+1</f>
        <v>3</v>
      </c>
      <c r="N369">
        <f>_xlfn.RANK.EQ(Tabla2[[#This Row],[Columna1]],Tabla2[Columna1],1)</f>
        <v>344</v>
      </c>
      <c r="O369" s="3">
        <f>MAX(P368,Tabla2[[#This Row],[Columna1]])</f>
        <v>40558.569755729179</v>
      </c>
      <c r="P369" s="3">
        <f>O369+Tabla2[[#This Row],[P - Horas]]</f>
        <v>40558.738313421483</v>
      </c>
    </row>
    <row r="370" spans="1:16" x14ac:dyDescent="0.25">
      <c r="A370">
        <v>1000017146</v>
      </c>
      <c r="B370" s="2">
        <v>40554</v>
      </c>
      <c r="C370" s="2">
        <f t="shared" si="20"/>
        <v>40554.625</v>
      </c>
      <c r="D370">
        <v>11214.3</v>
      </c>
      <c r="E370">
        <v>11214.3</v>
      </c>
      <c r="F370" t="s">
        <v>5</v>
      </c>
      <c r="G370" t="s">
        <v>8</v>
      </c>
      <c r="H370" s="1" cm="1">
        <f t="array" ref="H370">_xlfn.IFS(F370="Figurado",E370/2600,F370="Mallas",E370/800,F370="Materia Prima",E370*0)/24</f>
        <v>0.17971634615384613</v>
      </c>
      <c r="I370" s="2">
        <f t="shared" si="21"/>
        <v>40555.625</v>
      </c>
      <c r="J370" s="3">
        <f t="shared" si="22"/>
        <v>40554.804716346152</v>
      </c>
      <c r="K370" t="b">
        <f t="shared" si="23"/>
        <v>1</v>
      </c>
      <c r="L370" cm="1">
        <f t="array" ref="L370">SUMPRODUCT((Tabla2[[#This Row],[P - Horas]]&lt;Tabla2[P - Horas])*1,(Tabla2[[#This Row],[Columna1]]=Tabla2[Columna1])*1)+1</f>
        <v>2</v>
      </c>
      <c r="N370">
        <f>_xlfn.RANK.EQ(Tabla2[[#This Row],[Columna1]],Tabla2[Columna1],1)</f>
        <v>344</v>
      </c>
      <c r="O370" s="3">
        <f>MAX(P369,Tabla2[[#This Row],[Columna1]])</f>
        <v>40558.738313421483</v>
      </c>
      <c r="P370" s="3">
        <f>O370+Tabla2[[#This Row],[P - Horas]]</f>
        <v>40558.918029767636</v>
      </c>
    </row>
    <row r="371" spans="1:16" x14ac:dyDescent="0.25">
      <c r="A371">
        <v>1000017141</v>
      </c>
      <c r="B371" s="2">
        <v>40554</v>
      </c>
      <c r="C371" s="2">
        <f t="shared" si="20"/>
        <v>40554.625</v>
      </c>
      <c r="D371">
        <v>11560</v>
      </c>
      <c r="E371">
        <v>11560</v>
      </c>
      <c r="F371" t="s">
        <v>5</v>
      </c>
      <c r="G371" t="s">
        <v>9</v>
      </c>
      <c r="H371" s="1" cm="1">
        <f t="array" ref="H371">_xlfn.IFS(F371="Figurado",E371/2600,F371="Mallas",E371/800,F371="Materia Prima",E371*0)/24</f>
        <v>0.18525641025641026</v>
      </c>
      <c r="I371" s="2">
        <f t="shared" si="21"/>
        <v>40555.625</v>
      </c>
      <c r="J371" s="3">
        <f t="shared" si="22"/>
        <v>40554.810256410259</v>
      </c>
      <c r="K371" t="b">
        <f t="shared" si="23"/>
        <v>1</v>
      </c>
      <c r="L371" cm="1">
        <f t="array" ref="L371">SUMPRODUCT((Tabla2[[#This Row],[P - Horas]]&lt;Tabla2[P - Horas])*1,(Tabla2[[#This Row],[Columna1]]=Tabla2[Columna1])*1)+1</f>
        <v>1</v>
      </c>
      <c r="N371">
        <f>_xlfn.RANK.EQ(Tabla2[[#This Row],[Columna1]],Tabla2[Columna1],1)</f>
        <v>344</v>
      </c>
      <c r="O371" s="3">
        <f>MAX(P370,Tabla2[[#This Row],[Columna1]])</f>
        <v>40558.918029767636</v>
      </c>
      <c r="P371" s="3">
        <f>O371+Tabla2[[#This Row],[P - Horas]]</f>
        <v>40559.103286177895</v>
      </c>
    </row>
    <row r="372" spans="1:16" x14ac:dyDescent="0.25">
      <c r="A372">
        <v>1000017189</v>
      </c>
      <c r="B372" s="2">
        <v>40555</v>
      </c>
      <c r="C372" s="2">
        <f t="shared" si="20"/>
        <v>40555.625</v>
      </c>
      <c r="D372">
        <v>288</v>
      </c>
      <c r="E372">
        <v>288</v>
      </c>
      <c r="F372" t="s">
        <v>10</v>
      </c>
      <c r="G372" t="s">
        <v>15</v>
      </c>
      <c r="H372" s="1" cm="1">
        <f t="array" ref="H372">_xlfn.IFS(F372="Figurado",E372/2600,F372="Mallas",E372/800,F372="Materia Prima",E372*0)/24</f>
        <v>0</v>
      </c>
      <c r="I372" s="2">
        <f t="shared" si="21"/>
        <v>40556.625</v>
      </c>
      <c r="J372" s="3">
        <f t="shared" si="22"/>
        <v>40555.625</v>
      </c>
      <c r="K372" t="b">
        <f t="shared" si="23"/>
        <v>1</v>
      </c>
      <c r="L372" cm="1">
        <f t="array" ref="L372">SUMPRODUCT((Tabla2[[#This Row],[P - Horas]]&lt;Tabla2[P - Horas])*1,(Tabla2[[#This Row],[Columna1]]=Tabla2[Columna1])*1)+1</f>
        <v>49</v>
      </c>
      <c r="N372">
        <f>_xlfn.RANK.EQ(Tabla2[[#This Row],[Columna1]],Tabla2[Columna1],1)</f>
        <v>371</v>
      </c>
      <c r="O372" s="3">
        <f>MAX(P371,Tabla2[[#This Row],[Columna1]])</f>
        <v>40559.103286177895</v>
      </c>
      <c r="P372" s="3">
        <f>O372+Tabla2[[#This Row],[P - Horas]]</f>
        <v>40559.103286177895</v>
      </c>
    </row>
    <row r="373" spans="1:16" x14ac:dyDescent="0.25">
      <c r="A373">
        <v>1000017174</v>
      </c>
      <c r="B373" s="2">
        <v>40555</v>
      </c>
      <c r="C373" s="2">
        <f t="shared" si="20"/>
        <v>40555.625</v>
      </c>
      <c r="D373">
        <v>6</v>
      </c>
      <c r="E373">
        <v>6</v>
      </c>
      <c r="F373" t="s">
        <v>5</v>
      </c>
      <c r="G373" t="s">
        <v>26</v>
      </c>
      <c r="H373" s="1" cm="1">
        <f t="array" ref="H373">_xlfn.IFS(F373="Figurado",E373/2600,F373="Mallas",E373/800,F373="Materia Prima",E373*0)/24</f>
        <v>9.6153846153846167E-5</v>
      </c>
      <c r="I373" s="2">
        <f t="shared" si="21"/>
        <v>40556.625</v>
      </c>
      <c r="J373" s="3">
        <f t="shared" si="22"/>
        <v>40555.625096153846</v>
      </c>
      <c r="K373" t="b">
        <f t="shared" si="23"/>
        <v>1</v>
      </c>
      <c r="L373" cm="1">
        <f t="array" ref="L373">SUMPRODUCT((Tabla2[[#This Row],[P - Horas]]&lt;Tabla2[P - Horas])*1,(Tabla2[[#This Row],[Columna1]]=Tabla2[Columna1])*1)+1</f>
        <v>48</v>
      </c>
      <c r="N373">
        <f>_xlfn.RANK.EQ(Tabla2[[#This Row],[Columna1]],Tabla2[Columna1],1)</f>
        <v>371</v>
      </c>
      <c r="O373" s="3">
        <f>MAX(P372,Tabla2[[#This Row],[Columna1]])</f>
        <v>40559.103286177895</v>
      </c>
      <c r="P373" s="3">
        <f>O373+Tabla2[[#This Row],[P - Horas]]</f>
        <v>40559.103382331741</v>
      </c>
    </row>
    <row r="374" spans="1:16" x14ac:dyDescent="0.25">
      <c r="A374">
        <v>1000017189</v>
      </c>
      <c r="B374" s="2">
        <v>40555</v>
      </c>
      <c r="C374" s="2">
        <f t="shared" si="20"/>
        <v>40555.625</v>
      </c>
      <c r="D374">
        <v>6.1</v>
      </c>
      <c r="E374">
        <v>6.1</v>
      </c>
      <c r="F374" t="s">
        <v>5</v>
      </c>
      <c r="G374" t="s">
        <v>26</v>
      </c>
      <c r="H374" s="1" cm="1">
        <f t="array" ref="H374">_xlfn.IFS(F374="Figurado",E374/2600,F374="Mallas",E374/800,F374="Materia Prima",E374*0)/24</f>
        <v>9.7756410256410241E-5</v>
      </c>
      <c r="I374" s="2">
        <f t="shared" si="21"/>
        <v>40556.625</v>
      </c>
      <c r="J374" s="3">
        <f t="shared" si="22"/>
        <v>40555.625097756412</v>
      </c>
      <c r="K374" t="b">
        <f t="shared" si="23"/>
        <v>1</v>
      </c>
      <c r="L374" cm="1">
        <f t="array" ref="L374">SUMPRODUCT((Tabla2[[#This Row],[P - Horas]]&lt;Tabla2[P - Horas])*1,(Tabla2[[#This Row],[Columna1]]=Tabla2[Columna1])*1)+1</f>
        <v>47</v>
      </c>
      <c r="N374">
        <f>_xlfn.RANK.EQ(Tabla2[[#This Row],[Columna1]],Tabla2[Columna1],1)</f>
        <v>371</v>
      </c>
      <c r="O374" s="3">
        <f>MAX(P373,Tabla2[[#This Row],[Columna1]])</f>
        <v>40559.103382331741</v>
      </c>
      <c r="P374" s="3">
        <f>O374+Tabla2[[#This Row],[P - Horas]]</f>
        <v>40559.103480088153</v>
      </c>
    </row>
    <row r="375" spans="1:16" x14ac:dyDescent="0.25">
      <c r="A375">
        <v>1000017185</v>
      </c>
      <c r="B375" s="2">
        <v>40555</v>
      </c>
      <c r="C375" s="2">
        <f t="shared" si="20"/>
        <v>40555.625</v>
      </c>
      <c r="D375">
        <v>11.4</v>
      </c>
      <c r="E375">
        <v>11.4</v>
      </c>
      <c r="F375" t="s">
        <v>5</v>
      </c>
      <c r="G375" t="s">
        <v>26</v>
      </c>
      <c r="H375" s="1" cm="1">
        <f t="array" ref="H375">_xlfn.IFS(F375="Figurado",E375/2600,F375="Mallas",E375/800,F375="Materia Prima",E375*0)/24</f>
        <v>1.8269230769230767E-4</v>
      </c>
      <c r="I375" s="2">
        <f t="shared" si="21"/>
        <v>40556.625</v>
      </c>
      <c r="J375" s="3">
        <f t="shared" si="22"/>
        <v>40555.625182692311</v>
      </c>
      <c r="K375" t="b">
        <f t="shared" si="23"/>
        <v>1</v>
      </c>
      <c r="L375" cm="1">
        <f t="array" ref="L375">SUMPRODUCT((Tabla2[[#This Row],[P - Horas]]&lt;Tabla2[P - Horas])*1,(Tabla2[[#This Row],[Columna1]]=Tabla2[Columna1])*1)+1</f>
        <v>46</v>
      </c>
      <c r="N375">
        <f>_xlfn.RANK.EQ(Tabla2[[#This Row],[Columna1]],Tabla2[Columna1],1)</f>
        <v>371</v>
      </c>
      <c r="O375" s="3">
        <f>MAX(P374,Tabla2[[#This Row],[Columna1]])</f>
        <v>40559.103480088153</v>
      </c>
      <c r="P375" s="3">
        <f>O375+Tabla2[[#This Row],[P - Horas]]</f>
        <v>40559.103662780464</v>
      </c>
    </row>
    <row r="376" spans="1:16" x14ac:dyDescent="0.25">
      <c r="A376">
        <v>1000017178</v>
      </c>
      <c r="B376" s="2">
        <v>40555</v>
      </c>
      <c r="C376" s="2">
        <f t="shared" si="20"/>
        <v>40555.625</v>
      </c>
      <c r="D376">
        <v>13</v>
      </c>
      <c r="E376">
        <v>13</v>
      </c>
      <c r="F376" t="s">
        <v>5</v>
      </c>
      <c r="G376" t="s">
        <v>26</v>
      </c>
      <c r="H376" s="1" cm="1">
        <f t="array" ref="H376">_xlfn.IFS(F376="Figurado",E376/2600,F376="Mallas",E376/800,F376="Materia Prima",E376*0)/24</f>
        <v>2.0833333333333335E-4</v>
      </c>
      <c r="I376" s="2">
        <f t="shared" si="21"/>
        <v>40556.625</v>
      </c>
      <c r="J376" s="3">
        <f t="shared" si="22"/>
        <v>40555.625208333331</v>
      </c>
      <c r="K376" t="b">
        <f t="shared" si="23"/>
        <v>1</v>
      </c>
      <c r="L376" cm="1">
        <f t="array" ref="L376">SUMPRODUCT((Tabla2[[#This Row],[P - Horas]]&lt;Tabla2[P - Horas])*1,(Tabla2[[#This Row],[Columna1]]=Tabla2[Columna1])*1)+1</f>
        <v>45</v>
      </c>
      <c r="N376">
        <f>_xlfn.RANK.EQ(Tabla2[[#This Row],[Columna1]],Tabla2[Columna1],1)</f>
        <v>371</v>
      </c>
      <c r="O376" s="3">
        <f>MAX(P375,Tabla2[[#This Row],[Columna1]])</f>
        <v>40559.103662780464</v>
      </c>
      <c r="P376" s="3">
        <f>O376+Tabla2[[#This Row],[P - Horas]]</f>
        <v>40559.103871113795</v>
      </c>
    </row>
    <row r="377" spans="1:16" x14ac:dyDescent="0.25">
      <c r="A377">
        <v>1000017182</v>
      </c>
      <c r="B377" s="2">
        <v>40555</v>
      </c>
      <c r="C377" s="2">
        <f t="shared" si="20"/>
        <v>40555.625</v>
      </c>
      <c r="D377">
        <v>16.100000000000001</v>
      </c>
      <c r="E377">
        <v>16.100000000000001</v>
      </c>
      <c r="F377" t="s">
        <v>5</v>
      </c>
      <c r="G377" t="s">
        <v>26</v>
      </c>
      <c r="H377" s="1" cm="1">
        <f t="array" ref="H377">_xlfn.IFS(F377="Figurado",E377/2600,F377="Mallas",E377/800,F377="Materia Prima",E377*0)/24</f>
        <v>2.5801282051282057E-4</v>
      </c>
      <c r="I377" s="2">
        <f t="shared" si="21"/>
        <v>40556.625</v>
      </c>
      <c r="J377" s="3">
        <f t="shared" si="22"/>
        <v>40555.62525801282</v>
      </c>
      <c r="K377" t="b">
        <f t="shared" si="23"/>
        <v>1</v>
      </c>
      <c r="L377" cm="1">
        <f t="array" ref="L377">SUMPRODUCT((Tabla2[[#This Row],[P - Horas]]&lt;Tabla2[P - Horas])*1,(Tabla2[[#This Row],[Columna1]]=Tabla2[Columna1])*1)+1</f>
        <v>44</v>
      </c>
      <c r="N377">
        <f>_xlfn.RANK.EQ(Tabla2[[#This Row],[Columna1]],Tabla2[Columna1],1)</f>
        <v>371</v>
      </c>
      <c r="O377" s="3">
        <f>MAX(P376,Tabla2[[#This Row],[Columna1]])</f>
        <v>40559.103871113795</v>
      </c>
      <c r="P377" s="3">
        <f>O377+Tabla2[[#This Row],[P - Horas]]</f>
        <v>40559.104129126616</v>
      </c>
    </row>
    <row r="378" spans="1:16" x14ac:dyDescent="0.25">
      <c r="A378">
        <v>1000017171</v>
      </c>
      <c r="B378" s="2">
        <v>40555</v>
      </c>
      <c r="C378" s="2">
        <f t="shared" si="20"/>
        <v>40555.625</v>
      </c>
      <c r="D378">
        <v>21</v>
      </c>
      <c r="E378">
        <v>21</v>
      </c>
      <c r="F378" t="s">
        <v>5</v>
      </c>
      <c r="G378" t="s">
        <v>26</v>
      </c>
      <c r="H378" s="1" cm="1">
        <f t="array" ref="H378">_xlfn.IFS(F378="Figurado",E378/2600,F378="Mallas",E378/800,F378="Materia Prima",E378*0)/24</f>
        <v>3.3653846153846152E-4</v>
      </c>
      <c r="I378" s="2">
        <f t="shared" si="21"/>
        <v>40556.625</v>
      </c>
      <c r="J378" s="3">
        <f t="shared" si="22"/>
        <v>40555.625336538462</v>
      </c>
      <c r="K378" t="b">
        <f t="shared" si="23"/>
        <v>1</v>
      </c>
      <c r="L378" cm="1">
        <f t="array" ref="L378">SUMPRODUCT((Tabla2[[#This Row],[P - Horas]]&lt;Tabla2[P - Horas])*1,(Tabla2[[#This Row],[Columna1]]=Tabla2[Columna1])*1)+1</f>
        <v>43</v>
      </c>
      <c r="N378">
        <f>_xlfn.RANK.EQ(Tabla2[[#This Row],[Columna1]],Tabla2[Columna1],1)</f>
        <v>371</v>
      </c>
      <c r="O378" s="3">
        <f>MAX(P377,Tabla2[[#This Row],[Columna1]])</f>
        <v>40559.104129126616</v>
      </c>
      <c r="P378" s="3">
        <f>O378+Tabla2[[#This Row],[P - Horas]]</f>
        <v>40559.104465665077</v>
      </c>
    </row>
    <row r="379" spans="1:16" x14ac:dyDescent="0.25">
      <c r="A379">
        <v>1000017178</v>
      </c>
      <c r="B379" s="2">
        <v>40555</v>
      </c>
      <c r="C379" s="2">
        <f t="shared" si="20"/>
        <v>40555.625</v>
      </c>
      <c r="D379">
        <v>21.8</v>
      </c>
      <c r="E379">
        <v>21.8</v>
      </c>
      <c r="F379" t="s">
        <v>5</v>
      </c>
      <c r="G379" t="s">
        <v>6</v>
      </c>
      <c r="H379" s="1" cm="1">
        <f t="array" ref="H379">_xlfn.IFS(F379="Figurado",E379/2600,F379="Mallas",E379/800,F379="Materia Prima",E379*0)/24</f>
        <v>3.4935897435897433E-4</v>
      </c>
      <c r="I379" s="2">
        <f t="shared" si="21"/>
        <v>40556.625</v>
      </c>
      <c r="J379" s="3">
        <f t="shared" si="22"/>
        <v>40555.625349358976</v>
      </c>
      <c r="K379" t="b">
        <f t="shared" si="23"/>
        <v>1</v>
      </c>
      <c r="L379" cm="1">
        <f t="array" ref="L379">SUMPRODUCT((Tabla2[[#This Row],[P - Horas]]&lt;Tabla2[P - Horas])*1,(Tabla2[[#This Row],[Columna1]]=Tabla2[Columna1])*1)+1</f>
        <v>42</v>
      </c>
      <c r="N379">
        <f>_xlfn.RANK.EQ(Tabla2[[#This Row],[Columna1]],Tabla2[Columna1],1)</f>
        <v>371</v>
      </c>
      <c r="O379" s="3">
        <f>MAX(P378,Tabla2[[#This Row],[Columna1]])</f>
        <v>40559.104465665077</v>
      </c>
      <c r="P379" s="3">
        <f>O379+Tabla2[[#This Row],[P - Horas]]</f>
        <v>40559.104815024053</v>
      </c>
    </row>
    <row r="380" spans="1:16" x14ac:dyDescent="0.25">
      <c r="A380">
        <v>1000017183</v>
      </c>
      <c r="B380" s="2">
        <v>40555</v>
      </c>
      <c r="C380" s="2">
        <f t="shared" si="20"/>
        <v>40555.625</v>
      </c>
      <c r="D380">
        <v>33.799999999999997</v>
      </c>
      <c r="E380">
        <v>33.799999999999997</v>
      </c>
      <c r="F380" t="s">
        <v>5</v>
      </c>
      <c r="G380" t="s">
        <v>7</v>
      </c>
      <c r="H380" s="1" cm="1">
        <f t="array" ref="H380">_xlfn.IFS(F380="Figurado",E380/2600,F380="Mallas",E380/800,F380="Materia Prima",E380*0)/24</f>
        <v>5.4166666666666664E-4</v>
      </c>
      <c r="I380" s="2">
        <f t="shared" si="21"/>
        <v>40556.625</v>
      </c>
      <c r="J380" s="3">
        <f t="shared" si="22"/>
        <v>40555.625541666668</v>
      </c>
      <c r="K380" t="b">
        <f t="shared" si="23"/>
        <v>1</v>
      </c>
      <c r="L380" cm="1">
        <f t="array" ref="L380">SUMPRODUCT((Tabla2[[#This Row],[P - Horas]]&lt;Tabla2[P - Horas])*1,(Tabla2[[#This Row],[Columna1]]=Tabla2[Columna1])*1)+1</f>
        <v>41</v>
      </c>
      <c r="N380">
        <f>_xlfn.RANK.EQ(Tabla2[[#This Row],[Columna1]],Tabla2[Columna1],1)</f>
        <v>371</v>
      </c>
      <c r="O380" s="3">
        <f>MAX(P379,Tabla2[[#This Row],[Columna1]])</f>
        <v>40559.104815024053</v>
      </c>
      <c r="P380" s="3">
        <f>O380+Tabla2[[#This Row],[P - Horas]]</f>
        <v>40559.105356690721</v>
      </c>
    </row>
    <row r="381" spans="1:16" x14ac:dyDescent="0.25">
      <c r="A381">
        <v>1000017183</v>
      </c>
      <c r="B381" s="2">
        <v>40555</v>
      </c>
      <c r="C381" s="2">
        <f t="shared" si="20"/>
        <v>40555.625</v>
      </c>
      <c r="D381">
        <v>37.6</v>
      </c>
      <c r="E381">
        <v>37.6</v>
      </c>
      <c r="F381" t="s">
        <v>5</v>
      </c>
      <c r="G381" t="s">
        <v>26</v>
      </c>
      <c r="H381" s="1" cm="1">
        <f t="array" ref="H381">_xlfn.IFS(F381="Figurado",E381/2600,F381="Mallas",E381/800,F381="Materia Prima",E381*0)/24</f>
        <v>6.025641025641026E-4</v>
      </c>
      <c r="I381" s="2">
        <f t="shared" si="21"/>
        <v>40556.625</v>
      </c>
      <c r="J381" s="3">
        <f t="shared" si="22"/>
        <v>40555.625602564105</v>
      </c>
      <c r="K381" t="b">
        <f t="shared" si="23"/>
        <v>1</v>
      </c>
      <c r="L381" cm="1">
        <f t="array" ref="L381">SUMPRODUCT((Tabla2[[#This Row],[P - Horas]]&lt;Tabla2[P - Horas])*1,(Tabla2[[#This Row],[Columna1]]=Tabla2[Columna1])*1)+1</f>
        <v>40</v>
      </c>
      <c r="N381">
        <f>_xlfn.RANK.EQ(Tabla2[[#This Row],[Columna1]],Tabla2[Columna1],1)</f>
        <v>371</v>
      </c>
      <c r="O381" s="3">
        <f>MAX(P380,Tabla2[[#This Row],[Columna1]])</f>
        <v>40559.105356690721</v>
      </c>
      <c r="P381" s="3">
        <f>O381+Tabla2[[#This Row],[P - Horas]]</f>
        <v>40559.105959254826</v>
      </c>
    </row>
    <row r="382" spans="1:16" x14ac:dyDescent="0.25">
      <c r="A382">
        <v>1000017184</v>
      </c>
      <c r="B382" s="2">
        <v>40555</v>
      </c>
      <c r="C382" s="2">
        <f t="shared" si="20"/>
        <v>40555.625</v>
      </c>
      <c r="D382">
        <v>50.4</v>
      </c>
      <c r="E382">
        <v>50.4</v>
      </c>
      <c r="F382" t="s">
        <v>5</v>
      </c>
      <c r="G382" t="s">
        <v>26</v>
      </c>
      <c r="H382" s="1" cm="1">
        <f t="array" ref="H382">_xlfn.IFS(F382="Figurado",E382/2600,F382="Mallas",E382/800,F382="Materia Prima",E382*0)/24</f>
        <v>8.0769230769230777E-4</v>
      </c>
      <c r="I382" s="2">
        <f t="shared" si="21"/>
        <v>40556.625</v>
      </c>
      <c r="J382" s="3">
        <f t="shared" si="22"/>
        <v>40555.625807692304</v>
      </c>
      <c r="K382" t="b">
        <f t="shared" si="23"/>
        <v>1</v>
      </c>
      <c r="L382" cm="1">
        <f t="array" ref="L382">SUMPRODUCT((Tabla2[[#This Row],[P - Horas]]&lt;Tabla2[P - Horas])*1,(Tabla2[[#This Row],[Columna1]]=Tabla2[Columna1])*1)+1</f>
        <v>39</v>
      </c>
      <c r="N382">
        <f>_xlfn.RANK.EQ(Tabla2[[#This Row],[Columna1]],Tabla2[Columna1],1)</f>
        <v>371</v>
      </c>
      <c r="O382" s="3">
        <f>MAX(P381,Tabla2[[#This Row],[Columna1]])</f>
        <v>40559.105959254826</v>
      </c>
      <c r="P382" s="3">
        <f>O382+Tabla2[[#This Row],[P - Horas]]</f>
        <v>40559.10676694713</v>
      </c>
    </row>
    <row r="383" spans="1:16" x14ac:dyDescent="0.25">
      <c r="A383">
        <v>1000017180</v>
      </c>
      <c r="B383" s="2">
        <v>40555</v>
      </c>
      <c r="C383" s="2">
        <f t="shared" si="20"/>
        <v>40555.625</v>
      </c>
      <c r="D383">
        <v>54.8</v>
      </c>
      <c r="E383">
        <v>54.8</v>
      </c>
      <c r="F383" t="s">
        <v>5</v>
      </c>
      <c r="G383" t="s">
        <v>26</v>
      </c>
      <c r="H383" s="1" cm="1">
        <f t="array" ref="H383">_xlfn.IFS(F383="Figurado",E383/2600,F383="Mallas",E383/800,F383="Materia Prima",E383*0)/24</f>
        <v>8.7820512820512822E-4</v>
      </c>
      <c r="I383" s="2">
        <f t="shared" si="21"/>
        <v>40556.625</v>
      </c>
      <c r="J383" s="3">
        <f t="shared" si="22"/>
        <v>40555.62587820513</v>
      </c>
      <c r="K383" t="b">
        <f t="shared" si="23"/>
        <v>1</v>
      </c>
      <c r="L383" cm="1">
        <f t="array" ref="L383">SUMPRODUCT((Tabla2[[#This Row],[P - Horas]]&lt;Tabla2[P - Horas])*1,(Tabla2[[#This Row],[Columna1]]=Tabla2[Columna1])*1)+1</f>
        <v>38</v>
      </c>
      <c r="N383">
        <f>_xlfn.RANK.EQ(Tabla2[[#This Row],[Columna1]],Tabla2[Columna1],1)</f>
        <v>371</v>
      </c>
      <c r="O383" s="3">
        <f>MAX(P382,Tabla2[[#This Row],[Columna1]])</f>
        <v>40559.10676694713</v>
      </c>
      <c r="P383" s="3">
        <f>O383+Tabla2[[#This Row],[P - Horas]]</f>
        <v>40559.10764515226</v>
      </c>
    </row>
    <row r="384" spans="1:16" x14ac:dyDescent="0.25">
      <c r="A384">
        <v>1000017177</v>
      </c>
      <c r="B384" s="2">
        <v>40555</v>
      </c>
      <c r="C384" s="2">
        <f t="shared" si="20"/>
        <v>40555.625</v>
      </c>
      <c r="D384">
        <v>70.599999999999994</v>
      </c>
      <c r="E384">
        <v>70.599999999999994</v>
      </c>
      <c r="F384" t="s">
        <v>5</v>
      </c>
      <c r="G384" t="s">
        <v>26</v>
      </c>
      <c r="H384" s="1" cm="1">
        <f t="array" ref="H384">_xlfn.IFS(F384="Figurado",E384/2600,F384="Mallas",E384/800,F384="Materia Prima",E384*0)/24</f>
        <v>1.1314102564102563E-3</v>
      </c>
      <c r="I384" s="2">
        <f t="shared" si="21"/>
        <v>40556.625</v>
      </c>
      <c r="J384" s="3">
        <f t="shared" si="22"/>
        <v>40555.626131410259</v>
      </c>
      <c r="K384" t="b">
        <f t="shared" si="23"/>
        <v>1</v>
      </c>
      <c r="L384" cm="1">
        <f t="array" ref="L384">SUMPRODUCT((Tabla2[[#This Row],[P - Horas]]&lt;Tabla2[P - Horas])*1,(Tabla2[[#This Row],[Columna1]]=Tabla2[Columna1])*1)+1</f>
        <v>37</v>
      </c>
      <c r="N384">
        <f>_xlfn.RANK.EQ(Tabla2[[#This Row],[Columna1]],Tabla2[Columna1],1)</f>
        <v>371</v>
      </c>
      <c r="O384" s="3">
        <f>MAX(P383,Tabla2[[#This Row],[Columna1]])</f>
        <v>40559.10764515226</v>
      </c>
      <c r="P384" s="3">
        <f>O384+Tabla2[[#This Row],[P - Horas]]</f>
        <v>40559.10877656252</v>
      </c>
    </row>
    <row r="385" spans="1:16" x14ac:dyDescent="0.25">
      <c r="A385">
        <v>1000017182</v>
      </c>
      <c r="B385" s="2">
        <v>40555</v>
      </c>
      <c r="C385" s="2">
        <f t="shared" si="20"/>
        <v>40555.625</v>
      </c>
      <c r="D385">
        <v>82.8</v>
      </c>
      <c r="E385">
        <v>82.8</v>
      </c>
      <c r="F385" t="s">
        <v>5</v>
      </c>
      <c r="G385" t="s">
        <v>6</v>
      </c>
      <c r="H385" s="1" cm="1">
        <f t="array" ref="H385">_xlfn.IFS(F385="Figurado",E385/2600,F385="Mallas",E385/800,F385="Materia Prima",E385*0)/24</f>
        <v>1.3269230769230769E-3</v>
      </c>
      <c r="I385" s="2">
        <f t="shared" si="21"/>
        <v>40556.625</v>
      </c>
      <c r="J385" s="3">
        <f t="shared" si="22"/>
        <v>40555.626326923077</v>
      </c>
      <c r="K385" t="b">
        <f t="shared" si="23"/>
        <v>1</v>
      </c>
      <c r="L385" cm="1">
        <f t="array" ref="L385">SUMPRODUCT((Tabla2[[#This Row],[P - Horas]]&lt;Tabla2[P - Horas])*1,(Tabla2[[#This Row],[Columna1]]=Tabla2[Columna1])*1)+1</f>
        <v>36</v>
      </c>
      <c r="N385">
        <f>_xlfn.RANK.EQ(Tabla2[[#This Row],[Columna1]],Tabla2[Columna1],1)</f>
        <v>371</v>
      </c>
      <c r="O385" s="3">
        <f>MAX(P384,Tabla2[[#This Row],[Columna1]])</f>
        <v>40559.10877656252</v>
      </c>
      <c r="P385" s="3">
        <f>O385+Tabla2[[#This Row],[P - Horas]]</f>
        <v>40559.110103485596</v>
      </c>
    </row>
    <row r="386" spans="1:16" x14ac:dyDescent="0.25">
      <c r="A386">
        <v>1000017180</v>
      </c>
      <c r="B386" s="2">
        <v>40555</v>
      </c>
      <c r="C386" s="2">
        <f t="shared" ref="C386:C449" si="24">B386+15/24</f>
        <v>40555.625</v>
      </c>
      <c r="D386">
        <v>95</v>
      </c>
      <c r="E386">
        <v>95</v>
      </c>
      <c r="F386" t="s">
        <v>5</v>
      </c>
      <c r="G386" t="s">
        <v>14</v>
      </c>
      <c r="H386" s="1" cm="1">
        <f t="array" ref="H386">_xlfn.IFS(F386="Figurado",E386/2600,F386="Mallas",E386/800,F386="Materia Prima",E386*0)/24</f>
        <v>1.5224358974358974E-3</v>
      </c>
      <c r="I386" s="2">
        <f t="shared" ref="I386:I449" si="25">IF(OR(WEEKDAY(C386)=1,WEEKDAY(C386+1)=1),C386+2,C386+1)</f>
        <v>40556.625</v>
      </c>
      <c r="J386" s="3">
        <f t="shared" ref="J386:J449" si="26">H386+C386</f>
        <v>40555.626522435894</v>
      </c>
      <c r="K386" t="b">
        <f t="shared" ref="K386:K449" si="27">I386&gt;=J386</f>
        <v>1</v>
      </c>
      <c r="L386" cm="1">
        <f t="array" ref="L386">SUMPRODUCT((Tabla2[[#This Row],[P - Horas]]&lt;Tabla2[P - Horas])*1,(Tabla2[[#This Row],[Columna1]]=Tabla2[Columna1])*1)+1</f>
        <v>35</v>
      </c>
      <c r="N386">
        <f>_xlfn.RANK.EQ(Tabla2[[#This Row],[Columna1]],Tabla2[Columna1],1)</f>
        <v>371</v>
      </c>
      <c r="O386" s="3">
        <f>MAX(P385,Tabla2[[#This Row],[Columna1]])</f>
        <v>40559.110103485596</v>
      </c>
      <c r="P386" s="3">
        <f>O386+Tabla2[[#This Row],[P - Horas]]</f>
        <v>40559.11162592149</v>
      </c>
    </row>
    <row r="387" spans="1:16" x14ac:dyDescent="0.25">
      <c r="A387">
        <v>1000017187</v>
      </c>
      <c r="B387" s="2">
        <v>40555</v>
      </c>
      <c r="C387" s="2">
        <f t="shared" si="24"/>
        <v>40555.625</v>
      </c>
      <c r="D387">
        <v>165</v>
      </c>
      <c r="E387">
        <v>165</v>
      </c>
      <c r="F387" t="s">
        <v>5</v>
      </c>
      <c r="G387" t="s">
        <v>14</v>
      </c>
      <c r="H387" s="1" cm="1">
        <f t="array" ref="H387">_xlfn.IFS(F387="Figurado",E387/2600,F387="Mallas",E387/800,F387="Materia Prima",E387*0)/24</f>
        <v>2.6442307692307689E-3</v>
      </c>
      <c r="I387" s="2">
        <f t="shared" si="25"/>
        <v>40556.625</v>
      </c>
      <c r="J387" s="3">
        <f t="shared" si="26"/>
        <v>40555.627644230772</v>
      </c>
      <c r="K387" t="b">
        <f t="shared" si="27"/>
        <v>1</v>
      </c>
      <c r="L387" cm="1">
        <f t="array" ref="L387">SUMPRODUCT((Tabla2[[#This Row],[P - Horas]]&lt;Tabla2[P - Horas])*1,(Tabla2[[#This Row],[Columna1]]=Tabla2[Columna1])*1)+1</f>
        <v>34</v>
      </c>
      <c r="N387">
        <f>_xlfn.RANK.EQ(Tabla2[[#This Row],[Columna1]],Tabla2[Columna1],1)</f>
        <v>371</v>
      </c>
      <c r="O387" s="3">
        <f>MAX(P386,Tabla2[[#This Row],[Columna1]])</f>
        <v>40559.11162592149</v>
      </c>
      <c r="P387" s="3">
        <f>O387+Tabla2[[#This Row],[P - Horas]]</f>
        <v>40559.114270152262</v>
      </c>
    </row>
    <row r="388" spans="1:16" x14ac:dyDescent="0.25">
      <c r="A388">
        <v>1000017183</v>
      </c>
      <c r="B388" s="2">
        <v>40555</v>
      </c>
      <c r="C388" s="2">
        <f t="shared" si="24"/>
        <v>40555.625</v>
      </c>
      <c r="D388">
        <v>171.9</v>
      </c>
      <c r="E388">
        <v>171.9</v>
      </c>
      <c r="F388" t="s">
        <v>5</v>
      </c>
      <c r="G388" t="s">
        <v>6</v>
      </c>
      <c r="H388" s="1" cm="1">
        <f t="array" ref="H388">_xlfn.IFS(F388="Figurado",E388/2600,F388="Mallas",E388/800,F388="Materia Prima",E388*0)/24</f>
        <v>2.7548076923076923E-3</v>
      </c>
      <c r="I388" s="2">
        <f t="shared" si="25"/>
        <v>40556.625</v>
      </c>
      <c r="J388" s="3">
        <f t="shared" si="26"/>
        <v>40555.627754807691</v>
      </c>
      <c r="K388" t="b">
        <f t="shared" si="27"/>
        <v>1</v>
      </c>
      <c r="L388" cm="1">
        <f t="array" ref="L388">SUMPRODUCT((Tabla2[[#This Row],[P - Horas]]&lt;Tabla2[P - Horas])*1,(Tabla2[[#This Row],[Columna1]]=Tabla2[Columna1])*1)+1</f>
        <v>33</v>
      </c>
      <c r="N388">
        <f>_xlfn.RANK.EQ(Tabla2[[#This Row],[Columna1]],Tabla2[Columna1],1)</f>
        <v>371</v>
      </c>
      <c r="O388" s="3">
        <f>MAX(P387,Tabla2[[#This Row],[Columna1]])</f>
        <v>40559.114270152262</v>
      </c>
      <c r="P388" s="3">
        <f>O388+Tabla2[[#This Row],[P - Horas]]</f>
        <v>40559.117024959953</v>
      </c>
    </row>
    <row r="389" spans="1:16" x14ac:dyDescent="0.25">
      <c r="A389">
        <v>1000017181</v>
      </c>
      <c r="B389" s="2">
        <v>40555</v>
      </c>
      <c r="C389" s="2">
        <f t="shared" si="24"/>
        <v>40555.625</v>
      </c>
      <c r="D389">
        <v>219.1</v>
      </c>
      <c r="E389">
        <v>219.1</v>
      </c>
      <c r="F389" t="s">
        <v>5</v>
      </c>
      <c r="G389" t="s">
        <v>13</v>
      </c>
      <c r="H389" s="1" cm="1">
        <f t="array" ref="H389">_xlfn.IFS(F389="Figurado",E389/2600,F389="Mallas",E389/800,F389="Materia Prima",E389*0)/24</f>
        <v>3.5112179487179485E-3</v>
      </c>
      <c r="I389" s="2">
        <f t="shared" si="25"/>
        <v>40556.625</v>
      </c>
      <c r="J389" s="3">
        <f t="shared" si="26"/>
        <v>40555.628511217947</v>
      </c>
      <c r="K389" t="b">
        <f t="shared" si="27"/>
        <v>1</v>
      </c>
      <c r="L389" cm="1">
        <f t="array" ref="L389">SUMPRODUCT((Tabla2[[#This Row],[P - Horas]]&lt;Tabla2[P - Horas])*1,(Tabla2[[#This Row],[Columna1]]=Tabla2[Columna1])*1)+1</f>
        <v>32</v>
      </c>
      <c r="N389">
        <f>_xlfn.RANK.EQ(Tabla2[[#This Row],[Columna1]],Tabla2[Columna1],1)</f>
        <v>371</v>
      </c>
      <c r="O389" s="3">
        <f>MAX(P388,Tabla2[[#This Row],[Columna1]])</f>
        <v>40559.117024959953</v>
      </c>
      <c r="P389" s="3">
        <f>O389+Tabla2[[#This Row],[P - Horas]]</f>
        <v>40559.120536177899</v>
      </c>
    </row>
    <row r="390" spans="1:16" x14ac:dyDescent="0.25">
      <c r="A390">
        <v>1000017186</v>
      </c>
      <c r="B390" s="2">
        <v>40555</v>
      </c>
      <c r="C390" s="2">
        <f t="shared" si="24"/>
        <v>40555.625</v>
      </c>
      <c r="D390">
        <v>243.5</v>
      </c>
      <c r="E390">
        <v>243.5</v>
      </c>
      <c r="F390" t="s">
        <v>5</v>
      </c>
      <c r="G390" t="s">
        <v>26</v>
      </c>
      <c r="H390" s="1" cm="1">
        <f t="array" ref="H390">_xlfn.IFS(F390="Figurado",E390/2600,F390="Mallas",E390/800,F390="Materia Prima",E390*0)/24</f>
        <v>3.90224358974359E-3</v>
      </c>
      <c r="I390" s="2">
        <f t="shared" si="25"/>
        <v>40556.625</v>
      </c>
      <c r="J390" s="3">
        <f t="shared" si="26"/>
        <v>40555.628902243589</v>
      </c>
      <c r="K390" t="b">
        <f t="shared" si="27"/>
        <v>1</v>
      </c>
      <c r="L390" cm="1">
        <f t="array" ref="L390">SUMPRODUCT((Tabla2[[#This Row],[P - Horas]]&lt;Tabla2[P - Horas])*1,(Tabla2[[#This Row],[Columna1]]=Tabla2[Columna1])*1)+1</f>
        <v>31</v>
      </c>
      <c r="N390">
        <f>_xlfn.RANK.EQ(Tabla2[[#This Row],[Columna1]],Tabla2[Columna1],1)</f>
        <v>371</v>
      </c>
      <c r="O390" s="3">
        <f>MAX(P389,Tabla2[[#This Row],[Columna1]])</f>
        <v>40559.120536177899</v>
      </c>
      <c r="P390" s="3">
        <f>O390+Tabla2[[#This Row],[P - Horas]]</f>
        <v>40559.124438421488</v>
      </c>
    </row>
    <row r="391" spans="1:16" x14ac:dyDescent="0.25">
      <c r="A391">
        <v>1000017178</v>
      </c>
      <c r="B391" s="2">
        <v>40555</v>
      </c>
      <c r="C391" s="2">
        <f t="shared" si="24"/>
        <v>40555.625</v>
      </c>
      <c r="D391">
        <v>278.39999999999998</v>
      </c>
      <c r="E391">
        <v>278.39999999999998</v>
      </c>
      <c r="F391" t="s">
        <v>5</v>
      </c>
      <c r="G391" t="s">
        <v>14</v>
      </c>
      <c r="H391" s="1" cm="1">
        <f t="array" ref="H391">_xlfn.IFS(F391="Figurado",E391/2600,F391="Mallas",E391/800,F391="Materia Prima",E391*0)/24</f>
        <v>4.4615384615384612E-3</v>
      </c>
      <c r="I391" s="2">
        <f t="shared" si="25"/>
        <v>40556.625</v>
      </c>
      <c r="J391" s="3">
        <f t="shared" si="26"/>
        <v>40555.629461538461</v>
      </c>
      <c r="K391" t="b">
        <f t="shared" si="27"/>
        <v>1</v>
      </c>
      <c r="L391" cm="1">
        <f t="array" ref="L391">SUMPRODUCT((Tabla2[[#This Row],[P - Horas]]&lt;Tabla2[P - Horas])*1,(Tabla2[[#This Row],[Columna1]]=Tabla2[Columna1])*1)+1</f>
        <v>30</v>
      </c>
      <c r="N391">
        <f>_xlfn.RANK.EQ(Tabla2[[#This Row],[Columna1]],Tabla2[Columna1],1)</f>
        <v>371</v>
      </c>
      <c r="O391" s="3">
        <f>MAX(P390,Tabla2[[#This Row],[Columna1]])</f>
        <v>40559.124438421488</v>
      </c>
      <c r="P391" s="3">
        <f>O391+Tabla2[[#This Row],[P - Horas]]</f>
        <v>40559.128899959949</v>
      </c>
    </row>
    <row r="392" spans="1:16" x14ac:dyDescent="0.25">
      <c r="A392">
        <v>1000017173</v>
      </c>
      <c r="B392" s="2">
        <v>40555</v>
      </c>
      <c r="C392" s="2">
        <f t="shared" si="24"/>
        <v>40555.625</v>
      </c>
      <c r="D392">
        <v>334.6</v>
      </c>
      <c r="E392">
        <v>334.6</v>
      </c>
      <c r="F392" t="s">
        <v>5</v>
      </c>
      <c r="G392" t="s">
        <v>13</v>
      </c>
      <c r="H392" s="1" cm="1">
        <f t="array" ref="H392">_xlfn.IFS(F392="Figurado",E392/2600,F392="Mallas",E392/800,F392="Materia Prima",E392*0)/24</f>
        <v>5.3621794871794868E-3</v>
      </c>
      <c r="I392" s="2">
        <f t="shared" si="25"/>
        <v>40556.625</v>
      </c>
      <c r="J392" s="3">
        <f t="shared" si="26"/>
        <v>40555.630362179487</v>
      </c>
      <c r="K392" t="b">
        <f t="shared" si="27"/>
        <v>1</v>
      </c>
      <c r="L392" cm="1">
        <f t="array" ref="L392">SUMPRODUCT((Tabla2[[#This Row],[P - Horas]]&lt;Tabla2[P - Horas])*1,(Tabla2[[#This Row],[Columna1]]=Tabla2[Columna1])*1)+1</f>
        <v>29</v>
      </c>
      <c r="N392">
        <f>_xlfn.RANK.EQ(Tabla2[[#This Row],[Columna1]],Tabla2[Columna1],1)</f>
        <v>371</v>
      </c>
      <c r="O392" s="3">
        <f>MAX(P391,Tabla2[[#This Row],[Columna1]])</f>
        <v>40559.128899959949</v>
      </c>
      <c r="P392" s="3">
        <f>O392+Tabla2[[#This Row],[P - Horas]]</f>
        <v>40559.134262139436</v>
      </c>
    </row>
    <row r="393" spans="1:16" x14ac:dyDescent="0.25">
      <c r="A393">
        <v>1000017190</v>
      </c>
      <c r="B393" s="2">
        <v>40555</v>
      </c>
      <c r="C393" s="2">
        <f t="shared" si="24"/>
        <v>40555.625</v>
      </c>
      <c r="D393">
        <v>341.5</v>
      </c>
      <c r="E393">
        <v>341.5</v>
      </c>
      <c r="F393" t="s">
        <v>5</v>
      </c>
      <c r="G393" t="s">
        <v>13</v>
      </c>
      <c r="H393" s="1" cm="1">
        <f t="array" ref="H393">_xlfn.IFS(F393="Figurado",E393/2600,F393="Mallas",E393/800,F393="Materia Prima",E393*0)/24</f>
        <v>5.4727564102564101E-3</v>
      </c>
      <c r="I393" s="2">
        <f t="shared" si="25"/>
        <v>40556.625</v>
      </c>
      <c r="J393" s="3">
        <f t="shared" si="26"/>
        <v>40555.630472756413</v>
      </c>
      <c r="K393" t="b">
        <f t="shared" si="27"/>
        <v>1</v>
      </c>
      <c r="L393" cm="1">
        <f t="array" ref="L393">SUMPRODUCT((Tabla2[[#This Row],[P - Horas]]&lt;Tabla2[P - Horas])*1,(Tabla2[[#This Row],[Columna1]]=Tabla2[Columna1])*1)+1</f>
        <v>28</v>
      </c>
      <c r="N393">
        <f>_xlfn.RANK.EQ(Tabla2[[#This Row],[Columna1]],Tabla2[Columna1],1)</f>
        <v>371</v>
      </c>
      <c r="O393" s="3">
        <f>MAX(P392,Tabla2[[#This Row],[Columna1]])</f>
        <v>40559.134262139436</v>
      </c>
      <c r="P393" s="3">
        <f>O393+Tabla2[[#This Row],[P - Horas]]</f>
        <v>40559.139734895849</v>
      </c>
    </row>
    <row r="394" spans="1:16" x14ac:dyDescent="0.25">
      <c r="A394">
        <v>1000017178</v>
      </c>
      <c r="B394" s="2">
        <v>40555</v>
      </c>
      <c r="C394" s="2">
        <f t="shared" si="24"/>
        <v>40555.625</v>
      </c>
      <c r="D394">
        <v>409.8</v>
      </c>
      <c r="E394">
        <v>409.8</v>
      </c>
      <c r="F394" t="s">
        <v>5</v>
      </c>
      <c r="G394" t="s">
        <v>13</v>
      </c>
      <c r="H394" s="1" cm="1">
        <f t="array" ref="H394">_xlfn.IFS(F394="Figurado",E394/2600,F394="Mallas",E394/800,F394="Materia Prima",E394*0)/24</f>
        <v>6.5673076923076926E-3</v>
      </c>
      <c r="I394" s="2">
        <f t="shared" si="25"/>
        <v>40556.625</v>
      </c>
      <c r="J394" s="3">
        <f t="shared" si="26"/>
        <v>40555.63156730769</v>
      </c>
      <c r="K394" t="b">
        <f t="shared" si="27"/>
        <v>1</v>
      </c>
      <c r="L394" cm="1">
        <f t="array" ref="L394">SUMPRODUCT((Tabla2[[#This Row],[P - Horas]]&lt;Tabla2[P - Horas])*1,(Tabla2[[#This Row],[Columna1]]=Tabla2[Columna1])*1)+1</f>
        <v>27</v>
      </c>
      <c r="N394">
        <f>_xlfn.RANK.EQ(Tabla2[[#This Row],[Columna1]],Tabla2[Columna1],1)</f>
        <v>371</v>
      </c>
      <c r="O394" s="3">
        <f>MAX(P393,Tabla2[[#This Row],[Columna1]])</f>
        <v>40559.139734895849</v>
      </c>
      <c r="P394" s="3">
        <f>O394+Tabla2[[#This Row],[P - Horas]]</f>
        <v>40559.146302203539</v>
      </c>
    </row>
    <row r="395" spans="1:16" x14ac:dyDescent="0.25">
      <c r="A395">
        <v>1000017190</v>
      </c>
      <c r="B395" s="2">
        <v>40555</v>
      </c>
      <c r="C395" s="2">
        <f t="shared" si="24"/>
        <v>40555.625</v>
      </c>
      <c r="D395">
        <v>609</v>
      </c>
      <c r="E395">
        <v>609</v>
      </c>
      <c r="F395" t="s">
        <v>5</v>
      </c>
      <c r="G395" t="s">
        <v>6</v>
      </c>
      <c r="H395" s="1" cm="1">
        <f t="array" ref="H395">_xlfn.IFS(F395="Figurado",E395/2600,F395="Mallas",E395/800,F395="Materia Prima",E395*0)/24</f>
        <v>9.7596153846153857E-3</v>
      </c>
      <c r="I395" s="2">
        <f t="shared" si="25"/>
        <v>40556.625</v>
      </c>
      <c r="J395" s="3">
        <f t="shared" si="26"/>
        <v>40555.634759615386</v>
      </c>
      <c r="K395" t="b">
        <f t="shared" si="27"/>
        <v>1</v>
      </c>
      <c r="L395" cm="1">
        <f t="array" ref="L395">SUMPRODUCT((Tabla2[[#This Row],[P - Horas]]&lt;Tabla2[P - Horas])*1,(Tabla2[[#This Row],[Columna1]]=Tabla2[Columna1])*1)+1</f>
        <v>26</v>
      </c>
      <c r="N395">
        <f>_xlfn.RANK.EQ(Tabla2[[#This Row],[Columna1]],Tabla2[Columna1],1)</f>
        <v>371</v>
      </c>
      <c r="O395" s="3">
        <f>MAX(P394,Tabla2[[#This Row],[Columna1]])</f>
        <v>40559.146302203539</v>
      </c>
      <c r="P395" s="3">
        <f>O395+Tabla2[[#This Row],[P - Horas]]</f>
        <v>40559.156061818925</v>
      </c>
    </row>
    <row r="396" spans="1:16" x14ac:dyDescent="0.25">
      <c r="A396">
        <v>1000017183</v>
      </c>
      <c r="B396" s="2">
        <v>40555</v>
      </c>
      <c r="C396" s="2">
        <f t="shared" si="24"/>
        <v>40555.625</v>
      </c>
      <c r="D396">
        <v>714.3</v>
      </c>
      <c r="E396">
        <v>714.3</v>
      </c>
      <c r="F396" t="s">
        <v>5</v>
      </c>
      <c r="G396" t="s">
        <v>13</v>
      </c>
      <c r="H396" s="1" cm="1">
        <f t="array" ref="H396">_xlfn.IFS(F396="Figurado",E396/2600,F396="Mallas",E396/800,F396="Materia Prima",E396*0)/24</f>
        <v>1.1447115384615384E-2</v>
      </c>
      <c r="I396" s="2">
        <f t="shared" si="25"/>
        <v>40556.625</v>
      </c>
      <c r="J396" s="3">
        <f t="shared" si="26"/>
        <v>40555.636447115387</v>
      </c>
      <c r="K396" t="b">
        <f t="shared" si="27"/>
        <v>1</v>
      </c>
      <c r="L396" cm="1">
        <f t="array" ref="L396">SUMPRODUCT((Tabla2[[#This Row],[P - Horas]]&lt;Tabla2[P - Horas])*1,(Tabla2[[#This Row],[Columna1]]=Tabla2[Columna1])*1)+1</f>
        <v>25</v>
      </c>
      <c r="N396">
        <f>_xlfn.RANK.EQ(Tabla2[[#This Row],[Columna1]],Tabla2[Columna1],1)</f>
        <v>371</v>
      </c>
      <c r="O396" s="3">
        <f>MAX(P395,Tabla2[[#This Row],[Columna1]])</f>
        <v>40559.156061818925</v>
      </c>
      <c r="P396" s="3">
        <f>O396+Tabla2[[#This Row],[P - Horas]]</f>
        <v>40559.167508934312</v>
      </c>
    </row>
    <row r="397" spans="1:16" x14ac:dyDescent="0.25">
      <c r="A397">
        <v>1000017176</v>
      </c>
      <c r="B397" s="2">
        <v>40555</v>
      </c>
      <c r="C397" s="2">
        <f t="shared" si="24"/>
        <v>40555.625</v>
      </c>
      <c r="D397">
        <v>733.1</v>
      </c>
      <c r="E397">
        <v>733.1</v>
      </c>
      <c r="F397" t="s">
        <v>5</v>
      </c>
      <c r="G397" t="s">
        <v>26</v>
      </c>
      <c r="H397" s="1" cm="1">
        <f t="array" ref="H397">_xlfn.IFS(F397="Figurado",E397/2600,F397="Mallas",E397/800,F397="Materia Prima",E397*0)/24</f>
        <v>1.1748397435897437E-2</v>
      </c>
      <c r="I397" s="2">
        <f t="shared" si="25"/>
        <v>40556.625</v>
      </c>
      <c r="J397" s="3">
        <f t="shared" si="26"/>
        <v>40555.636748397439</v>
      </c>
      <c r="K397" t="b">
        <f t="shared" si="27"/>
        <v>1</v>
      </c>
      <c r="L397" cm="1">
        <f t="array" ref="L397">SUMPRODUCT((Tabla2[[#This Row],[P - Horas]]&lt;Tabla2[P - Horas])*1,(Tabla2[[#This Row],[Columna1]]=Tabla2[Columna1])*1)+1</f>
        <v>24</v>
      </c>
      <c r="N397">
        <f>_xlfn.RANK.EQ(Tabla2[[#This Row],[Columna1]],Tabla2[Columna1],1)</f>
        <v>371</v>
      </c>
      <c r="O397" s="3">
        <f>MAX(P396,Tabla2[[#This Row],[Columna1]])</f>
        <v>40559.167508934312</v>
      </c>
      <c r="P397" s="3">
        <f>O397+Tabla2[[#This Row],[P - Horas]]</f>
        <v>40559.179257331751</v>
      </c>
    </row>
    <row r="398" spans="1:16" x14ac:dyDescent="0.25">
      <c r="A398">
        <v>1000017182</v>
      </c>
      <c r="B398" s="2">
        <v>40555</v>
      </c>
      <c r="C398" s="2">
        <f t="shared" si="24"/>
        <v>40555.625</v>
      </c>
      <c r="D398">
        <v>779</v>
      </c>
      <c r="E398">
        <f>779-9.3</f>
        <v>769.7</v>
      </c>
      <c r="F398" t="s">
        <v>5</v>
      </c>
      <c r="G398" t="s">
        <v>14</v>
      </c>
      <c r="H398" s="1" cm="1">
        <f t="array" ref="H398">_xlfn.IFS(F398="Figurado",E398/2600,F398="Mallas",E398/800,F398="Materia Prima",E398*0)/24</f>
        <v>1.23349358974359E-2</v>
      </c>
      <c r="I398" s="2">
        <f t="shared" si="25"/>
        <v>40556.625</v>
      </c>
      <c r="J398" s="3">
        <f t="shared" si="26"/>
        <v>40555.637334935898</v>
      </c>
      <c r="K398" t="b">
        <f t="shared" si="27"/>
        <v>1</v>
      </c>
      <c r="L398" cm="1">
        <f t="array" ref="L398">SUMPRODUCT((Tabla2[[#This Row],[P - Horas]]&lt;Tabla2[P - Horas])*1,(Tabla2[[#This Row],[Columna1]]=Tabla2[Columna1])*1)+1</f>
        <v>23</v>
      </c>
      <c r="N398">
        <f>_xlfn.RANK.EQ(Tabla2[[#This Row],[Columna1]],Tabla2[Columna1],1)</f>
        <v>371</v>
      </c>
      <c r="O398" s="3">
        <f>MAX(P397,Tabla2[[#This Row],[Columna1]])</f>
        <v>40559.179257331751</v>
      </c>
      <c r="P398" s="3">
        <f>O398+Tabla2[[#This Row],[P - Horas]]</f>
        <v>40559.191592267649</v>
      </c>
    </row>
    <row r="399" spans="1:16" x14ac:dyDescent="0.25">
      <c r="A399">
        <v>1000017187</v>
      </c>
      <c r="B399" s="2">
        <v>40555</v>
      </c>
      <c r="C399" s="2">
        <f t="shared" si="24"/>
        <v>40555.625</v>
      </c>
      <c r="D399">
        <v>771.8</v>
      </c>
      <c r="E399">
        <v>771.8</v>
      </c>
      <c r="F399" t="s">
        <v>5</v>
      </c>
      <c r="G399" t="s">
        <v>13</v>
      </c>
      <c r="H399" s="1" cm="1">
        <f t="array" ref="H399">_xlfn.IFS(F399="Figurado",E399/2600,F399="Mallas",E399/800,F399="Materia Prima",E399*0)/24</f>
        <v>1.2368589743589743E-2</v>
      </c>
      <c r="I399" s="2">
        <f t="shared" si="25"/>
        <v>40556.625</v>
      </c>
      <c r="J399" s="3">
        <f t="shared" si="26"/>
        <v>40555.637368589742</v>
      </c>
      <c r="K399" t="b">
        <f t="shared" si="27"/>
        <v>1</v>
      </c>
      <c r="L399" cm="1">
        <f t="array" ref="L399">SUMPRODUCT((Tabla2[[#This Row],[P - Horas]]&lt;Tabla2[P - Horas])*1,(Tabla2[[#This Row],[Columna1]]=Tabla2[Columna1])*1)+1</f>
        <v>22</v>
      </c>
      <c r="N399">
        <f>_xlfn.RANK.EQ(Tabla2[[#This Row],[Columna1]],Tabla2[Columna1],1)</f>
        <v>371</v>
      </c>
      <c r="O399" s="3">
        <f>MAX(P398,Tabla2[[#This Row],[Columna1]])</f>
        <v>40559.191592267649</v>
      </c>
      <c r="P399" s="3">
        <f>O399+Tabla2[[#This Row],[P - Horas]]</f>
        <v>40559.20396085739</v>
      </c>
    </row>
    <row r="400" spans="1:16" x14ac:dyDescent="0.25">
      <c r="A400">
        <v>1000017183</v>
      </c>
      <c r="B400" s="2">
        <v>40555</v>
      </c>
      <c r="C400" s="2">
        <f t="shared" si="24"/>
        <v>40555.625</v>
      </c>
      <c r="D400">
        <v>827.7</v>
      </c>
      <c r="E400">
        <f>827.7-29.2</f>
        <v>798.5</v>
      </c>
      <c r="F400" t="s">
        <v>5</v>
      </c>
      <c r="G400" t="s">
        <v>14</v>
      </c>
      <c r="H400" s="1" cm="1">
        <f t="array" ref="H400">_xlfn.IFS(F400="Figurado",E400/2600,F400="Mallas",E400/800,F400="Materia Prima",E400*0)/24</f>
        <v>1.2796474358974359E-2</v>
      </c>
      <c r="I400" s="2">
        <f t="shared" si="25"/>
        <v>40556.625</v>
      </c>
      <c r="J400" s="3">
        <f t="shared" si="26"/>
        <v>40555.637796474359</v>
      </c>
      <c r="K400" t="b">
        <f t="shared" si="27"/>
        <v>1</v>
      </c>
      <c r="L400" cm="1">
        <f t="array" ref="L400">SUMPRODUCT((Tabla2[[#This Row],[P - Horas]]&lt;Tabla2[P - Horas])*1,(Tabla2[[#This Row],[Columna1]]=Tabla2[Columna1])*1)+1</f>
        <v>21</v>
      </c>
      <c r="N400">
        <f>_xlfn.RANK.EQ(Tabla2[[#This Row],[Columna1]],Tabla2[Columna1],1)</f>
        <v>371</v>
      </c>
      <c r="O400" s="3">
        <f>MAX(P399,Tabla2[[#This Row],[Columna1]])</f>
        <v>40559.20396085739</v>
      </c>
      <c r="P400" s="3">
        <f>O400+Tabla2[[#This Row],[P - Horas]]</f>
        <v>40559.216757331749</v>
      </c>
    </row>
    <row r="401" spans="1:16" x14ac:dyDescent="0.25">
      <c r="A401">
        <v>1000017175</v>
      </c>
      <c r="B401" s="2">
        <v>40555</v>
      </c>
      <c r="C401" s="2">
        <f t="shared" si="24"/>
        <v>40555.625</v>
      </c>
      <c r="D401">
        <v>846.2</v>
      </c>
      <c r="E401">
        <v>846.2</v>
      </c>
      <c r="F401" t="s">
        <v>5</v>
      </c>
      <c r="G401" t="s">
        <v>14</v>
      </c>
      <c r="H401" s="1" cm="1">
        <f t="array" ref="H401">_xlfn.IFS(F401="Figurado",E401/2600,F401="Mallas",E401/800,F401="Materia Prima",E401*0)/24</f>
        <v>1.3560897435897437E-2</v>
      </c>
      <c r="I401" s="2">
        <f t="shared" si="25"/>
        <v>40556.625</v>
      </c>
      <c r="J401" s="3">
        <f t="shared" si="26"/>
        <v>40555.638560897438</v>
      </c>
      <c r="K401" t="b">
        <f t="shared" si="27"/>
        <v>1</v>
      </c>
      <c r="L401" cm="1">
        <f t="array" ref="L401">SUMPRODUCT((Tabla2[[#This Row],[P - Horas]]&lt;Tabla2[P - Horas])*1,(Tabla2[[#This Row],[Columna1]]=Tabla2[Columna1])*1)+1</f>
        <v>20</v>
      </c>
      <c r="N401">
        <f>_xlfn.RANK.EQ(Tabla2[[#This Row],[Columna1]],Tabla2[Columna1],1)</f>
        <v>371</v>
      </c>
      <c r="O401" s="3">
        <f>MAX(P400,Tabla2[[#This Row],[Columna1]])</f>
        <v>40559.216757331749</v>
      </c>
      <c r="P401" s="3">
        <f>O401+Tabla2[[#This Row],[P - Horas]]</f>
        <v>40559.230318229187</v>
      </c>
    </row>
    <row r="402" spans="1:16" x14ac:dyDescent="0.25">
      <c r="A402">
        <v>1000017188</v>
      </c>
      <c r="B402" s="2">
        <v>40555</v>
      </c>
      <c r="C402" s="2">
        <f t="shared" si="24"/>
        <v>40555.625</v>
      </c>
      <c r="D402">
        <v>846.7</v>
      </c>
      <c r="E402">
        <v>846.7</v>
      </c>
      <c r="F402" t="s">
        <v>5</v>
      </c>
      <c r="G402" t="s">
        <v>13</v>
      </c>
      <c r="H402" s="1" cm="1">
        <f t="array" ref="H402">_xlfn.IFS(F402="Figurado",E402/2600,F402="Mallas",E402/800,F402="Materia Prima",E402*0)/24</f>
        <v>1.3568910256410258E-2</v>
      </c>
      <c r="I402" s="2">
        <f t="shared" si="25"/>
        <v>40556.625</v>
      </c>
      <c r="J402" s="3">
        <f t="shared" si="26"/>
        <v>40555.638568910254</v>
      </c>
      <c r="K402" t="b">
        <f t="shared" si="27"/>
        <v>1</v>
      </c>
      <c r="L402" cm="1">
        <f t="array" ref="L402">SUMPRODUCT((Tabla2[[#This Row],[P - Horas]]&lt;Tabla2[P - Horas])*1,(Tabla2[[#This Row],[Columna1]]=Tabla2[Columna1])*1)+1</f>
        <v>19</v>
      </c>
      <c r="N402">
        <f>_xlfn.RANK.EQ(Tabla2[[#This Row],[Columna1]],Tabla2[Columna1],1)</f>
        <v>371</v>
      </c>
      <c r="O402" s="3">
        <f>MAX(P401,Tabla2[[#This Row],[Columna1]])</f>
        <v>40559.230318229187</v>
      </c>
      <c r="P402" s="3">
        <f>O402+Tabla2[[#This Row],[P - Horas]]</f>
        <v>40559.243887139441</v>
      </c>
    </row>
    <row r="403" spans="1:16" x14ac:dyDescent="0.25">
      <c r="A403">
        <v>1000017182</v>
      </c>
      <c r="B403" s="2">
        <v>40555</v>
      </c>
      <c r="C403" s="2">
        <f t="shared" si="24"/>
        <v>40555.625</v>
      </c>
      <c r="D403">
        <v>947.1</v>
      </c>
      <c r="E403">
        <v>947.1</v>
      </c>
      <c r="F403" t="s">
        <v>5</v>
      </c>
      <c r="G403" t="s">
        <v>13</v>
      </c>
      <c r="H403" s="1" cm="1">
        <f t="array" ref="H403">_xlfn.IFS(F403="Figurado",E403/2600,F403="Mallas",E403/800,F403="Materia Prima",E403*0)/24</f>
        <v>1.5177884615384616E-2</v>
      </c>
      <c r="I403" s="2">
        <f t="shared" si="25"/>
        <v>40556.625</v>
      </c>
      <c r="J403" s="3">
        <f t="shared" si="26"/>
        <v>40555.640177884612</v>
      </c>
      <c r="K403" t="b">
        <f t="shared" si="27"/>
        <v>1</v>
      </c>
      <c r="L403" cm="1">
        <f t="array" ref="L403">SUMPRODUCT((Tabla2[[#This Row],[P - Horas]]&lt;Tabla2[P - Horas])*1,(Tabla2[[#This Row],[Columna1]]=Tabla2[Columna1])*1)+1</f>
        <v>18</v>
      </c>
      <c r="N403">
        <f>_xlfn.RANK.EQ(Tabla2[[#This Row],[Columna1]],Tabla2[Columna1],1)</f>
        <v>371</v>
      </c>
      <c r="O403" s="3">
        <f>MAX(P402,Tabla2[[#This Row],[Columna1]])</f>
        <v>40559.243887139441</v>
      </c>
      <c r="P403" s="3">
        <f>O403+Tabla2[[#This Row],[P - Horas]]</f>
        <v>40559.259065024053</v>
      </c>
    </row>
    <row r="404" spans="1:16" x14ac:dyDescent="0.25">
      <c r="A404">
        <v>1000017180</v>
      </c>
      <c r="B404" s="2">
        <v>40555</v>
      </c>
      <c r="C404" s="2">
        <f t="shared" si="24"/>
        <v>40555.625</v>
      </c>
      <c r="D404">
        <v>1236.4000000000001</v>
      </c>
      <c r="E404">
        <v>1236.4000000000001</v>
      </c>
      <c r="F404" t="s">
        <v>5</v>
      </c>
      <c r="G404" t="s">
        <v>9</v>
      </c>
      <c r="H404" s="1" cm="1">
        <f t="array" ref="H404">_xlfn.IFS(F404="Figurado",E404/2600,F404="Mallas",E404/800,F404="Materia Prima",E404*0)/24</f>
        <v>1.9814102564102567E-2</v>
      </c>
      <c r="I404" s="2">
        <f t="shared" si="25"/>
        <v>40556.625</v>
      </c>
      <c r="J404" s="3">
        <f t="shared" si="26"/>
        <v>40555.644814102561</v>
      </c>
      <c r="K404" t="b">
        <f t="shared" si="27"/>
        <v>1</v>
      </c>
      <c r="L404" cm="1">
        <f t="array" ref="L404">SUMPRODUCT((Tabla2[[#This Row],[P - Horas]]&lt;Tabla2[P - Horas])*1,(Tabla2[[#This Row],[Columna1]]=Tabla2[Columna1])*1)+1</f>
        <v>17</v>
      </c>
      <c r="N404">
        <f>_xlfn.RANK.EQ(Tabla2[[#This Row],[Columna1]],Tabla2[Columna1],1)</f>
        <v>371</v>
      </c>
      <c r="O404" s="3">
        <f>MAX(P403,Tabla2[[#This Row],[Columna1]])</f>
        <v>40559.259065024053</v>
      </c>
      <c r="P404" s="3">
        <f>O404+Tabla2[[#This Row],[P - Horas]]</f>
        <v>40559.278879126614</v>
      </c>
    </row>
    <row r="405" spans="1:16" x14ac:dyDescent="0.25">
      <c r="A405">
        <v>1000017170</v>
      </c>
      <c r="B405" s="2">
        <v>40555</v>
      </c>
      <c r="C405" s="2">
        <f t="shared" si="24"/>
        <v>40555.625</v>
      </c>
      <c r="D405">
        <v>1326.4</v>
      </c>
      <c r="E405">
        <v>1326.4</v>
      </c>
      <c r="F405" t="s">
        <v>5</v>
      </c>
      <c r="G405" t="s">
        <v>7</v>
      </c>
      <c r="H405" s="1" cm="1">
        <f t="array" ref="H405">_xlfn.IFS(F405="Figurado",E405/2600,F405="Mallas",E405/800,F405="Materia Prima",E405*0)/24</f>
        <v>2.1256410256410257E-2</v>
      </c>
      <c r="I405" s="2">
        <f t="shared" si="25"/>
        <v>40556.625</v>
      </c>
      <c r="J405" s="3">
        <f t="shared" si="26"/>
        <v>40555.646256410255</v>
      </c>
      <c r="K405" t="b">
        <f t="shared" si="27"/>
        <v>1</v>
      </c>
      <c r="L405" cm="1">
        <f t="array" ref="L405">SUMPRODUCT((Tabla2[[#This Row],[P - Horas]]&lt;Tabla2[P - Horas])*1,(Tabla2[[#This Row],[Columna1]]=Tabla2[Columna1])*1)+1</f>
        <v>16</v>
      </c>
      <c r="N405">
        <f>_xlfn.RANK.EQ(Tabla2[[#This Row],[Columna1]],Tabla2[Columna1],1)</f>
        <v>371</v>
      </c>
      <c r="O405" s="3">
        <f>MAX(P404,Tabla2[[#This Row],[Columna1]])</f>
        <v>40559.278879126614</v>
      </c>
      <c r="P405" s="3">
        <f>O405+Tabla2[[#This Row],[P - Horas]]</f>
        <v>40559.300135536869</v>
      </c>
    </row>
    <row r="406" spans="1:16" x14ac:dyDescent="0.25">
      <c r="A406">
        <v>1000017172</v>
      </c>
      <c r="B406" s="2">
        <v>40555</v>
      </c>
      <c r="C406" s="2">
        <f t="shared" si="24"/>
        <v>40555.625</v>
      </c>
      <c r="D406">
        <v>1941</v>
      </c>
      <c r="E406">
        <v>1941</v>
      </c>
      <c r="F406" t="s">
        <v>5</v>
      </c>
      <c r="G406" t="s">
        <v>13</v>
      </c>
      <c r="H406" s="1" cm="1">
        <f t="array" ref="H406">_xlfn.IFS(F406="Figurado",E406/2600,F406="Mallas",E406/800,F406="Materia Prima",E406*0)/24</f>
        <v>3.1105769230769229E-2</v>
      </c>
      <c r="I406" s="2">
        <f t="shared" si="25"/>
        <v>40556.625</v>
      </c>
      <c r="J406" s="3">
        <f t="shared" si="26"/>
        <v>40555.656105769231</v>
      </c>
      <c r="K406" t="b">
        <f t="shared" si="27"/>
        <v>1</v>
      </c>
      <c r="L406" cm="1">
        <f t="array" ref="L406">SUMPRODUCT((Tabla2[[#This Row],[P - Horas]]&lt;Tabla2[P - Horas])*1,(Tabla2[[#This Row],[Columna1]]=Tabla2[Columna1])*1)+1</f>
        <v>15</v>
      </c>
      <c r="N406">
        <f>_xlfn.RANK.EQ(Tabla2[[#This Row],[Columna1]],Tabla2[Columna1],1)</f>
        <v>371</v>
      </c>
      <c r="O406" s="3">
        <f>MAX(P405,Tabla2[[#This Row],[Columna1]])</f>
        <v>40559.300135536869</v>
      </c>
      <c r="P406" s="3">
        <f>O406+Tabla2[[#This Row],[P - Horas]]</f>
        <v>40559.331241306099</v>
      </c>
    </row>
    <row r="407" spans="1:16" x14ac:dyDescent="0.25">
      <c r="A407">
        <v>1000017189</v>
      </c>
      <c r="B407" s="2">
        <v>40555</v>
      </c>
      <c r="C407" s="2">
        <f t="shared" si="24"/>
        <v>40555.625</v>
      </c>
      <c r="D407">
        <v>2359.9</v>
      </c>
      <c r="E407">
        <v>2359.9</v>
      </c>
      <c r="F407" t="s">
        <v>5</v>
      </c>
      <c r="G407" t="s">
        <v>14</v>
      </c>
      <c r="H407" s="1" cm="1">
        <f t="array" ref="H407">_xlfn.IFS(F407="Figurado",E407/2600,F407="Mallas",E407/800,F407="Materia Prima",E407*0)/24</f>
        <v>3.7818910256410258E-2</v>
      </c>
      <c r="I407" s="2">
        <f t="shared" si="25"/>
        <v>40556.625</v>
      </c>
      <c r="J407" s="3">
        <f t="shared" si="26"/>
        <v>40555.662818910256</v>
      </c>
      <c r="K407" t="b">
        <f t="shared" si="27"/>
        <v>1</v>
      </c>
      <c r="L407" cm="1">
        <f t="array" ref="L407">SUMPRODUCT((Tabla2[[#This Row],[P - Horas]]&lt;Tabla2[P - Horas])*1,(Tabla2[[#This Row],[Columna1]]=Tabla2[Columna1])*1)+1</f>
        <v>14</v>
      </c>
      <c r="N407">
        <f>_xlfn.RANK.EQ(Tabla2[[#This Row],[Columna1]],Tabla2[Columna1],1)</f>
        <v>371</v>
      </c>
      <c r="O407" s="3">
        <f>MAX(P406,Tabla2[[#This Row],[Columna1]])</f>
        <v>40559.331241306099</v>
      </c>
      <c r="P407" s="3">
        <f>O407+Tabla2[[#This Row],[P - Horas]]</f>
        <v>40559.369060216355</v>
      </c>
    </row>
    <row r="408" spans="1:16" x14ac:dyDescent="0.25">
      <c r="A408">
        <v>1000017189</v>
      </c>
      <c r="B408" s="2">
        <v>40555</v>
      </c>
      <c r="C408" s="2">
        <f t="shared" si="24"/>
        <v>40555.625</v>
      </c>
      <c r="D408">
        <v>3119.3</v>
      </c>
      <c r="E408">
        <v>3119.3</v>
      </c>
      <c r="F408" t="s">
        <v>5</v>
      </c>
      <c r="G408" t="s">
        <v>13</v>
      </c>
      <c r="H408" s="1" cm="1">
        <f t="array" ref="H408">_xlfn.IFS(F408="Figurado",E408/2600,F408="Mallas",E408/800,F408="Materia Prima",E408*0)/24</f>
        <v>4.998878205128205E-2</v>
      </c>
      <c r="I408" s="2">
        <f t="shared" si="25"/>
        <v>40556.625</v>
      </c>
      <c r="J408" s="3">
        <f t="shared" si="26"/>
        <v>40555.674988782048</v>
      </c>
      <c r="K408" t="b">
        <f t="shared" si="27"/>
        <v>1</v>
      </c>
      <c r="L408" cm="1">
        <f t="array" ref="L408">SUMPRODUCT((Tabla2[[#This Row],[P - Horas]]&lt;Tabla2[P - Horas])*1,(Tabla2[[#This Row],[Columna1]]=Tabla2[Columna1])*1)+1</f>
        <v>13</v>
      </c>
      <c r="N408">
        <f>_xlfn.RANK.EQ(Tabla2[[#This Row],[Columna1]],Tabla2[Columna1],1)</f>
        <v>371</v>
      </c>
      <c r="O408" s="3">
        <f>MAX(P407,Tabla2[[#This Row],[Columna1]])</f>
        <v>40559.369060216355</v>
      </c>
      <c r="P408" s="3">
        <f>O408+Tabla2[[#This Row],[P - Horas]]</f>
        <v>40559.419048998403</v>
      </c>
    </row>
    <row r="409" spans="1:16" x14ac:dyDescent="0.25">
      <c r="A409">
        <v>1000017176</v>
      </c>
      <c r="B409" s="2">
        <v>40555</v>
      </c>
      <c r="C409" s="2">
        <f t="shared" si="24"/>
        <v>40555.625</v>
      </c>
      <c r="D409">
        <v>3526.2</v>
      </c>
      <c r="E409">
        <v>3526.2</v>
      </c>
      <c r="F409" t="s">
        <v>5</v>
      </c>
      <c r="G409" t="s">
        <v>14</v>
      </c>
      <c r="H409" s="1" cm="1">
        <f t="array" ref="H409">_xlfn.IFS(F409="Figurado",E409/2600,F409="Mallas",E409/800,F409="Materia Prima",E409*0)/24</f>
        <v>5.650961538461538E-2</v>
      </c>
      <c r="I409" s="2">
        <f t="shared" si="25"/>
        <v>40556.625</v>
      </c>
      <c r="J409" s="3">
        <f t="shared" si="26"/>
        <v>40555.681509615388</v>
      </c>
      <c r="K409" t="b">
        <f t="shared" si="27"/>
        <v>1</v>
      </c>
      <c r="L409" cm="1">
        <f t="array" ref="L409">SUMPRODUCT((Tabla2[[#This Row],[P - Horas]]&lt;Tabla2[P - Horas])*1,(Tabla2[[#This Row],[Columna1]]=Tabla2[Columna1])*1)+1</f>
        <v>12</v>
      </c>
      <c r="N409">
        <f>_xlfn.RANK.EQ(Tabla2[[#This Row],[Columna1]],Tabla2[Columna1],1)</f>
        <v>371</v>
      </c>
      <c r="O409" s="3">
        <f>MAX(P408,Tabla2[[#This Row],[Columna1]])</f>
        <v>40559.419048998403</v>
      </c>
      <c r="P409" s="3">
        <f>O409+Tabla2[[#This Row],[P - Horas]]</f>
        <v>40559.475558613791</v>
      </c>
    </row>
    <row r="410" spans="1:16" x14ac:dyDescent="0.25">
      <c r="A410">
        <v>1000017170</v>
      </c>
      <c r="B410" s="2">
        <v>40555</v>
      </c>
      <c r="C410" s="2">
        <f t="shared" si="24"/>
        <v>40555.625</v>
      </c>
      <c r="D410">
        <v>3993.6</v>
      </c>
      <c r="E410">
        <v>3993.6</v>
      </c>
      <c r="F410" t="s">
        <v>5</v>
      </c>
      <c r="G410" t="s">
        <v>8</v>
      </c>
      <c r="H410" s="1" cm="1">
        <f t="array" ref="H410">_xlfn.IFS(F410="Figurado",E410/2600,F410="Mallas",E410/800,F410="Materia Prima",E410*0)/24</f>
        <v>6.4000000000000001E-2</v>
      </c>
      <c r="I410" s="2">
        <f t="shared" si="25"/>
        <v>40556.625</v>
      </c>
      <c r="J410" s="3">
        <f t="shared" si="26"/>
        <v>40555.688999999998</v>
      </c>
      <c r="K410" t="b">
        <f t="shared" si="27"/>
        <v>1</v>
      </c>
      <c r="L410" cm="1">
        <f t="array" ref="L410">SUMPRODUCT((Tabla2[[#This Row],[P - Horas]]&lt;Tabla2[P - Horas])*1,(Tabla2[[#This Row],[Columna1]]=Tabla2[Columna1])*1)+1</f>
        <v>11</v>
      </c>
      <c r="N410">
        <f>_xlfn.RANK.EQ(Tabla2[[#This Row],[Columna1]],Tabla2[Columna1],1)</f>
        <v>371</v>
      </c>
      <c r="O410" s="3">
        <f>MAX(P409,Tabla2[[#This Row],[Columna1]])</f>
        <v>40559.475558613791</v>
      </c>
      <c r="P410" s="3">
        <f>O410+Tabla2[[#This Row],[P - Horas]]</f>
        <v>40559.539558613789</v>
      </c>
    </row>
    <row r="411" spans="1:16" x14ac:dyDescent="0.25">
      <c r="A411">
        <v>1000017170</v>
      </c>
      <c r="B411" s="2">
        <v>40555</v>
      </c>
      <c r="C411" s="2">
        <f t="shared" si="24"/>
        <v>40555.625</v>
      </c>
      <c r="D411">
        <v>4159.6000000000004</v>
      </c>
      <c r="E411">
        <v>4159.6000000000004</v>
      </c>
      <c r="F411" t="s">
        <v>5</v>
      </c>
      <c r="G411" t="s">
        <v>9</v>
      </c>
      <c r="H411" s="1" cm="1">
        <f t="array" ref="H411">_xlfn.IFS(F411="Figurado",E411/2600,F411="Mallas",E411/800,F411="Materia Prima",E411*0)/24</f>
        <v>6.6660256410256413E-2</v>
      </c>
      <c r="I411" s="2">
        <f t="shared" si="25"/>
        <v>40556.625</v>
      </c>
      <c r="J411" s="3">
        <f t="shared" si="26"/>
        <v>40555.691660256409</v>
      </c>
      <c r="K411" t="b">
        <f t="shared" si="27"/>
        <v>1</v>
      </c>
      <c r="L411" cm="1">
        <f t="array" ref="L411">SUMPRODUCT((Tabla2[[#This Row],[P - Horas]]&lt;Tabla2[P - Horas])*1,(Tabla2[[#This Row],[Columna1]]=Tabla2[Columna1])*1)+1</f>
        <v>10</v>
      </c>
      <c r="N411">
        <f>_xlfn.RANK.EQ(Tabla2[[#This Row],[Columna1]],Tabla2[Columna1],1)</f>
        <v>371</v>
      </c>
      <c r="O411" s="3">
        <f>MAX(P410,Tabla2[[#This Row],[Columna1]])</f>
        <v>40559.539558613789</v>
      </c>
      <c r="P411" s="3">
        <f>O411+Tabla2[[#This Row],[P - Horas]]</f>
        <v>40559.606218870198</v>
      </c>
    </row>
    <row r="412" spans="1:16" x14ac:dyDescent="0.25">
      <c r="A412">
        <v>1000017167</v>
      </c>
      <c r="B412" s="2">
        <v>40555</v>
      </c>
      <c r="C412" s="2">
        <f t="shared" si="24"/>
        <v>40555.625</v>
      </c>
      <c r="D412">
        <v>32</v>
      </c>
      <c r="E412">
        <v>1349.76</v>
      </c>
      <c r="F412" t="s">
        <v>16</v>
      </c>
      <c r="G412" t="s">
        <v>19</v>
      </c>
      <c r="H412" s="1" cm="1">
        <f t="array" ref="H412">_xlfn.IFS(F412="Figurado",E412/2600,F412="Mallas",E412/800,F412="Materia Prima",E412*0)/24</f>
        <v>7.0300000000000001E-2</v>
      </c>
      <c r="I412" s="2">
        <f t="shared" si="25"/>
        <v>40556.625</v>
      </c>
      <c r="J412" s="3">
        <f t="shared" si="26"/>
        <v>40555.695299999999</v>
      </c>
      <c r="K412" t="b">
        <f t="shared" si="27"/>
        <v>1</v>
      </c>
      <c r="L412" cm="1">
        <f t="array" ref="L412">SUMPRODUCT((Tabla2[[#This Row],[P - Horas]]&lt;Tabla2[P - Horas])*1,(Tabla2[[#This Row],[Columna1]]=Tabla2[Columna1])*1)+1</f>
        <v>9</v>
      </c>
      <c r="N412">
        <f>_xlfn.RANK.EQ(Tabla2[[#This Row],[Columna1]],Tabla2[Columna1],1)</f>
        <v>371</v>
      </c>
      <c r="O412" s="3">
        <f>MAX(P411,Tabla2[[#This Row],[Columna1]])</f>
        <v>40559.606218870198</v>
      </c>
      <c r="P412" s="3">
        <f>O412+Tabla2[[#This Row],[P - Horas]]</f>
        <v>40559.676518870197</v>
      </c>
    </row>
    <row r="413" spans="1:16" x14ac:dyDescent="0.25">
      <c r="A413">
        <v>1000017176</v>
      </c>
      <c r="B413" s="2">
        <v>40555</v>
      </c>
      <c r="C413" s="2">
        <f t="shared" si="24"/>
        <v>40555.625</v>
      </c>
      <c r="D413">
        <v>4424.7</v>
      </c>
      <c r="E413">
        <v>4424.7</v>
      </c>
      <c r="F413" t="s">
        <v>5</v>
      </c>
      <c r="G413" t="s">
        <v>13</v>
      </c>
      <c r="H413" s="1" cm="1">
        <f t="array" ref="H413">_xlfn.IFS(F413="Figurado",E413/2600,F413="Mallas",E413/800,F413="Materia Prima",E413*0)/24</f>
        <v>7.0908653846153843E-2</v>
      </c>
      <c r="I413" s="2">
        <f t="shared" si="25"/>
        <v>40556.625</v>
      </c>
      <c r="J413" s="3">
        <f t="shared" si="26"/>
        <v>40555.695908653848</v>
      </c>
      <c r="K413" t="b">
        <f t="shared" si="27"/>
        <v>1</v>
      </c>
      <c r="L413" cm="1">
        <f t="array" ref="L413">SUMPRODUCT((Tabla2[[#This Row],[P - Horas]]&lt;Tabla2[P - Horas])*1,(Tabla2[[#This Row],[Columna1]]=Tabla2[Columna1])*1)+1</f>
        <v>8</v>
      </c>
      <c r="N413">
        <f>_xlfn.RANK.EQ(Tabla2[[#This Row],[Columna1]],Tabla2[Columna1],1)</f>
        <v>371</v>
      </c>
      <c r="O413" s="3">
        <f>MAX(P412,Tabla2[[#This Row],[Columna1]])</f>
        <v>40559.676518870197</v>
      </c>
      <c r="P413" s="3">
        <f>O413+Tabla2[[#This Row],[P - Horas]]</f>
        <v>40559.747427524046</v>
      </c>
    </row>
    <row r="414" spans="1:16" x14ac:dyDescent="0.25">
      <c r="A414">
        <v>1000017168</v>
      </c>
      <c r="B414" s="2">
        <v>40555</v>
      </c>
      <c r="C414" s="2">
        <f t="shared" si="24"/>
        <v>40555.625</v>
      </c>
      <c r="D414">
        <v>39</v>
      </c>
      <c r="E414">
        <v>1645.02</v>
      </c>
      <c r="F414" t="s">
        <v>16</v>
      </c>
      <c r="G414" t="s">
        <v>19</v>
      </c>
      <c r="H414" s="1" cm="1">
        <f t="array" ref="H414">_xlfn.IFS(F414="Figurado",E414/2600,F414="Mallas",E414/800,F414="Materia Prima",E414*0)/24</f>
        <v>8.5678124999999994E-2</v>
      </c>
      <c r="I414" s="2">
        <f t="shared" si="25"/>
        <v>40556.625</v>
      </c>
      <c r="J414" s="3">
        <f t="shared" si="26"/>
        <v>40555.710678124997</v>
      </c>
      <c r="K414" t="b">
        <f t="shared" si="27"/>
        <v>1</v>
      </c>
      <c r="L414" cm="1">
        <f t="array" ref="L414">SUMPRODUCT((Tabla2[[#This Row],[P - Horas]]&lt;Tabla2[P - Horas])*1,(Tabla2[[#This Row],[Columna1]]=Tabla2[Columna1])*1)+1</f>
        <v>7</v>
      </c>
      <c r="N414">
        <f>_xlfn.RANK.EQ(Tabla2[[#This Row],[Columna1]],Tabla2[Columna1],1)</f>
        <v>371</v>
      </c>
      <c r="O414" s="3">
        <f>MAX(P413,Tabla2[[#This Row],[Columna1]])</f>
        <v>40559.747427524046</v>
      </c>
      <c r="P414" s="3">
        <f>O414+Tabla2[[#This Row],[P - Horas]]</f>
        <v>40559.833105649042</v>
      </c>
    </row>
    <row r="415" spans="1:16" x14ac:dyDescent="0.25">
      <c r="A415">
        <v>1000017165</v>
      </c>
      <c r="B415" s="2">
        <v>40555</v>
      </c>
      <c r="C415" s="2">
        <f t="shared" si="24"/>
        <v>40555.625</v>
      </c>
      <c r="D415">
        <v>5388.7</v>
      </c>
      <c r="E415">
        <v>5388.7</v>
      </c>
      <c r="F415" t="s">
        <v>5</v>
      </c>
      <c r="G415" t="s">
        <v>13</v>
      </c>
      <c r="H415" s="1" cm="1">
        <f t="array" ref="H415">_xlfn.IFS(F415="Figurado",E415/2600,F415="Mallas",E415/800,F415="Materia Prima",E415*0)/24</f>
        <v>8.6357371794871796E-2</v>
      </c>
      <c r="I415" s="2">
        <f t="shared" si="25"/>
        <v>40556.625</v>
      </c>
      <c r="J415" s="3">
        <f t="shared" si="26"/>
        <v>40555.711357371794</v>
      </c>
      <c r="K415" t="b">
        <f t="shared" si="27"/>
        <v>1</v>
      </c>
      <c r="L415" cm="1">
        <f t="array" ref="L415">SUMPRODUCT((Tabla2[[#This Row],[P - Horas]]&lt;Tabla2[P - Horas])*1,(Tabla2[[#This Row],[Columna1]]=Tabla2[Columna1])*1)+1</f>
        <v>6</v>
      </c>
      <c r="N415">
        <f>_xlfn.RANK.EQ(Tabla2[[#This Row],[Columna1]],Tabla2[Columna1],1)</f>
        <v>371</v>
      </c>
      <c r="O415" s="3">
        <f>MAX(P414,Tabla2[[#This Row],[Columna1]])</f>
        <v>40559.833105649042</v>
      </c>
      <c r="P415" s="3">
        <f>O415+Tabla2[[#This Row],[P - Horas]]</f>
        <v>40559.919463020837</v>
      </c>
    </row>
    <row r="416" spans="1:16" x14ac:dyDescent="0.25">
      <c r="A416">
        <v>1000017169</v>
      </c>
      <c r="B416" s="2">
        <v>40555</v>
      </c>
      <c r="C416" s="2">
        <f t="shared" si="24"/>
        <v>40555.625</v>
      </c>
      <c r="D416">
        <v>41</v>
      </c>
      <c r="E416">
        <v>1729.38</v>
      </c>
      <c r="F416" t="s">
        <v>16</v>
      </c>
      <c r="G416" t="s">
        <v>19</v>
      </c>
      <c r="H416" s="1" cm="1">
        <f t="array" ref="H416">_xlfn.IFS(F416="Figurado",E416/2600,F416="Mallas",E416/800,F416="Materia Prima",E416*0)/24</f>
        <v>9.007187500000001E-2</v>
      </c>
      <c r="I416" s="2">
        <f t="shared" si="25"/>
        <v>40556.625</v>
      </c>
      <c r="J416" s="3">
        <f t="shared" si="26"/>
        <v>40555.715071874998</v>
      </c>
      <c r="K416" t="b">
        <f t="shared" si="27"/>
        <v>1</v>
      </c>
      <c r="L416" cm="1">
        <f t="array" ref="L416">SUMPRODUCT((Tabla2[[#This Row],[P - Horas]]&lt;Tabla2[P - Horas])*1,(Tabla2[[#This Row],[Columna1]]=Tabla2[Columna1])*1)+1</f>
        <v>5</v>
      </c>
      <c r="N416">
        <f>_xlfn.RANK.EQ(Tabla2[[#This Row],[Columna1]],Tabla2[Columna1],1)</f>
        <v>371</v>
      </c>
      <c r="O416" s="3">
        <f>MAX(P415,Tabla2[[#This Row],[Columna1]])</f>
        <v>40559.919463020837</v>
      </c>
      <c r="P416" s="3">
        <f>O416+Tabla2[[#This Row],[P - Horas]]</f>
        <v>40560.009534895835</v>
      </c>
    </row>
    <row r="417" spans="1:16" x14ac:dyDescent="0.25">
      <c r="A417">
        <v>1000017179</v>
      </c>
      <c r="B417" s="2">
        <v>40555</v>
      </c>
      <c r="C417" s="2">
        <f t="shared" si="24"/>
        <v>40555.625</v>
      </c>
      <c r="D417">
        <v>5780.7</v>
      </c>
      <c r="E417">
        <v>5780.7</v>
      </c>
      <c r="F417" t="s">
        <v>5</v>
      </c>
      <c r="G417" t="s">
        <v>13</v>
      </c>
      <c r="H417" s="1" cm="1">
        <f t="array" ref="H417">_xlfn.IFS(F417="Figurado",E417/2600,F417="Mallas",E417/800,F417="Materia Prima",E417*0)/24</f>
        <v>9.2639423076923078E-2</v>
      </c>
      <c r="I417" s="2">
        <f t="shared" si="25"/>
        <v>40556.625</v>
      </c>
      <c r="J417" s="3">
        <f t="shared" si="26"/>
        <v>40555.717639423077</v>
      </c>
      <c r="K417" t="b">
        <f t="shared" si="27"/>
        <v>1</v>
      </c>
      <c r="L417" cm="1">
        <f t="array" ref="L417">SUMPRODUCT((Tabla2[[#This Row],[P - Horas]]&lt;Tabla2[P - Horas])*1,(Tabla2[[#This Row],[Columna1]]=Tabla2[Columna1])*1)+1</f>
        <v>4</v>
      </c>
      <c r="N417">
        <f>_xlfn.RANK.EQ(Tabla2[[#This Row],[Columna1]],Tabla2[Columna1],1)</f>
        <v>371</v>
      </c>
      <c r="O417" s="3">
        <f>MAX(P416,Tabla2[[#This Row],[Columna1]])</f>
        <v>40560.009534895835</v>
      </c>
      <c r="P417" s="3">
        <f>O417+Tabla2[[#This Row],[P - Horas]]</f>
        <v>40560.102174318912</v>
      </c>
    </row>
    <row r="418" spans="1:16" x14ac:dyDescent="0.25">
      <c r="A418">
        <v>1000017180</v>
      </c>
      <c r="B418" s="2">
        <v>40555</v>
      </c>
      <c r="C418" s="2">
        <f t="shared" si="24"/>
        <v>40555.625</v>
      </c>
      <c r="D418">
        <v>8361.4</v>
      </c>
      <c r="E418">
        <v>8361.4</v>
      </c>
      <c r="F418" t="s">
        <v>5</v>
      </c>
      <c r="G418" t="s">
        <v>13</v>
      </c>
      <c r="H418" s="1" cm="1">
        <f t="array" ref="H418">_xlfn.IFS(F418="Figurado",E418/2600,F418="Mallas",E418/800,F418="Materia Prima",E418*0)/24</f>
        <v>0.13399679487179486</v>
      </c>
      <c r="I418" s="2">
        <f t="shared" si="25"/>
        <v>40556.625</v>
      </c>
      <c r="J418" s="3">
        <f t="shared" si="26"/>
        <v>40555.758996794873</v>
      </c>
      <c r="K418" t="b">
        <f t="shared" si="27"/>
        <v>1</v>
      </c>
      <c r="L418" cm="1">
        <f t="array" ref="L418">SUMPRODUCT((Tabla2[[#This Row],[P - Horas]]&lt;Tabla2[P - Horas])*1,(Tabla2[[#This Row],[Columna1]]=Tabla2[Columna1])*1)+1</f>
        <v>3</v>
      </c>
      <c r="N418">
        <f>_xlfn.RANK.EQ(Tabla2[[#This Row],[Columna1]],Tabla2[Columna1],1)</f>
        <v>371</v>
      </c>
      <c r="O418" s="3">
        <f>MAX(P417,Tabla2[[#This Row],[Columna1]])</f>
        <v>40560.102174318912</v>
      </c>
      <c r="P418" s="3">
        <f>O418+Tabla2[[#This Row],[P - Horas]]</f>
        <v>40560.236171113786</v>
      </c>
    </row>
    <row r="419" spans="1:16" x14ac:dyDescent="0.25">
      <c r="A419">
        <v>1000017164</v>
      </c>
      <c r="B419" s="2">
        <v>40555</v>
      </c>
      <c r="C419" s="2">
        <f t="shared" si="24"/>
        <v>40555.625</v>
      </c>
      <c r="D419">
        <v>10485.6</v>
      </c>
      <c r="E419">
        <v>10485.6</v>
      </c>
      <c r="F419" t="s">
        <v>5</v>
      </c>
      <c r="G419" t="s">
        <v>13</v>
      </c>
      <c r="H419" s="1" cm="1">
        <f t="array" ref="H419">_xlfn.IFS(F419="Figurado",E419/2600,F419="Mallas",E419/800,F419="Materia Prima",E419*0)/24</f>
        <v>0.16803846153846155</v>
      </c>
      <c r="I419" s="2">
        <f t="shared" si="25"/>
        <v>40556.625</v>
      </c>
      <c r="J419" s="3">
        <f t="shared" si="26"/>
        <v>40555.793038461539</v>
      </c>
      <c r="K419" t="b">
        <f t="shared" si="27"/>
        <v>1</v>
      </c>
      <c r="L419" cm="1">
        <f t="array" ref="L419">SUMPRODUCT((Tabla2[[#This Row],[P - Horas]]&lt;Tabla2[P - Horas])*1,(Tabla2[[#This Row],[Columna1]]=Tabla2[Columna1])*1)+1</f>
        <v>2</v>
      </c>
      <c r="N419">
        <f>_xlfn.RANK.EQ(Tabla2[[#This Row],[Columna1]],Tabla2[Columna1],1)</f>
        <v>371</v>
      </c>
      <c r="O419" s="3">
        <f>MAX(P418,Tabla2[[#This Row],[Columna1]])</f>
        <v>40560.236171113786</v>
      </c>
      <c r="P419" s="3">
        <f>O419+Tabla2[[#This Row],[P - Horas]]</f>
        <v>40560.404209575325</v>
      </c>
    </row>
    <row r="420" spans="1:16" x14ac:dyDescent="0.25">
      <c r="A420">
        <v>1000017166</v>
      </c>
      <c r="B420" s="2">
        <v>40555</v>
      </c>
      <c r="C420" s="2">
        <f t="shared" si="24"/>
        <v>40555.625</v>
      </c>
      <c r="D420">
        <v>11334.7</v>
      </c>
      <c r="E420">
        <v>11334.7</v>
      </c>
      <c r="F420" t="s">
        <v>5</v>
      </c>
      <c r="G420" t="s">
        <v>13</v>
      </c>
      <c r="H420" s="1" cm="1">
        <f t="array" ref="H420">_xlfn.IFS(F420="Figurado",E420/2600,F420="Mallas",E420/800,F420="Materia Prima",E420*0)/24</f>
        <v>0.18164583333333337</v>
      </c>
      <c r="I420" s="2">
        <f t="shared" si="25"/>
        <v>40556.625</v>
      </c>
      <c r="J420" s="3">
        <f t="shared" si="26"/>
        <v>40555.806645833334</v>
      </c>
      <c r="K420" t="b">
        <f t="shared" si="27"/>
        <v>1</v>
      </c>
      <c r="L420" cm="1">
        <f t="array" ref="L420">SUMPRODUCT((Tabla2[[#This Row],[P - Horas]]&lt;Tabla2[P - Horas])*1,(Tabla2[[#This Row],[Columna1]]=Tabla2[Columna1])*1)+1</f>
        <v>1</v>
      </c>
      <c r="N420">
        <f>_xlfn.RANK.EQ(Tabla2[[#This Row],[Columna1]],Tabla2[Columna1],1)</f>
        <v>371</v>
      </c>
      <c r="O420" s="3">
        <f>MAX(P419,Tabla2[[#This Row],[Columna1]])</f>
        <v>40560.404209575325</v>
      </c>
      <c r="P420" s="3">
        <f>O420+Tabla2[[#This Row],[P - Horas]]</f>
        <v>40560.585855408659</v>
      </c>
    </row>
    <row r="421" spans="1:16" x14ac:dyDescent="0.25">
      <c r="A421">
        <v>1000017195</v>
      </c>
      <c r="B421" s="2">
        <v>40556</v>
      </c>
      <c r="C421" s="2">
        <f t="shared" si="24"/>
        <v>40556.625</v>
      </c>
      <c r="D421">
        <v>20</v>
      </c>
      <c r="E421">
        <v>11.84</v>
      </c>
      <c r="F421" t="s">
        <v>10</v>
      </c>
      <c r="G421" t="s">
        <v>49</v>
      </c>
      <c r="H421" s="1" cm="1">
        <f t="array" ref="H421">_xlfn.IFS(F421="Figurado",E421/2600,F421="Mallas",E421/800,F421="Materia Prima",E421*0)/24</f>
        <v>0</v>
      </c>
      <c r="I421" s="2">
        <f t="shared" si="25"/>
        <v>40557.625</v>
      </c>
      <c r="J421" s="3">
        <f t="shared" si="26"/>
        <v>40556.625</v>
      </c>
      <c r="K421" t="b">
        <f t="shared" si="27"/>
        <v>1</v>
      </c>
      <c r="L421" cm="1">
        <f t="array" ref="L421">SUMPRODUCT((Tabla2[[#This Row],[P - Horas]]&lt;Tabla2[P - Horas])*1,(Tabla2[[#This Row],[Columna1]]=Tabla2[Columna1])*1)+1</f>
        <v>49</v>
      </c>
      <c r="N421">
        <f>_xlfn.RANK.EQ(Tabla2[[#This Row],[Columna1]],Tabla2[Columna1],1)</f>
        <v>420</v>
      </c>
      <c r="O421" s="3">
        <f>MAX(P420,Tabla2[[#This Row],[Columna1]])</f>
        <v>40560.585855408659</v>
      </c>
      <c r="P421" s="3">
        <f>O421+Tabla2[[#This Row],[P - Horas]]</f>
        <v>40560.585855408659</v>
      </c>
    </row>
    <row r="422" spans="1:16" x14ac:dyDescent="0.25">
      <c r="A422">
        <v>1000017195</v>
      </c>
      <c r="B422" s="2">
        <v>40556</v>
      </c>
      <c r="C422" s="2">
        <f t="shared" si="24"/>
        <v>40556.625</v>
      </c>
      <c r="D422">
        <v>20</v>
      </c>
      <c r="E422">
        <v>14.992000000000001</v>
      </c>
      <c r="F422" t="s">
        <v>10</v>
      </c>
      <c r="G422" t="s">
        <v>50</v>
      </c>
      <c r="H422" s="1" cm="1">
        <f t="array" ref="H422">_xlfn.IFS(F422="Figurado",E422/2600,F422="Mallas",E422/800,F422="Materia Prima",E422*0)/24</f>
        <v>0</v>
      </c>
      <c r="I422" s="2">
        <f t="shared" si="25"/>
        <v>40557.625</v>
      </c>
      <c r="J422" s="3">
        <f t="shared" si="26"/>
        <v>40556.625</v>
      </c>
      <c r="K422" t="b">
        <f t="shared" si="27"/>
        <v>1</v>
      </c>
      <c r="L422" cm="1">
        <f t="array" ref="L422">SUMPRODUCT((Tabla2[[#This Row],[P - Horas]]&lt;Tabla2[P - Horas])*1,(Tabla2[[#This Row],[Columna1]]=Tabla2[Columna1])*1)+1</f>
        <v>49</v>
      </c>
      <c r="N422">
        <f>_xlfn.RANK.EQ(Tabla2[[#This Row],[Columna1]],Tabla2[Columna1],1)</f>
        <v>420</v>
      </c>
      <c r="O422" s="3">
        <f>MAX(P421,Tabla2[[#This Row],[Columna1]])</f>
        <v>40560.585855408659</v>
      </c>
      <c r="P422" s="3">
        <f>O422+Tabla2[[#This Row],[P - Horas]]</f>
        <v>40560.585855408659</v>
      </c>
    </row>
    <row r="423" spans="1:16" x14ac:dyDescent="0.25">
      <c r="A423">
        <v>1000017195</v>
      </c>
      <c r="B423" s="2">
        <v>40556</v>
      </c>
      <c r="C423" s="2">
        <f t="shared" si="24"/>
        <v>40556.625</v>
      </c>
      <c r="D423">
        <v>20</v>
      </c>
      <c r="E423">
        <v>18.510000000000002</v>
      </c>
      <c r="F423" t="s">
        <v>10</v>
      </c>
      <c r="G423" t="s">
        <v>51</v>
      </c>
      <c r="H423" s="1" cm="1">
        <f t="array" ref="H423">_xlfn.IFS(F423="Figurado",E423/2600,F423="Mallas",E423/800,F423="Materia Prima",E423*0)/24</f>
        <v>0</v>
      </c>
      <c r="I423" s="2">
        <f t="shared" si="25"/>
        <v>40557.625</v>
      </c>
      <c r="J423" s="3">
        <f t="shared" si="26"/>
        <v>40556.625</v>
      </c>
      <c r="K423" t="b">
        <f t="shared" si="27"/>
        <v>1</v>
      </c>
      <c r="L423" cm="1">
        <f t="array" ref="L423">SUMPRODUCT((Tabla2[[#This Row],[P - Horas]]&lt;Tabla2[P - Horas])*1,(Tabla2[[#This Row],[Columna1]]=Tabla2[Columna1])*1)+1</f>
        <v>49</v>
      </c>
      <c r="N423">
        <f>_xlfn.RANK.EQ(Tabla2[[#This Row],[Columna1]],Tabla2[Columna1],1)</f>
        <v>420</v>
      </c>
      <c r="O423" s="3">
        <f>MAX(P422,Tabla2[[#This Row],[Columna1]])</f>
        <v>40560.585855408659</v>
      </c>
      <c r="P423" s="3">
        <f>O423+Tabla2[[#This Row],[P - Horas]]</f>
        <v>40560.585855408659</v>
      </c>
    </row>
    <row r="424" spans="1:16" x14ac:dyDescent="0.25">
      <c r="A424">
        <v>1000017197</v>
      </c>
      <c r="B424" s="2">
        <v>40556</v>
      </c>
      <c r="C424" s="2">
        <f t="shared" si="24"/>
        <v>40556.625</v>
      </c>
      <c r="D424">
        <v>15</v>
      </c>
      <c r="E424">
        <v>13.8825</v>
      </c>
      <c r="F424" t="s">
        <v>10</v>
      </c>
      <c r="G424" t="s">
        <v>51</v>
      </c>
      <c r="H424" s="1" cm="1">
        <f t="array" ref="H424">_xlfn.IFS(F424="Figurado",E424/2600,F424="Mallas",E424/800,F424="Materia Prima",E424*0)/24</f>
        <v>0</v>
      </c>
      <c r="I424" s="2">
        <f t="shared" si="25"/>
        <v>40557.625</v>
      </c>
      <c r="J424" s="3">
        <f t="shared" si="26"/>
        <v>40556.625</v>
      </c>
      <c r="K424" t="b">
        <f t="shared" si="27"/>
        <v>1</v>
      </c>
      <c r="L424" cm="1">
        <f t="array" ref="L424">SUMPRODUCT((Tabla2[[#This Row],[P - Horas]]&lt;Tabla2[P - Horas])*1,(Tabla2[[#This Row],[Columna1]]=Tabla2[Columna1])*1)+1</f>
        <v>49</v>
      </c>
      <c r="N424">
        <f>_xlfn.RANK.EQ(Tabla2[[#This Row],[Columna1]],Tabla2[Columna1],1)</f>
        <v>420</v>
      </c>
      <c r="O424" s="3">
        <f>MAX(P423,Tabla2[[#This Row],[Columna1]])</f>
        <v>40560.585855408659</v>
      </c>
      <c r="P424" s="3">
        <f>O424+Tabla2[[#This Row],[P - Horas]]</f>
        <v>40560.585855408659</v>
      </c>
    </row>
    <row r="425" spans="1:16" x14ac:dyDescent="0.25">
      <c r="A425">
        <v>1000017198</v>
      </c>
      <c r="B425" s="2">
        <v>40556</v>
      </c>
      <c r="C425" s="2">
        <f t="shared" si="24"/>
        <v>40556.625</v>
      </c>
      <c r="D425">
        <v>510</v>
      </c>
      <c r="E425">
        <v>510</v>
      </c>
      <c r="F425" t="s">
        <v>10</v>
      </c>
      <c r="G425" t="s">
        <v>20</v>
      </c>
      <c r="H425" s="1" cm="1">
        <f t="array" ref="H425">_xlfn.IFS(F425="Figurado",E425/2600,F425="Mallas",E425/800,F425="Materia Prima",E425*0)/24</f>
        <v>0</v>
      </c>
      <c r="I425" s="2">
        <f t="shared" si="25"/>
        <v>40557.625</v>
      </c>
      <c r="J425" s="3">
        <f t="shared" si="26"/>
        <v>40556.625</v>
      </c>
      <c r="K425" t="b">
        <f t="shared" si="27"/>
        <v>1</v>
      </c>
      <c r="L425" cm="1">
        <f t="array" ref="L425">SUMPRODUCT((Tabla2[[#This Row],[P - Horas]]&lt;Tabla2[P - Horas])*1,(Tabla2[[#This Row],[Columna1]]=Tabla2[Columna1])*1)+1</f>
        <v>49</v>
      </c>
      <c r="N425">
        <f>_xlfn.RANK.EQ(Tabla2[[#This Row],[Columna1]],Tabla2[Columna1],1)</f>
        <v>420</v>
      </c>
      <c r="O425" s="3">
        <f>MAX(P424,Tabla2[[#This Row],[Columna1]])</f>
        <v>40560.585855408659</v>
      </c>
      <c r="P425" s="3">
        <f>O425+Tabla2[[#This Row],[P - Horas]]</f>
        <v>40560.585855408659</v>
      </c>
    </row>
    <row r="426" spans="1:16" x14ac:dyDescent="0.25">
      <c r="A426">
        <v>1000017209</v>
      </c>
      <c r="B426" s="2">
        <v>40556</v>
      </c>
      <c r="C426" s="2">
        <f t="shared" si="24"/>
        <v>40556.625</v>
      </c>
      <c r="D426">
        <v>672</v>
      </c>
      <c r="E426">
        <v>672</v>
      </c>
      <c r="F426" t="s">
        <v>10</v>
      </c>
      <c r="G426" t="s">
        <v>22</v>
      </c>
      <c r="H426" s="1" cm="1">
        <f t="array" ref="H426">_xlfn.IFS(F426="Figurado",E426/2600,F426="Mallas",E426/800,F426="Materia Prima",E426*0)/24</f>
        <v>0</v>
      </c>
      <c r="I426" s="2">
        <f t="shared" si="25"/>
        <v>40557.625</v>
      </c>
      <c r="J426" s="3">
        <f t="shared" si="26"/>
        <v>40556.625</v>
      </c>
      <c r="K426" t="b">
        <f t="shared" si="27"/>
        <v>1</v>
      </c>
      <c r="L426" cm="1">
        <f t="array" ref="L426">SUMPRODUCT((Tabla2[[#This Row],[P - Horas]]&lt;Tabla2[P - Horas])*1,(Tabla2[[#This Row],[Columna1]]=Tabla2[Columna1])*1)+1</f>
        <v>49</v>
      </c>
      <c r="N426">
        <f>_xlfn.RANK.EQ(Tabla2[[#This Row],[Columna1]],Tabla2[Columna1],1)</f>
        <v>420</v>
      </c>
      <c r="O426" s="3">
        <f>MAX(P425,Tabla2[[#This Row],[Columna1]])</f>
        <v>40560.585855408659</v>
      </c>
      <c r="P426" s="3">
        <f>O426+Tabla2[[#This Row],[P - Horas]]</f>
        <v>40560.585855408659</v>
      </c>
    </row>
    <row r="427" spans="1:16" x14ac:dyDescent="0.25">
      <c r="A427">
        <v>1000017214</v>
      </c>
      <c r="B427" s="2">
        <v>40556</v>
      </c>
      <c r="C427" s="2">
        <f t="shared" si="24"/>
        <v>40556.625</v>
      </c>
      <c r="D427">
        <v>33.6</v>
      </c>
      <c r="E427">
        <v>33.6</v>
      </c>
      <c r="F427" t="s">
        <v>10</v>
      </c>
      <c r="G427" t="s">
        <v>22</v>
      </c>
      <c r="H427" s="1" cm="1">
        <f t="array" ref="H427">_xlfn.IFS(F427="Figurado",E427/2600,F427="Mallas",E427/800,F427="Materia Prima",E427*0)/24</f>
        <v>0</v>
      </c>
      <c r="I427" s="2">
        <f t="shared" si="25"/>
        <v>40557.625</v>
      </c>
      <c r="J427" s="3">
        <f t="shared" si="26"/>
        <v>40556.625</v>
      </c>
      <c r="K427" t="b">
        <f t="shared" si="27"/>
        <v>1</v>
      </c>
      <c r="L427" cm="1">
        <f t="array" ref="L427">SUMPRODUCT((Tabla2[[#This Row],[P - Horas]]&lt;Tabla2[P - Horas])*1,(Tabla2[[#This Row],[Columna1]]=Tabla2[Columna1])*1)+1</f>
        <v>49</v>
      </c>
      <c r="N427">
        <f>_xlfn.RANK.EQ(Tabla2[[#This Row],[Columna1]],Tabla2[Columna1],1)</f>
        <v>420</v>
      </c>
      <c r="O427" s="3">
        <f>MAX(P426,Tabla2[[#This Row],[Columna1]])</f>
        <v>40560.585855408659</v>
      </c>
      <c r="P427" s="3">
        <f>O427+Tabla2[[#This Row],[P - Horas]]</f>
        <v>40560.585855408659</v>
      </c>
    </row>
    <row r="428" spans="1:16" x14ac:dyDescent="0.25">
      <c r="A428">
        <v>1000017214</v>
      </c>
      <c r="B428" s="2">
        <v>40556</v>
      </c>
      <c r="C428" s="2">
        <f t="shared" si="24"/>
        <v>40556.625</v>
      </c>
      <c r="D428">
        <v>60</v>
      </c>
      <c r="E428">
        <v>60</v>
      </c>
      <c r="F428" t="s">
        <v>10</v>
      </c>
      <c r="G428" t="s">
        <v>15</v>
      </c>
      <c r="H428" s="1" cm="1">
        <f t="array" ref="H428">_xlfn.IFS(F428="Figurado",E428/2600,F428="Mallas",E428/800,F428="Materia Prima",E428*0)/24</f>
        <v>0</v>
      </c>
      <c r="I428" s="2">
        <f t="shared" si="25"/>
        <v>40557.625</v>
      </c>
      <c r="J428" s="3">
        <f t="shared" si="26"/>
        <v>40556.625</v>
      </c>
      <c r="K428" t="b">
        <f t="shared" si="27"/>
        <v>1</v>
      </c>
      <c r="L428" cm="1">
        <f t="array" ref="L428">SUMPRODUCT((Tabla2[[#This Row],[P - Horas]]&lt;Tabla2[P - Horas])*1,(Tabla2[[#This Row],[Columna1]]=Tabla2[Columna1])*1)+1</f>
        <v>49</v>
      </c>
      <c r="N428">
        <f>_xlfn.RANK.EQ(Tabla2[[#This Row],[Columna1]],Tabla2[Columna1],1)</f>
        <v>420</v>
      </c>
      <c r="O428" s="3">
        <f>MAX(P427,Tabla2[[#This Row],[Columna1]])</f>
        <v>40560.585855408659</v>
      </c>
      <c r="P428" s="3">
        <f>O428+Tabla2[[#This Row],[P - Horas]]</f>
        <v>40560.585855408659</v>
      </c>
    </row>
    <row r="429" spans="1:16" x14ac:dyDescent="0.25">
      <c r="A429">
        <v>1000017214</v>
      </c>
      <c r="B429" s="2">
        <v>40556</v>
      </c>
      <c r="C429" s="2">
        <f t="shared" si="24"/>
        <v>40556.625</v>
      </c>
      <c r="D429">
        <v>293.8</v>
      </c>
      <c r="E429">
        <v>293.8</v>
      </c>
      <c r="F429" t="s">
        <v>10</v>
      </c>
      <c r="G429" t="s">
        <v>12</v>
      </c>
      <c r="H429" s="1" cm="1">
        <f t="array" ref="H429">_xlfn.IFS(F429="Figurado",E429/2600,F429="Mallas",E429/800,F429="Materia Prima",E429*0)/24</f>
        <v>0</v>
      </c>
      <c r="I429" s="2">
        <f t="shared" si="25"/>
        <v>40557.625</v>
      </c>
      <c r="J429" s="3">
        <f t="shared" si="26"/>
        <v>40556.625</v>
      </c>
      <c r="K429" t="b">
        <f t="shared" si="27"/>
        <v>1</v>
      </c>
      <c r="L429" cm="1">
        <f t="array" ref="L429">SUMPRODUCT((Tabla2[[#This Row],[P - Horas]]&lt;Tabla2[P - Horas])*1,(Tabla2[[#This Row],[Columna1]]=Tabla2[Columna1])*1)+1</f>
        <v>49</v>
      </c>
      <c r="N429">
        <f>_xlfn.RANK.EQ(Tabla2[[#This Row],[Columna1]],Tabla2[Columna1],1)</f>
        <v>420</v>
      </c>
      <c r="O429" s="3">
        <f>MAX(P428,Tabla2[[#This Row],[Columna1]])</f>
        <v>40560.585855408659</v>
      </c>
      <c r="P429" s="3">
        <f>O429+Tabla2[[#This Row],[P - Horas]]</f>
        <v>40560.585855408659</v>
      </c>
    </row>
    <row r="430" spans="1:16" x14ac:dyDescent="0.25">
      <c r="A430">
        <v>1000017215</v>
      </c>
      <c r="B430" s="2">
        <v>40556</v>
      </c>
      <c r="C430" s="2">
        <f t="shared" si="24"/>
        <v>40556.625</v>
      </c>
      <c r="D430">
        <v>268.8</v>
      </c>
      <c r="E430">
        <v>268.8</v>
      </c>
      <c r="F430" t="s">
        <v>10</v>
      </c>
      <c r="G430" t="s">
        <v>22</v>
      </c>
      <c r="H430" s="1" cm="1">
        <f t="array" ref="H430">_xlfn.IFS(F430="Figurado",E430/2600,F430="Mallas",E430/800,F430="Materia Prima",E430*0)/24</f>
        <v>0</v>
      </c>
      <c r="I430" s="2">
        <f t="shared" si="25"/>
        <v>40557.625</v>
      </c>
      <c r="J430" s="3">
        <f t="shared" si="26"/>
        <v>40556.625</v>
      </c>
      <c r="K430" t="b">
        <f t="shared" si="27"/>
        <v>1</v>
      </c>
      <c r="L430" cm="1">
        <f t="array" ref="L430">SUMPRODUCT((Tabla2[[#This Row],[P - Horas]]&lt;Tabla2[P - Horas])*1,(Tabla2[[#This Row],[Columna1]]=Tabla2[Columna1])*1)+1</f>
        <v>49</v>
      </c>
      <c r="N430">
        <f>_xlfn.RANK.EQ(Tabla2[[#This Row],[Columna1]],Tabla2[Columna1],1)</f>
        <v>420</v>
      </c>
      <c r="O430" s="3">
        <f>MAX(P429,Tabla2[[#This Row],[Columna1]])</f>
        <v>40560.585855408659</v>
      </c>
      <c r="P430" s="3">
        <f>O430+Tabla2[[#This Row],[P - Horas]]</f>
        <v>40560.585855408659</v>
      </c>
    </row>
    <row r="431" spans="1:16" x14ac:dyDescent="0.25">
      <c r="A431">
        <v>1000017216</v>
      </c>
      <c r="B431" s="2">
        <v>40556</v>
      </c>
      <c r="C431" s="2">
        <f t="shared" si="24"/>
        <v>40556.625</v>
      </c>
      <c r="D431">
        <v>360</v>
      </c>
      <c r="E431">
        <v>360</v>
      </c>
      <c r="F431" t="s">
        <v>10</v>
      </c>
      <c r="G431" t="s">
        <v>15</v>
      </c>
      <c r="H431" s="1" cm="1">
        <f t="array" ref="H431">_xlfn.IFS(F431="Figurado",E431/2600,F431="Mallas",E431/800,F431="Materia Prima",E431*0)/24</f>
        <v>0</v>
      </c>
      <c r="I431" s="2">
        <f t="shared" si="25"/>
        <v>40557.625</v>
      </c>
      <c r="J431" s="3">
        <f t="shared" si="26"/>
        <v>40556.625</v>
      </c>
      <c r="K431" t="b">
        <f t="shared" si="27"/>
        <v>1</v>
      </c>
      <c r="L431" cm="1">
        <f t="array" ref="L431">SUMPRODUCT((Tabla2[[#This Row],[P - Horas]]&lt;Tabla2[P - Horas])*1,(Tabla2[[#This Row],[Columna1]]=Tabla2[Columna1])*1)+1</f>
        <v>49</v>
      </c>
      <c r="N431">
        <f>_xlfn.RANK.EQ(Tabla2[[#This Row],[Columna1]],Tabla2[Columna1],1)</f>
        <v>420</v>
      </c>
      <c r="O431" s="3">
        <f>MAX(P430,Tabla2[[#This Row],[Columna1]])</f>
        <v>40560.585855408659</v>
      </c>
      <c r="P431" s="3">
        <f>O431+Tabla2[[#This Row],[P - Horas]]</f>
        <v>40560.585855408659</v>
      </c>
    </row>
    <row r="432" spans="1:16" x14ac:dyDescent="0.25">
      <c r="A432">
        <v>1000017217</v>
      </c>
      <c r="B432" s="2">
        <v>40556</v>
      </c>
      <c r="C432" s="2">
        <f t="shared" si="24"/>
        <v>40556.625</v>
      </c>
      <c r="D432">
        <v>201.6</v>
      </c>
      <c r="E432">
        <v>201.6</v>
      </c>
      <c r="F432" t="s">
        <v>10</v>
      </c>
      <c r="G432" t="s">
        <v>22</v>
      </c>
      <c r="H432" s="1" cm="1">
        <f t="array" ref="H432">_xlfn.IFS(F432="Figurado",E432/2600,F432="Mallas",E432/800,F432="Materia Prima",E432*0)/24</f>
        <v>0</v>
      </c>
      <c r="I432" s="2">
        <f t="shared" si="25"/>
        <v>40557.625</v>
      </c>
      <c r="J432" s="3">
        <f t="shared" si="26"/>
        <v>40556.625</v>
      </c>
      <c r="K432" t="b">
        <f t="shared" si="27"/>
        <v>1</v>
      </c>
      <c r="L432" cm="1">
        <f t="array" ref="L432">SUMPRODUCT((Tabla2[[#This Row],[P - Horas]]&lt;Tabla2[P - Horas])*1,(Tabla2[[#This Row],[Columna1]]=Tabla2[Columna1])*1)+1</f>
        <v>49</v>
      </c>
      <c r="N432">
        <f>_xlfn.RANK.EQ(Tabla2[[#This Row],[Columna1]],Tabla2[Columna1],1)</f>
        <v>420</v>
      </c>
      <c r="O432" s="3">
        <f>MAX(P431,Tabla2[[#This Row],[Columna1]])</f>
        <v>40560.585855408659</v>
      </c>
      <c r="P432" s="3">
        <f>O432+Tabla2[[#This Row],[P - Horas]]</f>
        <v>40560.585855408659</v>
      </c>
    </row>
    <row r="433" spans="1:16" x14ac:dyDescent="0.25">
      <c r="A433">
        <v>1000017217</v>
      </c>
      <c r="B433" s="2">
        <v>40556</v>
      </c>
      <c r="C433" s="2">
        <f t="shared" si="24"/>
        <v>40556.625</v>
      </c>
      <c r="D433">
        <v>360</v>
      </c>
      <c r="E433">
        <v>360</v>
      </c>
      <c r="F433" t="s">
        <v>10</v>
      </c>
      <c r="G433" t="s">
        <v>15</v>
      </c>
      <c r="H433" s="1" cm="1">
        <f t="array" ref="H433">_xlfn.IFS(F433="Figurado",E433/2600,F433="Mallas",E433/800,F433="Materia Prima",E433*0)/24</f>
        <v>0</v>
      </c>
      <c r="I433" s="2">
        <f t="shared" si="25"/>
        <v>40557.625</v>
      </c>
      <c r="J433" s="3">
        <f t="shared" si="26"/>
        <v>40556.625</v>
      </c>
      <c r="K433" t="b">
        <f t="shared" si="27"/>
        <v>1</v>
      </c>
      <c r="L433" cm="1">
        <f t="array" ref="L433">SUMPRODUCT((Tabla2[[#This Row],[P - Horas]]&lt;Tabla2[P - Horas])*1,(Tabla2[[#This Row],[Columna1]]=Tabla2[Columna1])*1)+1</f>
        <v>49</v>
      </c>
      <c r="N433">
        <f>_xlfn.RANK.EQ(Tabla2[[#This Row],[Columna1]],Tabla2[Columna1],1)</f>
        <v>420</v>
      </c>
      <c r="O433" s="3">
        <f>MAX(P432,Tabla2[[#This Row],[Columna1]])</f>
        <v>40560.585855408659</v>
      </c>
      <c r="P433" s="3">
        <f>O433+Tabla2[[#This Row],[P - Horas]]</f>
        <v>40560.585855408659</v>
      </c>
    </row>
    <row r="434" spans="1:16" x14ac:dyDescent="0.25">
      <c r="A434">
        <v>1000017223</v>
      </c>
      <c r="B434" s="2">
        <v>40556</v>
      </c>
      <c r="C434" s="2">
        <f t="shared" si="24"/>
        <v>40556.625</v>
      </c>
      <c r="D434">
        <v>544.29999999999995</v>
      </c>
      <c r="E434">
        <v>544.29999999999995</v>
      </c>
      <c r="F434" t="s">
        <v>10</v>
      </c>
      <c r="G434" t="s">
        <v>22</v>
      </c>
      <c r="H434" s="1" cm="1">
        <f t="array" ref="H434">_xlfn.IFS(F434="Figurado",E434/2600,F434="Mallas",E434/800,F434="Materia Prima",E434*0)/24</f>
        <v>0</v>
      </c>
      <c r="I434" s="2">
        <f t="shared" si="25"/>
        <v>40557.625</v>
      </c>
      <c r="J434" s="3">
        <f t="shared" si="26"/>
        <v>40556.625</v>
      </c>
      <c r="K434" t="b">
        <f t="shared" si="27"/>
        <v>1</v>
      </c>
      <c r="L434" cm="1">
        <f t="array" ref="L434">SUMPRODUCT((Tabla2[[#This Row],[P - Horas]]&lt;Tabla2[P - Horas])*1,(Tabla2[[#This Row],[Columna1]]=Tabla2[Columna1])*1)+1</f>
        <v>49</v>
      </c>
      <c r="N434">
        <f>_xlfn.RANK.EQ(Tabla2[[#This Row],[Columna1]],Tabla2[Columna1],1)</f>
        <v>420</v>
      </c>
      <c r="O434" s="3">
        <f>MAX(P433,Tabla2[[#This Row],[Columna1]])</f>
        <v>40560.585855408659</v>
      </c>
      <c r="P434" s="3">
        <f>O434+Tabla2[[#This Row],[P - Horas]]</f>
        <v>40560.585855408659</v>
      </c>
    </row>
    <row r="435" spans="1:16" x14ac:dyDescent="0.25">
      <c r="A435">
        <v>1000017223</v>
      </c>
      <c r="B435" s="2">
        <v>40556</v>
      </c>
      <c r="C435" s="2">
        <f t="shared" si="24"/>
        <v>40556.625</v>
      </c>
      <c r="D435">
        <v>312</v>
      </c>
      <c r="E435">
        <v>312</v>
      </c>
      <c r="F435" t="s">
        <v>10</v>
      </c>
      <c r="G435" t="s">
        <v>15</v>
      </c>
      <c r="H435" s="1" cm="1">
        <f t="array" ref="H435">_xlfn.IFS(F435="Figurado",E435/2600,F435="Mallas",E435/800,F435="Materia Prima",E435*0)/24</f>
        <v>0</v>
      </c>
      <c r="I435" s="2">
        <f t="shared" si="25"/>
        <v>40557.625</v>
      </c>
      <c r="J435" s="3">
        <f t="shared" si="26"/>
        <v>40556.625</v>
      </c>
      <c r="K435" t="b">
        <f t="shared" si="27"/>
        <v>1</v>
      </c>
      <c r="L435" cm="1">
        <f t="array" ref="L435">SUMPRODUCT((Tabla2[[#This Row],[P - Horas]]&lt;Tabla2[P - Horas])*1,(Tabla2[[#This Row],[Columna1]]=Tabla2[Columna1])*1)+1</f>
        <v>49</v>
      </c>
      <c r="N435">
        <f>_xlfn.RANK.EQ(Tabla2[[#This Row],[Columna1]],Tabla2[Columna1],1)</f>
        <v>420</v>
      </c>
      <c r="O435" s="3">
        <f>MAX(P434,Tabla2[[#This Row],[Columna1]])</f>
        <v>40560.585855408659</v>
      </c>
      <c r="P435" s="3">
        <f>O435+Tabla2[[#This Row],[P - Horas]]</f>
        <v>40560.585855408659</v>
      </c>
    </row>
    <row r="436" spans="1:16" x14ac:dyDescent="0.25">
      <c r="A436">
        <v>1000017223</v>
      </c>
      <c r="B436" s="2">
        <v>40556</v>
      </c>
      <c r="C436" s="2">
        <f t="shared" si="24"/>
        <v>40556.625</v>
      </c>
      <c r="D436">
        <v>146.9</v>
      </c>
      <c r="E436">
        <v>146.9</v>
      </c>
      <c r="F436" t="s">
        <v>10</v>
      </c>
      <c r="G436" t="s">
        <v>12</v>
      </c>
      <c r="H436" s="1" cm="1">
        <f t="array" ref="H436">_xlfn.IFS(F436="Figurado",E436/2600,F436="Mallas",E436/800,F436="Materia Prima",E436*0)/24</f>
        <v>0</v>
      </c>
      <c r="I436" s="2">
        <f t="shared" si="25"/>
        <v>40557.625</v>
      </c>
      <c r="J436" s="3">
        <f t="shared" si="26"/>
        <v>40556.625</v>
      </c>
      <c r="K436" t="b">
        <f t="shared" si="27"/>
        <v>1</v>
      </c>
      <c r="L436" cm="1">
        <f t="array" ref="L436">SUMPRODUCT((Tabla2[[#This Row],[P - Horas]]&lt;Tabla2[P - Horas])*1,(Tabla2[[#This Row],[Columna1]]=Tabla2[Columna1])*1)+1</f>
        <v>49</v>
      </c>
      <c r="N436">
        <f>_xlfn.RANK.EQ(Tabla2[[#This Row],[Columna1]],Tabla2[Columna1],1)</f>
        <v>420</v>
      </c>
      <c r="O436" s="3">
        <f>MAX(P435,Tabla2[[#This Row],[Columna1]])</f>
        <v>40560.585855408659</v>
      </c>
      <c r="P436" s="3">
        <f>O436+Tabla2[[#This Row],[P - Horas]]</f>
        <v>40560.585855408659</v>
      </c>
    </row>
    <row r="437" spans="1:16" x14ac:dyDescent="0.25">
      <c r="A437">
        <v>1000017226</v>
      </c>
      <c r="B437" s="2">
        <v>40556</v>
      </c>
      <c r="C437" s="2">
        <f t="shared" si="24"/>
        <v>40556.625</v>
      </c>
      <c r="D437">
        <v>1520</v>
      </c>
      <c r="E437">
        <v>9831.36</v>
      </c>
      <c r="F437" t="s">
        <v>10</v>
      </c>
      <c r="G437" t="s">
        <v>53</v>
      </c>
      <c r="H437" s="1" cm="1">
        <f t="array" ref="H437">_xlfn.IFS(F437="Figurado",E437/2600,F437="Mallas",E437/800,F437="Materia Prima",E437*0)/24</f>
        <v>0</v>
      </c>
      <c r="I437" s="2">
        <f t="shared" si="25"/>
        <v>40557.625</v>
      </c>
      <c r="J437" s="3">
        <f t="shared" si="26"/>
        <v>40556.625</v>
      </c>
      <c r="K437" t="b">
        <f t="shared" si="27"/>
        <v>1</v>
      </c>
      <c r="L437" cm="1">
        <f t="array" ref="L437">SUMPRODUCT((Tabla2[[#This Row],[P - Horas]]&lt;Tabla2[P - Horas])*1,(Tabla2[[#This Row],[Columna1]]=Tabla2[Columna1])*1)+1</f>
        <v>49</v>
      </c>
      <c r="N437">
        <f>_xlfn.RANK.EQ(Tabla2[[#This Row],[Columna1]],Tabla2[Columna1],1)</f>
        <v>420</v>
      </c>
      <c r="O437" s="3">
        <f>MAX(P436,Tabla2[[#This Row],[Columna1]])</f>
        <v>40560.585855408659</v>
      </c>
      <c r="P437" s="3">
        <f>O437+Tabla2[[#This Row],[P - Horas]]</f>
        <v>40560.585855408659</v>
      </c>
    </row>
    <row r="438" spans="1:16" x14ac:dyDescent="0.25">
      <c r="A438">
        <v>1000017226</v>
      </c>
      <c r="B438" s="2">
        <v>40556</v>
      </c>
      <c r="C438" s="2">
        <f t="shared" si="24"/>
        <v>40556.625</v>
      </c>
      <c r="D438">
        <v>522</v>
      </c>
      <c r="E438">
        <v>5994.6</v>
      </c>
      <c r="F438" t="s">
        <v>10</v>
      </c>
      <c r="G438" t="s">
        <v>28</v>
      </c>
      <c r="H438" s="1" cm="1">
        <f t="array" ref="H438">_xlfn.IFS(F438="Figurado",E438/2600,F438="Mallas",E438/800,F438="Materia Prima",E438*0)/24</f>
        <v>0</v>
      </c>
      <c r="I438" s="2">
        <f t="shared" si="25"/>
        <v>40557.625</v>
      </c>
      <c r="J438" s="3">
        <f t="shared" si="26"/>
        <v>40556.625</v>
      </c>
      <c r="K438" t="b">
        <f t="shared" si="27"/>
        <v>1</v>
      </c>
      <c r="L438" cm="1">
        <f t="array" ref="L438">SUMPRODUCT((Tabla2[[#This Row],[P - Horas]]&lt;Tabla2[P - Horas])*1,(Tabla2[[#This Row],[Columna1]]=Tabla2[Columna1])*1)+1</f>
        <v>49</v>
      </c>
      <c r="N438">
        <f>_xlfn.RANK.EQ(Tabla2[[#This Row],[Columna1]],Tabla2[Columna1],1)</f>
        <v>420</v>
      </c>
      <c r="O438" s="3">
        <f>MAX(P437,Tabla2[[#This Row],[Columna1]])</f>
        <v>40560.585855408659</v>
      </c>
      <c r="P438" s="3">
        <f>O438+Tabla2[[#This Row],[P - Horas]]</f>
        <v>40560.585855408659</v>
      </c>
    </row>
    <row r="439" spans="1:16" x14ac:dyDescent="0.25">
      <c r="A439">
        <v>1000017226</v>
      </c>
      <c r="B439" s="2">
        <v>40556</v>
      </c>
      <c r="C439" s="2">
        <f t="shared" si="24"/>
        <v>40556.625</v>
      </c>
      <c r="D439">
        <v>4676</v>
      </c>
      <c r="E439">
        <v>13635.3</v>
      </c>
      <c r="F439" t="s">
        <v>10</v>
      </c>
      <c r="G439" t="s">
        <v>54</v>
      </c>
      <c r="H439" s="1" cm="1">
        <f t="array" ref="H439">_xlfn.IFS(F439="Figurado",E439/2600,F439="Mallas",E439/800,F439="Materia Prima",E439*0)/24</f>
        <v>0</v>
      </c>
      <c r="I439" s="2">
        <f t="shared" si="25"/>
        <v>40557.625</v>
      </c>
      <c r="J439" s="3">
        <f t="shared" si="26"/>
        <v>40556.625</v>
      </c>
      <c r="K439" t="b">
        <f t="shared" si="27"/>
        <v>1</v>
      </c>
      <c r="L439" cm="1">
        <f t="array" ref="L439">SUMPRODUCT((Tabla2[[#This Row],[P - Horas]]&lt;Tabla2[P - Horas])*1,(Tabla2[[#This Row],[Columna1]]=Tabla2[Columna1])*1)+1</f>
        <v>49</v>
      </c>
      <c r="N439">
        <f>_xlfn.RANK.EQ(Tabla2[[#This Row],[Columna1]],Tabla2[Columna1],1)</f>
        <v>420</v>
      </c>
      <c r="O439" s="3">
        <f>MAX(P438,Tabla2[[#This Row],[Columna1]])</f>
        <v>40560.585855408659</v>
      </c>
      <c r="P439" s="3">
        <f>O439+Tabla2[[#This Row],[P - Horas]]</f>
        <v>40560.585855408659</v>
      </c>
    </row>
    <row r="440" spans="1:16" x14ac:dyDescent="0.25">
      <c r="A440">
        <v>1000017227</v>
      </c>
      <c r="B440" s="2">
        <v>40556</v>
      </c>
      <c r="C440" s="2">
        <f t="shared" si="24"/>
        <v>40556.625</v>
      </c>
      <c r="D440">
        <v>174</v>
      </c>
      <c r="E440">
        <v>1998.21</v>
      </c>
      <c r="F440" t="s">
        <v>10</v>
      </c>
      <c r="G440" t="s">
        <v>28</v>
      </c>
      <c r="H440" s="1" cm="1">
        <f t="array" ref="H440">_xlfn.IFS(F440="Figurado",E440/2600,F440="Mallas",E440/800,F440="Materia Prima",E440*0)/24</f>
        <v>0</v>
      </c>
      <c r="I440" s="2">
        <f t="shared" si="25"/>
        <v>40557.625</v>
      </c>
      <c r="J440" s="3">
        <f t="shared" si="26"/>
        <v>40556.625</v>
      </c>
      <c r="K440" t="b">
        <f t="shared" si="27"/>
        <v>1</v>
      </c>
      <c r="L440" cm="1">
        <f t="array" ref="L440">SUMPRODUCT((Tabla2[[#This Row],[P - Horas]]&lt;Tabla2[P - Horas])*1,(Tabla2[[#This Row],[Columna1]]=Tabla2[Columna1])*1)+1</f>
        <v>49</v>
      </c>
      <c r="N440">
        <f>_xlfn.RANK.EQ(Tabla2[[#This Row],[Columna1]],Tabla2[Columna1],1)</f>
        <v>420</v>
      </c>
      <c r="O440" s="3">
        <f>MAX(P439,Tabla2[[#This Row],[Columna1]])</f>
        <v>40560.585855408659</v>
      </c>
      <c r="P440" s="3">
        <f>O440+Tabla2[[#This Row],[P - Horas]]</f>
        <v>40560.585855408659</v>
      </c>
    </row>
    <row r="441" spans="1:16" x14ac:dyDescent="0.25">
      <c r="A441">
        <v>1000017231</v>
      </c>
      <c r="B441" s="2">
        <v>40556</v>
      </c>
      <c r="C441" s="2">
        <f t="shared" si="24"/>
        <v>40556.625</v>
      </c>
      <c r="D441">
        <v>80.599999999999994</v>
      </c>
      <c r="E441">
        <v>80.599999999999994</v>
      </c>
      <c r="F441" t="s">
        <v>10</v>
      </c>
      <c r="G441" t="s">
        <v>22</v>
      </c>
      <c r="H441" s="1" cm="1">
        <f t="array" ref="H441">_xlfn.IFS(F441="Figurado",E441/2600,F441="Mallas",E441/800,F441="Materia Prima",E441*0)/24</f>
        <v>0</v>
      </c>
      <c r="I441" s="2">
        <f t="shared" si="25"/>
        <v>40557.625</v>
      </c>
      <c r="J441" s="3">
        <f t="shared" si="26"/>
        <v>40556.625</v>
      </c>
      <c r="K441" t="b">
        <f t="shared" si="27"/>
        <v>1</v>
      </c>
      <c r="L441" cm="1">
        <f t="array" ref="L441">SUMPRODUCT((Tabla2[[#This Row],[P - Horas]]&lt;Tabla2[P - Horas])*1,(Tabla2[[#This Row],[Columna1]]=Tabla2[Columna1])*1)+1</f>
        <v>49</v>
      </c>
      <c r="N441">
        <f>_xlfn.RANK.EQ(Tabla2[[#This Row],[Columna1]],Tabla2[Columna1],1)</f>
        <v>420</v>
      </c>
      <c r="O441" s="3">
        <f>MAX(P440,Tabla2[[#This Row],[Columna1]])</f>
        <v>40560.585855408659</v>
      </c>
      <c r="P441" s="3">
        <f>O441+Tabla2[[#This Row],[P - Horas]]</f>
        <v>40560.585855408659</v>
      </c>
    </row>
    <row r="442" spans="1:16" x14ac:dyDescent="0.25">
      <c r="A442">
        <v>1000017206</v>
      </c>
      <c r="B442" s="2">
        <v>40556</v>
      </c>
      <c r="C442" s="2">
        <f t="shared" si="24"/>
        <v>40556.625</v>
      </c>
      <c r="D442">
        <v>2000</v>
      </c>
      <c r="E442">
        <v>2000</v>
      </c>
      <c r="F442" t="s">
        <v>10</v>
      </c>
      <c r="G442" t="s">
        <v>42</v>
      </c>
      <c r="H442" s="1" cm="1">
        <f t="array" ref="H442">_xlfn.IFS(F442="Figurado",E442/2600,F442="Mallas",E442/800,F442="Materia Prima",E442*0)/24</f>
        <v>0</v>
      </c>
      <c r="I442" s="2">
        <f t="shared" si="25"/>
        <v>40557.625</v>
      </c>
      <c r="J442" s="3">
        <f t="shared" si="26"/>
        <v>40556.625</v>
      </c>
      <c r="K442" t="b">
        <f t="shared" si="27"/>
        <v>1</v>
      </c>
      <c r="L442" cm="1">
        <f t="array" ref="L442">SUMPRODUCT((Tabla2[[#This Row],[P - Horas]]&lt;Tabla2[P - Horas])*1,(Tabla2[[#This Row],[Columna1]]=Tabla2[Columna1])*1)+1</f>
        <v>49</v>
      </c>
      <c r="N442">
        <f>_xlfn.RANK.EQ(Tabla2[[#This Row],[Columna1]],Tabla2[Columna1],1)</f>
        <v>420</v>
      </c>
      <c r="O442" s="3">
        <f>MAX(P441,Tabla2[[#This Row],[Columna1]])</f>
        <v>40560.585855408659</v>
      </c>
      <c r="P442" s="3">
        <f>O442+Tabla2[[#This Row],[P - Horas]]</f>
        <v>40560.585855408659</v>
      </c>
    </row>
    <row r="443" spans="1:16" x14ac:dyDescent="0.25">
      <c r="A443">
        <v>1000017207</v>
      </c>
      <c r="B443" s="2">
        <v>40556</v>
      </c>
      <c r="C443" s="2">
        <f t="shared" si="24"/>
        <v>40556.625</v>
      </c>
      <c r="D443">
        <v>520</v>
      </c>
      <c r="E443">
        <v>520</v>
      </c>
      <c r="F443" t="s">
        <v>10</v>
      </c>
      <c r="G443" t="s">
        <v>20</v>
      </c>
      <c r="H443" s="1" cm="1">
        <f t="array" ref="H443">_xlfn.IFS(F443="Figurado",E443/2600,F443="Mallas",E443/800,F443="Materia Prima",E443*0)/24</f>
        <v>0</v>
      </c>
      <c r="I443" s="2">
        <f t="shared" si="25"/>
        <v>40557.625</v>
      </c>
      <c r="J443" s="3">
        <f t="shared" si="26"/>
        <v>40556.625</v>
      </c>
      <c r="K443" t="b">
        <f t="shared" si="27"/>
        <v>1</v>
      </c>
      <c r="L443" cm="1">
        <f t="array" ref="L443">SUMPRODUCT((Tabla2[[#This Row],[P - Horas]]&lt;Tabla2[P - Horas])*1,(Tabla2[[#This Row],[Columna1]]=Tabla2[Columna1])*1)+1</f>
        <v>49</v>
      </c>
      <c r="N443">
        <f>_xlfn.RANK.EQ(Tabla2[[#This Row],[Columna1]],Tabla2[Columna1],1)</f>
        <v>420</v>
      </c>
      <c r="O443" s="3">
        <f>MAX(P442,Tabla2[[#This Row],[Columna1]])</f>
        <v>40560.585855408659</v>
      </c>
      <c r="P443" s="3">
        <f>O443+Tabla2[[#This Row],[P - Horas]]</f>
        <v>40560.585855408659</v>
      </c>
    </row>
    <row r="444" spans="1:16" x14ac:dyDescent="0.25">
      <c r="A444">
        <v>1000017219</v>
      </c>
      <c r="B444" s="2">
        <v>40556</v>
      </c>
      <c r="C444" s="2">
        <f t="shared" si="24"/>
        <v>40556.625</v>
      </c>
      <c r="D444">
        <v>12117.6</v>
      </c>
      <c r="E444">
        <v>12117.6</v>
      </c>
      <c r="F444" t="s">
        <v>10</v>
      </c>
      <c r="G444" t="s">
        <v>12</v>
      </c>
      <c r="H444" s="1" cm="1">
        <f t="array" ref="H444">_xlfn.IFS(F444="Figurado",E444/2600,F444="Mallas",E444/800,F444="Materia Prima",E444*0)/24</f>
        <v>0</v>
      </c>
      <c r="I444" s="2">
        <f t="shared" si="25"/>
        <v>40557.625</v>
      </c>
      <c r="J444" s="3">
        <f t="shared" si="26"/>
        <v>40556.625</v>
      </c>
      <c r="K444" t="b">
        <f t="shared" si="27"/>
        <v>1</v>
      </c>
      <c r="L444" cm="1">
        <f t="array" ref="L444">SUMPRODUCT((Tabla2[[#This Row],[P - Horas]]&lt;Tabla2[P - Horas])*1,(Tabla2[[#This Row],[Columna1]]=Tabla2[Columna1])*1)+1</f>
        <v>49</v>
      </c>
      <c r="N444">
        <f>_xlfn.RANK.EQ(Tabla2[[#This Row],[Columna1]],Tabla2[Columna1],1)</f>
        <v>420</v>
      </c>
      <c r="O444" s="3">
        <f>MAX(P443,Tabla2[[#This Row],[Columna1]])</f>
        <v>40560.585855408659</v>
      </c>
      <c r="P444" s="3">
        <f>O444+Tabla2[[#This Row],[P - Horas]]</f>
        <v>40560.585855408659</v>
      </c>
    </row>
    <row r="445" spans="1:16" x14ac:dyDescent="0.25">
      <c r="A445">
        <v>1000017219</v>
      </c>
      <c r="B445" s="2">
        <v>40556</v>
      </c>
      <c r="C445" s="2">
        <f t="shared" si="24"/>
        <v>40556.625</v>
      </c>
      <c r="D445">
        <v>12000</v>
      </c>
      <c r="E445">
        <v>12000</v>
      </c>
      <c r="F445" t="s">
        <v>10</v>
      </c>
      <c r="G445" t="s">
        <v>46</v>
      </c>
      <c r="H445" s="1" cm="1">
        <f t="array" ref="H445">_xlfn.IFS(F445="Figurado",E445/2600,F445="Mallas",E445/800,F445="Materia Prima",E445*0)/24</f>
        <v>0</v>
      </c>
      <c r="I445" s="2">
        <f t="shared" si="25"/>
        <v>40557.625</v>
      </c>
      <c r="J445" s="3">
        <f t="shared" si="26"/>
        <v>40556.625</v>
      </c>
      <c r="K445" t="b">
        <f t="shared" si="27"/>
        <v>1</v>
      </c>
      <c r="L445" cm="1">
        <f t="array" ref="L445">SUMPRODUCT((Tabla2[[#This Row],[P - Horas]]&lt;Tabla2[P - Horas])*1,(Tabla2[[#This Row],[Columna1]]=Tabla2[Columna1])*1)+1</f>
        <v>49</v>
      </c>
      <c r="N445">
        <f>_xlfn.RANK.EQ(Tabla2[[#This Row],[Columna1]],Tabla2[Columna1],1)</f>
        <v>420</v>
      </c>
      <c r="O445" s="3">
        <f>MAX(P444,Tabla2[[#This Row],[Columna1]])</f>
        <v>40560.585855408659</v>
      </c>
      <c r="P445" s="3">
        <f>O445+Tabla2[[#This Row],[P - Horas]]</f>
        <v>40560.585855408659</v>
      </c>
    </row>
    <row r="446" spans="1:16" x14ac:dyDescent="0.25">
      <c r="A446">
        <v>1000017220</v>
      </c>
      <c r="B446" s="2">
        <v>40556</v>
      </c>
      <c r="C446" s="2">
        <f t="shared" si="24"/>
        <v>40556.625</v>
      </c>
      <c r="D446">
        <v>2974.3</v>
      </c>
      <c r="E446">
        <v>2974.3</v>
      </c>
      <c r="F446" t="s">
        <v>10</v>
      </c>
      <c r="G446" t="s">
        <v>12</v>
      </c>
      <c r="H446" s="1" cm="1">
        <f t="array" ref="H446">_xlfn.IFS(F446="Figurado",E446/2600,F446="Mallas",E446/800,F446="Materia Prima",E446*0)/24</f>
        <v>0</v>
      </c>
      <c r="I446" s="2">
        <f t="shared" si="25"/>
        <v>40557.625</v>
      </c>
      <c r="J446" s="3">
        <f t="shared" si="26"/>
        <v>40556.625</v>
      </c>
      <c r="K446" t="b">
        <f t="shared" si="27"/>
        <v>1</v>
      </c>
      <c r="L446" cm="1">
        <f t="array" ref="L446">SUMPRODUCT((Tabla2[[#This Row],[P - Horas]]&lt;Tabla2[P - Horas])*1,(Tabla2[[#This Row],[Columna1]]=Tabla2[Columna1])*1)+1</f>
        <v>49</v>
      </c>
      <c r="N446">
        <f>_xlfn.RANK.EQ(Tabla2[[#This Row],[Columna1]],Tabla2[Columna1],1)</f>
        <v>420</v>
      </c>
      <c r="O446" s="3">
        <f>MAX(P445,Tabla2[[#This Row],[Columna1]])</f>
        <v>40560.585855408659</v>
      </c>
      <c r="P446" s="3">
        <f>O446+Tabla2[[#This Row],[P - Horas]]</f>
        <v>40560.585855408659</v>
      </c>
    </row>
    <row r="447" spans="1:16" x14ac:dyDescent="0.25">
      <c r="A447">
        <v>1000017221</v>
      </c>
      <c r="B447" s="2">
        <v>40556</v>
      </c>
      <c r="C447" s="2">
        <f t="shared" si="24"/>
        <v>40556.625</v>
      </c>
      <c r="D447">
        <v>3084.5</v>
      </c>
      <c r="E447">
        <v>3084.5</v>
      </c>
      <c r="F447" t="s">
        <v>10</v>
      </c>
      <c r="G447" t="s">
        <v>12</v>
      </c>
      <c r="H447" s="1" cm="1">
        <f t="array" ref="H447">_xlfn.IFS(F447="Figurado",E447/2600,F447="Mallas",E447/800,F447="Materia Prima",E447*0)/24</f>
        <v>0</v>
      </c>
      <c r="I447" s="2">
        <f t="shared" si="25"/>
        <v>40557.625</v>
      </c>
      <c r="J447" s="3">
        <f t="shared" si="26"/>
        <v>40556.625</v>
      </c>
      <c r="K447" t="b">
        <f t="shared" si="27"/>
        <v>1</v>
      </c>
      <c r="L447" cm="1">
        <f t="array" ref="L447">SUMPRODUCT((Tabla2[[#This Row],[P - Horas]]&lt;Tabla2[P - Horas])*1,(Tabla2[[#This Row],[Columna1]]=Tabla2[Columna1])*1)+1</f>
        <v>49</v>
      </c>
      <c r="N447">
        <f>_xlfn.RANK.EQ(Tabla2[[#This Row],[Columna1]],Tabla2[Columna1],1)</f>
        <v>420</v>
      </c>
      <c r="O447" s="3">
        <f>MAX(P446,Tabla2[[#This Row],[Columna1]])</f>
        <v>40560.585855408659</v>
      </c>
      <c r="P447" s="3">
        <f>O447+Tabla2[[#This Row],[P - Horas]]</f>
        <v>40560.585855408659</v>
      </c>
    </row>
    <row r="448" spans="1:16" x14ac:dyDescent="0.25">
      <c r="A448">
        <v>1000017222</v>
      </c>
      <c r="B448" s="2">
        <v>40556</v>
      </c>
      <c r="C448" s="2">
        <f t="shared" si="24"/>
        <v>40556.625</v>
      </c>
      <c r="D448">
        <v>3745.4</v>
      </c>
      <c r="E448">
        <v>3745.4</v>
      </c>
      <c r="F448" t="s">
        <v>10</v>
      </c>
      <c r="G448" t="s">
        <v>12</v>
      </c>
      <c r="H448" s="1" cm="1">
        <f t="array" ref="H448">_xlfn.IFS(F448="Figurado",E448/2600,F448="Mallas",E448/800,F448="Materia Prima",E448*0)/24</f>
        <v>0</v>
      </c>
      <c r="I448" s="2">
        <f t="shared" si="25"/>
        <v>40557.625</v>
      </c>
      <c r="J448" s="3">
        <f t="shared" si="26"/>
        <v>40556.625</v>
      </c>
      <c r="K448" t="b">
        <f t="shared" si="27"/>
        <v>1</v>
      </c>
      <c r="L448" cm="1">
        <f t="array" ref="L448">SUMPRODUCT((Tabla2[[#This Row],[P - Horas]]&lt;Tabla2[P - Horas])*1,(Tabla2[[#This Row],[Columna1]]=Tabla2[Columna1])*1)+1</f>
        <v>49</v>
      </c>
      <c r="N448">
        <f>_xlfn.RANK.EQ(Tabla2[[#This Row],[Columna1]],Tabla2[Columna1],1)</f>
        <v>420</v>
      </c>
      <c r="O448" s="3">
        <f>MAX(P447,Tabla2[[#This Row],[Columna1]])</f>
        <v>40560.585855408659</v>
      </c>
      <c r="P448" s="3">
        <f>O448+Tabla2[[#This Row],[P - Horas]]</f>
        <v>40560.585855408659</v>
      </c>
    </row>
    <row r="449" spans="1:16" x14ac:dyDescent="0.25">
      <c r="A449">
        <v>1000017232</v>
      </c>
      <c r="B449" s="2">
        <v>40556</v>
      </c>
      <c r="C449" s="2">
        <f t="shared" si="24"/>
        <v>40556.625</v>
      </c>
      <c r="D449">
        <v>0</v>
      </c>
      <c r="E449">
        <v>0</v>
      </c>
      <c r="F449" t="s">
        <v>5</v>
      </c>
      <c r="G449" t="s">
        <v>13</v>
      </c>
      <c r="H449" s="1" cm="1">
        <f t="array" ref="H449">_xlfn.IFS(F449="Figurado",E449/2600,F449="Mallas",E449/800,F449="Materia Prima",E449*0)/24</f>
        <v>0</v>
      </c>
      <c r="I449" s="2">
        <f t="shared" si="25"/>
        <v>40557.625</v>
      </c>
      <c r="J449" s="3">
        <f t="shared" si="26"/>
        <v>40556.625</v>
      </c>
      <c r="K449" t="b">
        <f t="shared" si="27"/>
        <v>1</v>
      </c>
      <c r="L449" cm="1">
        <f t="array" ref="L449">SUMPRODUCT((Tabla2[[#This Row],[P - Horas]]&lt;Tabla2[P - Horas])*1,(Tabla2[[#This Row],[Columna1]]=Tabla2[Columna1])*1)+1</f>
        <v>49</v>
      </c>
      <c r="N449">
        <f>_xlfn.RANK.EQ(Tabla2[[#This Row],[Columna1]],Tabla2[Columna1],1)</f>
        <v>420</v>
      </c>
      <c r="O449" s="3">
        <f>MAX(P448,Tabla2[[#This Row],[Columna1]])</f>
        <v>40560.585855408659</v>
      </c>
      <c r="P449" s="3">
        <f>O449+Tabla2[[#This Row],[P - Horas]]</f>
        <v>40560.585855408659</v>
      </c>
    </row>
    <row r="450" spans="1:16" x14ac:dyDescent="0.25">
      <c r="A450">
        <v>1000017200</v>
      </c>
      <c r="B450" s="2">
        <v>40556</v>
      </c>
      <c r="C450" s="2">
        <f t="shared" ref="C450:C513" si="28">B450+15/24</f>
        <v>40556.625</v>
      </c>
      <c r="D450">
        <v>53.8</v>
      </c>
      <c r="E450">
        <v>53.8</v>
      </c>
      <c r="F450" t="s">
        <v>10</v>
      </c>
      <c r="G450" t="s">
        <v>22</v>
      </c>
      <c r="H450" s="1" cm="1">
        <f t="array" ref="H450">_xlfn.IFS(F450="Figurado",E450/2600,F450="Mallas",E450/800,F450="Materia Prima",E450*0)/24</f>
        <v>0</v>
      </c>
      <c r="I450" s="2">
        <f t="shared" ref="I450:I513" si="29">IF(OR(WEEKDAY(C450)=1,WEEKDAY(C450+1)=1),C450+2,C450+1)</f>
        <v>40557.625</v>
      </c>
      <c r="J450" s="3">
        <f t="shared" ref="J450:J513" si="30">H450+C450</f>
        <v>40556.625</v>
      </c>
      <c r="K450" t="b">
        <f t="shared" ref="K450:K513" si="31">I450&gt;=J450</f>
        <v>1</v>
      </c>
      <c r="L450" cm="1">
        <f t="array" ref="L450">SUMPRODUCT((Tabla2[[#This Row],[P - Horas]]&lt;Tabla2[P - Horas])*1,(Tabla2[[#This Row],[Columna1]]=Tabla2[Columna1])*1)+1</f>
        <v>49</v>
      </c>
      <c r="N450">
        <f>_xlfn.RANK.EQ(Tabla2[[#This Row],[Columna1]],Tabla2[Columna1],1)</f>
        <v>420</v>
      </c>
      <c r="O450" s="3">
        <f>MAX(P449,Tabla2[[#This Row],[Columna1]])</f>
        <v>40560.585855408659</v>
      </c>
      <c r="P450" s="3">
        <f>O450+Tabla2[[#This Row],[P - Horas]]</f>
        <v>40560.585855408659</v>
      </c>
    </row>
    <row r="451" spans="1:16" x14ac:dyDescent="0.25">
      <c r="A451">
        <v>1000017210</v>
      </c>
      <c r="B451" s="2">
        <v>40556</v>
      </c>
      <c r="C451" s="2">
        <f t="shared" si="28"/>
        <v>40556.625</v>
      </c>
      <c r="D451">
        <v>49.6</v>
      </c>
      <c r="E451">
        <v>49.6</v>
      </c>
      <c r="F451" t="s">
        <v>5</v>
      </c>
      <c r="G451" t="s">
        <v>6</v>
      </c>
      <c r="H451" s="1" cm="1">
        <f t="array" ref="H451">_xlfn.IFS(F451="Figurado",E451/2600,F451="Mallas",E451/800,F451="Materia Prima",E451*0)/24</f>
        <v>7.9487179487179496E-4</v>
      </c>
      <c r="I451" s="2">
        <f t="shared" si="29"/>
        <v>40557.625</v>
      </c>
      <c r="J451" s="3">
        <f t="shared" si="30"/>
        <v>40556.625794871798</v>
      </c>
      <c r="K451" t="b">
        <f t="shared" si="31"/>
        <v>1</v>
      </c>
      <c r="L451" cm="1">
        <f t="array" ref="L451">SUMPRODUCT((Tabla2[[#This Row],[P - Horas]]&lt;Tabla2[P - Horas])*1,(Tabla2[[#This Row],[Columna1]]=Tabla2[Columna1])*1)+1</f>
        <v>48</v>
      </c>
      <c r="N451">
        <f>_xlfn.RANK.EQ(Tabla2[[#This Row],[Columna1]],Tabla2[Columna1],1)</f>
        <v>420</v>
      </c>
      <c r="O451" s="3">
        <f>MAX(P450,Tabla2[[#This Row],[Columna1]])</f>
        <v>40560.585855408659</v>
      </c>
      <c r="P451" s="3">
        <f>O451+Tabla2[[#This Row],[P - Horas]]</f>
        <v>40560.586650280457</v>
      </c>
    </row>
    <row r="452" spans="1:16" x14ac:dyDescent="0.25">
      <c r="A452">
        <v>1000017210</v>
      </c>
      <c r="B452" s="2">
        <v>40556</v>
      </c>
      <c r="C452" s="2">
        <f t="shared" si="28"/>
        <v>40556.625</v>
      </c>
      <c r="D452">
        <v>68.8</v>
      </c>
      <c r="E452">
        <v>68.8</v>
      </c>
      <c r="F452" t="s">
        <v>5</v>
      </c>
      <c r="G452" t="s">
        <v>14</v>
      </c>
      <c r="H452" s="1" cm="1">
        <f t="array" ref="H452">_xlfn.IFS(F452="Figurado",E452/2600,F452="Mallas",E452/800,F452="Materia Prima",E452*0)/24</f>
        <v>1.1025641025641025E-3</v>
      </c>
      <c r="I452" s="2">
        <f t="shared" si="29"/>
        <v>40557.625</v>
      </c>
      <c r="J452" s="3">
        <f t="shared" si="30"/>
        <v>40556.6261025641</v>
      </c>
      <c r="K452" t="b">
        <f t="shared" si="31"/>
        <v>1</v>
      </c>
      <c r="L452" cm="1">
        <f t="array" ref="L452">SUMPRODUCT((Tabla2[[#This Row],[P - Horas]]&lt;Tabla2[P - Horas])*1,(Tabla2[[#This Row],[Columna1]]=Tabla2[Columna1])*1)+1</f>
        <v>47</v>
      </c>
      <c r="N452">
        <f>_xlfn.RANK.EQ(Tabla2[[#This Row],[Columna1]],Tabla2[Columna1],1)</f>
        <v>420</v>
      </c>
      <c r="O452" s="3">
        <f>MAX(P451,Tabla2[[#This Row],[Columna1]])</f>
        <v>40560.586650280457</v>
      </c>
      <c r="P452" s="3">
        <f>O452+Tabla2[[#This Row],[P - Horas]]</f>
        <v>40560.587752844556</v>
      </c>
    </row>
    <row r="453" spans="1:16" x14ac:dyDescent="0.25">
      <c r="A453">
        <v>1000017211</v>
      </c>
      <c r="B453" s="2">
        <v>40556</v>
      </c>
      <c r="C453" s="2">
        <f t="shared" si="28"/>
        <v>40556.625</v>
      </c>
      <c r="D453">
        <v>93.4</v>
      </c>
      <c r="E453">
        <v>93.4</v>
      </c>
      <c r="F453" t="s">
        <v>5</v>
      </c>
      <c r="G453" t="s">
        <v>26</v>
      </c>
      <c r="H453" s="1" cm="1">
        <f t="array" ref="H453">_xlfn.IFS(F453="Figurado",E453/2600,F453="Mallas",E453/800,F453="Materia Prima",E453*0)/24</f>
        <v>1.4967948717948718E-3</v>
      </c>
      <c r="I453" s="2">
        <f t="shared" si="29"/>
        <v>40557.625</v>
      </c>
      <c r="J453" s="3">
        <f t="shared" si="30"/>
        <v>40556.626496794874</v>
      </c>
      <c r="K453" t="b">
        <f t="shared" si="31"/>
        <v>1</v>
      </c>
      <c r="L453" cm="1">
        <f t="array" ref="L453">SUMPRODUCT((Tabla2[[#This Row],[P - Horas]]&lt;Tabla2[P - Horas])*1,(Tabla2[[#This Row],[Columna1]]=Tabla2[Columna1])*1)+1</f>
        <v>46</v>
      </c>
      <c r="N453">
        <f>_xlfn.RANK.EQ(Tabla2[[#This Row],[Columna1]],Tabla2[Columna1],1)</f>
        <v>420</v>
      </c>
      <c r="O453" s="3">
        <f>MAX(P452,Tabla2[[#This Row],[Columna1]])</f>
        <v>40560.587752844556</v>
      </c>
      <c r="P453" s="3">
        <f>O453+Tabla2[[#This Row],[P - Horas]]</f>
        <v>40560.58924963943</v>
      </c>
    </row>
    <row r="454" spans="1:16" x14ac:dyDescent="0.25">
      <c r="A454">
        <v>1000017200</v>
      </c>
      <c r="B454" s="2">
        <v>40556</v>
      </c>
      <c r="C454" s="2">
        <f t="shared" si="28"/>
        <v>40556.625</v>
      </c>
      <c r="D454">
        <v>101.7</v>
      </c>
      <c r="E454">
        <v>101.7</v>
      </c>
      <c r="F454" t="s">
        <v>5</v>
      </c>
      <c r="G454" t="s">
        <v>7</v>
      </c>
      <c r="H454" s="1" cm="1">
        <f t="array" ref="H454">_xlfn.IFS(F454="Figurado",E454/2600,F454="Mallas",E454/800,F454="Materia Prima",E454*0)/24</f>
        <v>1.6298076923076923E-3</v>
      </c>
      <c r="I454" s="2">
        <f t="shared" si="29"/>
        <v>40557.625</v>
      </c>
      <c r="J454" s="3">
        <f t="shared" si="30"/>
        <v>40556.626629807695</v>
      </c>
      <c r="K454" t="b">
        <f t="shared" si="31"/>
        <v>1</v>
      </c>
      <c r="L454" cm="1">
        <f t="array" ref="L454">SUMPRODUCT((Tabla2[[#This Row],[P - Horas]]&lt;Tabla2[P - Horas])*1,(Tabla2[[#This Row],[Columna1]]=Tabla2[Columna1])*1)+1</f>
        <v>45</v>
      </c>
      <c r="N454">
        <f>_xlfn.RANK.EQ(Tabla2[[#This Row],[Columna1]],Tabla2[Columna1],1)</f>
        <v>420</v>
      </c>
      <c r="O454" s="3">
        <f>MAX(P453,Tabla2[[#This Row],[Columna1]])</f>
        <v>40560.58924963943</v>
      </c>
      <c r="P454" s="3">
        <f>O454+Tabla2[[#This Row],[P - Horas]]</f>
        <v>40560.590879447125</v>
      </c>
    </row>
    <row r="455" spans="1:16" x14ac:dyDescent="0.25">
      <c r="A455">
        <v>1000017191</v>
      </c>
      <c r="B455" s="2">
        <v>40556</v>
      </c>
      <c r="C455" s="2">
        <f t="shared" si="28"/>
        <v>40556.625</v>
      </c>
      <c r="D455">
        <v>108</v>
      </c>
      <c r="E455">
        <v>108</v>
      </c>
      <c r="F455" t="s">
        <v>5</v>
      </c>
      <c r="G455" t="s">
        <v>7</v>
      </c>
      <c r="H455" s="1" cm="1">
        <f t="array" ref="H455">_xlfn.IFS(F455="Figurado",E455/2600,F455="Mallas",E455/800,F455="Materia Prima",E455*0)/24</f>
        <v>1.7307692307692308E-3</v>
      </c>
      <c r="I455" s="2">
        <f t="shared" si="29"/>
        <v>40557.625</v>
      </c>
      <c r="J455" s="3">
        <f t="shared" si="30"/>
        <v>40556.626730769232</v>
      </c>
      <c r="K455" t="b">
        <f t="shared" si="31"/>
        <v>1</v>
      </c>
      <c r="L455" cm="1">
        <f t="array" ref="L455">SUMPRODUCT((Tabla2[[#This Row],[P - Horas]]&lt;Tabla2[P - Horas])*1,(Tabla2[[#This Row],[Columna1]]=Tabla2[Columna1])*1)+1</f>
        <v>44</v>
      </c>
      <c r="N455">
        <f>_xlfn.RANK.EQ(Tabla2[[#This Row],[Columna1]],Tabla2[Columna1],1)</f>
        <v>420</v>
      </c>
      <c r="O455" s="3">
        <f>MAX(P454,Tabla2[[#This Row],[Columna1]])</f>
        <v>40560.590879447125</v>
      </c>
      <c r="P455" s="3">
        <f>O455+Tabla2[[#This Row],[P - Horas]]</f>
        <v>40560.592610216358</v>
      </c>
    </row>
    <row r="456" spans="1:16" x14ac:dyDescent="0.25">
      <c r="A456">
        <v>1000017213</v>
      </c>
      <c r="B456" s="2">
        <v>40556</v>
      </c>
      <c r="C456" s="2">
        <f t="shared" si="28"/>
        <v>40556.625</v>
      </c>
      <c r="D456">
        <v>112</v>
      </c>
      <c r="E456">
        <v>112</v>
      </c>
      <c r="F456" t="s">
        <v>5</v>
      </c>
      <c r="G456" t="s">
        <v>13</v>
      </c>
      <c r="H456" s="1" cm="1">
        <f t="array" ref="H456">_xlfn.IFS(F456="Figurado",E456/2600,F456="Mallas",E456/800,F456="Materia Prima",E456*0)/24</f>
        <v>1.7948717948717949E-3</v>
      </c>
      <c r="I456" s="2">
        <f t="shared" si="29"/>
        <v>40557.625</v>
      </c>
      <c r="J456" s="3">
        <f t="shared" si="30"/>
        <v>40556.626794871794</v>
      </c>
      <c r="K456" t="b">
        <f t="shared" si="31"/>
        <v>1</v>
      </c>
      <c r="L456" cm="1">
        <f t="array" ref="L456">SUMPRODUCT((Tabla2[[#This Row],[P - Horas]]&lt;Tabla2[P - Horas])*1,(Tabla2[[#This Row],[Columna1]]=Tabla2[Columna1])*1)+1</f>
        <v>43</v>
      </c>
      <c r="N456">
        <f>_xlfn.RANK.EQ(Tabla2[[#This Row],[Columna1]],Tabla2[Columna1],1)</f>
        <v>420</v>
      </c>
      <c r="O456" s="3">
        <f>MAX(P455,Tabla2[[#This Row],[Columna1]])</f>
        <v>40560.592610216358</v>
      </c>
      <c r="P456" s="3">
        <f>O456+Tabla2[[#This Row],[P - Horas]]</f>
        <v>40560.594405088152</v>
      </c>
    </row>
    <row r="457" spans="1:16" x14ac:dyDescent="0.25">
      <c r="A457">
        <v>1000017200</v>
      </c>
      <c r="B457" s="2">
        <v>40556</v>
      </c>
      <c r="C457" s="2">
        <f t="shared" si="28"/>
        <v>40556.625</v>
      </c>
      <c r="D457">
        <v>131</v>
      </c>
      <c r="E457">
        <v>131</v>
      </c>
      <c r="F457" t="s">
        <v>5</v>
      </c>
      <c r="G457" t="s">
        <v>6</v>
      </c>
      <c r="H457" s="1" cm="1">
        <f t="array" ref="H457">_xlfn.IFS(F457="Figurado",E457/2600,F457="Mallas",E457/800,F457="Materia Prima",E457*0)/24</f>
        <v>2.0993589743589741E-3</v>
      </c>
      <c r="I457" s="2">
        <f t="shared" si="29"/>
        <v>40557.625</v>
      </c>
      <c r="J457" s="3">
        <f t="shared" si="30"/>
        <v>40556.627099358971</v>
      </c>
      <c r="K457" t="b">
        <f t="shared" si="31"/>
        <v>1</v>
      </c>
      <c r="L457" cm="1">
        <f t="array" ref="L457">SUMPRODUCT((Tabla2[[#This Row],[P - Horas]]&lt;Tabla2[P - Horas])*1,(Tabla2[[#This Row],[Columna1]]=Tabla2[Columna1])*1)+1</f>
        <v>42</v>
      </c>
      <c r="N457">
        <f>_xlfn.RANK.EQ(Tabla2[[#This Row],[Columna1]],Tabla2[Columna1],1)</f>
        <v>420</v>
      </c>
      <c r="O457" s="3">
        <f>MAX(P456,Tabla2[[#This Row],[Columna1]])</f>
        <v>40560.594405088152</v>
      </c>
      <c r="P457" s="3">
        <f>O457+Tabla2[[#This Row],[P - Horas]]</f>
        <v>40560.596504447123</v>
      </c>
    </row>
    <row r="458" spans="1:16" x14ac:dyDescent="0.25">
      <c r="A458">
        <v>1000017214</v>
      </c>
      <c r="B458" s="2">
        <v>40556</v>
      </c>
      <c r="C458" s="2">
        <f t="shared" si="28"/>
        <v>40556.625</v>
      </c>
      <c r="D458">
        <v>163.69999999999999</v>
      </c>
      <c r="E458">
        <v>163.69999999999999</v>
      </c>
      <c r="F458" t="s">
        <v>5</v>
      </c>
      <c r="G458" t="s">
        <v>8</v>
      </c>
      <c r="H458" s="1" cm="1">
        <f t="array" ref="H458">_xlfn.IFS(F458="Figurado",E458/2600,F458="Mallas",E458/800,F458="Materia Prima",E458*0)/24</f>
        <v>2.6233974358974357E-3</v>
      </c>
      <c r="I458" s="2">
        <f t="shared" si="29"/>
        <v>40557.625</v>
      </c>
      <c r="J458" s="3">
        <f t="shared" si="30"/>
        <v>40556.627623397435</v>
      </c>
      <c r="K458" t="b">
        <f t="shared" si="31"/>
        <v>1</v>
      </c>
      <c r="L458" cm="1">
        <f t="array" ref="L458">SUMPRODUCT((Tabla2[[#This Row],[P - Horas]]&lt;Tabla2[P - Horas])*1,(Tabla2[[#This Row],[Columna1]]=Tabla2[Columna1])*1)+1</f>
        <v>41</v>
      </c>
      <c r="N458">
        <f>_xlfn.RANK.EQ(Tabla2[[#This Row],[Columna1]],Tabla2[Columna1],1)</f>
        <v>420</v>
      </c>
      <c r="O458" s="3">
        <f>MAX(P457,Tabla2[[#This Row],[Columna1]])</f>
        <v>40560.596504447123</v>
      </c>
      <c r="P458" s="3">
        <f>O458+Tabla2[[#This Row],[P - Horas]]</f>
        <v>40560.599127844558</v>
      </c>
    </row>
    <row r="459" spans="1:16" x14ac:dyDescent="0.25">
      <c r="A459">
        <v>1000017200</v>
      </c>
      <c r="B459" s="2">
        <v>40556</v>
      </c>
      <c r="C459" s="2">
        <f t="shared" si="28"/>
        <v>40556.625</v>
      </c>
      <c r="D459">
        <v>200.4</v>
      </c>
      <c r="E459">
        <v>200.4</v>
      </c>
      <c r="F459" t="s">
        <v>5</v>
      </c>
      <c r="G459" t="s">
        <v>8</v>
      </c>
      <c r="H459" s="1" cm="1">
        <f t="array" ref="H459">_xlfn.IFS(F459="Figurado",E459/2600,F459="Mallas",E459/800,F459="Materia Prima",E459*0)/24</f>
        <v>3.2115384615384619E-3</v>
      </c>
      <c r="I459" s="2">
        <f t="shared" si="29"/>
        <v>40557.625</v>
      </c>
      <c r="J459" s="3">
        <f t="shared" si="30"/>
        <v>40556.62821153846</v>
      </c>
      <c r="K459" t="b">
        <f t="shared" si="31"/>
        <v>1</v>
      </c>
      <c r="L459" cm="1">
        <f t="array" ref="L459">SUMPRODUCT((Tabla2[[#This Row],[P - Horas]]&lt;Tabla2[P - Horas])*1,(Tabla2[[#This Row],[Columna1]]=Tabla2[Columna1])*1)+1</f>
        <v>40</v>
      </c>
      <c r="N459">
        <f>_xlfn.RANK.EQ(Tabla2[[#This Row],[Columna1]],Tabla2[Columna1],1)</f>
        <v>420</v>
      </c>
      <c r="O459" s="3">
        <f>MAX(P458,Tabla2[[#This Row],[Columna1]])</f>
        <v>40560.599127844558</v>
      </c>
      <c r="P459" s="3">
        <f>O459+Tabla2[[#This Row],[P - Horas]]</f>
        <v>40560.602339383018</v>
      </c>
    </row>
    <row r="460" spans="1:16" x14ac:dyDescent="0.25">
      <c r="A460">
        <v>1000017223</v>
      </c>
      <c r="B460" s="2">
        <v>40556</v>
      </c>
      <c r="C460" s="2">
        <f t="shared" si="28"/>
        <v>40556.625</v>
      </c>
      <c r="D460">
        <v>285.39999999999998</v>
      </c>
      <c r="E460">
        <v>285.39999999999998</v>
      </c>
      <c r="F460" t="s">
        <v>5</v>
      </c>
      <c r="G460" t="s">
        <v>26</v>
      </c>
      <c r="H460" s="1" cm="1">
        <f t="array" ref="H460">_xlfn.IFS(F460="Figurado",E460/2600,F460="Mallas",E460/800,F460="Materia Prima",E460*0)/24</f>
        <v>4.5737179487179485E-3</v>
      </c>
      <c r="I460" s="2">
        <f t="shared" si="29"/>
        <v>40557.625</v>
      </c>
      <c r="J460" s="3">
        <f t="shared" si="30"/>
        <v>40556.629573717946</v>
      </c>
      <c r="K460" t="b">
        <f t="shared" si="31"/>
        <v>1</v>
      </c>
      <c r="L460" cm="1">
        <f t="array" ref="L460">SUMPRODUCT((Tabla2[[#This Row],[P - Horas]]&lt;Tabla2[P - Horas])*1,(Tabla2[[#This Row],[Columna1]]=Tabla2[Columna1])*1)+1</f>
        <v>39</v>
      </c>
      <c r="N460">
        <f>_xlfn.RANK.EQ(Tabla2[[#This Row],[Columna1]],Tabla2[Columna1],1)</f>
        <v>420</v>
      </c>
      <c r="O460" s="3">
        <f>MAX(P459,Tabla2[[#This Row],[Columna1]])</f>
        <v>40560.602339383018</v>
      </c>
      <c r="P460" s="3">
        <f>O460+Tabla2[[#This Row],[P - Horas]]</f>
        <v>40560.606913100964</v>
      </c>
    </row>
    <row r="461" spans="1:16" x14ac:dyDescent="0.25">
      <c r="A461">
        <v>1000017196</v>
      </c>
      <c r="B461" s="2">
        <v>40556</v>
      </c>
      <c r="C461" s="2">
        <f t="shared" si="28"/>
        <v>40556.625</v>
      </c>
      <c r="D461">
        <v>323.60000000000002</v>
      </c>
      <c r="E461">
        <v>323.60000000000002</v>
      </c>
      <c r="F461" t="s">
        <v>5</v>
      </c>
      <c r="G461" t="s">
        <v>14</v>
      </c>
      <c r="H461" s="1" cm="1">
        <f t="array" ref="H461">_xlfn.IFS(F461="Figurado",E461/2600,F461="Mallas",E461/800,F461="Materia Prima",E461*0)/24</f>
        <v>5.1858974358974363E-3</v>
      </c>
      <c r="I461" s="2">
        <f t="shared" si="29"/>
        <v>40557.625</v>
      </c>
      <c r="J461" s="3">
        <f t="shared" si="30"/>
        <v>40556.630185897433</v>
      </c>
      <c r="K461" t="b">
        <f t="shared" si="31"/>
        <v>1</v>
      </c>
      <c r="L461" cm="1">
        <f t="array" ref="L461">SUMPRODUCT((Tabla2[[#This Row],[P - Horas]]&lt;Tabla2[P - Horas])*1,(Tabla2[[#This Row],[Columna1]]=Tabla2[Columna1])*1)+1</f>
        <v>38</v>
      </c>
      <c r="N461">
        <f>_xlfn.RANK.EQ(Tabla2[[#This Row],[Columna1]],Tabla2[Columna1],1)</f>
        <v>420</v>
      </c>
      <c r="O461" s="3">
        <f>MAX(P460,Tabla2[[#This Row],[Columna1]])</f>
        <v>40560.606913100964</v>
      </c>
      <c r="P461" s="3">
        <f>O461+Tabla2[[#This Row],[P - Horas]]</f>
        <v>40560.612098998397</v>
      </c>
    </row>
    <row r="462" spans="1:16" x14ac:dyDescent="0.25">
      <c r="A462">
        <v>1000017230</v>
      </c>
      <c r="B462" s="2">
        <v>40556</v>
      </c>
      <c r="C462" s="2">
        <f t="shared" si="28"/>
        <v>40556.625</v>
      </c>
      <c r="D462">
        <v>345.6</v>
      </c>
      <c r="E462">
        <v>345.6</v>
      </c>
      <c r="F462" t="s">
        <v>5</v>
      </c>
      <c r="G462" t="s">
        <v>7</v>
      </c>
      <c r="H462" s="1" cm="1">
        <f t="array" ref="H462">_xlfn.IFS(F462="Figurado",E462/2600,F462="Mallas",E462/800,F462="Materia Prima",E462*0)/24</f>
        <v>5.5384615384615381E-3</v>
      </c>
      <c r="I462" s="2">
        <f t="shared" si="29"/>
        <v>40557.625</v>
      </c>
      <c r="J462" s="3">
        <f t="shared" si="30"/>
        <v>40556.630538461541</v>
      </c>
      <c r="K462" t="b">
        <f t="shared" si="31"/>
        <v>1</v>
      </c>
      <c r="L462" cm="1">
        <f t="array" ref="L462">SUMPRODUCT((Tabla2[[#This Row],[P - Horas]]&lt;Tabla2[P - Horas])*1,(Tabla2[[#This Row],[Columna1]]=Tabla2[Columna1])*1)+1</f>
        <v>37</v>
      </c>
      <c r="N462">
        <f>_xlfn.RANK.EQ(Tabla2[[#This Row],[Columna1]],Tabla2[Columna1],1)</f>
        <v>420</v>
      </c>
      <c r="O462" s="3">
        <f>MAX(P461,Tabla2[[#This Row],[Columna1]])</f>
        <v>40560.612098998397</v>
      </c>
      <c r="P462" s="3">
        <f>O462+Tabla2[[#This Row],[P - Horas]]</f>
        <v>40560.617637459938</v>
      </c>
    </row>
    <row r="463" spans="1:16" x14ac:dyDescent="0.25">
      <c r="A463">
        <v>1000017208</v>
      </c>
      <c r="B463" s="2">
        <v>40556</v>
      </c>
      <c r="C463" s="2">
        <f t="shared" si="28"/>
        <v>40556.625</v>
      </c>
      <c r="D463">
        <v>372</v>
      </c>
      <c r="E463">
        <v>372</v>
      </c>
      <c r="F463" t="s">
        <v>5</v>
      </c>
      <c r="G463" t="s">
        <v>14</v>
      </c>
      <c r="H463" s="1" cm="1">
        <f t="array" ref="H463">_xlfn.IFS(F463="Figurado",E463/2600,F463="Mallas",E463/800,F463="Materia Prima",E463*0)/24</f>
        <v>5.9615384615384617E-3</v>
      </c>
      <c r="I463" s="2">
        <f t="shared" si="29"/>
        <v>40557.625</v>
      </c>
      <c r="J463" s="3">
        <f t="shared" si="30"/>
        <v>40556.63096153846</v>
      </c>
      <c r="K463" t="b">
        <f t="shared" si="31"/>
        <v>1</v>
      </c>
      <c r="L463" cm="1">
        <f t="array" ref="L463">SUMPRODUCT((Tabla2[[#This Row],[P - Horas]]&lt;Tabla2[P - Horas])*1,(Tabla2[[#This Row],[Columna1]]=Tabla2[Columna1])*1)+1</f>
        <v>36</v>
      </c>
      <c r="N463">
        <f>_xlfn.RANK.EQ(Tabla2[[#This Row],[Columna1]],Tabla2[Columna1],1)</f>
        <v>420</v>
      </c>
      <c r="O463" s="3">
        <f>MAX(P462,Tabla2[[#This Row],[Columna1]])</f>
        <v>40560.617637459938</v>
      </c>
      <c r="P463" s="3">
        <f>O463+Tabla2[[#This Row],[P - Horas]]</f>
        <v>40560.623598998398</v>
      </c>
    </row>
    <row r="464" spans="1:16" x14ac:dyDescent="0.25">
      <c r="A464">
        <v>1000017223</v>
      </c>
      <c r="B464" s="2">
        <v>40556</v>
      </c>
      <c r="C464" s="2">
        <f t="shared" si="28"/>
        <v>40556.625</v>
      </c>
      <c r="D464">
        <v>459.6</v>
      </c>
      <c r="E464">
        <v>459.6</v>
      </c>
      <c r="F464" t="s">
        <v>5</v>
      </c>
      <c r="G464" t="s">
        <v>9</v>
      </c>
      <c r="H464" s="1" cm="1">
        <f t="array" ref="H464">_xlfn.IFS(F464="Figurado",E464/2600,F464="Mallas",E464/800,F464="Materia Prima",E464*0)/24</f>
        <v>7.3653846153846165E-3</v>
      </c>
      <c r="I464" s="2">
        <f t="shared" si="29"/>
        <v>40557.625</v>
      </c>
      <c r="J464" s="3">
        <f t="shared" si="30"/>
        <v>40556.632365384612</v>
      </c>
      <c r="K464" t="b">
        <f t="shared" si="31"/>
        <v>1</v>
      </c>
      <c r="L464" cm="1">
        <f t="array" ref="L464">SUMPRODUCT((Tabla2[[#This Row],[P - Horas]]&lt;Tabla2[P - Horas])*1,(Tabla2[[#This Row],[Columna1]]=Tabla2[Columna1])*1)+1</f>
        <v>35</v>
      </c>
      <c r="N464">
        <f>_xlfn.RANK.EQ(Tabla2[[#This Row],[Columna1]],Tabla2[Columna1],1)</f>
        <v>420</v>
      </c>
      <c r="O464" s="3">
        <f>MAX(P463,Tabla2[[#This Row],[Columna1]])</f>
        <v>40560.623598998398</v>
      </c>
      <c r="P464" s="3">
        <f>O464+Tabla2[[#This Row],[P - Horas]]</f>
        <v>40560.63096438301</v>
      </c>
    </row>
    <row r="465" spans="1:16" x14ac:dyDescent="0.25">
      <c r="A465">
        <v>1000017230</v>
      </c>
      <c r="B465" s="2">
        <v>40556</v>
      </c>
      <c r="C465" s="2">
        <f t="shared" si="28"/>
        <v>40556.625</v>
      </c>
      <c r="D465">
        <v>541.6</v>
      </c>
      <c r="E465">
        <v>541.6</v>
      </c>
      <c r="F465" t="s">
        <v>5</v>
      </c>
      <c r="G465" t="s">
        <v>6</v>
      </c>
      <c r="H465" s="1" cm="1">
        <f t="array" ref="H465">_xlfn.IFS(F465="Figurado",E465/2600,F465="Mallas",E465/800,F465="Materia Prima",E465*0)/24</f>
        <v>8.6794871794871799E-3</v>
      </c>
      <c r="I465" s="2">
        <f t="shared" si="29"/>
        <v>40557.625</v>
      </c>
      <c r="J465" s="3">
        <f t="shared" si="30"/>
        <v>40556.633679487182</v>
      </c>
      <c r="K465" t="b">
        <f t="shared" si="31"/>
        <v>1</v>
      </c>
      <c r="L465" cm="1">
        <f t="array" ref="L465">SUMPRODUCT((Tabla2[[#This Row],[P - Horas]]&lt;Tabla2[P - Horas])*1,(Tabla2[[#This Row],[Columna1]]=Tabla2[Columna1])*1)+1</f>
        <v>34</v>
      </c>
      <c r="N465">
        <f>_xlfn.RANK.EQ(Tabla2[[#This Row],[Columna1]],Tabla2[Columna1],1)</f>
        <v>420</v>
      </c>
      <c r="O465" s="3">
        <f>MAX(P464,Tabla2[[#This Row],[Columna1]])</f>
        <v>40560.63096438301</v>
      </c>
      <c r="P465" s="3">
        <f>O465+Tabla2[[#This Row],[P - Horas]]</f>
        <v>40560.639643870192</v>
      </c>
    </row>
    <row r="466" spans="1:16" x14ac:dyDescent="0.25">
      <c r="A466">
        <v>1000017218</v>
      </c>
      <c r="B466" s="2">
        <v>40556</v>
      </c>
      <c r="C466" s="2">
        <f t="shared" si="28"/>
        <v>40556.625</v>
      </c>
      <c r="D466">
        <v>771</v>
      </c>
      <c r="E466">
        <v>771</v>
      </c>
      <c r="F466" t="s">
        <v>5</v>
      </c>
      <c r="G466" t="s">
        <v>14</v>
      </c>
      <c r="H466" s="1" cm="1">
        <f t="array" ref="H466">_xlfn.IFS(F466="Figurado",E466/2600,F466="Mallas",E466/800,F466="Materia Prima",E466*0)/24</f>
        <v>1.2355769230769231E-2</v>
      </c>
      <c r="I466" s="2">
        <f t="shared" si="29"/>
        <v>40557.625</v>
      </c>
      <c r="J466" s="3">
        <f t="shared" si="30"/>
        <v>40556.637355769228</v>
      </c>
      <c r="K466" t="b">
        <f t="shared" si="31"/>
        <v>1</v>
      </c>
      <c r="L466" cm="1">
        <f t="array" ref="L466">SUMPRODUCT((Tabla2[[#This Row],[P - Horas]]&lt;Tabla2[P - Horas])*1,(Tabla2[[#This Row],[Columna1]]=Tabla2[Columna1])*1)+1</f>
        <v>33</v>
      </c>
      <c r="N466">
        <f>_xlfn.RANK.EQ(Tabla2[[#This Row],[Columna1]],Tabla2[Columna1],1)</f>
        <v>420</v>
      </c>
      <c r="O466" s="3">
        <f>MAX(P465,Tabla2[[#This Row],[Columna1]])</f>
        <v>40560.639643870192</v>
      </c>
      <c r="P466" s="3">
        <f>O466+Tabla2[[#This Row],[P - Horas]]</f>
        <v>40560.65199963942</v>
      </c>
    </row>
    <row r="467" spans="1:16" x14ac:dyDescent="0.25">
      <c r="A467">
        <v>1000017195</v>
      </c>
      <c r="B467" s="2">
        <v>40556</v>
      </c>
      <c r="C467" s="2">
        <f t="shared" si="28"/>
        <v>40556.625</v>
      </c>
      <c r="D467">
        <v>6</v>
      </c>
      <c r="E467">
        <v>253.08</v>
      </c>
      <c r="F467" t="s">
        <v>16</v>
      </c>
      <c r="G467" t="s">
        <v>19</v>
      </c>
      <c r="H467" s="1" cm="1">
        <f t="array" ref="H467">_xlfn.IFS(F467="Figurado",E467/2600,F467="Mallas",E467/800,F467="Materia Prima",E467*0)/24</f>
        <v>1.318125E-2</v>
      </c>
      <c r="I467" s="2">
        <f t="shared" si="29"/>
        <v>40557.625</v>
      </c>
      <c r="J467" s="3">
        <f t="shared" si="30"/>
        <v>40556.638181249997</v>
      </c>
      <c r="K467" t="b">
        <f t="shared" si="31"/>
        <v>1</v>
      </c>
      <c r="L467" cm="1">
        <f t="array" ref="L467">SUMPRODUCT((Tabla2[[#This Row],[P - Horas]]&lt;Tabla2[P - Horas])*1,(Tabla2[[#This Row],[Columna1]]=Tabla2[Columna1])*1)+1</f>
        <v>32</v>
      </c>
      <c r="N467">
        <f>_xlfn.RANK.EQ(Tabla2[[#This Row],[Columna1]],Tabla2[Columna1],1)</f>
        <v>420</v>
      </c>
      <c r="O467" s="3">
        <f>MAX(P466,Tabla2[[#This Row],[Columna1]])</f>
        <v>40560.65199963942</v>
      </c>
      <c r="P467" s="3">
        <f>O467+Tabla2[[#This Row],[P - Horas]]</f>
        <v>40560.665180889417</v>
      </c>
    </row>
    <row r="468" spans="1:16" x14ac:dyDescent="0.25">
      <c r="A468">
        <v>1000017215</v>
      </c>
      <c r="B468" s="2">
        <v>40556</v>
      </c>
      <c r="C468" s="2">
        <f t="shared" si="28"/>
        <v>40556.625</v>
      </c>
      <c r="D468">
        <v>861</v>
      </c>
      <c r="E468">
        <v>861</v>
      </c>
      <c r="F468" t="s">
        <v>5</v>
      </c>
      <c r="G468" t="s">
        <v>13</v>
      </c>
      <c r="H468" s="1" cm="1">
        <f t="array" ref="H468">_xlfn.IFS(F468="Figurado",E468/2600,F468="Mallas",E468/800,F468="Materia Prima",E468*0)/24</f>
        <v>1.3798076923076922E-2</v>
      </c>
      <c r="I468" s="2">
        <f t="shared" si="29"/>
        <v>40557.625</v>
      </c>
      <c r="J468" s="3">
        <f t="shared" si="30"/>
        <v>40556.638798076921</v>
      </c>
      <c r="K468" t="b">
        <f t="shared" si="31"/>
        <v>1</v>
      </c>
      <c r="L468" cm="1">
        <f t="array" ref="L468">SUMPRODUCT((Tabla2[[#This Row],[P - Horas]]&lt;Tabla2[P - Horas])*1,(Tabla2[[#This Row],[Columna1]]=Tabla2[Columna1])*1)+1</f>
        <v>31</v>
      </c>
      <c r="N468">
        <f>_xlfn.RANK.EQ(Tabla2[[#This Row],[Columna1]],Tabla2[Columna1],1)</f>
        <v>420</v>
      </c>
      <c r="O468" s="3">
        <f>MAX(P467,Tabla2[[#This Row],[Columna1]])</f>
        <v>40560.665180889417</v>
      </c>
      <c r="P468" s="3">
        <f>O468+Tabla2[[#This Row],[P - Horas]]</f>
        <v>40560.678978966338</v>
      </c>
    </row>
    <row r="469" spans="1:16" x14ac:dyDescent="0.25">
      <c r="A469">
        <v>1000017231</v>
      </c>
      <c r="B469" s="2">
        <v>40556</v>
      </c>
      <c r="C469" s="2">
        <f t="shared" si="28"/>
        <v>40556.625</v>
      </c>
      <c r="D469">
        <v>889.8</v>
      </c>
      <c r="E469">
        <v>889.8</v>
      </c>
      <c r="F469" t="s">
        <v>5</v>
      </c>
      <c r="G469" t="s">
        <v>13</v>
      </c>
      <c r="H469" s="1" cm="1">
        <f t="array" ref="H469">_xlfn.IFS(F469="Figurado",E469/2600,F469="Mallas",E469/800,F469="Materia Prima",E469*0)/24</f>
        <v>1.4259615384615384E-2</v>
      </c>
      <c r="I469" s="2">
        <f t="shared" si="29"/>
        <v>40557.625</v>
      </c>
      <c r="J469" s="3">
        <f t="shared" si="30"/>
        <v>40556.639259615382</v>
      </c>
      <c r="K469" t="b">
        <f t="shared" si="31"/>
        <v>1</v>
      </c>
      <c r="L469" cm="1">
        <f t="array" ref="L469">SUMPRODUCT((Tabla2[[#This Row],[P - Horas]]&lt;Tabla2[P - Horas])*1,(Tabla2[[#This Row],[Columna1]]=Tabla2[Columna1])*1)+1</f>
        <v>30</v>
      </c>
      <c r="N469">
        <f>_xlfn.RANK.EQ(Tabla2[[#This Row],[Columna1]],Tabla2[Columna1],1)</f>
        <v>420</v>
      </c>
      <c r="O469" s="3">
        <f>MAX(P468,Tabla2[[#This Row],[Columna1]])</f>
        <v>40560.678978966338</v>
      </c>
      <c r="P469" s="3">
        <f>O469+Tabla2[[#This Row],[P - Horas]]</f>
        <v>40560.69323858172</v>
      </c>
    </row>
    <row r="470" spans="1:16" x14ac:dyDescent="0.25">
      <c r="A470">
        <v>1000017212</v>
      </c>
      <c r="B470" s="2">
        <v>40556</v>
      </c>
      <c r="C470" s="2">
        <f t="shared" si="28"/>
        <v>40556.625</v>
      </c>
      <c r="D470">
        <v>954.2</v>
      </c>
      <c r="E470">
        <v>954.2</v>
      </c>
      <c r="F470" t="s">
        <v>5</v>
      </c>
      <c r="G470" t="s">
        <v>26</v>
      </c>
      <c r="H470" s="1" cm="1">
        <f t="array" ref="H470">_xlfn.IFS(F470="Figurado",E470/2600,F470="Mallas",E470/800,F470="Materia Prima",E470*0)/24</f>
        <v>1.5291666666666667E-2</v>
      </c>
      <c r="I470" s="2">
        <f t="shared" si="29"/>
        <v>40557.625</v>
      </c>
      <c r="J470" s="3">
        <f t="shared" si="30"/>
        <v>40556.64029166667</v>
      </c>
      <c r="K470" t="b">
        <f t="shared" si="31"/>
        <v>1</v>
      </c>
      <c r="L470" cm="1">
        <f t="array" ref="L470">SUMPRODUCT((Tabla2[[#This Row],[P - Horas]]&lt;Tabla2[P - Horas])*1,(Tabla2[[#This Row],[Columna1]]=Tabla2[Columna1])*1)+1</f>
        <v>29</v>
      </c>
      <c r="N470">
        <f>_xlfn.RANK.EQ(Tabla2[[#This Row],[Columna1]],Tabla2[Columna1],1)</f>
        <v>420</v>
      </c>
      <c r="O470" s="3">
        <f>MAX(P469,Tabla2[[#This Row],[Columna1]])</f>
        <v>40560.69323858172</v>
      </c>
      <c r="P470" s="3">
        <f>O470+Tabla2[[#This Row],[P - Horas]]</f>
        <v>40560.70853024839</v>
      </c>
    </row>
    <row r="471" spans="1:16" x14ac:dyDescent="0.25">
      <c r="A471">
        <v>1000017223</v>
      </c>
      <c r="B471" s="2">
        <v>40556</v>
      </c>
      <c r="C471" s="2">
        <f t="shared" si="28"/>
        <v>40556.625</v>
      </c>
      <c r="D471">
        <v>1134.3</v>
      </c>
      <c r="E471">
        <v>1134.3</v>
      </c>
      <c r="F471" t="s">
        <v>5</v>
      </c>
      <c r="G471" t="s">
        <v>7</v>
      </c>
      <c r="H471" s="1" cm="1">
        <f t="array" ref="H471">_xlfn.IFS(F471="Figurado",E471/2600,F471="Mallas",E471/800,F471="Materia Prima",E471*0)/24</f>
        <v>1.8177884615384613E-2</v>
      </c>
      <c r="I471" s="2">
        <f t="shared" si="29"/>
        <v>40557.625</v>
      </c>
      <c r="J471" s="3">
        <f t="shared" si="30"/>
        <v>40556.643177884616</v>
      </c>
      <c r="K471" t="b">
        <f t="shared" si="31"/>
        <v>1</v>
      </c>
      <c r="L471" cm="1">
        <f t="array" ref="L471">SUMPRODUCT((Tabla2[[#This Row],[P - Horas]]&lt;Tabla2[P - Horas])*1,(Tabla2[[#This Row],[Columna1]]=Tabla2[Columna1])*1)+1</f>
        <v>28</v>
      </c>
      <c r="N471">
        <f>_xlfn.RANK.EQ(Tabla2[[#This Row],[Columna1]],Tabla2[Columna1],1)</f>
        <v>420</v>
      </c>
      <c r="O471" s="3">
        <f>MAX(P470,Tabla2[[#This Row],[Columna1]])</f>
        <v>40560.70853024839</v>
      </c>
      <c r="P471" s="3">
        <f>O471+Tabla2[[#This Row],[P - Horas]]</f>
        <v>40560.726708133006</v>
      </c>
    </row>
    <row r="472" spans="1:16" x14ac:dyDescent="0.25">
      <c r="A472">
        <v>1000017192</v>
      </c>
      <c r="B472" s="2">
        <v>40556</v>
      </c>
      <c r="C472" s="2">
        <f t="shared" si="28"/>
        <v>40556.625</v>
      </c>
      <c r="D472">
        <v>1139.9000000000001</v>
      </c>
      <c r="E472">
        <v>1139.9000000000001</v>
      </c>
      <c r="F472" t="s">
        <v>5</v>
      </c>
      <c r="G472" t="s">
        <v>14</v>
      </c>
      <c r="H472" s="1" cm="1">
        <f t="array" ref="H472">_xlfn.IFS(F472="Figurado",E472/2600,F472="Mallas",E472/800,F472="Materia Prima",E472*0)/24</f>
        <v>1.8267628205128207E-2</v>
      </c>
      <c r="I472" s="2">
        <f t="shared" si="29"/>
        <v>40557.625</v>
      </c>
      <c r="J472" s="3">
        <f t="shared" si="30"/>
        <v>40556.643267628206</v>
      </c>
      <c r="K472" t="b">
        <f t="shared" si="31"/>
        <v>1</v>
      </c>
      <c r="L472" cm="1">
        <f t="array" ref="L472">SUMPRODUCT((Tabla2[[#This Row],[P - Horas]]&lt;Tabla2[P - Horas])*1,(Tabla2[[#This Row],[Columna1]]=Tabla2[Columna1])*1)+1</f>
        <v>27</v>
      </c>
      <c r="N472">
        <f>_xlfn.RANK.EQ(Tabla2[[#This Row],[Columna1]],Tabla2[Columna1],1)</f>
        <v>420</v>
      </c>
      <c r="O472" s="3">
        <f>MAX(P471,Tabla2[[#This Row],[Columna1]])</f>
        <v>40560.726708133006</v>
      </c>
      <c r="P472" s="3">
        <f>O472+Tabla2[[#This Row],[P - Horas]]</f>
        <v>40560.744975761212</v>
      </c>
    </row>
    <row r="473" spans="1:16" x14ac:dyDescent="0.25">
      <c r="A473">
        <v>1000017191</v>
      </c>
      <c r="B473" s="2">
        <v>40556</v>
      </c>
      <c r="C473" s="2">
        <f t="shared" si="28"/>
        <v>40556.625</v>
      </c>
      <c r="D473">
        <v>1193.2</v>
      </c>
      <c r="E473">
        <v>1193.2</v>
      </c>
      <c r="F473" t="s">
        <v>5</v>
      </c>
      <c r="G473" t="s">
        <v>14</v>
      </c>
      <c r="H473" s="1" cm="1">
        <f t="array" ref="H473">_xlfn.IFS(F473="Figurado",E473/2600,F473="Mallas",E473/800,F473="Materia Prima",E473*0)/24</f>
        <v>1.9121794871794873E-2</v>
      </c>
      <c r="I473" s="2">
        <f t="shared" si="29"/>
        <v>40557.625</v>
      </c>
      <c r="J473" s="3">
        <f t="shared" si="30"/>
        <v>40556.644121794874</v>
      </c>
      <c r="K473" t="b">
        <f t="shared" si="31"/>
        <v>1</v>
      </c>
      <c r="L473" cm="1">
        <f t="array" ref="L473">SUMPRODUCT((Tabla2[[#This Row],[P - Horas]]&lt;Tabla2[P - Horas])*1,(Tabla2[[#This Row],[Columna1]]=Tabla2[Columna1])*1)+1</f>
        <v>26</v>
      </c>
      <c r="N473">
        <f>_xlfn.RANK.EQ(Tabla2[[#This Row],[Columna1]],Tabla2[Columna1],1)</f>
        <v>420</v>
      </c>
      <c r="O473" s="3">
        <f>MAX(P472,Tabla2[[#This Row],[Columna1]])</f>
        <v>40560.744975761212</v>
      </c>
      <c r="P473" s="3">
        <f>O473+Tabla2[[#This Row],[P - Horas]]</f>
        <v>40560.764097556086</v>
      </c>
    </row>
    <row r="474" spans="1:16" x14ac:dyDescent="0.25">
      <c r="A474">
        <v>1000017223</v>
      </c>
      <c r="B474" s="2">
        <v>40556</v>
      </c>
      <c r="C474" s="2">
        <f t="shared" si="28"/>
        <v>40556.625</v>
      </c>
      <c r="D474">
        <v>1239.5999999999999</v>
      </c>
      <c r="E474">
        <v>1239.5999999999999</v>
      </c>
      <c r="F474" t="s">
        <v>5</v>
      </c>
      <c r="G474" t="s">
        <v>8</v>
      </c>
      <c r="H474" s="1" cm="1">
        <f t="array" ref="H474">_xlfn.IFS(F474="Figurado",E474/2600,F474="Mallas",E474/800,F474="Materia Prima",E474*0)/24</f>
        <v>1.9865384615384615E-2</v>
      </c>
      <c r="I474" s="2">
        <f t="shared" si="29"/>
        <v>40557.625</v>
      </c>
      <c r="J474" s="3">
        <f t="shared" si="30"/>
        <v>40556.644865384616</v>
      </c>
      <c r="K474" t="b">
        <f t="shared" si="31"/>
        <v>1</v>
      </c>
      <c r="L474" cm="1">
        <f t="array" ref="L474">SUMPRODUCT((Tabla2[[#This Row],[P - Horas]]&lt;Tabla2[P - Horas])*1,(Tabla2[[#This Row],[Columna1]]=Tabla2[Columna1])*1)+1</f>
        <v>25</v>
      </c>
      <c r="N474">
        <f>_xlfn.RANK.EQ(Tabla2[[#This Row],[Columna1]],Tabla2[Columna1],1)</f>
        <v>420</v>
      </c>
      <c r="O474" s="3">
        <f>MAX(P473,Tabla2[[#This Row],[Columna1]])</f>
        <v>40560.764097556086</v>
      </c>
      <c r="P474" s="3">
        <f>O474+Tabla2[[#This Row],[P - Horas]]</f>
        <v>40560.783962940703</v>
      </c>
    </row>
    <row r="475" spans="1:16" x14ac:dyDescent="0.25">
      <c r="A475">
        <v>1000017199</v>
      </c>
      <c r="B475" s="2">
        <v>40556</v>
      </c>
      <c r="C475" s="2">
        <f t="shared" si="28"/>
        <v>40556.625</v>
      </c>
      <c r="D475">
        <v>1412.4</v>
      </c>
      <c r="E475">
        <v>1412.4</v>
      </c>
      <c r="F475" t="s">
        <v>5</v>
      </c>
      <c r="G475" t="s">
        <v>13</v>
      </c>
      <c r="H475" s="1" cm="1">
        <f t="array" ref="H475">_xlfn.IFS(F475="Figurado",E475/2600,F475="Mallas",E475/800,F475="Materia Prima",E475*0)/24</f>
        <v>2.2634615384615388E-2</v>
      </c>
      <c r="I475" s="2">
        <f t="shared" si="29"/>
        <v>40557.625</v>
      </c>
      <c r="J475" s="3">
        <f t="shared" si="30"/>
        <v>40556.647634615387</v>
      </c>
      <c r="K475" t="b">
        <f t="shared" si="31"/>
        <v>1</v>
      </c>
      <c r="L475" cm="1">
        <f t="array" ref="L475">SUMPRODUCT((Tabla2[[#This Row],[P - Horas]]&lt;Tabla2[P - Horas])*1,(Tabla2[[#This Row],[Columna1]]=Tabla2[Columna1])*1)+1</f>
        <v>24</v>
      </c>
      <c r="N475">
        <f>_xlfn.RANK.EQ(Tabla2[[#This Row],[Columna1]],Tabla2[Columna1],1)</f>
        <v>420</v>
      </c>
      <c r="O475" s="3">
        <f>MAX(P474,Tabla2[[#This Row],[Columna1]])</f>
        <v>40560.783962940703</v>
      </c>
      <c r="P475" s="3">
        <f>O475+Tabla2[[#This Row],[P - Horas]]</f>
        <v>40560.806597556089</v>
      </c>
    </row>
    <row r="476" spans="1:16" x14ac:dyDescent="0.25">
      <c r="A476">
        <v>1000017223</v>
      </c>
      <c r="B476" s="2">
        <v>40556</v>
      </c>
      <c r="C476" s="2">
        <f t="shared" si="28"/>
        <v>40556.625</v>
      </c>
      <c r="D476">
        <v>1544.6</v>
      </c>
      <c r="E476">
        <v>1544.6</v>
      </c>
      <c r="F476" t="s">
        <v>5</v>
      </c>
      <c r="G476" t="s">
        <v>14</v>
      </c>
      <c r="H476" s="1" cm="1">
        <f t="array" ref="H476">_xlfn.IFS(F476="Figurado",E476/2600,F476="Mallas",E476/800,F476="Materia Prima",E476*0)/24</f>
        <v>2.4753205128205127E-2</v>
      </c>
      <c r="I476" s="2">
        <f t="shared" si="29"/>
        <v>40557.625</v>
      </c>
      <c r="J476" s="3">
        <f t="shared" si="30"/>
        <v>40556.649753205129</v>
      </c>
      <c r="K476" t="b">
        <f t="shared" si="31"/>
        <v>1</v>
      </c>
      <c r="L476" cm="1">
        <f t="array" ref="L476">SUMPRODUCT((Tabla2[[#This Row],[P - Horas]]&lt;Tabla2[P - Horas])*1,(Tabla2[[#This Row],[Columna1]]=Tabla2[Columna1])*1)+1</f>
        <v>23</v>
      </c>
      <c r="N476">
        <f>_xlfn.RANK.EQ(Tabla2[[#This Row],[Columna1]],Tabla2[Columna1],1)</f>
        <v>420</v>
      </c>
      <c r="O476" s="3">
        <f>MAX(P475,Tabla2[[#This Row],[Columna1]])</f>
        <v>40560.806597556089</v>
      </c>
      <c r="P476" s="3">
        <f>O476+Tabla2[[#This Row],[P - Horas]]</f>
        <v>40560.831350761218</v>
      </c>
    </row>
    <row r="477" spans="1:16" x14ac:dyDescent="0.25">
      <c r="A477">
        <v>1000017223</v>
      </c>
      <c r="B477" s="2">
        <v>40556</v>
      </c>
      <c r="C477" s="2">
        <f t="shared" si="28"/>
        <v>40556.625</v>
      </c>
      <c r="D477">
        <v>1843.1</v>
      </c>
      <c r="E477">
        <v>1843.1</v>
      </c>
      <c r="F477" t="s">
        <v>5</v>
      </c>
      <c r="G477" t="s">
        <v>13</v>
      </c>
      <c r="H477" s="1" cm="1">
        <f t="array" ref="H477">_xlfn.IFS(F477="Figurado",E477/2600,F477="Mallas",E477/800,F477="Materia Prima",E477*0)/24</f>
        <v>2.9536858974358971E-2</v>
      </c>
      <c r="I477" s="2">
        <f t="shared" si="29"/>
        <v>40557.625</v>
      </c>
      <c r="J477" s="3">
        <f t="shared" si="30"/>
        <v>40556.654536858972</v>
      </c>
      <c r="K477" t="b">
        <f t="shared" si="31"/>
        <v>1</v>
      </c>
      <c r="L477" cm="1">
        <f t="array" ref="L477">SUMPRODUCT((Tabla2[[#This Row],[P - Horas]]&lt;Tabla2[P - Horas])*1,(Tabla2[[#This Row],[Columna1]]=Tabla2[Columna1])*1)+1</f>
        <v>22</v>
      </c>
      <c r="N477">
        <f>_xlfn.RANK.EQ(Tabla2[[#This Row],[Columna1]],Tabla2[Columna1],1)</f>
        <v>420</v>
      </c>
      <c r="O477" s="3">
        <f>MAX(P476,Tabla2[[#This Row],[Columna1]])</f>
        <v>40560.831350761218</v>
      </c>
      <c r="P477" s="3">
        <f>O477+Tabla2[[#This Row],[P - Horas]]</f>
        <v>40560.860887620191</v>
      </c>
    </row>
    <row r="478" spans="1:16" x14ac:dyDescent="0.25">
      <c r="A478">
        <v>1000017232</v>
      </c>
      <c r="B478" s="2">
        <v>40556</v>
      </c>
      <c r="C478" s="2">
        <f t="shared" si="28"/>
        <v>40556.625</v>
      </c>
      <c r="D478">
        <v>2219.8000000000002</v>
      </c>
      <c r="E478">
        <v>2219.8000000000002</v>
      </c>
      <c r="F478" t="s">
        <v>5</v>
      </c>
      <c r="G478" t="s">
        <v>14</v>
      </c>
      <c r="H478" s="1" cm="1">
        <f t="array" ref="H478">_xlfn.IFS(F478="Figurado",E478/2600,F478="Mallas",E478/800,F478="Materia Prima",E478*0)/24</f>
        <v>3.5573717948717949E-2</v>
      </c>
      <c r="I478" s="2">
        <f t="shared" si="29"/>
        <v>40557.625</v>
      </c>
      <c r="J478" s="3">
        <f t="shared" si="30"/>
        <v>40556.660573717949</v>
      </c>
      <c r="K478" t="b">
        <f t="shared" si="31"/>
        <v>1</v>
      </c>
      <c r="L478" cm="1">
        <f t="array" ref="L478">SUMPRODUCT((Tabla2[[#This Row],[P - Horas]]&lt;Tabla2[P - Horas])*1,(Tabla2[[#This Row],[Columna1]]=Tabla2[Columna1])*1)+1</f>
        <v>21</v>
      </c>
      <c r="N478">
        <f>_xlfn.RANK.EQ(Tabla2[[#This Row],[Columna1]],Tabla2[Columna1],1)</f>
        <v>420</v>
      </c>
      <c r="O478" s="3">
        <f>MAX(P477,Tabla2[[#This Row],[Columna1]])</f>
        <v>40560.860887620191</v>
      </c>
      <c r="P478" s="3">
        <f>O478+Tabla2[[#This Row],[P - Horas]]</f>
        <v>40560.896461338139</v>
      </c>
    </row>
    <row r="479" spans="1:16" x14ac:dyDescent="0.25">
      <c r="A479">
        <v>1000017202</v>
      </c>
      <c r="B479" s="2">
        <v>40556</v>
      </c>
      <c r="C479" s="2">
        <f t="shared" si="28"/>
        <v>40556.625</v>
      </c>
      <c r="D479">
        <v>2326.1</v>
      </c>
      <c r="E479">
        <v>2326.1</v>
      </c>
      <c r="F479" t="s">
        <v>5</v>
      </c>
      <c r="G479" t="s">
        <v>7</v>
      </c>
      <c r="H479" s="1" cm="1">
        <f t="array" ref="H479">_xlfn.IFS(F479="Figurado",E479/2600,F479="Mallas",E479/800,F479="Materia Prima",E479*0)/24</f>
        <v>3.7277243589743589E-2</v>
      </c>
      <c r="I479" s="2">
        <f t="shared" si="29"/>
        <v>40557.625</v>
      </c>
      <c r="J479" s="3">
        <f t="shared" si="30"/>
        <v>40556.662277243588</v>
      </c>
      <c r="K479" t="b">
        <f t="shared" si="31"/>
        <v>1</v>
      </c>
      <c r="L479" cm="1">
        <f t="array" ref="L479">SUMPRODUCT((Tabla2[[#This Row],[P - Horas]]&lt;Tabla2[P - Horas])*1,(Tabla2[[#This Row],[Columna1]]=Tabla2[Columna1])*1)+1</f>
        <v>20</v>
      </c>
      <c r="N479">
        <f>_xlfn.RANK.EQ(Tabla2[[#This Row],[Columna1]],Tabla2[Columna1],1)</f>
        <v>420</v>
      </c>
      <c r="O479" s="3">
        <f>MAX(P478,Tabla2[[#This Row],[Columna1]])</f>
        <v>40560.896461338139</v>
      </c>
      <c r="P479" s="3">
        <f>O479+Tabla2[[#This Row],[P - Horas]]</f>
        <v>40560.933738581727</v>
      </c>
    </row>
    <row r="480" spans="1:16" x14ac:dyDescent="0.25">
      <c r="A480">
        <v>1000017200</v>
      </c>
      <c r="B480" s="2">
        <v>40556</v>
      </c>
      <c r="C480" s="2">
        <f t="shared" si="28"/>
        <v>40556.625</v>
      </c>
      <c r="D480">
        <v>2597.3000000000002</v>
      </c>
      <c r="E480">
        <v>2597.3000000000002</v>
      </c>
      <c r="F480" t="s">
        <v>5</v>
      </c>
      <c r="G480" t="s">
        <v>14</v>
      </c>
      <c r="H480" s="1" cm="1">
        <f t="array" ref="H480">_xlfn.IFS(F480="Figurado",E480/2600,F480="Mallas",E480/800,F480="Materia Prima",E480*0)/24</f>
        <v>4.1623397435897443E-2</v>
      </c>
      <c r="I480" s="2">
        <f t="shared" si="29"/>
        <v>40557.625</v>
      </c>
      <c r="J480" s="3">
        <f t="shared" si="30"/>
        <v>40556.666623397439</v>
      </c>
      <c r="K480" t="b">
        <f t="shared" si="31"/>
        <v>1</v>
      </c>
      <c r="L480" cm="1">
        <f t="array" ref="L480">SUMPRODUCT((Tabla2[[#This Row],[P - Horas]]&lt;Tabla2[P - Horas])*1,(Tabla2[[#This Row],[Columna1]]=Tabla2[Columna1])*1)+1</f>
        <v>19</v>
      </c>
      <c r="N480">
        <f>_xlfn.RANK.EQ(Tabla2[[#This Row],[Columna1]],Tabla2[Columna1],1)</f>
        <v>420</v>
      </c>
      <c r="O480" s="3">
        <f>MAX(P479,Tabla2[[#This Row],[Columna1]])</f>
        <v>40560.933738581727</v>
      </c>
      <c r="P480" s="3">
        <f>O480+Tabla2[[#This Row],[P - Horas]]</f>
        <v>40560.975361979166</v>
      </c>
    </row>
    <row r="481" spans="1:16" x14ac:dyDescent="0.25">
      <c r="A481">
        <v>1000017196</v>
      </c>
      <c r="B481" s="2">
        <v>40556</v>
      </c>
      <c r="C481" s="2">
        <f t="shared" si="28"/>
        <v>40556.625</v>
      </c>
      <c r="D481">
        <v>3204</v>
      </c>
      <c r="E481">
        <v>3204</v>
      </c>
      <c r="F481" t="s">
        <v>5</v>
      </c>
      <c r="G481" t="s">
        <v>9</v>
      </c>
      <c r="H481" s="1" cm="1">
        <f t="array" ref="H481">_xlfn.IFS(F481="Figurado",E481/2600,F481="Mallas",E481/800,F481="Materia Prima",E481*0)/24</f>
        <v>5.1346153846153847E-2</v>
      </c>
      <c r="I481" s="2">
        <f t="shared" si="29"/>
        <v>40557.625</v>
      </c>
      <c r="J481" s="3">
        <f t="shared" si="30"/>
        <v>40556.676346153843</v>
      </c>
      <c r="K481" t="b">
        <f t="shared" si="31"/>
        <v>1</v>
      </c>
      <c r="L481" cm="1">
        <f t="array" ref="L481">SUMPRODUCT((Tabla2[[#This Row],[P - Horas]]&lt;Tabla2[P - Horas])*1,(Tabla2[[#This Row],[Columna1]]=Tabla2[Columna1])*1)+1</f>
        <v>18</v>
      </c>
      <c r="N481">
        <f>_xlfn.RANK.EQ(Tabla2[[#This Row],[Columna1]],Tabla2[Columna1],1)</f>
        <v>420</v>
      </c>
      <c r="O481" s="3">
        <f>MAX(P480,Tabla2[[#This Row],[Columna1]])</f>
        <v>40560.975361979166</v>
      </c>
      <c r="P481" s="3">
        <f>O481+Tabla2[[#This Row],[P - Horas]]</f>
        <v>40561.026708133009</v>
      </c>
    </row>
    <row r="482" spans="1:16" x14ac:dyDescent="0.25">
      <c r="A482">
        <v>1000017196</v>
      </c>
      <c r="B482" s="2">
        <v>40556</v>
      </c>
      <c r="C482" s="2">
        <f t="shared" si="28"/>
        <v>40556.625</v>
      </c>
      <c r="D482">
        <v>3575.8</v>
      </c>
      <c r="E482">
        <v>3575.8</v>
      </c>
      <c r="F482" t="s">
        <v>5</v>
      </c>
      <c r="G482" t="s">
        <v>13</v>
      </c>
      <c r="H482" s="1" cm="1">
        <f t="array" ref="H482">_xlfn.IFS(F482="Figurado",E482/2600,F482="Mallas",E482/800,F482="Materia Prima",E482*0)/24</f>
        <v>5.7304487179487183E-2</v>
      </c>
      <c r="I482" s="2">
        <f t="shared" si="29"/>
        <v>40557.625</v>
      </c>
      <c r="J482" s="3">
        <f t="shared" si="30"/>
        <v>40556.682304487178</v>
      </c>
      <c r="K482" t="b">
        <f t="shared" si="31"/>
        <v>1</v>
      </c>
      <c r="L482" cm="1">
        <f t="array" ref="L482">SUMPRODUCT((Tabla2[[#This Row],[P - Horas]]&lt;Tabla2[P - Horas])*1,(Tabla2[[#This Row],[Columna1]]=Tabla2[Columna1])*1)+1</f>
        <v>17</v>
      </c>
      <c r="N482">
        <f>_xlfn.RANK.EQ(Tabla2[[#This Row],[Columna1]],Tabla2[Columna1],1)</f>
        <v>420</v>
      </c>
      <c r="O482" s="3">
        <f>MAX(P481,Tabla2[[#This Row],[Columna1]])</f>
        <v>40561.026708133009</v>
      </c>
      <c r="P482" s="3">
        <f>O482+Tabla2[[#This Row],[P - Horas]]</f>
        <v>40561.084012620187</v>
      </c>
    </row>
    <row r="483" spans="1:16" x14ac:dyDescent="0.25">
      <c r="A483">
        <v>1000017193</v>
      </c>
      <c r="B483" s="2">
        <v>40556</v>
      </c>
      <c r="C483" s="2">
        <f t="shared" si="28"/>
        <v>40556.625</v>
      </c>
      <c r="D483">
        <v>1245</v>
      </c>
      <c r="E483">
        <v>1125</v>
      </c>
      <c r="F483" t="s">
        <v>16</v>
      </c>
      <c r="G483" t="s">
        <v>57</v>
      </c>
      <c r="H483" s="1" cm="1">
        <f t="array" ref="H483">_xlfn.IFS(F483="Figurado",E483/2600,F483="Mallas",E483/800,F483="Materia Prima",E483*0)/24</f>
        <v>5.859375E-2</v>
      </c>
      <c r="I483" s="2">
        <f t="shared" si="29"/>
        <v>40557.625</v>
      </c>
      <c r="J483" s="3">
        <f t="shared" si="30"/>
        <v>40556.68359375</v>
      </c>
      <c r="K483" t="b">
        <f t="shared" si="31"/>
        <v>1</v>
      </c>
      <c r="L483" cm="1">
        <f t="array" ref="L483">SUMPRODUCT((Tabla2[[#This Row],[P - Horas]]&lt;Tabla2[P - Horas])*1,(Tabla2[[#This Row],[Columna1]]=Tabla2[Columna1])*1)+1</f>
        <v>15</v>
      </c>
      <c r="N483">
        <f>_xlfn.RANK.EQ(Tabla2[[#This Row],[Columna1]],Tabla2[Columna1],1)</f>
        <v>420</v>
      </c>
      <c r="O483" s="3">
        <f>MAX(P482,Tabla2[[#This Row],[Columna1]])</f>
        <v>40561.084012620187</v>
      </c>
      <c r="P483" s="3">
        <f>O483+Tabla2[[#This Row],[P - Horas]]</f>
        <v>40561.142606370187</v>
      </c>
    </row>
    <row r="484" spans="1:16" x14ac:dyDescent="0.25">
      <c r="A484">
        <v>1000017194</v>
      </c>
      <c r="B484" s="2">
        <v>40556</v>
      </c>
      <c r="C484" s="2">
        <f t="shared" si="28"/>
        <v>40556.625</v>
      </c>
      <c r="D484">
        <v>1245</v>
      </c>
      <c r="E484">
        <v>1125</v>
      </c>
      <c r="F484" t="s">
        <v>16</v>
      </c>
      <c r="G484" t="s">
        <v>57</v>
      </c>
      <c r="H484" s="1" cm="1">
        <f t="array" ref="H484">_xlfn.IFS(F484="Figurado",E484/2600,F484="Mallas",E484/800,F484="Materia Prima",E484*0)/24</f>
        <v>5.859375E-2</v>
      </c>
      <c r="I484" s="2">
        <f t="shared" si="29"/>
        <v>40557.625</v>
      </c>
      <c r="J484" s="3">
        <f t="shared" si="30"/>
        <v>40556.68359375</v>
      </c>
      <c r="K484" t="b">
        <f t="shared" si="31"/>
        <v>1</v>
      </c>
      <c r="L484" cm="1">
        <f t="array" ref="L484">SUMPRODUCT((Tabla2[[#This Row],[P - Horas]]&lt;Tabla2[P - Horas])*1,(Tabla2[[#This Row],[Columna1]]=Tabla2[Columna1])*1)+1</f>
        <v>15</v>
      </c>
      <c r="N484">
        <f>_xlfn.RANK.EQ(Tabla2[[#This Row],[Columna1]],Tabla2[Columna1],1)</f>
        <v>420</v>
      </c>
      <c r="O484" s="3">
        <f>MAX(P483,Tabla2[[#This Row],[Columna1]])</f>
        <v>40561.142606370187</v>
      </c>
      <c r="P484" s="3">
        <f>O484+Tabla2[[#This Row],[P - Horas]]</f>
        <v>40561.201200120187</v>
      </c>
    </row>
    <row r="485" spans="1:16" x14ac:dyDescent="0.25">
      <c r="A485">
        <v>1000017191</v>
      </c>
      <c r="B485" s="2">
        <v>40556</v>
      </c>
      <c r="C485" s="2">
        <f t="shared" si="28"/>
        <v>40556.625</v>
      </c>
      <c r="D485">
        <v>3808.1</v>
      </c>
      <c r="E485">
        <v>3808.1</v>
      </c>
      <c r="F485" t="s">
        <v>5</v>
      </c>
      <c r="G485" t="s">
        <v>13</v>
      </c>
      <c r="H485" s="1" cm="1">
        <f t="array" ref="H485">_xlfn.IFS(F485="Figurado",E485/2600,F485="Mallas",E485/800,F485="Materia Prima",E485*0)/24</f>
        <v>6.1027243589743589E-2</v>
      </c>
      <c r="I485" s="2">
        <f t="shared" si="29"/>
        <v>40557.625</v>
      </c>
      <c r="J485" s="3">
        <f t="shared" si="30"/>
        <v>40556.686027243588</v>
      </c>
      <c r="K485" t="b">
        <f t="shared" si="31"/>
        <v>1</v>
      </c>
      <c r="L485" cm="1">
        <f t="array" ref="L485">SUMPRODUCT((Tabla2[[#This Row],[P - Horas]]&lt;Tabla2[P - Horas])*1,(Tabla2[[#This Row],[Columna1]]=Tabla2[Columna1])*1)+1</f>
        <v>14</v>
      </c>
      <c r="N485">
        <f>_xlfn.RANK.EQ(Tabla2[[#This Row],[Columna1]],Tabla2[Columna1],1)</f>
        <v>420</v>
      </c>
      <c r="O485" s="3">
        <f>MAX(P484,Tabla2[[#This Row],[Columna1]])</f>
        <v>40561.201200120187</v>
      </c>
      <c r="P485" s="3">
        <f>O485+Tabla2[[#This Row],[P - Horas]]</f>
        <v>40561.262227363775</v>
      </c>
    </row>
    <row r="486" spans="1:16" x14ac:dyDescent="0.25">
      <c r="A486">
        <v>1000017231</v>
      </c>
      <c r="B486" s="2">
        <v>40556</v>
      </c>
      <c r="C486" s="2">
        <f t="shared" si="28"/>
        <v>40556.625</v>
      </c>
      <c r="D486">
        <v>3907.2</v>
      </c>
      <c r="E486">
        <v>3907.2</v>
      </c>
      <c r="F486" t="s">
        <v>5</v>
      </c>
      <c r="G486" t="s">
        <v>14</v>
      </c>
      <c r="H486" s="1" cm="1">
        <f t="array" ref="H486">_xlfn.IFS(F486="Figurado",E486/2600,F486="Mallas",E486/800,F486="Materia Prima",E486*0)/24</f>
        <v>6.2615384615384614E-2</v>
      </c>
      <c r="I486" s="2">
        <f t="shared" si="29"/>
        <v>40557.625</v>
      </c>
      <c r="J486" s="3">
        <f t="shared" si="30"/>
        <v>40556.687615384617</v>
      </c>
      <c r="K486" t="b">
        <f t="shared" si="31"/>
        <v>1</v>
      </c>
      <c r="L486" cm="1">
        <f t="array" ref="L486">SUMPRODUCT((Tabla2[[#This Row],[P - Horas]]&lt;Tabla2[P - Horas])*1,(Tabla2[[#This Row],[Columna1]]=Tabla2[Columna1])*1)+1</f>
        <v>13</v>
      </c>
      <c r="N486">
        <f>_xlfn.RANK.EQ(Tabla2[[#This Row],[Columna1]],Tabla2[Columna1],1)</f>
        <v>420</v>
      </c>
      <c r="O486" s="3">
        <f>MAX(P485,Tabla2[[#This Row],[Columna1]])</f>
        <v>40561.262227363775</v>
      </c>
      <c r="P486" s="3">
        <f>O486+Tabla2[[#This Row],[P - Horas]]</f>
        <v>40561.324842748392</v>
      </c>
    </row>
    <row r="487" spans="1:16" x14ac:dyDescent="0.25">
      <c r="A487">
        <v>1000017203</v>
      </c>
      <c r="B487" s="2">
        <v>40556</v>
      </c>
      <c r="C487" s="2">
        <f t="shared" si="28"/>
        <v>40556.625</v>
      </c>
      <c r="D487">
        <v>4002.2</v>
      </c>
      <c r="E487">
        <v>4002.2</v>
      </c>
      <c r="F487" t="s">
        <v>5</v>
      </c>
      <c r="G487" t="s">
        <v>13</v>
      </c>
      <c r="H487" s="1" cm="1">
        <f t="array" ref="H487">_xlfn.IFS(F487="Figurado",E487/2600,F487="Mallas",E487/800,F487="Materia Prima",E487*0)/24</f>
        <v>6.4137820512820506E-2</v>
      </c>
      <c r="I487" s="2">
        <f t="shared" si="29"/>
        <v>40557.625</v>
      </c>
      <c r="J487" s="3">
        <f t="shared" si="30"/>
        <v>40556.689137820511</v>
      </c>
      <c r="K487" t="b">
        <f t="shared" si="31"/>
        <v>1</v>
      </c>
      <c r="L487" cm="1">
        <f t="array" ref="L487">SUMPRODUCT((Tabla2[[#This Row],[P - Horas]]&lt;Tabla2[P - Horas])*1,(Tabla2[[#This Row],[Columna1]]=Tabla2[Columna1])*1)+1</f>
        <v>12</v>
      </c>
      <c r="N487">
        <f>_xlfn.RANK.EQ(Tabla2[[#This Row],[Columna1]],Tabla2[Columna1],1)</f>
        <v>420</v>
      </c>
      <c r="O487" s="3">
        <f>MAX(P486,Tabla2[[#This Row],[Columna1]])</f>
        <v>40561.324842748392</v>
      </c>
      <c r="P487" s="3">
        <f>O487+Tabla2[[#This Row],[P - Horas]]</f>
        <v>40561.388980568903</v>
      </c>
    </row>
    <row r="488" spans="1:16" x14ac:dyDescent="0.25">
      <c r="A488">
        <v>1000017200</v>
      </c>
      <c r="B488" s="2">
        <v>40556</v>
      </c>
      <c r="C488" s="2">
        <f t="shared" si="28"/>
        <v>40556.625</v>
      </c>
      <c r="D488">
        <v>4438.2</v>
      </c>
      <c r="E488">
        <v>4438.2</v>
      </c>
      <c r="F488" t="s">
        <v>5</v>
      </c>
      <c r="G488" t="s">
        <v>13</v>
      </c>
      <c r="H488" s="1" cm="1">
        <f t="array" ref="H488">_xlfn.IFS(F488="Figurado",E488/2600,F488="Mallas",E488/800,F488="Materia Prima",E488*0)/24</f>
        <v>7.1124999999999994E-2</v>
      </c>
      <c r="I488" s="2">
        <f t="shared" si="29"/>
        <v>40557.625</v>
      </c>
      <c r="J488" s="3">
        <f t="shared" si="30"/>
        <v>40556.696125000002</v>
      </c>
      <c r="K488" t="b">
        <f t="shared" si="31"/>
        <v>1</v>
      </c>
      <c r="L488" cm="1">
        <f t="array" ref="L488">SUMPRODUCT((Tabla2[[#This Row],[P - Horas]]&lt;Tabla2[P - Horas])*1,(Tabla2[[#This Row],[Columna1]]=Tabla2[Columna1])*1)+1</f>
        <v>11</v>
      </c>
      <c r="N488">
        <f>_xlfn.RANK.EQ(Tabla2[[#This Row],[Columna1]],Tabla2[Columna1],1)</f>
        <v>420</v>
      </c>
      <c r="O488" s="3">
        <f>MAX(P487,Tabla2[[#This Row],[Columna1]])</f>
        <v>40561.388980568903</v>
      </c>
      <c r="P488" s="3">
        <f>O488+Tabla2[[#This Row],[P - Horas]]</f>
        <v>40561.460105568905</v>
      </c>
    </row>
    <row r="489" spans="1:16" x14ac:dyDescent="0.25">
      <c r="A489">
        <v>1000017192</v>
      </c>
      <c r="B489" s="2">
        <v>40556</v>
      </c>
      <c r="C489" s="2">
        <f t="shared" si="28"/>
        <v>40556.625</v>
      </c>
      <c r="D489">
        <v>4811.7</v>
      </c>
      <c r="E489">
        <v>4811.7</v>
      </c>
      <c r="F489" t="s">
        <v>5</v>
      </c>
      <c r="G489" t="s">
        <v>13</v>
      </c>
      <c r="H489" s="1" cm="1">
        <f t="array" ref="H489">_xlfn.IFS(F489="Figurado",E489/2600,F489="Mallas",E489/800,F489="Materia Prima",E489*0)/24</f>
        <v>7.7110576923076921E-2</v>
      </c>
      <c r="I489" s="2">
        <f t="shared" si="29"/>
        <v>40557.625</v>
      </c>
      <c r="J489" s="3">
        <f t="shared" si="30"/>
        <v>40556.702110576924</v>
      </c>
      <c r="K489" t="b">
        <f t="shared" si="31"/>
        <v>1</v>
      </c>
      <c r="L489" cm="1">
        <f t="array" ref="L489">SUMPRODUCT((Tabla2[[#This Row],[P - Horas]]&lt;Tabla2[P - Horas])*1,(Tabla2[[#This Row],[Columna1]]=Tabla2[Columna1])*1)+1</f>
        <v>10</v>
      </c>
      <c r="N489">
        <f>_xlfn.RANK.EQ(Tabla2[[#This Row],[Columna1]],Tabla2[Columna1],1)</f>
        <v>420</v>
      </c>
      <c r="O489" s="3">
        <f>MAX(P488,Tabla2[[#This Row],[Columna1]])</f>
        <v>40561.460105568905</v>
      </c>
      <c r="P489" s="3">
        <f>O489+Tabla2[[#This Row],[P - Horas]]</f>
        <v>40561.537216145829</v>
      </c>
    </row>
    <row r="490" spans="1:16" x14ac:dyDescent="0.25">
      <c r="A490">
        <v>1000017228</v>
      </c>
      <c r="B490" s="2">
        <v>40556</v>
      </c>
      <c r="C490" s="2">
        <f t="shared" si="28"/>
        <v>40556.625</v>
      </c>
      <c r="D490">
        <v>5052.8</v>
      </c>
      <c r="E490">
        <v>5052.8</v>
      </c>
      <c r="F490" t="s">
        <v>5</v>
      </c>
      <c r="G490" t="s">
        <v>6</v>
      </c>
      <c r="H490" s="1" cm="1">
        <f t="array" ref="H490">_xlfn.IFS(F490="Figurado",E490/2600,F490="Mallas",E490/800,F490="Materia Prima",E490*0)/24</f>
        <v>8.0974358974358979E-2</v>
      </c>
      <c r="I490" s="2">
        <f t="shared" si="29"/>
        <v>40557.625</v>
      </c>
      <c r="J490" s="3">
        <f t="shared" si="30"/>
        <v>40556.705974358978</v>
      </c>
      <c r="K490" t="b">
        <f t="shared" si="31"/>
        <v>1</v>
      </c>
      <c r="L490" cm="1">
        <f t="array" ref="L490">SUMPRODUCT((Tabla2[[#This Row],[P - Horas]]&lt;Tabla2[P - Horas])*1,(Tabla2[[#This Row],[Columna1]]=Tabla2[Columna1])*1)+1</f>
        <v>9</v>
      </c>
      <c r="N490">
        <f>_xlfn.RANK.EQ(Tabla2[[#This Row],[Columna1]],Tabla2[Columna1],1)</f>
        <v>420</v>
      </c>
      <c r="O490" s="3">
        <f>MAX(P489,Tabla2[[#This Row],[Columna1]])</f>
        <v>40561.537216145829</v>
      </c>
      <c r="P490" s="3">
        <f>O490+Tabla2[[#This Row],[P - Horas]]</f>
        <v>40561.618190504807</v>
      </c>
    </row>
    <row r="491" spans="1:16" x14ac:dyDescent="0.25">
      <c r="A491">
        <v>1000017195</v>
      </c>
      <c r="B491" s="2">
        <v>40556</v>
      </c>
      <c r="C491" s="2">
        <f t="shared" si="28"/>
        <v>40556.625</v>
      </c>
      <c r="D491">
        <v>60</v>
      </c>
      <c r="E491">
        <v>1755.6</v>
      </c>
      <c r="F491" t="s">
        <v>16</v>
      </c>
      <c r="G491" t="s">
        <v>52</v>
      </c>
      <c r="H491" s="1" cm="1">
        <f t="array" ref="H491">_xlfn.IFS(F491="Figurado",E491/2600,F491="Mallas",E491/800,F491="Materia Prima",E491*0)/24</f>
        <v>9.1437499999999991E-2</v>
      </c>
      <c r="I491" s="2">
        <f t="shared" si="29"/>
        <v>40557.625</v>
      </c>
      <c r="J491" s="3">
        <f t="shared" si="30"/>
        <v>40556.716437499999</v>
      </c>
      <c r="K491" t="b">
        <f t="shared" si="31"/>
        <v>1</v>
      </c>
      <c r="L491" cm="1">
        <f t="array" ref="L491">SUMPRODUCT((Tabla2[[#This Row],[P - Horas]]&lt;Tabla2[P - Horas])*1,(Tabla2[[#This Row],[Columna1]]=Tabla2[Columna1])*1)+1</f>
        <v>8</v>
      </c>
      <c r="N491">
        <f>_xlfn.RANK.EQ(Tabla2[[#This Row],[Columna1]],Tabla2[Columna1],1)</f>
        <v>420</v>
      </c>
      <c r="O491" s="3">
        <f>MAX(P490,Tabla2[[#This Row],[Columna1]])</f>
        <v>40561.618190504807</v>
      </c>
      <c r="P491" s="3">
        <f>O491+Tabla2[[#This Row],[P - Horas]]</f>
        <v>40561.709628004806</v>
      </c>
    </row>
    <row r="492" spans="1:16" x14ac:dyDescent="0.25">
      <c r="A492">
        <v>1000017201</v>
      </c>
      <c r="B492" s="2">
        <v>40556</v>
      </c>
      <c r="C492" s="2">
        <f t="shared" si="28"/>
        <v>40556.625</v>
      </c>
      <c r="D492">
        <v>6747.3</v>
      </c>
      <c r="E492">
        <v>6747.3</v>
      </c>
      <c r="F492" t="s">
        <v>5</v>
      </c>
      <c r="G492" t="s">
        <v>8</v>
      </c>
      <c r="H492" s="1" cm="1">
        <f t="array" ref="H492">_xlfn.IFS(F492="Figurado",E492/2600,F492="Mallas",E492/800,F492="Materia Prima",E492*0)/24</f>
        <v>0.10812980769230769</v>
      </c>
      <c r="I492" s="2">
        <f t="shared" si="29"/>
        <v>40557.625</v>
      </c>
      <c r="J492" s="3">
        <f t="shared" si="30"/>
        <v>40556.73312980769</v>
      </c>
      <c r="K492" t="b">
        <f t="shared" si="31"/>
        <v>1</v>
      </c>
      <c r="L492" cm="1">
        <f t="array" ref="L492">SUMPRODUCT((Tabla2[[#This Row],[P - Horas]]&lt;Tabla2[P - Horas])*1,(Tabla2[[#This Row],[Columna1]]=Tabla2[Columna1])*1)+1</f>
        <v>7</v>
      </c>
      <c r="N492">
        <f>_xlfn.RANK.EQ(Tabla2[[#This Row],[Columna1]],Tabla2[Columna1],1)</f>
        <v>420</v>
      </c>
      <c r="O492" s="3">
        <f>MAX(P491,Tabla2[[#This Row],[Columna1]])</f>
        <v>40561.709628004806</v>
      </c>
      <c r="P492" s="3">
        <f>O492+Tabla2[[#This Row],[P - Horas]]</f>
        <v>40561.817757812496</v>
      </c>
    </row>
    <row r="493" spans="1:16" x14ac:dyDescent="0.25">
      <c r="A493">
        <v>1000017205</v>
      </c>
      <c r="B493" s="2">
        <v>40556</v>
      </c>
      <c r="C493" s="2">
        <f t="shared" si="28"/>
        <v>40556.625</v>
      </c>
      <c r="D493">
        <v>1540</v>
      </c>
      <c r="E493">
        <v>2094.4</v>
      </c>
      <c r="F493" t="s">
        <v>16</v>
      </c>
      <c r="G493" t="s">
        <v>45</v>
      </c>
      <c r="H493" s="1" cm="1">
        <f t="array" ref="H493">_xlfn.IFS(F493="Figurado",E493/2600,F493="Mallas",E493/800,F493="Materia Prima",E493*0)/24</f>
        <v>0.10908333333333335</v>
      </c>
      <c r="I493" s="2">
        <f t="shared" si="29"/>
        <v>40557.625</v>
      </c>
      <c r="J493" s="3">
        <f t="shared" si="30"/>
        <v>40556.734083333336</v>
      </c>
      <c r="K493" t="b">
        <f t="shared" si="31"/>
        <v>1</v>
      </c>
      <c r="L493" cm="1">
        <f t="array" ref="L493">SUMPRODUCT((Tabla2[[#This Row],[P - Horas]]&lt;Tabla2[P - Horas])*1,(Tabla2[[#This Row],[Columna1]]=Tabla2[Columna1])*1)+1</f>
        <v>6</v>
      </c>
      <c r="N493">
        <f>_xlfn.RANK.EQ(Tabla2[[#This Row],[Columna1]],Tabla2[Columna1],1)</f>
        <v>420</v>
      </c>
      <c r="O493" s="3">
        <f>MAX(P492,Tabla2[[#This Row],[Columna1]])</f>
        <v>40561.817757812496</v>
      </c>
      <c r="P493" s="3">
        <f>O493+Tabla2[[#This Row],[P - Horas]]</f>
        <v>40561.926841145832</v>
      </c>
    </row>
    <row r="494" spans="1:16" x14ac:dyDescent="0.25">
      <c r="A494">
        <v>1000017228</v>
      </c>
      <c r="B494" s="2">
        <v>40556</v>
      </c>
      <c r="C494" s="2">
        <f t="shared" si="28"/>
        <v>40556.625</v>
      </c>
      <c r="D494">
        <v>6966.4</v>
      </c>
      <c r="E494">
        <v>6966.4</v>
      </c>
      <c r="F494" t="s">
        <v>5</v>
      </c>
      <c r="G494" t="s">
        <v>9</v>
      </c>
      <c r="H494" s="1" cm="1">
        <f t="array" ref="H494">_xlfn.IFS(F494="Figurado",E494/2600,F494="Mallas",E494/800,F494="Materia Prima",E494*0)/24</f>
        <v>0.11164102564102563</v>
      </c>
      <c r="I494" s="2">
        <f t="shared" si="29"/>
        <v>40557.625</v>
      </c>
      <c r="J494" s="3">
        <f t="shared" si="30"/>
        <v>40556.736641025644</v>
      </c>
      <c r="K494" t="b">
        <f t="shared" si="31"/>
        <v>1</v>
      </c>
      <c r="L494" cm="1">
        <f t="array" ref="L494">SUMPRODUCT((Tabla2[[#This Row],[P - Horas]]&lt;Tabla2[P - Horas])*1,(Tabla2[[#This Row],[Columna1]]=Tabla2[Columna1])*1)+1</f>
        <v>5</v>
      </c>
      <c r="N494">
        <f>_xlfn.RANK.EQ(Tabla2[[#This Row],[Columna1]],Tabla2[Columna1],1)</f>
        <v>420</v>
      </c>
      <c r="O494" s="3">
        <f>MAX(P493,Tabla2[[#This Row],[Columna1]])</f>
        <v>40561.926841145832</v>
      </c>
      <c r="P494" s="3">
        <f>O494+Tabla2[[#This Row],[P - Horas]]</f>
        <v>40562.038482171476</v>
      </c>
    </row>
    <row r="495" spans="1:16" x14ac:dyDescent="0.25">
      <c r="A495">
        <v>1000017204</v>
      </c>
      <c r="B495" s="2">
        <v>40556</v>
      </c>
      <c r="C495" s="2">
        <f t="shared" si="28"/>
        <v>40556.625</v>
      </c>
      <c r="D495">
        <v>80</v>
      </c>
      <c r="E495">
        <v>3952</v>
      </c>
      <c r="F495" t="s">
        <v>16</v>
      </c>
      <c r="G495" t="s">
        <v>32</v>
      </c>
      <c r="H495" s="1" cm="1">
        <f t="array" ref="H495">_xlfn.IFS(F495="Figurado",E495/2600,F495="Mallas",E495/800,F495="Materia Prima",E495*0)/24</f>
        <v>0.20583333333333334</v>
      </c>
      <c r="I495" s="2">
        <f t="shared" si="29"/>
        <v>40557.625</v>
      </c>
      <c r="J495" s="3">
        <f t="shared" si="30"/>
        <v>40556.830833333333</v>
      </c>
      <c r="K495" t="b">
        <f t="shared" si="31"/>
        <v>1</v>
      </c>
      <c r="L495" cm="1">
        <f t="array" ref="L495">SUMPRODUCT((Tabla2[[#This Row],[P - Horas]]&lt;Tabla2[P - Horas])*1,(Tabla2[[#This Row],[Columna1]]=Tabla2[Columna1])*1)+1</f>
        <v>4</v>
      </c>
      <c r="N495">
        <f>_xlfn.RANK.EQ(Tabla2[[#This Row],[Columna1]],Tabla2[Columna1],1)</f>
        <v>420</v>
      </c>
      <c r="O495" s="3">
        <f>MAX(P494,Tabla2[[#This Row],[Columna1]])</f>
        <v>40562.038482171476</v>
      </c>
      <c r="P495" s="3">
        <f>O495+Tabla2[[#This Row],[P - Horas]]</f>
        <v>40562.244315504809</v>
      </c>
    </row>
    <row r="496" spans="1:16" x14ac:dyDescent="0.25">
      <c r="A496">
        <v>1000017229</v>
      </c>
      <c r="B496" s="2">
        <v>40556</v>
      </c>
      <c r="C496" s="2">
        <f t="shared" si="28"/>
        <v>40556.625</v>
      </c>
      <c r="D496">
        <v>88</v>
      </c>
      <c r="E496">
        <v>4347.2</v>
      </c>
      <c r="F496" t="s">
        <v>16</v>
      </c>
      <c r="G496" t="s">
        <v>32</v>
      </c>
      <c r="H496" s="1" cm="1">
        <f t="array" ref="H496">_xlfn.IFS(F496="Figurado",E496/2600,F496="Mallas",E496/800,F496="Materia Prima",E496*0)/24</f>
        <v>0.22641666666666668</v>
      </c>
      <c r="I496" s="2">
        <f t="shared" si="29"/>
        <v>40557.625</v>
      </c>
      <c r="J496" s="3">
        <f t="shared" si="30"/>
        <v>40556.851416666665</v>
      </c>
      <c r="K496" t="b">
        <f t="shared" si="31"/>
        <v>1</v>
      </c>
      <c r="L496" cm="1">
        <f t="array" ref="L496">SUMPRODUCT((Tabla2[[#This Row],[P - Horas]]&lt;Tabla2[P - Horas])*1,(Tabla2[[#This Row],[Columna1]]=Tabla2[Columna1])*1)+1</f>
        <v>3</v>
      </c>
      <c r="N496">
        <f>_xlfn.RANK.EQ(Tabla2[[#This Row],[Columna1]],Tabla2[Columna1],1)</f>
        <v>420</v>
      </c>
      <c r="O496" s="3">
        <f>MAX(P495,Tabla2[[#This Row],[Columna1]])</f>
        <v>40562.244315504809</v>
      </c>
      <c r="P496" s="3">
        <f>O496+Tabla2[[#This Row],[P - Horas]]</f>
        <v>40562.470732171474</v>
      </c>
    </row>
    <row r="497" spans="1:16" x14ac:dyDescent="0.25">
      <c r="A497">
        <v>1000017224</v>
      </c>
      <c r="B497" s="2">
        <v>40556</v>
      </c>
      <c r="C497" s="2">
        <f t="shared" si="28"/>
        <v>40556.625</v>
      </c>
      <c r="D497">
        <v>210</v>
      </c>
      <c r="E497">
        <v>12049.8</v>
      </c>
      <c r="F497" t="s">
        <v>16</v>
      </c>
      <c r="G497" t="s">
        <v>25</v>
      </c>
      <c r="H497" s="1" cm="1">
        <f t="array" ref="H497">_xlfn.IFS(F497="Figurado",E497/2600,F497="Mallas",E497/800,F497="Materia Prima",E497*0)/24</f>
        <v>0.62759374999999995</v>
      </c>
      <c r="I497" s="2">
        <f t="shared" si="29"/>
        <v>40557.625</v>
      </c>
      <c r="J497" s="3">
        <f t="shared" si="30"/>
        <v>40557.252593750003</v>
      </c>
      <c r="K497" t="b">
        <f t="shared" si="31"/>
        <v>1</v>
      </c>
      <c r="L497" cm="1">
        <f t="array" ref="L497">SUMPRODUCT((Tabla2[[#This Row],[P - Horas]]&lt;Tabla2[P - Horas])*1,(Tabla2[[#This Row],[Columna1]]=Tabla2[Columna1])*1)+1</f>
        <v>1</v>
      </c>
      <c r="N497">
        <f>_xlfn.RANK.EQ(Tabla2[[#This Row],[Columna1]],Tabla2[Columna1],1)</f>
        <v>420</v>
      </c>
      <c r="O497" s="3">
        <f>MAX(P496,Tabla2[[#This Row],[Columna1]])</f>
        <v>40562.470732171474</v>
      </c>
      <c r="P497" s="3">
        <f>O497+Tabla2[[#This Row],[P - Horas]]</f>
        <v>40563.098325921477</v>
      </c>
    </row>
    <row r="498" spans="1:16" x14ac:dyDescent="0.25">
      <c r="A498">
        <v>1000017225</v>
      </c>
      <c r="B498" s="2">
        <v>40556</v>
      </c>
      <c r="C498" s="2">
        <f t="shared" si="28"/>
        <v>40556.625</v>
      </c>
      <c r="D498">
        <v>210</v>
      </c>
      <c r="E498">
        <v>12049.8</v>
      </c>
      <c r="F498" t="s">
        <v>16</v>
      </c>
      <c r="G498" t="s">
        <v>25</v>
      </c>
      <c r="H498" s="1" cm="1">
        <f t="array" ref="H498">_xlfn.IFS(F498="Figurado",E498/2600,F498="Mallas",E498/800,F498="Materia Prima",E498*0)/24</f>
        <v>0.62759374999999995</v>
      </c>
      <c r="I498" s="2">
        <f t="shared" si="29"/>
        <v>40557.625</v>
      </c>
      <c r="J498" s="3">
        <f t="shared" si="30"/>
        <v>40557.252593750003</v>
      </c>
      <c r="K498" t="b">
        <f t="shared" si="31"/>
        <v>1</v>
      </c>
      <c r="L498" cm="1">
        <f t="array" ref="L498">SUMPRODUCT((Tabla2[[#This Row],[P - Horas]]&lt;Tabla2[P - Horas])*1,(Tabla2[[#This Row],[Columna1]]=Tabla2[Columna1])*1)+1</f>
        <v>1</v>
      </c>
      <c r="N498">
        <f>_xlfn.RANK.EQ(Tabla2[[#This Row],[Columna1]],Tabla2[Columna1],1)</f>
        <v>420</v>
      </c>
      <c r="O498" s="3">
        <f>MAX(P497,Tabla2[[#This Row],[Columna1]])</f>
        <v>40563.098325921477</v>
      </c>
      <c r="P498" s="3">
        <f>O498+Tabla2[[#This Row],[P - Horas]]</f>
        <v>40563.72591967148</v>
      </c>
    </row>
    <row r="499" spans="1:16" x14ac:dyDescent="0.25">
      <c r="A499">
        <v>1000017234</v>
      </c>
      <c r="B499" s="2">
        <v>40557</v>
      </c>
      <c r="C499" s="2">
        <f t="shared" si="28"/>
        <v>40557.625</v>
      </c>
      <c r="D499">
        <v>2150.4</v>
      </c>
      <c r="E499">
        <v>2150.4</v>
      </c>
      <c r="F499" t="s">
        <v>10</v>
      </c>
      <c r="G499" t="s">
        <v>22</v>
      </c>
      <c r="H499" s="1" cm="1">
        <f t="array" ref="H499">_xlfn.IFS(F499="Figurado",E499/2600,F499="Mallas",E499/800,F499="Materia Prima",E499*0)/24</f>
        <v>0</v>
      </c>
      <c r="I499" s="2">
        <f t="shared" si="29"/>
        <v>40558.625</v>
      </c>
      <c r="J499" s="3">
        <f t="shared" si="30"/>
        <v>40557.625</v>
      </c>
      <c r="K499" t="b">
        <f t="shared" si="31"/>
        <v>1</v>
      </c>
      <c r="L499" cm="1">
        <f t="array" ref="L499">SUMPRODUCT((Tabla2[[#This Row],[P - Horas]]&lt;Tabla2[P - Horas])*1,(Tabla2[[#This Row],[Columna1]]=Tabla2[Columna1])*1)+1</f>
        <v>35</v>
      </c>
      <c r="N499">
        <f>_xlfn.RANK.EQ(Tabla2[[#This Row],[Columna1]],Tabla2[Columna1],1)</f>
        <v>498</v>
      </c>
      <c r="O499" s="3">
        <f>MAX(P498,Tabla2[[#This Row],[Columna1]])</f>
        <v>40563.72591967148</v>
      </c>
      <c r="P499" s="3">
        <f>O499+Tabla2[[#This Row],[P - Horas]]</f>
        <v>40563.72591967148</v>
      </c>
    </row>
    <row r="500" spans="1:16" x14ac:dyDescent="0.25">
      <c r="A500">
        <v>1000017238</v>
      </c>
      <c r="B500" s="2">
        <v>40557</v>
      </c>
      <c r="C500" s="2">
        <f t="shared" si="28"/>
        <v>40557.625</v>
      </c>
      <c r="D500">
        <v>500</v>
      </c>
      <c r="E500">
        <v>500</v>
      </c>
      <c r="F500" t="s">
        <v>10</v>
      </c>
      <c r="G500" t="s">
        <v>20</v>
      </c>
      <c r="H500" s="1" cm="1">
        <f t="array" ref="H500">_xlfn.IFS(F500="Figurado",E500/2600,F500="Mallas",E500/800,F500="Materia Prima",E500*0)/24</f>
        <v>0</v>
      </c>
      <c r="I500" s="2">
        <f t="shared" si="29"/>
        <v>40558.625</v>
      </c>
      <c r="J500" s="3">
        <f t="shared" si="30"/>
        <v>40557.625</v>
      </c>
      <c r="K500" t="b">
        <f t="shared" si="31"/>
        <v>1</v>
      </c>
      <c r="L500" cm="1">
        <f t="array" ref="L500">SUMPRODUCT((Tabla2[[#This Row],[P - Horas]]&lt;Tabla2[P - Horas])*1,(Tabla2[[#This Row],[Columna1]]=Tabla2[Columna1])*1)+1</f>
        <v>35</v>
      </c>
      <c r="N500">
        <f>_xlfn.RANK.EQ(Tabla2[[#This Row],[Columna1]],Tabla2[Columna1],1)</f>
        <v>498</v>
      </c>
      <c r="O500" s="3">
        <f>MAX(P499,Tabla2[[#This Row],[Columna1]])</f>
        <v>40563.72591967148</v>
      </c>
      <c r="P500" s="3">
        <f>O500+Tabla2[[#This Row],[P - Horas]]</f>
        <v>40563.72591967148</v>
      </c>
    </row>
    <row r="501" spans="1:16" x14ac:dyDescent="0.25">
      <c r="A501">
        <v>1000017248</v>
      </c>
      <c r="B501" s="2">
        <v>40557</v>
      </c>
      <c r="C501" s="2">
        <f t="shared" si="28"/>
        <v>40557.625</v>
      </c>
      <c r="D501">
        <v>11356</v>
      </c>
      <c r="E501">
        <v>33114</v>
      </c>
      <c r="F501" t="s">
        <v>10</v>
      </c>
      <c r="G501" t="s">
        <v>54</v>
      </c>
      <c r="H501" s="1" cm="1">
        <f t="array" ref="H501">_xlfn.IFS(F501="Figurado",E501/2600,F501="Mallas",E501/800,F501="Materia Prima",E501*0)/24</f>
        <v>0</v>
      </c>
      <c r="I501" s="2">
        <f t="shared" si="29"/>
        <v>40558.625</v>
      </c>
      <c r="J501" s="3">
        <f t="shared" si="30"/>
        <v>40557.625</v>
      </c>
      <c r="K501" t="b">
        <f t="shared" si="31"/>
        <v>1</v>
      </c>
      <c r="L501" cm="1">
        <f t="array" ref="L501">SUMPRODUCT((Tabla2[[#This Row],[P - Horas]]&lt;Tabla2[P - Horas])*1,(Tabla2[[#This Row],[Columna1]]=Tabla2[Columna1])*1)+1</f>
        <v>35</v>
      </c>
      <c r="N501">
        <f>_xlfn.RANK.EQ(Tabla2[[#This Row],[Columna1]],Tabla2[Columna1],1)</f>
        <v>498</v>
      </c>
      <c r="O501" s="3">
        <f>MAX(P500,Tabla2[[#This Row],[Columna1]])</f>
        <v>40563.72591967148</v>
      </c>
      <c r="P501" s="3">
        <f>O501+Tabla2[[#This Row],[P - Horas]]</f>
        <v>40563.72591967148</v>
      </c>
    </row>
    <row r="502" spans="1:16" x14ac:dyDescent="0.25">
      <c r="A502">
        <v>1000017252</v>
      </c>
      <c r="B502" s="2">
        <v>40557</v>
      </c>
      <c r="C502" s="2">
        <f t="shared" si="28"/>
        <v>40557.625</v>
      </c>
      <c r="D502">
        <v>5568</v>
      </c>
      <c r="E502">
        <v>31971.5</v>
      </c>
      <c r="F502" t="s">
        <v>10</v>
      </c>
      <c r="G502" t="s">
        <v>43</v>
      </c>
      <c r="H502" s="1" cm="1">
        <f t="array" ref="H502">_xlfn.IFS(F502="Figurado",E502/2600,F502="Mallas",E502/800,F502="Materia Prima",E502*0)/24</f>
        <v>0</v>
      </c>
      <c r="I502" s="2">
        <f t="shared" si="29"/>
        <v>40558.625</v>
      </c>
      <c r="J502" s="3">
        <f t="shared" si="30"/>
        <v>40557.625</v>
      </c>
      <c r="K502" t="b">
        <f t="shared" si="31"/>
        <v>1</v>
      </c>
      <c r="L502" cm="1">
        <f t="array" ref="L502">SUMPRODUCT((Tabla2[[#This Row],[P - Horas]]&lt;Tabla2[P - Horas])*1,(Tabla2[[#This Row],[Columna1]]=Tabla2[Columna1])*1)+1</f>
        <v>35</v>
      </c>
      <c r="N502">
        <f>_xlfn.RANK.EQ(Tabla2[[#This Row],[Columna1]],Tabla2[Columna1],1)</f>
        <v>498</v>
      </c>
      <c r="O502" s="3">
        <f>MAX(P501,Tabla2[[#This Row],[Columna1]])</f>
        <v>40563.72591967148</v>
      </c>
      <c r="P502" s="3">
        <f>O502+Tabla2[[#This Row],[P - Horas]]</f>
        <v>40563.72591967148</v>
      </c>
    </row>
    <row r="503" spans="1:16" x14ac:dyDescent="0.25">
      <c r="A503">
        <v>1000017247</v>
      </c>
      <c r="B503" s="2">
        <v>40557</v>
      </c>
      <c r="C503" s="2">
        <f t="shared" si="28"/>
        <v>40557.625</v>
      </c>
      <c r="D503">
        <v>11356</v>
      </c>
      <c r="E503">
        <v>34052.101600000002</v>
      </c>
      <c r="F503" t="s">
        <v>10</v>
      </c>
      <c r="G503" t="s">
        <v>54</v>
      </c>
      <c r="H503" s="1" cm="1">
        <f t="array" ref="H503">_xlfn.IFS(F503="Figurado",E503/2600,F503="Mallas",E503/800,F503="Materia Prima",E503*0)/24</f>
        <v>0</v>
      </c>
      <c r="I503" s="2">
        <f t="shared" si="29"/>
        <v>40558.625</v>
      </c>
      <c r="J503" s="3">
        <f t="shared" si="30"/>
        <v>40557.625</v>
      </c>
      <c r="K503" t="b">
        <f t="shared" si="31"/>
        <v>1</v>
      </c>
      <c r="L503" cm="1">
        <f t="array" ref="L503">SUMPRODUCT((Tabla2[[#This Row],[P - Horas]]&lt;Tabla2[P - Horas])*1,(Tabla2[[#This Row],[Columna1]]=Tabla2[Columna1])*1)+1</f>
        <v>35</v>
      </c>
      <c r="N503">
        <f>_xlfn.RANK.EQ(Tabla2[[#This Row],[Columna1]],Tabla2[Columna1],1)</f>
        <v>498</v>
      </c>
      <c r="O503" s="3">
        <f>MAX(P502,Tabla2[[#This Row],[Columna1]])</f>
        <v>40563.72591967148</v>
      </c>
      <c r="P503" s="3">
        <f>O503+Tabla2[[#This Row],[P - Horas]]</f>
        <v>40563.72591967148</v>
      </c>
    </row>
    <row r="504" spans="1:16" x14ac:dyDescent="0.25">
      <c r="A504">
        <v>1000017249</v>
      </c>
      <c r="B504" s="2">
        <v>40557</v>
      </c>
      <c r="C504" s="2">
        <f t="shared" si="28"/>
        <v>40557.625</v>
      </c>
      <c r="D504">
        <v>2016</v>
      </c>
      <c r="E504">
        <v>2016</v>
      </c>
      <c r="F504" t="s">
        <v>10</v>
      </c>
      <c r="G504" t="s">
        <v>22</v>
      </c>
      <c r="H504" s="1" cm="1">
        <f t="array" ref="H504">_xlfn.IFS(F504="Figurado",E504/2600,F504="Mallas",E504/800,F504="Materia Prima",E504*0)/24</f>
        <v>0</v>
      </c>
      <c r="I504" s="2">
        <f t="shared" si="29"/>
        <v>40558.625</v>
      </c>
      <c r="J504" s="3">
        <f t="shared" si="30"/>
        <v>40557.625</v>
      </c>
      <c r="K504" t="b">
        <f t="shared" si="31"/>
        <v>1</v>
      </c>
      <c r="L504" cm="1">
        <f t="array" ref="L504">SUMPRODUCT((Tabla2[[#This Row],[P - Horas]]&lt;Tabla2[P - Horas])*1,(Tabla2[[#This Row],[Columna1]]=Tabla2[Columna1])*1)+1</f>
        <v>35</v>
      </c>
      <c r="N504">
        <f>_xlfn.RANK.EQ(Tabla2[[#This Row],[Columna1]],Tabla2[Columna1],1)</f>
        <v>498</v>
      </c>
      <c r="O504" s="3">
        <f>MAX(P503,Tabla2[[#This Row],[Columna1]])</f>
        <v>40563.72591967148</v>
      </c>
      <c r="P504" s="3">
        <f>O504+Tabla2[[#This Row],[P - Horas]]</f>
        <v>40563.72591967148</v>
      </c>
    </row>
    <row r="505" spans="1:16" x14ac:dyDescent="0.25">
      <c r="A505">
        <v>1000017249</v>
      </c>
      <c r="B505" s="2">
        <v>40557</v>
      </c>
      <c r="C505" s="2">
        <f t="shared" si="28"/>
        <v>40557.625</v>
      </c>
      <c r="D505">
        <v>187.2</v>
      </c>
      <c r="E505">
        <v>187.2</v>
      </c>
      <c r="F505" t="s">
        <v>10</v>
      </c>
      <c r="G505" t="s">
        <v>27</v>
      </c>
      <c r="H505" s="1" cm="1">
        <f t="array" ref="H505">_xlfn.IFS(F505="Figurado",E505/2600,F505="Mallas",E505/800,F505="Materia Prima",E505*0)/24</f>
        <v>0</v>
      </c>
      <c r="I505" s="2">
        <f t="shared" si="29"/>
        <v>40558.625</v>
      </c>
      <c r="J505" s="3">
        <f t="shared" si="30"/>
        <v>40557.625</v>
      </c>
      <c r="K505" t="b">
        <f t="shared" si="31"/>
        <v>1</v>
      </c>
      <c r="L505" cm="1">
        <f t="array" ref="L505">SUMPRODUCT((Tabla2[[#This Row],[P - Horas]]&lt;Tabla2[P - Horas])*1,(Tabla2[[#This Row],[Columna1]]=Tabla2[Columna1])*1)+1</f>
        <v>35</v>
      </c>
      <c r="N505">
        <f>_xlfn.RANK.EQ(Tabla2[[#This Row],[Columna1]],Tabla2[Columna1],1)</f>
        <v>498</v>
      </c>
      <c r="O505" s="3">
        <f>MAX(P504,Tabla2[[#This Row],[Columna1]])</f>
        <v>40563.72591967148</v>
      </c>
      <c r="P505" s="3">
        <f>O505+Tabla2[[#This Row],[P - Horas]]</f>
        <v>40563.72591967148</v>
      </c>
    </row>
    <row r="506" spans="1:16" x14ac:dyDescent="0.25">
      <c r="A506">
        <v>1000017249</v>
      </c>
      <c r="B506" s="2">
        <v>40557</v>
      </c>
      <c r="C506" s="2">
        <f t="shared" si="28"/>
        <v>40557.625</v>
      </c>
      <c r="D506">
        <v>540</v>
      </c>
      <c r="E506">
        <v>540</v>
      </c>
      <c r="F506" t="s">
        <v>10</v>
      </c>
      <c r="G506" t="s">
        <v>11</v>
      </c>
      <c r="H506" s="1" cm="1">
        <f t="array" ref="H506">_xlfn.IFS(F506="Figurado",E506/2600,F506="Mallas",E506/800,F506="Materia Prima",E506*0)/24</f>
        <v>0</v>
      </c>
      <c r="I506" s="2">
        <f t="shared" si="29"/>
        <v>40558.625</v>
      </c>
      <c r="J506" s="3">
        <f t="shared" si="30"/>
        <v>40557.625</v>
      </c>
      <c r="K506" t="b">
        <f t="shared" si="31"/>
        <v>1</v>
      </c>
      <c r="L506" cm="1">
        <f t="array" ref="L506">SUMPRODUCT((Tabla2[[#This Row],[P - Horas]]&lt;Tabla2[P - Horas])*1,(Tabla2[[#This Row],[Columna1]]=Tabla2[Columna1])*1)+1</f>
        <v>35</v>
      </c>
      <c r="N506">
        <f>_xlfn.RANK.EQ(Tabla2[[#This Row],[Columna1]],Tabla2[Columna1],1)</f>
        <v>498</v>
      </c>
      <c r="O506" s="3">
        <f>MAX(P505,Tabla2[[#This Row],[Columna1]])</f>
        <v>40563.72591967148</v>
      </c>
      <c r="P506" s="3">
        <f>O506+Tabla2[[#This Row],[P - Horas]]</f>
        <v>40563.72591967148</v>
      </c>
    </row>
    <row r="507" spans="1:16" x14ac:dyDescent="0.25">
      <c r="A507">
        <v>1000017260</v>
      </c>
      <c r="B507" s="2">
        <v>40557</v>
      </c>
      <c r="C507" s="2">
        <f t="shared" si="28"/>
        <v>40557.625</v>
      </c>
      <c r="D507">
        <v>1017</v>
      </c>
      <c r="E507">
        <v>1017</v>
      </c>
      <c r="F507" t="s">
        <v>10</v>
      </c>
      <c r="G507" t="s">
        <v>20</v>
      </c>
      <c r="H507" s="1" cm="1">
        <f t="array" ref="H507">_xlfn.IFS(F507="Figurado",E507/2600,F507="Mallas",E507/800,F507="Materia Prima",E507*0)/24</f>
        <v>0</v>
      </c>
      <c r="I507" s="2">
        <f t="shared" si="29"/>
        <v>40558.625</v>
      </c>
      <c r="J507" s="3">
        <f t="shared" si="30"/>
        <v>40557.625</v>
      </c>
      <c r="K507" t="b">
        <f t="shared" si="31"/>
        <v>1</v>
      </c>
      <c r="L507" cm="1">
        <f t="array" ref="L507">SUMPRODUCT((Tabla2[[#This Row],[P - Horas]]&lt;Tabla2[P - Horas])*1,(Tabla2[[#This Row],[Columna1]]=Tabla2[Columna1])*1)+1</f>
        <v>35</v>
      </c>
      <c r="N507">
        <f>_xlfn.RANK.EQ(Tabla2[[#This Row],[Columna1]],Tabla2[Columna1],1)</f>
        <v>498</v>
      </c>
      <c r="O507" s="3">
        <f>MAX(P506,Tabla2[[#This Row],[Columna1]])</f>
        <v>40563.72591967148</v>
      </c>
      <c r="P507" s="3">
        <f>O507+Tabla2[[#This Row],[P - Horas]]</f>
        <v>40563.72591967148</v>
      </c>
    </row>
    <row r="508" spans="1:16" x14ac:dyDescent="0.25">
      <c r="A508">
        <v>1000017257</v>
      </c>
      <c r="B508" s="2">
        <v>40557</v>
      </c>
      <c r="C508" s="2">
        <f t="shared" si="28"/>
        <v>40557.625</v>
      </c>
      <c r="D508">
        <v>49.8</v>
      </c>
      <c r="E508">
        <v>49.8</v>
      </c>
      <c r="F508" t="s">
        <v>10</v>
      </c>
      <c r="G508" t="s">
        <v>37</v>
      </c>
      <c r="H508" s="1" cm="1">
        <f t="array" ref="H508">_xlfn.IFS(F508="Figurado",E508/2600,F508="Mallas",E508/800,F508="Materia Prima",E508*0)/24</f>
        <v>0</v>
      </c>
      <c r="I508" s="2">
        <f t="shared" si="29"/>
        <v>40558.625</v>
      </c>
      <c r="J508" s="3">
        <f t="shared" si="30"/>
        <v>40557.625</v>
      </c>
      <c r="K508" t="b">
        <f t="shared" si="31"/>
        <v>1</v>
      </c>
      <c r="L508" cm="1">
        <f t="array" ref="L508">SUMPRODUCT((Tabla2[[#This Row],[P - Horas]]&lt;Tabla2[P - Horas])*1,(Tabla2[[#This Row],[Columna1]]=Tabla2[Columna1])*1)+1</f>
        <v>35</v>
      </c>
      <c r="N508">
        <f>_xlfn.RANK.EQ(Tabla2[[#This Row],[Columna1]],Tabla2[Columna1],1)</f>
        <v>498</v>
      </c>
      <c r="O508" s="3">
        <f>MAX(P507,Tabla2[[#This Row],[Columna1]])</f>
        <v>40563.72591967148</v>
      </c>
      <c r="P508" s="3">
        <f>O508+Tabla2[[#This Row],[P - Horas]]</f>
        <v>40563.72591967148</v>
      </c>
    </row>
    <row r="509" spans="1:16" x14ac:dyDescent="0.25">
      <c r="A509">
        <v>1000017257</v>
      </c>
      <c r="B509" s="2">
        <v>40557</v>
      </c>
      <c r="C509" s="2">
        <f t="shared" si="28"/>
        <v>40557.625</v>
      </c>
      <c r="D509">
        <v>626.70000000000005</v>
      </c>
      <c r="E509">
        <v>626.70000000000005</v>
      </c>
      <c r="F509" t="s">
        <v>10</v>
      </c>
      <c r="G509" t="s">
        <v>58</v>
      </c>
      <c r="H509" s="1" cm="1">
        <f t="array" ref="H509">_xlfn.IFS(F509="Figurado",E509/2600,F509="Mallas",E509/800,F509="Materia Prima",E509*0)/24</f>
        <v>0</v>
      </c>
      <c r="I509" s="2">
        <f t="shared" si="29"/>
        <v>40558.625</v>
      </c>
      <c r="J509" s="3">
        <f t="shared" si="30"/>
        <v>40557.625</v>
      </c>
      <c r="K509" t="b">
        <f t="shared" si="31"/>
        <v>1</v>
      </c>
      <c r="L509" cm="1">
        <f t="array" ref="L509">SUMPRODUCT((Tabla2[[#This Row],[P - Horas]]&lt;Tabla2[P - Horas])*1,(Tabla2[[#This Row],[Columna1]]=Tabla2[Columna1])*1)+1</f>
        <v>35</v>
      </c>
      <c r="N509">
        <f>_xlfn.RANK.EQ(Tabla2[[#This Row],[Columna1]],Tabla2[Columna1],1)</f>
        <v>498</v>
      </c>
      <c r="O509" s="3">
        <f>MAX(P508,Tabla2[[#This Row],[Columna1]])</f>
        <v>40563.72591967148</v>
      </c>
      <c r="P509" s="3">
        <f>O509+Tabla2[[#This Row],[P - Horas]]</f>
        <v>40563.72591967148</v>
      </c>
    </row>
    <row r="510" spans="1:16" x14ac:dyDescent="0.25">
      <c r="A510">
        <v>1000017257</v>
      </c>
      <c r="B510" s="2">
        <v>40557</v>
      </c>
      <c r="C510" s="2">
        <f t="shared" si="28"/>
        <v>40557.625</v>
      </c>
      <c r="D510">
        <v>60</v>
      </c>
      <c r="E510">
        <v>60</v>
      </c>
      <c r="F510" t="s">
        <v>10</v>
      </c>
      <c r="G510" t="s">
        <v>39</v>
      </c>
      <c r="H510" s="1" cm="1">
        <f t="array" ref="H510">_xlfn.IFS(F510="Figurado",E510/2600,F510="Mallas",E510/800,F510="Materia Prima",E510*0)/24</f>
        <v>0</v>
      </c>
      <c r="I510" s="2">
        <f t="shared" si="29"/>
        <v>40558.625</v>
      </c>
      <c r="J510" s="3">
        <f t="shared" si="30"/>
        <v>40557.625</v>
      </c>
      <c r="K510" t="b">
        <f t="shared" si="31"/>
        <v>1</v>
      </c>
      <c r="L510" cm="1">
        <f t="array" ref="L510">SUMPRODUCT((Tabla2[[#This Row],[P - Horas]]&lt;Tabla2[P - Horas])*1,(Tabla2[[#This Row],[Columna1]]=Tabla2[Columna1])*1)+1</f>
        <v>35</v>
      </c>
      <c r="N510">
        <f>_xlfn.RANK.EQ(Tabla2[[#This Row],[Columna1]],Tabla2[Columna1],1)</f>
        <v>498</v>
      </c>
      <c r="O510" s="3">
        <f>MAX(P509,Tabla2[[#This Row],[Columna1]])</f>
        <v>40563.72591967148</v>
      </c>
      <c r="P510" s="3">
        <f>O510+Tabla2[[#This Row],[P - Horas]]</f>
        <v>40563.72591967148</v>
      </c>
    </row>
    <row r="511" spans="1:16" x14ac:dyDescent="0.25">
      <c r="A511">
        <v>1000017257</v>
      </c>
      <c r="B511" s="2">
        <v>40557</v>
      </c>
      <c r="C511" s="2">
        <f t="shared" si="28"/>
        <v>40557.625</v>
      </c>
      <c r="D511">
        <v>323.5</v>
      </c>
      <c r="E511">
        <v>323.5</v>
      </c>
      <c r="F511" t="s">
        <v>10</v>
      </c>
      <c r="G511" t="s">
        <v>59</v>
      </c>
      <c r="H511" s="1" cm="1">
        <f t="array" ref="H511">_xlfn.IFS(F511="Figurado",E511/2600,F511="Mallas",E511/800,F511="Materia Prima",E511*0)/24</f>
        <v>0</v>
      </c>
      <c r="I511" s="2">
        <f t="shared" si="29"/>
        <v>40558.625</v>
      </c>
      <c r="J511" s="3">
        <f t="shared" si="30"/>
        <v>40557.625</v>
      </c>
      <c r="K511" t="b">
        <f t="shared" si="31"/>
        <v>1</v>
      </c>
      <c r="L511" cm="1">
        <f t="array" ref="L511">SUMPRODUCT((Tabla2[[#This Row],[P - Horas]]&lt;Tabla2[P - Horas])*1,(Tabla2[[#This Row],[Columna1]]=Tabla2[Columna1])*1)+1</f>
        <v>35</v>
      </c>
      <c r="N511">
        <f>_xlfn.RANK.EQ(Tabla2[[#This Row],[Columna1]],Tabla2[Columna1],1)</f>
        <v>498</v>
      </c>
      <c r="O511" s="3">
        <f>MAX(P510,Tabla2[[#This Row],[Columna1]])</f>
        <v>40563.72591967148</v>
      </c>
      <c r="P511" s="3">
        <f>O511+Tabla2[[#This Row],[P - Horas]]</f>
        <v>40563.72591967148</v>
      </c>
    </row>
    <row r="512" spans="1:16" x14ac:dyDescent="0.25">
      <c r="A512">
        <v>1000017236</v>
      </c>
      <c r="B512" s="2">
        <v>40557</v>
      </c>
      <c r="C512" s="2">
        <f t="shared" si="28"/>
        <v>40557.625</v>
      </c>
      <c r="D512">
        <v>29.6</v>
      </c>
      <c r="E512">
        <v>29.6</v>
      </c>
      <c r="F512" t="s">
        <v>5</v>
      </c>
      <c r="G512" t="s">
        <v>26</v>
      </c>
      <c r="H512" s="1" cm="1">
        <f t="array" ref="H512">_xlfn.IFS(F512="Figurado",E512/2600,F512="Mallas",E512/800,F512="Materia Prima",E512*0)/24</f>
        <v>4.7435897435897439E-4</v>
      </c>
      <c r="I512" s="2">
        <f t="shared" si="29"/>
        <v>40558.625</v>
      </c>
      <c r="J512" s="3">
        <f t="shared" si="30"/>
        <v>40557.625474358974</v>
      </c>
      <c r="K512" t="b">
        <f t="shared" si="31"/>
        <v>1</v>
      </c>
      <c r="L512" cm="1">
        <f t="array" ref="L512">SUMPRODUCT((Tabla2[[#This Row],[P - Horas]]&lt;Tabla2[P - Horas])*1,(Tabla2[[#This Row],[Columna1]]=Tabla2[Columna1])*1)+1</f>
        <v>34</v>
      </c>
      <c r="N512">
        <f>_xlfn.RANK.EQ(Tabla2[[#This Row],[Columna1]],Tabla2[Columna1],1)</f>
        <v>498</v>
      </c>
      <c r="O512" s="3">
        <f>MAX(P511,Tabla2[[#This Row],[Columna1]])</f>
        <v>40563.72591967148</v>
      </c>
      <c r="P512" s="3">
        <f>O512+Tabla2[[#This Row],[P - Horas]]</f>
        <v>40563.726394030455</v>
      </c>
    </row>
    <row r="513" spans="1:16" x14ac:dyDescent="0.25">
      <c r="A513">
        <v>1000017243</v>
      </c>
      <c r="B513" s="2">
        <v>40557</v>
      </c>
      <c r="C513" s="2">
        <f t="shared" si="28"/>
        <v>40557.625</v>
      </c>
      <c r="D513">
        <v>79.2</v>
      </c>
      <c r="E513">
        <v>79.2</v>
      </c>
      <c r="F513" t="s">
        <v>5</v>
      </c>
      <c r="G513" t="s">
        <v>9</v>
      </c>
      <c r="H513" s="1" cm="1">
        <f t="array" ref="H513">_xlfn.IFS(F513="Figurado",E513/2600,F513="Mallas",E513/800,F513="Materia Prima",E513*0)/24</f>
        <v>1.2692307692307692E-3</v>
      </c>
      <c r="I513" s="2">
        <f t="shared" si="29"/>
        <v>40558.625</v>
      </c>
      <c r="J513" s="3">
        <f t="shared" si="30"/>
        <v>40557.626269230772</v>
      </c>
      <c r="K513" t="b">
        <f t="shared" si="31"/>
        <v>1</v>
      </c>
      <c r="L513" cm="1">
        <f t="array" ref="L513">SUMPRODUCT((Tabla2[[#This Row],[P - Horas]]&lt;Tabla2[P - Horas])*1,(Tabla2[[#This Row],[Columna1]]=Tabla2[Columna1])*1)+1</f>
        <v>33</v>
      </c>
      <c r="N513">
        <f>_xlfn.RANK.EQ(Tabla2[[#This Row],[Columna1]],Tabla2[Columna1],1)</f>
        <v>498</v>
      </c>
      <c r="O513" s="3">
        <f>MAX(P512,Tabla2[[#This Row],[Columna1]])</f>
        <v>40563.726394030455</v>
      </c>
      <c r="P513" s="3">
        <f>O513+Tabla2[[#This Row],[P - Horas]]</f>
        <v>40563.727663261227</v>
      </c>
    </row>
    <row r="514" spans="1:16" x14ac:dyDescent="0.25">
      <c r="A514">
        <v>1000017249</v>
      </c>
      <c r="B514" s="2">
        <v>40557</v>
      </c>
      <c r="C514" s="2">
        <f t="shared" ref="C514:C577" si="32">B514+15/24</f>
        <v>40557.625</v>
      </c>
      <c r="D514">
        <v>144.6</v>
      </c>
      <c r="E514">
        <v>144.6</v>
      </c>
      <c r="F514" t="s">
        <v>5</v>
      </c>
      <c r="G514" t="s">
        <v>26</v>
      </c>
      <c r="H514" s="1" cm="1">
        <f t="array" ref="H514">_xlfn.IFS(F514="Figurado",E514/2600,F514="Mallas",E514/800,F514="Materia Prima",E514*0)/24</f>
        <v>2.3173076923076923E-3</v>
      </c>
      <c r="I514" s="2">
        <f t="shared" ref="I514:I577" si="33">IF(OR(WEEKDAY(C514)=1,WEEKDAY(C514+1)=1),C514+2,C514+1)</f>
        <v>40558.625</v>
      </c>
      <c r="J514" s="3">
        <f t="shared" ref="J514:J577" si="34">H514+C514</f>
        <v>40557.627317307692</v>
      </c>
      <c r="K514" t="b">
        <f t="shared" ref="K514:K577" si="35">I514&gt;=J514</f>
        <v>1</v>
      </c>
      <c r="L514" cm="1">
        <f t="array" ref="L514">SUMPRODUCT((Tabla2[[#This Row],[P - Horas]]&lt;Tabla2[P - Horas])*1,(Tabla2[[#This Row],[Columna1]]=Tabla2[Columna1])*1)+1</f>
        <v>32</v>
      </c>
      <c r="N514">
        <f>_xlfn.RANK.EQ(Tabla2[[#This Row],[Columna1]],Tabla2[Columna1],1)</f>
        <v>498</v>
      </c>
      <c r="O514" s="3">
        <f>MAX(P513,Tabla2[[#This Row],[Columna1]])</f>
        <v>40563.727663261227</v>
      </c>
      <c r="P514" s="3">
        <f>O514+Tabla2[[#This Row],[P - Horas]]</f>
        <v>40563.729980568918</v>
      </c>
    </row>
    <row r="515" spans="1:16" x14ac:dyDescent="0.25">
      <c r="A515">
        <v>1000017243</v>
      </c>
      <c r="B515" s="2">
        <v>40557</v>
      </c>
      <c r="C515" s="2">
        <f t="shared" si="32"/>
        <v>40557.625</v>
      </c>
      <c r="D515">
        <v>150.5</v>
      </c>
      <c r="E515">
        <v>150.5</v>
      </c>
      <c r="F515" t="s">
        <v>5</v>
      </c>
      <c r="G515" t="s">
        <v>13</v>
      </c>
      <c r="H515" s="1" cm="1">
        <f t="array" ref="H515">_xlfn.IFS(F515="Figurado",E515/2600,F515="Mallas",E515/800,F515="Materia Prima",E515*0)/24</f>
        <v>2.4118589743589744E-3</v>
      </c>
      <c r="I515" s="2">
        <f t="shared" si="33"/>
        <v>40558.625</v>
      </c>
      <c r="J515" s="3">
        <f t="shared" si="34"/>
        <v>40557.627411858972</v>
      </c>
      <c r="K515" t="b">
        <f t="shared" si="35"/>
        <v>1</v>
      </c>
      <c r="L515" cm="1">
        <f t="array" ref="L515">SUMPRODUCT((Tabla2[[#This Row],[P - Horas]]&lt;Tabla2[P - Horas])*1,(Tabla2[[#This Row],[Columna1]]=Tabla2[Columna1])*1)+1</f>
        <v>31</v>
      </c>
      <c r="N515">
        <f>_xlfn.RANK.EQ(Tabla2[[#This Row],[Columna1]],Tabla2[Columna1],1)</f>
        <v>498</v>
      </c>
      <c r="O515" s="3">
        <f>MAX(P514,Tabla2[[#This Row],[Columna1]])</f>
        <v>40563.729980568918</v>
      </c>
      <c r="P515" s="3">
        <f>O515+Tabla2[[#This Row],[P - Horas]]</f>
        <v>40563.73239242789</v>
      </c>
    </row>
    <row r="516" spans="1:16" x14ac:dyDescent="0.25">
      <c r="A516">
        <v>1000017242</v>
      </c>
      <c r="B516" s="2">
        <v>40557</v>
      </c>
      <c r="C516" s="2">
        <f t="shared" si="32"/>
        <v>40557.625</v>
      </c>
      <c r="D516">
        <v>163.80000000000001</v>
      </c>
      <c r="E516">
        <v>163.80000000000001</v>
      </c>
      <c r="F516" t="s">
        <v>5</v>
      </c>
      <c r="G516" t="s">
        <v>7</v>
      </c>
      <c r="H516" s="1" cm="1">
        <f t="array" ref="H516">_xlfn.IFS(F516="Figurado",E516/2600,F516="Mallas",E516/800,F516="Materia Prima",E516*0)/24</f>
        <v>2.6250000000000002E-3</v>
      </c>
      <c r="I516" s="2">
        <f t="shared" si="33"/>
        <v>40558.625</v>
      </c>
      <c r="J516" s="3">
        <f t="shared" si="34"/>
        <v>40557.627625000001</v>
      </c>
      <c r="K516" t="b">
        <f t="shared" si="35"/>
        <v>1</v>
      </c>
      <c r="L516" cm="1">
        <f t="array" ref="L516">SUMPRODUCT((Tabla2[[#This Row],[P - Horas]]&lt;Tabla2[P - Horas])*1,(Tabla2[[#This Row],[Columna1]]=Tabla2[Columna1])*1)+1</f>
        <v>30</v>
      </c>
      <c r="N516">
        <f>_xlfn.RANK.EQ(Tabla2[[#This Row],[Columna1]],Tabla2[Columna1],1)</f>
        <v>498</v>
      </c>
      <c r="O516" s="3">
        <f>MAX(P515,Tabla2[[#This Row],[Columna1]])</f>
        <v>40563.73239242789</v>
      </c>
      <c r="P516" s="3">
        <f>O516+Tabla2[[#This Row],[P - Horas]]</f>
        <v>40563.735017427891</v>
      </c>
    </row>
    <row r="517" spans="1:16" x14ac:dyDescent="0.25">
      <c r="A517">
        <v>1000017243</v>
      </c>
      <c r="B517" s="2">
        <v>40557</v>
      </c>
      <c r="C517" s="2">
        <f t="shared" si="32"/>
        <v>40557.625</v>
      </c>
      <c r="D517">
        <v>180</v>
      </c>
      <c r="E517">
        <v>180</v>
      </c>
      <c r="F517" t="s">
        <v>5</v>
      </c>
      <c r="G517" t="s">
        <v>7</v>
      </c>
      <c r="H517" s="1" cm="1">
        <f t="array" ref="H517">_xlfn.IFS(F517="Figurado",E517/2600,F517="Mallas",E517/800,F517="Materia Prima",E517*0)/24</f>
        <v>2.8846153846153848E-3</v>
      </c>
      <c r="I517" s="2">
        <f t="shared" si="33"/>
        <v>40558.625</v>
      </c>
      <c r="J517" s="3">
        <f t="shared" si="34"/>
        <v>40557.627884615387</v>
      </c>
      <c r="K517" t="b">
        <f t="shared" si="35"/>
        <v>1</v>
      </c>
      <c r="L517" cm="1">
        <f t="array" ref="L517">SUMPRODUCT((Tabla2[[#This Row],[P - Horas]]&lt;Tabla2[P - Horas])*1,(Tabla2[[#This Row],[Columna1]]=Tabla2[Columna1])*1)+1</f>
        <v>29</v>
      </c>
      <c r="N517">
        <f>_xlfn.RANK.EQ(Tabla2[[#This Row],[Columna1]],Tabla2[Columna1],1)</f>
        <v>498</v>
      </c>
      <c r="O517" s="3">
        <f>MAX(P516,Tabla2[[#This Row],[Columna1]])</f>
        <v>40563.735017427891</v>
      </c>
      <c r="P517" s="3">
        <f>O517+Tabla2[[#This Row],[P - Horas]]</f>
        <v>40563.737902043278</v>
      </c>
    </row>
    <row r="518" spans="1:16" x14ac:dyDescent="0.25">
      <c r="A518">
        <v>1000017246</v>
      </c>
      <c r="B518" s="2">
        <v>40557</v>
      </c>
      <c r="C518" s="2">
        <f t="shared" si="32"/>
        <v>40557.625</v>
      </c>
      <c r="D518">
        <v>247.6</v>
      </c>
      <c r="E518">
        <v>247.6</v>
      </c>
      <c r="F518" t="s">
        <v>5</v>
      </c>
      <c r="G518" t="s">
        <v>26</v>
      </c>
      <c r="H518" s="1" cm="1">
        <f t="array" ref="H518">_xlfn.IFS(F518="Figurado",E518/2600,F518="Mallas",E518/800,F518="Materia Prima",E518*0)/24</f>
        <v>3.9679487179487176E-3</v>
      </c>
      <c r="I518" s="2">
        <f t="shared" si="33"/>
        <v>40558.625</v>
      </c>
      <c r="J518" s="3">
        <f t="shared" si="34"/>
        <v>40557.628967948716</v>
      </c>
      <c r="K518" t="b">
        <f t="shared" si="35"/>
        <v>1</v>
      </c>
      <c r="L518" cm="1">
        <f t="array" ref="L518">SUMPRODUCT((Tabla2[[#This Row],[P - Horas]]&lt;Tabla2[P - Horas])*1,(Tabla2[[#This Row],[Columna1]]=Tabla2[Columna1])*1)+1</f>
        <v>28</v>
      </c>
      <c r="N518">
        <f>_xlfn.RANK.EQ(Tabla2[[#This Row],[Columna1]],Tabla2[Columna1],1)</f>
        <v>498</v>
      </c>
      <c r="O518" s="3">
        <f>MAX(P517,Tabla2[[#This Row],[Columna1]])</f>
        <v>40563.737902043278</v>
      </c>
      <c r="P518" s="3">
        <f>O518+Tabla2[[#This Row],[P - Horas]]</f>
        <v>40563.741869991994</v>
      </c>
    </row>
    <row r="519" spans="1:16" x14ac:dyDescent="0.25">
      <c r="A519">
        <v>1000017237</v>
      </c>
      <c r="B519" s="2">
        <v>40557</v>
      </c>
      <c r="C519" s="2">
        <f t="shared" si="32"/>
        <v>40557.625</v>
      </c>
      <c r="D519">
        <v>247.8</v>
      </c>
      <c r="E519">
        <v>247.8</v>
      </c>
      <c r="F519" t="s">
        <v>5</v>
      </c>
      <c r="G519" t="s">
        <v>26</v>
      </c>
      <c r="H519" s="1" cm="1">
        <f t="array" ref="H519">_xlfn.IFS(F519="Figurado",E519/2600,F519="Mallas",E519/800,F519="Materia Prima",E519*0)/24</f>
        <v>3.9711538461538465E-3</v>
      </c>
      <c r="I519" s="2">
        <f t="shared" si="33"/>
        <v>40558.625</v>
      </c>
      <c r="J519" s="3">
        <f t="shared" si="34"/>
        <v>40557.628971153848</v>
      </c>
      <c r="K519" t="b">
        <f t="shared" si="35"/>
        <v>1</v>
      </c>
      <c r="L519" cm="1">
        <f t="array" ref="L519">SUMPRODUCT((Tabla2[[#This Row],[P - Horas]]&lt;Tabla2[P - Horas])*1,(Tabla2[[#This Row],[Columna1]]=Tabla2[Columna1])*1)+1</f>
        <v>27</v>
      </c>
      <c r="N519">
        <f>_xlfn.RANK.EQ(Tabla2[[#This Row],[Columna1]],Tabla2[Columna1],1)</f>
        <v>498</v>
      </c>
      <c r="O519" s="3">
        <f>MAX(P518,Tabla2[[#This Row],[Columna1]])</f>
        <v>40563.741869991994</v>
      </c>
      <c r="P519" s="3">
        <f>O519+Tabla2[[#This Row],[P - Horas]]</f>
        <v>40563.745841145843</v>
      </c>
    </row>
    <row r="520" spans="1:16" x14ac:dyDescent="0.25">
      <c r="A520">
        <v>1000017234</v>
      </c>
      <c r="B520" s="2">
        <v>40557</v>
      </c>
      <c r="C520" s="2">
        <f t="shared" si="32"/>
        <v>40557.625</v>
      </c>
      <c r="D520">
        <v>265.60000000000002</v>
      </c>
      <c r="E520">
        <v>265.60000000000002</v>
      </c>
      <c r="F520" t="s">
        <v>5</v>
      </c>
      <c r="G520" t="s">
        <v>26</v>
      </c>
      <c r="H520" s="1" cm="1">
        <f t="array" ref="H520">_xlfn.IFS(F520="Figurado",E520/2600,F520="Mallas",E520/800,F520="Materia Prima",E520*0)/24</f>
        <v>4.2564102564102571E-3</v>
      </c>
      <c r="I520" s="2">
        <f t="shared" si="33"/>
        <v>40558.625</v>
      </c>
      <c r="J520" s="3">
        <f t="shared" si="34"/>
        <v>40557.629256410255</v>
      </c>
      <c r="K520" t="b">
        <f t="shared" si="35"/>
        <v>1</v>
      </c>
      <c r="L520" cm="1">
        <f t="array" ref="L520">SUMPRODUCT((Tabla2[[#This Row],[P - Horas]]&lt;Tabla2[P - Horas])*1,(Tabla2[[#This Row],[Columna1]]=Tabla2[Columna1])*1)+1</f>
        <v>26</v>
      </c>
      <c r="N520">
        <f>_xlfn.RANK.EQ(Tabla2[[#This Row],[Columna1]],Tabla2[Columna1],1)</f>
        <v>498</v>
      </c>
      <c r="O520" s="3">
        <f>MAX(P519,Tabla2[[#This Row],[Columna1]])</f>
        <v>40563.745841145843</v>
      </c>
      <c r="P520" s="3">
        <f>O520+Tabla2[[#This Row],[P - Horas]]</f>
        <v>40563.750097556098</v>
      </c>
    </row>
    <row r="521" spans="1:16" x14ac:dyDescent="0.25">
      <c r="A521">
        <v>1000017243</v>
      </c>
      <c r="B521" s="2">
        <v>40557</v>
      </c>
      <c r="C521" s="2">
        <f t="shared" si="32"/>
        <v>40557.625</v>
      </c>
      <c r="D521">
        <v>314.3</v>
      </c>
      <c r="E521">
        <v>314.3</v>
      </c>
      <c r="F521" t="s">
        <v>5</v>
      </c>
      <c r="G521" t="s">
        <v>8</v>
      </c>
      <c r="H521" s="1" cm="1">
        <f t="array" ref="H521">_xlfn.IFS(F521="Figurado",E521/2600,F521="Mallas",E521/800,F521="Materia Prima",E521*0)/24</f>
        <v>5.0368589743589745E-3</v>
      </c>
      <c r="I521" s="2">
        <f t="shared" si="33"/>
        <v>40558.625</v>
      </c>
      <c r="J521" s="3">
        <f t="shared" si="34"/>
        <v>40557.630036858973</v>
      </c>
      <c r="K521" t="b">
        <f t="shared" si="35"/>
        <v>1</v>
      </c>
      <c r="L521" cm="1">
        <f t="array" ref="L521">SUMPRODUCT((Tabla2[[#This Row],[P - Horas]]&lt;Tabla2[P - Horas])*1,(Tabla2[[#This Row],[Columna1]]=Tabla2[Columna1])*1)+1</f>
        <v>25</v>
      </c>
      <c r="N521">
        <f>_xlfn.RANK.EQ(Tabla2[[#This Row],[Columna1]],Tabla2[Columna1],1)</f>
        <v>498</v>
      </c>
      <c r="O521" s="3">
        <f>MAX(P520,Tabla2[[#This Row],[Columna1]])</f>
        <v>40563.750097556098</v>
      </c>
      <c r="P521" s="3">
        <f>O521+Tabla2[[#This Row],[P - Horas]]</f>
        <v>40563.755134415071</v>
      </c>
    </row>
    <row r="522" spans="1:16" x14ac:dyDescent="0.25">
      <c r="A522">
        <v>1000017245</v>
      </c>
      <c r="B522" s="2">
        <v>40557</v>
      </c>
      <c r="C522" s="2">
        <f t="shared" si="32"/>
        <v>40557.625</v>
      </c>
      <c r="D522">
        <v>374.3</v>
      </c>
      <c r="E522">
        <v>374.3</v>
      </c>
      <c r="F522" t="s">
        <v>5</v>
      </c>
      <c r="G522" t="s">
        <v>14</v>
      </c>
      <c r="H522" s="1" cm="1">
        <f t="array" ref="H522">_xlfn.IFS(F522="Figurado",E522/2600,F522="Mallas",E522/800,F522="Materia Prima",E522*0)/24</f>
        <v>5.9983974358974361E-3</v>
      </c>
      <c r="I522" s="2">
        <f t="shared" si="33"/>
        <v>40558.625</v>
      </c>
      <c r="J522" s="3">
        <f t="shared" si="34"/>
        <v>40557.630998397435</v>
      </c>
      <c r="K522" t="b">
        <f t="shared" si="35"/>
        <v>1</v>
      </c>
      <c r="L522" cm="1">
        <f t="array" ref="L522">SUMPRODUCT((Tabla2[[#This Row],[P - Horas]]&lt;Tabla2[P - Horas])*1,(Tabla2[[#This Row],[Columna1]]=Tabla2[Columna1])*1)+1</f>
        <v>24</v>
      </c>
      <c r="N522">
        <f>_xlfn.RANK.EQ(Tabla2[[#This Row],[Columna1]],Tabla2[Columna1],1)</f>
        <v>498</v>
      </c>
      <c r="O522" s="3">
        <f>MAX(P521,Tabla2[[#This Row],[Columna1]])</f>
        <v>40563.755134415071</v>
      </c>
      <c r="P522" s="3">
        <f>O522+Tabla2[[#This Row],[P - Horas]]</f>
        <v>40563.761132812506</v>
      </c>
    </row>
    <row r="523" spans="1:16" x14ac:dyDescent="0.25">
      <c r="A523">
        <v>1000017242</v>
      </c>
      <c r="B523" s="2">
        <v>40557</v>
      </c>
      <c r="C523" s="2">
        <f t="shared" si="32"/>
        <v>40557.625</v>
      </c>
      <c r="D523">
        <v>400.8</v>
      </c>
      <c r="E523">
        <v>400.8</v>
      </c>
      <c r="F523" t="s">
        <v>5</v>
      </c>
      <c r="G523" t="s">
        <v>9</v>
      </c>
      <c r="H523" s="1" cm="1">
        <f t="array" ref="H523">_xlfn.IFS(F523="Figurado",E523/2600,F523="Mallas",E523/800,F523="Materia Prima",E523*0)/24</f>
        <v>6.4230769230769237E-3</v>
      </c>
      <c r="I523" s="2">
        <f t="shared" si="33"/>
        <v>40558.625</v>
      </c>
      <c r="J523" s="3">
        <f t="shared" si="34"/>
        <v>40557.63142307692</v>
      </c>
      <c r="K523" t="b">
        <f t="shared" si="35"/>
        <v>1</v>
      </c>
      <c r="L523" cm="1">
        <f t="array" ref="L523">SUMPRODUCT((Tabla2[[#This Row],[P - Horas]]&lt;Tabla2[P - Horas])*1,(Tabla2[[#This Row],[Columna1]]=Tabla2[Columna1])*1)+1</f>
        <v>23</v>
      </c>
      <c r="N523">
        <f>_xlfn.RANK.EQ(Tabla2[[#This Row],[Columna1]],Tabla2[Columna1],1)</f>
        <v>498</v>
      </c>
      <c r="O523" s="3">
        <f>MAX(P522,Tabla2[[#This Row],[Columna1]])</f>
        <v>40563.761132812506</v>
      </c>
      <c r="P523" s="3">
        <f>O523+Tabla2[[#This Row],[P - Horas]]</f>
        <v>40563.767555889426</v>
      </c>
    </row>
    <row r="524" spans="1:16" x14ac:dyDescent="0.25">
      <c r="A524">
        <v>1000017234</v>
      </c>
      <c r="B524" s="2">
        <v>40557</v>
      </c>
      <c r="C524" s="2">
        <f t="shared" si="32"/>
        <v>40557.625</v>
      </c>
      <c r="D524">
        <v>608</v>
      </c>
      <c r="E524">
        <v>608</v>
      </c>
      <c r="F524" t="s">
        <v>5</v>
      </c>
      <c r="G524" t="s">
        <v>14</v>
      </c>
      <c r="H524" s="1" cm="1">
        <f t="array" ref="H524">_xlfn.IFS(F524="Figurado",E524/2600,F524="Mallas",E524/800,F524="Materia Prima",E524*0)/24</f>
        <v>9.743589743589744E-3</v>
      </c>
      <c r="I524" s="2">
        <f t="shared" si="33"/>
        <v>40558.625</v>
      </c>
      <c r="J524" s="3">
        <f t="shared" si="34"/>
        <v>40557.634743589741</v>
      </c>
      <c r="K524" t="b">
        <f t="shared" si="35"/>
        <v>1</v>
      </c>
      <c r="L524" cm="1">
        <f t="array" ref="L524">SUMPRODUCT((Tabla2[[#This Row],[P - Horas]]&lt;Tabla2[P - Horas])*1,(Tabla2[[#This Row],[Columna1]]=Tabla2[Columna1])*1)+1</f>
        <v>22</v>
      </c>
      <c r="N524">
        <f>_xlfn.RANK.EQ(Tabla2[[#This Row],[Columna1]],Tabla2[Columna1],1)</f>
        <v>498</v>
      </c>
      <c r="O524" s="3">
        <f>MAX(P523,Tabla2[[#This Row],[Columna1]])</f>
        <v>40563.767555889426</v>
      </c>
      <c r="P524" s="3">
        <f>O524+Tabla2[[#This Row],[P - Horas]]</f>
        <v>40563.777299479167</v>
      </c>
    </row>
    <row r="525" spans="1:16" x14ac:dyDescent="0.25">
      <c r="A525">
        <v>1000017234</v>
      </c>
      <c r="B525" s="2">
        <v>40557</v>
      </c>
      <c r="C525" s="2">
        <f t="shared" si="32"/>
        <v>40557.625</v>
      </c>
      <c r="D525">
        <v>698.4</v>
      </c>
      <c r="E525">
        <v>698.4</v>
      </c>
      <c r="F525" t="s">
        <v>5</v>
      </c>
      <c r="G525" t="s">
        <v>13</v>
      </c>
      <c r="H525" s="1" cm="1">
        <f t="array" ref="H525">_xlfn.IFS(F525="Figurado",E525/2600,F525="Mallas",E525/800,F525="Materia Prima",E525*0)/24</f>
        <v>1.1192307692307691E-2</v>
      </c>
      <c r="I525" s="2">
        <f t="shared" si="33"/>
        <v>40558.625</v>
      </c>
      <c r="J525" s="3">
        <f t="shared" si="34"/>
        <v>40557.636192307691</v>
      </c>
      <c r="K525" t="b">
        <f t="shared" si="35"/>
        <v>1</v>
      </c>
      <c r="L525" cm="1">
        <f t="array" ref="L525">SUMPRODUCT((Tabla2[[#This Row],[P - Horas]]&lt;Tabla2[P - Horas])*1,(Tabla2[[#This Row],[Columna1]]=Tabla2[Columna1])*1)+1</f>
        <v>21</v>
      </c>
      <c r="N525">
        <f>_xlfn.RANK.EQ(Tabla2[[#This Row],[Columna1]],Tabla2[Columna1],1)</f>
        <v>498</v>
      </c>
      <c r="O525" s="3">
        <f>MAX(P524,Tabla2[[#This Row],[Columna1]])</f>
        <v>40563.777299479167</v>
      </c>
      <c r="P525" s="3">
        <f>O525+Tabla2[[#This Row],[P - Horas]]</f>
        <v>40563.788491786858</v>
      </c>
    </row>
    <row r="526" spans="1:16" x14ac:dyDescent="0.25">
      <c r="A526">
        <v>1000017241</v>
      </c>
      <c r="B526" s="2">
        <v>40557</v>
      </c>
      <c r="C526" s="2">
        <f t="shared" si="32"/>
        <v>40557.625</v>
      </c>
      <c r="D526">
        <v>829.4</v>
      </c>
      <c r="E526">
        <v>829.4</v>
      </c>
      <c r="F526" t="s">
        <v>5</v>
      </c>
      <c r="G526" t="s">
        <v>9</v>
      </c>
      <c r="H526" s="1" cm="1">
        <f t="array" ref="H526">_xlfn.IFS(F526="Figurado",E526/2600,F526="Mallas",E526/800,F526="Materia Prima",E526*0)/24</f>
        <v>1.3291666666666667E-2</v>
      </c>
      <c r="I526" s="2">
        <f t="shared" si="33"/>
        <v>40558.625</v>
      </c>
      <c r="J526" s="3">
        <f t="shared" si="34"/>
        <v>40557.63829166667</v>
      </c>
      <c r="K526" t="b">
        <f t="shared" si="35"/>
        <v>1</v>
      </c>
      <c r="L526" cm="1">
        <f t="array" ref="L526">SUMPRODUCT((Tabla2[[#This Row],[P - Horas]]&lt;Tabla2[P - Horas])*1,(Tabla2[[#This Row],[Columna1]]=Tabla2[Columna1])*1)+1</f>
        <v>20</v>
      </c>
      <c r="N526">
        <f>_xlfn.RANK.EQ(Tabla2[[#This Row],[Columna1]],Tabla2[Columna1],1)</f>
        <v>498</v>
      </c>
      <c r="O526" s="3">
        <f>MAX(P525,Tabla2[[#This Row],[Columna1]])</f>
        <v>40563.788491786858</v>
      </c>
      <c r="P526" s="3">
        <f>O526+Tabla2[[#This Row],[P - Horas]]</f>
        <v>40563.801783453528</v>
      </c>
    </row>
    <row r="527" spans="1:16" x14ac:dyDescent="0.25">
      <c r="A527">
        <v>1000017259</v>
      </c>
      <c r="B527" s="2">
        <v>40557</v>
      </c>
      <c r="C527" s="2">
        <f t="shared" si="32"/>
        <v>40557.625</v>
      </c>
      <c r="D527">
        <v>263</v>
      </c>
      <c r="E527">
        <v>263</v>
      </c>
      <c r="F527" t="s">
        <v>16</v>
      </c>
      <c r="G527" t="s">
        <v>23</v>
      </c>
      <c r="H527" s="1" cm="1">
        <f t="array" ref="H527">_xlfn.IFS(F527="Figurado",E527/2600,F527="Mallas",E527/800,F527="Materia Prima",E527*0)/24</f>
        <v>1.3697916666666666E-2</v>
      </c>
      <c r="I527" s="2">
        <f t="shared" si="33"/>
        <v>40558.625</v>
      </c>
      <c r="J527" s="3">
        <f t="shared" si="34"/>
        <v>40557.638697916664</v>
      </c>
      <c r="K527" t="b">
        <f t="shared" si="35"/>
        <v>1</v>
      </c>
      <c r="L527" cm="1">
        <f t="array" ref="L527">SUMPRODUCT((Tabla2[[#This Row],[P - Horas]]&lt;Tabla2[P - Horas])*1,(Tabla2[[#This Row],[Columna1]]=Tabla2[Columna1])*1)+1</f>
        <v>19</v>
      </c>
      <c r="N527">
        <f>_xlfn.RANK.EQ(Tabla2[[#This Row],[Columna1]],Tabla2[Columna1],1)</f>
        <v>498</v>
      </c>
      <c r="O527" s="3">
        <f>MAX(P526,Tabla2[[#This Row],[Columna1]])</f>
        <v>40563.801783453528</v>
      </c>
      <c r="P527" s="3">
        <f>O527+Tabla2[[#This Row],[P - Horas]]</f>
        <v>40563.815481370191</v>
      </c>
    </row>
    <row r="528" spans="1:16" x14ac:dyDescent="0.25">
      <c r="A528">
        <v>1000017256</v>
      </c>
      <c r="B528" s="2">
        <v>40557</v>
      </c>
      <c r="C528" s="2">
        <f t="shared" si="32"/>
        <v>40557.625</v>
      </c>
      <c r="D528">
        <v>989.6</v>
      </c>
      <c r="E528">
        <v>989.6</v>
      </c>
      <c r="F528" t="s">
        <v>5</v>
      </c>
      <c r="G528" t="s">
        <v>6</v>
      </c>
      <c r="H528" s="1" cm="1">
        <f t="array" ref="H528">_xlfn.IFS(F528="Figurado",E528/2600,F528="Mallas",E528/800,F528="Materia Prima",E528*0)/24</f>
        <v>1.5858974358974359E-2</v>
      </c>
      <c r="I528" s="2">
        <f t="shared" si="33"/>
        <v>40558.625</v>
      </c>
      <c r="J528" s="3">
        <f t="shared" si="34"/>
        <v>40557.640858974359</v>
      </c>
      <c r="K528" t="b">
        <f t="shared" si="35"/>
        <v>1</v>
      </c>
      <c r="L528" cm="1">
        <f t="array" ref="L528">SUMPRODUCT((Tabla2[[#This Row],[P - Horas]]&lt;Tabla2[P - Horas])*1,(Tabla2[[#This Row],[Columna1]]=Tabla2[Columna1])*1)+1</f>
        <v>18</v>
      </c>
      <c r="N528">
        <f>_xlfn.RANK.EQ(Tabla2[[#This Row],[Columna1]],Tabla2[Columna1],1)</f>
        <v>498</v>
      </c>
      <c r="O528" s="3">
        <f>MAX(P527,Tabla2[[#This Row],[Columna1]])</f>
        <v>40563.815481370191</v>
      </c>
      <c r="P528" s="3">
        <f>O528+Tabla2[[#This Row],[P - Horas]]</f>
        <v>40563.83134034455</v>
      </c>
    </row>
    <row r="529" spans="1:16" x14ac:dyDescent="0.25">
      <c r="A529">
        <v>1000017243</v>
      </c>
      <c r="B529" s="2">
        <v>40557</v>
      </c>
      <c r="C529" s="2">
        <f t="shared" si="32"/>
        <v>40557.625</v>
      </c>
      <c r="D529">
        <v>1012.5</v>
      </c>
      <c r="E529">
        <v>1012.5</v>
      </c>
      <c r="F529" t="s">
        <v>5</v>
      </c>
      <c r="G529" t="s">
        <v>14</v>
      </c>
      <c r="H529" s="1" cm="1">
        <f t="array" ref="H529">_xlfn.IFS(F529="Figurado",E529/2600,F529="Mallas",E529/800,F529="Materia Prima",E529*0)/24</f>
        <v>1.622596153846154E-2</v>
      </c>
      <c r="I529" s="2">
        <f t="shared" si="33"/>
        <v>40558.625</v>
      </c>
      <c r="J529" s="3">
        <f t="shared" si="34"/>
        <v>40557.641225961539</v>
      </c>
      <c r="K529" t="b">
        <f t="shared" si="35"/>
        <v>1</v>
      </c>
      <c r="L529" cm="1">
        <f t="array" ref="L529">SUMPRODUCT((Tabla2[[#This Row],[P - Horas]]&lt;Tabla2[P - Horas])*1,(Tabla2[[#This Row],[Columna1]]=Tabla2[Columna1])*1)+1</f>
        <v>17</v>
      </c>
      <c r="N529">
        <f>_xlfn.RANK.EQ(Tabla2[[#This Row],[Columna1]],Tabla2[Columna1],1)</f>
        <v>498</v>
      </c>
      <c r="O529" s="3">
        <f>MAX(P528,Tabla2[[#This Row],[Columna1]])</f>
        <v>40563.83134034455</v>
      </c>
      <c r="P529" s="3">
        <f>O529+Tabla2[[#This Row],[P - Horas]]</f>
        <v>40563.847566306089</v>
      </c>
    </row>
    <row r="530" spans="1:16" x14ac:dyDescent="0.25">
      <c r="A530">
        <v>1000017242</v>
      </c>
      <c r="B530" s="2">
        <v>40557</v>
      </c>
      <c r="C530" s="2">
        <f t="shared" si="32"/>
        <v>40557.625</v>
      </c>
      <c r="D530">
        <v>1164</v>
      </c>
      <c r="E530">
        <v>1164</v>
      </c>
      <c r="F530" t="s">
        <v>5</v>
      </c>
      <c r="G530" t="s">
        <v>13</v>
      </c>
      <c r="H530" s="1" cm="1">
        <f t="array" ref="H530">_xlfn.IFS(F530="Figurado",E530/2600,F530="Mallas",E530/800,F530="Materia Prima",E530*0)/24</f>
        <v>1.8653846153846153E-2</v>
      </c>
      <c r="I530" s="2">
        <f t="shared" si="33"/>
        <v>40558.625</v>
      </c>
      <c r="J530" s="3">
        <f t="shared" si="34"/>
        <v>40557.643653846157</v>
      </c>
      <c r="K530" t="b">
        <f t="shared" si="35"/>
        <v>1</v>
      </c>
      <c r="L530" cm="1">
        <f t="array" ref="L530">SUMPRODUCT((Tabla2[[#This Row],[P - Horas]]&lt;Tabla2[P - Horas])*1,(Tabla2[[#This Row],[Columna1]]=Tabla2[Columna1])*1)+1</f>
        <v>16</v>
      </c>
      <c r="N530">
        <f>_xlfn.RANK.EQ(Tabla2[[#This Row],[Columna1]],Tabla2[Columna1],1)</f>
        <v>498</v>
      </c>
      <c r="O530" s="3">
        <f>MAX(P529,Tabla2[[#This Row],[Columna1]])</f>
        <v>40563.847566306089</v>
      </c>
      <c r="P530" s="3">
        <f>O530+Tabla2[[#This Row],[P - Horas]]</f>
        <v>40563.866220152246</v>
      </c>
    </row>
    <row r="531" spans="1:16" x14ac:dyDescent="0.25">
      <c r="A531">
        <v>1000017255</v>
      </c>
      <c r="B531" s="2">
        <v>40557</v>
      </c>
      <c r="C531" s="2">
        <f t="shared" si="32"/>
        <v>40557.625</v>
      </c>
      <c r="D531">
        <v>1303.8</v>
      </c>
      <c r="E531">
        <v>1303.8</v>
      </c>
      <c r="F531" t="s">
        <v>5</v>
      </c>
      <c r="G531" t="s">
        <v>6</v>
      </c>
      <c r="H531" s="1" cm="1">
        <f t="array" ref="H531">_xlfn.IFS(F531="Figurado",E531/2600,F531="Mallas",E531/800,F531="Materia Prima",E531*0)/24</f>
        <v>2.0894230769230766E-2</v>
      </c>
      <c r="I531" s="2">
        <f t="shared" si="33"/>
        <v>40558.625</v>
      </c>
      <c r="J531" s="3">
        <f t="shared" si="34"/>
        <v>40557.645894230773</v>
      </c>
      <c r="K531" t="b">
        <f t="shared" si="35"/>
        <v>1</v>
      </c>
      <c r="L531" cm="1">
        <f t="array" ref="L531">SUMPRODUCT((Tabla2[[#This Row],[P - Horas]]&lt;Tabla2[P - Horas])*1,(Tabla2[[#This Row],[Columna1]]=Tabla2[Columna1])*1)+1</f>
        <v>15</v>
      </c>
      <c r="N531">
        <f>_xlfn.RANK.EQ(Tabla2[[#This Row],[Columna1]],Tabla2[Columna1],1)</f>
        <v>498</v>
      </c>
      <c r="O531" s="3">
        <f>MAX(P530,Tabla2[[#This Row],[Columna1]])</f>
        <v>40563.866220152246</v>
      </c>
      <c r="P531" s="3">
        <f>O531+Tabla2[[#This Row],[P - Horas]]</f>
        <v>40563.887114383018</v>
      </c>
    </row>
    <row r="532" spans="1:16" x14ac:dyDescent="0.25">
      <c r="A532">
        <v>1000017241</v>
      </c>
      <c r="B532" s="2">
        <v>40557</v>
      </c>
      <c r="C532" s="2">
        <f t="shared" si="32"/>
        <v>40557.625</v>
      </c>
      <c r="D532">
        <v>1367.1</v>
      </c>
      <c r="E532">
        <v>1367.1</v>
      </c>
      <c r="F532" t="s">
        <v>5</v>
      </c>
      <c r="G532" t="s">
        <v>7</v>
      </c>
      <c r="H532" s="1" cm="1">
        <f t="array" ref="H532">_xlfn.IFS(F532="Figurado",E532/2600,F532="Mallas",E532/800,F532="Materia Prima",E532*0)/24</f>
        <v>2.1908653846153845E-2</v>
      </c>
      <c r="I532" s="2">
        <f t="shared" si="33"/>
        <v>40558.625</v>
      </c>
      <c r="J532" s="3">
        <f t="shared" si="34"/>
        <v>40557.646908653849</v>
      </c>
      <c r="K532" t="b">
        <f t="shared" si="35"/>
        <v>1</v>
      </c>
      <c r="L532" cm="1">
        <f t="array" ref="L532">SUMPRODUCT((Tabla2[[#This Row],[P - Horas]]&lt;Tabla2[P - Horas])*1,(Tabla2[[#This Row],[Columna1]]=Tabla2[Columna1])*1)+1</f>
        <v>14</v>
      </c>
      <c r="N532">
        <f>_xlfn.RANK.EQ(Tabla2[[#This Row],[Columna1]],Tabla2[Columna1],1)</f>
        <v>498</v>
      </c>
      <c r="O532" s="3">
        <f>MAX(P531,Tabla2[[#This Row],[Columna1]])</f>
        <v>40563.887114383018</v>
      </c>
      <c r="P532" s="3">
        <f>O532+Tabla2[[#This Row],[P - Horas]]</f>
        <v>40563.909023036867</v>
      </c>
    </row>
    <row r="533" spans="1:16" x14ac:dyDescent="0.25">
      <c r="A533">
        <v>1000017254</v>
      </c>
      <c r="B533" s="2">
        <v>40557</v>
      </c>
      <c r="C533" s="2">
        <f t="shared" si="32"/>
        <v>40557.625</v>
      </c>
      <c r="D533">
        <v>1921.9</v>
      </c>
      <c r="E533">
        <v>1921.9</v>
      </c>
      <c r="F533" t="s">
        <v>5</v>
      </c>
      <c r="G533" t="s">
        <v>6</v>
      </c>
      <c r="H533" s="1" cm="1">
        <f t="array" ref="H533">_xlfn.IFS(F533="Figurado",E533/2600,F533="Mallas",E533/800,F533="Materia Prima",E533*0)/24</f>
        <v>3.0799679487179488E-2</v>
      </c>
      <c r="I533" s="2">
        <f t="shared" si="33"/>
        <v>40558.625</v>
      </c>
      <c r="J533" s="3">
        <f t="shared" si="34"/>
        <v>40557.655799679487</v>
      </c>
      <c r="K533" t="b">
        <f t="shared" si="35"/>
        <v>1</v>
      </c>
      <c r="L533" cm="1">
        <f t="array" ref="L533">SUMPRODUCT((Tabla2[[#This Row],[P - Horas]]&lt;Tabla2[P - Horas])*1,(Tabla2[[#This Row],[Columna1]]=Tabla2[Columna1])*1)+1</f>
        <v>13</v>
      </c>
      <c r="N533">
        <f>_xlfn.RANK.EQ(Tabla2[[#This Row],[Columna1]],Tabla2[Columna1],1)</f>
        <v>498</v>
      </c>
      <c r="O533" s="3">
        <f>MAX(P532,Tabla2[[#This Row],[Columna1]])</f>
        <v>40563.909023036867</v>
      </c>
      <c r="P533" s="3">
        <f>O533+Tabla2[[#This Row],[P - Horas]]</f>
        <v>40563.939822716355</v>
      </c>
    </row>
    <row r="534" spans="1:16" x14ac:dyDescent="0.25">
      <c r="A534">
        <v>1000017250</v>
      </c>
      <c r="B534" s="2">
        <v>40557</v>
      </c>
      <c r="C534" s="2">
        <f t="shared" si="32"/>
        <v>40557.625</v>
      </c>
      <c r="D534">
        <v>15</v>
      </c>
      <c r="E534">
        <v>860.7</v>
      </c>
      <c r="F534" t="s">
        <v>16</v>
      </c>
      <c r="G534" t="s">
        <v>25</v>
      </c>
      <c r="H534" s="1" cm="1">
        <f t="array" ref="H534">_xlfn.IFS(F534="Figurado",E534/2600,F534="Mallas",E534/800,F534="Materia Prima",E534*0)/24</f>
        <v>4.4828125000000003E-2</v>
      </c>
      <c r="I534" s="2">
        <f t="shared" si="33"/>
        <v>40558.625</v>
      </c>
      <c r="J534" s="3">
        <f t="shared" si="34"/>
        <v>40557.669828124999</v>
      </c>
      <c r="K534" t="b">
        <f t="shared" si="35"/>
        <v>1</v>
      </c>
      <c r="L534" cm="1">
        <f t="array" ref="L534">SUMPRODUCT((Tabla2[[#This Row],[P - Horas]]&lt;Tabla2[P - Horas])*1,(Tabla2[[#This Row],[Columna1]]=Tabla2[Columna1])*1)+1</f>
        <v>12</v>
      </c>
      <c r="N534">
        <f>_xlfn.RANK.EQ(Tabla2[[#This Row],[Columna1]],Tabla2[Columna1],1)</f>
        <v>498</v>
      </c>
      <c r="O534" s="3">
        <f>MAX(P533,Tabla2[[#This Row],[Columna1]])</f>
        <v>40563.939822716355</v>
      </c>
      <c r="P534" s="3">
        <f>O534+Tabla2[[#This Row],[P - Horas]]</f>
        <v>40563.984650841354</v>
      </c>
    </row>
    <row r="535" spans="1:16" x14ac:dyDescent="0.25">
      <c r="A535">
        <v>1000017244</v>
      </c>
      <c r="B535" s="2">
        <v>40557</v>
      </c>
      <c r="C535" s="2">
        <f t="shared" si="32"/>
        <v>40557.625</v>
      </c>
      <c r="D535">
        <v>3490.6</v>
      </c>
      <c r="E535">
        <v>3490.6</v>
      </c>
      <c r="F535" t="s">
        <v>5</v>
      </c>
      <c r="G535" t="s">
        <v>9</v>
      </c>
      <c r="H535" s="1" cm="1">
        <f t="array" ref="H535">_xlfn.IFS(F535="Figurado",E535/2600,F535="Mallas",E535/800,F535="Materia Prima",E535*0)/24</f>
        <v>5.5939102564102561E-2</v>
      </c>
      <c r="I535" s="2">
        <f t="shared" si="33"/>
        <v>40558.625</v>
      </c>
      <c r="J535" s="3">
        <f t="shared" si="34"/>
        <v>40557.680939102567</v>
      </c>
      <c r="K535" t="b">
        <f t="shared" si="35"/>
        <v>1</v>
      </c>
      <c r="L535" cm="1">
        <f t="array" ref="L535">SUMPRODUCT((Tabla2[[#This Row],[P - Horas]]&lt;Tabla2[P - Horas])*1,(Tabla2[[#This Row],[Columna1]]=Tabla2[Columna1])*1)+1</f>
        <v>11</v>
      </c>
      <c r="N535">
        <f>_xlfn.RANK.EQ(Tabla2[[#This Row],[Columna1]],Tabla2[Columna1],1)</f>
        <v>498</v>
      </c>
      <c r="O535" s="3">
        <f>MAX(P534,Tabla2[[#This Row],[Columna1]])</f>
        <v>40563.984650841354</v>
      </c>
      <c r="P535" s="3">
        <f>O535+Tabla2[[#This Row],[P - Horas]]</f>
        <v>40564.040589943921</v>
      </c>
    </row>
    <row r="536" spans="1:16" x14ac:dyDescent="0.25">
      <c r="A536">
        <v>1000017246</v>
      </c>
      <c r="B536" s="2">
        <v>40557</v>
      </c>
      <c r="C536" s="2">
        <f t="shared" si="32"/>
        <v>40557.625</v>
      </c>
      <c r="D536">
        <v>3950.2</v>
      </c>
      <c r="E536">
        <v>3950.2</v>
      </c>
      <c r="F536" t="s">
        <v>5</v>
      </c>
      <c r="G536" t="s">
        <v>14</v>
      </c>
      <c r="H536" s="1" cm="1">
        <f t="array" ref="H536">_xlfn.IFS(F536="Figurado",E536/2600,F536="Mallas",E536/800,F536="Materia Prima",E536*0)/24</f>
        <v>6.3304487179487182E-2</v>
      </c>
      <c r="I536" s="2">
        <f t="shared" si="33"/>
        <v>40558.625</v>
      </c>
      <c r="J536" s="3">
        <f t="shared" si="34"/>
        <v>40557.688304487179</v>
      </c>
      <c r="K536" t="b">
        <f t="shared" si="35"/>
        <v>1</v>
      </c>
      <c r="L536" cm="1">
        <f t="array" ref="L536">SUMPRODUCT((Tabla2[[#This Row],[P - Horas]]&lt;Tabla2[P - Horas])*1,(Tabla2[[#This Row],[Columna1]]=Tabla2[Columna1])*1)+1</f>
        <v>10</v>
      </c>
      <c r="N536">
        <f>_xlfn.RANK.EQ(Tabla2[[#This Row],[Columna1]],Tabla2[Columna1],1)</f>
        <v>498</v>
      </c>
      <c r="O536" s="3">
        <f>MAX(P535,Tabla2[[#This Row],[Columna1]])</f>
        <v>40564.040589943921</v>
      </c>
      <c r="P536" s="3">
        <f>O536+Tabla2[[#This Row],[P - Horas]]</f>
        <v>40564.1038944311</v>
      </c>
    </row>
    <row r="537" spans="1:16" x14ac:dyDescent="0.25">
      <c r="A537">
        <v>1000017241</v>
      </c>
      <c r="B537" s="2">
        <v>40557</v>
      </c>
      <c r="C537" s="2">
        <f t="shared" si="32"/>
        <v>40557.625</v>
      </c>
      <c r="D537">
        <v>4120</v>
      </c>
      <c r="E537">
        <v>4120</v>
      </c>
      <c r="F537" t="s">
        <v>5</v>
      </c>
      <c r="G537" t="s">
        <v>8</v>
      </c>
      <c r="H537" s="1" cm="1">
        <f t="array" ref="H537">_xlfn.IFS(F537="Figurado",E537/2600,F537="Mallas",E537/800,F537="Materia Prima",E537*0)/24</f>
        <v>6.6025641025641027E-2</v>
      </c>
      <c r="I537" s="2">
        <f t="shared" si="33"/>
        <v>40558.625</v>
      </c>
      <c r="J537" s="3">
        <f t="shared" si="34"/>
        <v>40557.691025641026</v>
      </c>
      <c r="K537" t="b">
        <f t="shared" si="35"/>
        <v>1</v>
      </c>
      <c r="L537" cm="1">
        <f t="array" ref="L537">SUMPRODUCT((Tabla2[[#This Row],[P - Horas]]&lt;Tabla2[P - Horas])*1,(Tabla2[[#This Row],[Columna1]]=Tabla2[Columna1])*1)+1</f>
        <v>9</v>
      </c>
      <c r="N537">
        <f>_xlfn.RANK.EQ(Tabla2[[#This Row],[Columna1]],Tabla2[Columna1],1)</f>
        <v>498</v>
      </c>
      <c r="O537" s="3">
        <f>MAX(P536,Tabla2[[#This Row],[Columna1]])</f>
        <v>40564.1038944311</v>
      </c>
      <c r="P537" s="3">
        <f>O537+Tabla2[[#This Row],[P - Horas]]</f>
        <v>40564.169920072127</v>
      </c>
    </row>
    <row r="538" spans="1:16" x14ac:dyDescent="0.25">
      <c r="A538">
        <v>1000017246</v>
      </c>
      <c r="B538" s="2">
        <v>40557</v>
      </c>
      <c r="C538" s="2">
        <f t="shared" si="32"/>
        <v>40557.625</v>
      </c>
      <c r="D538">
        <v>4987.2</v>
      </c>
      <c r="E538">
        <v>4987.2</v>
      </c>
      <c r="F538" t="s">
        <v>5</v>
      </c>
      <c r="G538" t="s">
        <v>13</v>
      </c>
      <c r="H538" s="1" cm="1">
        <f t="array" ref="H538">_xlfn.IFS(F538="Figurado",E538/2600,F538="Mallas",E538/800,F538="Materia Prima",E538*0)/24</f>
        <v>7.9923076923076916E-2</v>
      </c>
      <c r="I538" s="2">
        <f t="shared" si="33"/>
        <v>40558.625</v>
      </c>
      <c r="J538" s="3">
        <f t="shared" si="34"/>
        <v>40557.704923076926</v>
      </c>
      <c r="K538" t="b">
        <f t="shared" si="35"/>
        <v>1</v>
      </c>
      <c r="L538" cm="1">
        <f t="array" ref="L538">SUMPRODUCT((Tabla2[[#This Row],[P - Horas]]&lt;Tabla2[P - Horas])*1,(Tabla2[[#This Row],[Columna1]]=Tabla2[Columna1])*1)+1</f>
        <v>8</v>
      </c>
      <c r="N538">
        <f>_xlfn.RANK.EQ(Tabla2[[#This Row],[Columna1]],Tabla2[Columna1],1)</f>
        <v>498</v>
      </c>
      <c r="O538" s="3">
        <f>MAX(P537,Tabla2[[#This Row],[Columna1]])</f>
        <v>40564.169920072127</v>
      </c>
      <c r="P538" s="3">
        <f>O538+Tabla2[[#This Row],[P - Horas]]</f>
        <v>40564.249843149053</v>
      </c>
    </row>
    <row r="539" spans="1:16" x14ac:dyDescent="0.25">
      <c r="A539">
        <v>1000017239</v>
      </c>
      <c r="B539" s="2">
        <v>40557</v>
      </c>
      <c r="C539" s="2">
        <f t="shared" si="32"/>
        <v>40557.625</v>
      </c>
      <c r="D539">
        <v>5701</v>
      </c>
      <c r="E539">
        <v>5701</v>
      </c>
      <c r="F539" t="s">
        <v>5</v>
      </c>
      <c r="G539" t="s">
        <v>13</v>
      </c>
      <c r="H539" s="1" cm="1">
        <f t="array" ref="H539">_xlfn.IFS(F539="Figurado",E539/2600,F539="Mallas",E539/800,F539="Materia Prima",E539*0)/24</f>
        <v>9.1362179487179493E-2</v>
      </c>
      <c r="I539" s="2">
        <f t="shared" si="33"/>
        <v>40558.625</v>
      </c>
      <c r="J539" s="3">
        <f t="shared" si="34"/>
        <v>40557.71636217949</v>
      </c>
      <c r="K539" t="b">
        <f t="shared" si="35"/>
        <v>1</v>
      </c>
      <c r="L539" cm="1">
        <f t="array" ref="L539">SUMPRODUCT((Tabla2[[#This Row],[P - Horas]]&lt;Tabla2[P - Horas])*1,(Tabla2[[#This Row],[Columna1]]=Tabla2[Columna1])*1)+1</f>
        <v>7</v>
      </c>
      <c r="N539">
        <f>_xlfn.RANK.EQ(Tabla2[[#This Row],[Columna1]],Tabla2[Columna1],1)</f>
        <v>498</v>
      </c>
      <c r="O539" s="3">
        <f>MAX(P538,Tabla2[[#This Row],[Columna1]])</f>
        <v>40564.249843149053</v>
      </c>
      <c r="P539" s="3">
        <f>O539+Tabla2[[#This Row],[P - Horas]]</f>
        <v>40564.341205328543</v>
      </c>
    </row>
    <row r="540" spans="1:16" x14ac:dyDescent="0.25">
      <c r="A540">
        <v>1000017244</v>
      </c>
      <c r="B540" s="2">
        <v>40557</v>
      </c>
      <c r="C540" s="2">
        <f t="shared" si="32"/>
        <v>40557.625</v>
      </c>
      <c r="D540">
        <v>6164.1</v>
      </c>
      <c r="E540">
        <v>6164.1</v>
      </c>
      <c r="F540" t="s">
        <v>5</v>
      </c>
      <c r="G540" t="s">
        <v>8</v>
      </c>
      <c r="H540" s="1" cm="1">
        <f t="array" ref="H540">_xlfn.IFS(F540="Figurado",E540/2600,F540="Mallas",E540/800,F540="Materia Prima",E540*0)/24</f>
        <v>9.8783653846153854E-2</v>
      </c>
      <c r="I540" s="2">
        <f t="shared" si="33"/>
        <v>40558.625</v>
      </c>
      <c r="J540" s="3">
        <f t="shared" si="34"/>
        <v>40557.723783653848</v>
      </c>
      <c r="K540" t="b">
        <f t="shared" si="35"/>
        <v>1</v>
      </c>
      <c r="L540" cm="1">
        <f t="array" ref="L540">SUMPRODUCT((Tabla2[[#This Row],[P - Horas]]&lt;Tabla2[P - Horas])*1,(Tabla2[[#This Row],[Columna1]]=Tabla2[Columna1])*1)+1</f>
        <v>6</v>
      </c>
      <c r="N540">
        <f>_xlfn.RANK.EQ(Tabla2[[#This Row],[Columna1]],Tabla2[Columna1],1)</f>
        <v>498</v>
      </c>
      <c r="O540" s="3">
        <f>MAX(P539,Tabla2[[#This Row],[Columna1]])</f>
        <v>40564.341205328543</v>
      </c>
      <c r="P540" s="3">
        <f>O540+Tabla2[[#This Row],[P - Horas]]</f>
        <v>40564.439988982391</v>
      </c>
    </row>
    <row r="541" spans="1:16" x14ac:dyDescent="0.25">
      <c r="A541">
        <v>1000017253</v>
      </c>
      <c r="B541" s="2">
        <v>40557</v>
      </c>
      <c r="C541" s="2">
        <f t="shared" si="32"/>
        <v>40557.625</v>
      </c>
      <c r="D541">
        <v>6406.1</v>
      </c>
      <c r="E541">
        <v>6406.1</v>
      </c>
      <c r="F541" t="s">
        <v>5</v>
      </c>
      <c r="G541" t="s">
        <v>6</v>
      </c>
      <c r="H541" s="1" cm="1">
        <f t="array" ref="H541">_xlfn.IFS(F541="Figurado",E541/2600,F541="Mallas",E541/800,F541="Materia Prima",E541*0)/24</f>
        <v>0.10266185897435898</v>
      </c>
      <c r="I541" s="2">
        <f t="shared" si="33"/>
        <v>40558.625</v>
      </c>
      <c r="J541" s="3">
        <f t="shared" si="34"/>
        <v>40557.727661858975</v>
      </c>
      <c r="K541" t="b">
        <f t="shared" si="35"/>
        <v>1</v>
      </c>
      <c r="L541" cm="1">
        <f t="array" ref="L541">SUMPRODUCT((Tabla2[[#This Row],[P - Horas]]&lt;Tabla2[P - Horas])*1,(Tabla2[[#This Row],[Columna1]]=Tabla2[Columna1])*1)+1</f>
        <v>5</v>
      </c>
      <c r="N541">
        <f>_xlfn.RANK.EQ(Tabla2[[#This Row],[Columna1]],Tabla2[Columna1],1)</f>
        <v>498</v>
      </c>
      <c r="O541" s="3">
        <f>MAX(P540,Tabla2[[#This Row],[Columna1]])</f>
        <v>40564.439988982391</v>
      </c>
      <c r="P541" s="3">
        <f>O541+Tabla2[[#This Row],[P - Horas]]</f>
        <v>40564.542650841366</v>
      </c>
    </row>
    <row r="542" spans="1:16" x14ac:dyDescent="0.25">
      <c r="A542">
        <v>1000017235</v>
      </c>
      <c r="B542" s="2">
        <v>40557</v>
      </c>
      <c r="C542" s="2">
        <f t="shared" si="32"/>
        <v>40557.625</v>
      </c>
      <c r="D542">
        <v>6704.3</v>
      </c>
      <c r="E542">
        <v>6704.3</v>
      </c>
      <c r="F542" t="s">
        <v>5</v>
      </c>
      <c r="G542" t="s">
        <v>7</v>
      </c>
      <c r="H542" s="1" cm="1">
        <f t="array" ref="H542">_xlfn.IFS(F542="Figurado",E542/2600,F542="Mallas",E542/800,F542="Materia Prima",E542*0)/24</f>
        <v>0.10744070512820514</v>
      </c>
      <c r="I542" s="2">
        <f t="shared" si="33"/>
        <v>40558.625</v>
      </c>
      <c r="J542" s="3">
        <f t="shared" si="34"/>
        <v>40557.732440705127</v>
      </c>
      <c r="K542" t="b">
        <f t="shared" si="35"/>
        <v>1</v>
      </c>
      <c r="L542" cm="1">
        <f t="array" ref="L542">SUMPRODUCT((Tabla2[[#This Row],[P - Horas]]&lt;Tabla2[P - Horas])*1,(Tabla2[[#This Row],[Columna1]]=Tabla2[Columna1])*1)+1</f>
        <v>4</v>
      </c>
      <c r="N542">
        <f>_xlfn.RANK.EQ(Tabla2[[#This Row],[Columna1]],Tabla2[Columna1],1)</f>
        <v>498</v>
      </c>
      <c r="O542" s="3">
        <f>MAX(P541,Tabla2[[#This Row],[Columna1]])</f>
        <v>40564.542650841366</v>
      </c>
      <c r="P542" s="3">
        <f>O542+Tabla2[[#This Row],[P - Horas]]</f>
        <v>40564.650091546493</v>
      </c>
    </row>
    <row r="543" spans="1:16" x14ac:dyDescent="0.25">
      <c r="A543">
        <v>1000017240</v>
      </c>
      <c r="B543" s="2">
        <v>40557</v>
      </c>
      <c r="C543" s="2">
        <f t="shared" si="32"/>
        <v>40557.625</v>
      </c>
      <c r="D543">
        <v>11128.8</v>
      </c>
      <c r="E543">
        <v>11128.8</v>
      </c>
      <c r="F543" t="s">
        <v>5</v>
      </c>
      <c r="G543" t="s">
        <v>13</v>
      </c>
      <c r="H543" s="1" cm="1">
        <f t="array" ref="H543">_xlfn.IFS(F543="Figurado",E543/2600,F543="Mallas",E543/800,F543="Materia Prima",E543*0)/24</f>
        <v>0.17834615384615382</v>
      </c>
      <c r="I543" s="2">
        <f t="shared" si="33"/>
        <v>40558.625</v>
      </c>
      <c r="J543" s="3">
        <f t="shared" si="34"/>
        <v>40557.803346153843</v>
      </c>
      <c r="K543" t="b">
        <f t="shared" si="35"/>
        <v>1</v>
      </c>
      <c r="L543" cm="1">
        <f t="array" ref="L543">SUMPRODUCT((Tabla2[[#This Row],[P - Horas]]&lt;Tabla2[P - Horas])*1,(Tabla2[[#This Row],[Columna1]]=Tabla2[Columna1])*1)+1</f>
        <v>3</v>
      </c>
      <c r="N543">
        <f>_xlfn.RANK.EQ(Tabla2[[#This Row],[Columna1]],Tabla2[Columna1],1)</f>
        <v>498</v>
      </c>
      <c r="O543" s="3">
        <f>MAX(P542,Tabla2[[#This Row],[Columna1]])</f>
        <v>40564.650091546493</v>
      </c>
      <c r="P543" s="3">
        <f>O543+Tabla2[[#This Row],[P - Horas]]</f>
        <v>40564.828437700337</v>
      </c>
    </row>
    <row r="544" spans="1:16" x14ac:dyDescent="0.25">
      <c r="A544">
        <v>1000017258</v>
      </c>
      <c r="B544" s="2">
        <v>40557</v>
      </c>
      <c r="C544" s="2">
        <f t="shared" si="32"/>
        <v>40557.625</v>
      </c>
      <c r="D544">
        <v>3866</v>
      </c>
      <c r="E544">
        <v>3866</v>
      </c>
      <c r="F544" t="s">
        <v>16</v>
      </c>
      <c r="G544" t="s">
        <v>23</v>
      </c>
      <c r="H544" s="1" cm="1">
        <f t="array" ref="H544">_xlfn.IFS(F544="Figurado",E544/2600,F544="Mallas",E544/800,F544="Materia Prima",E544*0)/24</f>
        <v>0.20135416666666664</v>
      </c>
      <c r="I544" s="2">
        <f t="shared" si="33"/>
        <v>40558.625</v>
      </c>
      <c r="J544" s="3">
        <f t="shared" si="34"/>
        <v>40557.826354166667</v>
      </c>
      <c r="K544" t="b">
        <f t="shared" si="35"/>
        <v>1</v>
      </c>
      <c r="L544" cm="1">
        <f t="array" ref="L544">SUMPRODUCT((Tabla2[[#This Row],[P - Horas]]&lt;Tabla2[P - Horas])*1,(Tabla2[[#This Row],[Columna1]]=Tabla2[Columna1])*1)+1</f>
        <v>2</v>
      </c>
      <c r="N544">
        <f>_xlfn.RANK.EQ(Tabla2[[#This Row],[Columna1]],Tabla2[Columna1],1)</f>
        <v>498</v>
      </c>
      <c r="O544" s="3">
        <f>MAX(P543,Tabla2[[#This Row],[Columna1]])</f>
        <v>40564.828437700337</v>
      </c>
      <c r="P544" s="3">
        <f>O544+Tabla2[[#This Row],[P - Horas]]</f>
        <v>40565.029791867004</v>
      </c>
    </row>
    <row r="545" spans="1:16" x14ac:dyDescent="0.25">
      <c r="A545">
        <v>1000017251</v>
      </c>
      <c r="B545" s="2">
        <v>40557</v>
      </c>
      <c r="C545" s="2">
        <f t="shared" si="32"/>
        <v>40557.625</v>
      </c>
      <c r="D545">
        <v>140</v>
      </c>
      <c r="E545">
        <v>8033.2</v>
      </c>
      <c r="F545" t="s">
        <v>16</v>
      </c>
      <c r="G545" t="s">
        <v>25</v>
      </c>
      <c r="H545" s="1" cm="1">
        <f t="array" ref="H545">_xlfn.IFS(F545="Figurado",E545/2600,F545="Mallas",E545/800,F545="Materia Prima",E545*0)/24</f>
        <v>0.4183958333333333</v>
      </c>
      <c r="I545" s="2">
        <f t="shared" si="33"/>
        <v>40558.625</v>
      </c>
      <c r="J545" s="3">
        <f t="shared" si="34"/>
        <v>40558.043395833331</v>
      </c>
      <c r="K545" t="b">
        <f t="shared" si="35"/>
        <v>1</v>
      </c>
      <c r="L545" cm="1">
        <f t="array" ref="L545">SUMPRODUCT((Tabla2[[#This Row],[P - Horas]]&lt;Tabla2[P - Horas])*1,(Tabla2[[#This Row],[Columna1]]=Tabla2[Columna1])*1)+1</f>
        <v>1</v>
      </c>
      <c r="N545">
        <f>_xlfn.RANK.EQ(Tabla2[[#This Row],[Columna1]],Tabla2[Columna1],1)</f>
        <v>498</v>
      </c>
      <c r="O545" s="3">
        <f>MAX(P544,Tabla2[[#This Row],[Columna1]])</f>
        <v>40565.029791867004</v>
      </c>
      <c r="P545" s="3">
        <f>O545+Tabla2[[#This Row],[P - Horas]]</f>
        <v>40565.448187700335</v>
      </c>
    </row>
    <row r="546" spans="1:16" x14ac:dyDescent="0.25">
      <c r="A546">
        <v>1000017271</v>
      </c>
      <c r="B546" s="2">
        <v>40558</v>
      </c>
      <c r="C546" s="2">
        <f t="shared" si="32"/>
        <v>40558.625</v>
      </c>
      <c r="D546">
        <v>144</v>
      </c>
      <c r="E546">
        <v>144</v>
      </c>
      <c r="F546" t="s">
        <v>10</v>
      </c>
      <c r="G546" t="s">
        <v>15</v>
      </c>
      <c r="H546" s="1" cm="1">
        <f t="array" ref="H546">_xlfn.IFS(F546="Figurado",E546/2600,F546="Mallas",E546/800,F546="Materia Prima",E546*0)/24</f>
        <v>0</v>
      </c>
      <c r="I546" s="2">
        <f t="shared" si="33"/>
        <v>40560.625</v>
      </c>
      <c r="J546" s="3">
        <f t="shared" si="34"/>
        <v>40558.625</v>
      </c>
      <c r="K546" t="b">
        <f t="shared" si="35"/>
        <v>1</v>
      </c>
      <c r="L546" cm="1">
        <f t="array" ref="L546">SUMPRODUCT((Tabla2[[#This Row],[P - Horas]]&lt;Tabla2[P - Horas])*1,(Tabla2[[#This Row],[Columna1]]=Tabla2[Columna1])*1)+1</f>
        <v>32</v>
      </c>
      <c r="N546">
        <f>_xlfn.RANK.EQ(Tabla2[[#This Row],[Columna1]],Tabla2[Columna1],1)</f>
        <v>545</v>
      </c>
      <c r="O546" s="3">
        <f>MAX(P545,Tabla2[[#This Row],[Columna1]])</f>
        <v>40565.448187700335</v>
      </c>
      <c r="P546" s="3">
        <f>O546+Tabla2[[#This Row],[P - Horas]]</f>
        <v>40565.448187700335</v>
      </c>
    </row>
    <row r="547" spans="1:16" x14ac:dyDescent="0.25">
      <c r="A547">
        <v>1000017271</v>
      </c>
      <c r="B547" s="2">
        <v>40558</v>
      </c>
      <c r="C547" s="2">
        <f t="shared" si="32"/>
        <v>40558.625</v>
      </c>
      <c r="D547">
        <v>96</v>
      </c>
      <c r="E547">
        <v>96</v>
      </c>
      <c r="F547" t="s">
        <v>10</v>
      </c>
      <c r="G547" t="s">
        <v>46</v>
      </c>
      <c r="H547" s="1" cm="1">
        <f t="array" ref="H547">_xlfn.IFS(F547="Figurado",E547/2600,F547="Mallas",E547/800,F547="Materia Prima",E547*0)/24</f>
        <v>0</v>
      </c>
      <c r="I547" s="2">
        <f t="shared" si="33"/>
        <v>40560.625</v>
      </c>
      <c r="J547" s="3">
        <f t="shared" si="34"/>
        <v>40558.625</v>
      </c>
      <c r="K547" t="b">
        <f t="shared" si="35"/>
        <v>1</v>
      </c>
      <c r="L547" cm="1">
        <f t="array" ref="L547">SUMPRODUCT((Tabla2[[#This Row],[P - Horas]]&lt;Tabla2[P - Horas])*1,(Tabla2[[#This Row],[Columna1]]=Tabla2[Columna1])*1)+1</f>
        <v>32</v>
      </c>
      <c r="N547">
        <f>_xlfn.RANK.EQ(Tabla2[[#This Row],[Columna1]],Tabla2[Columna1],1)</f>
        <v>545</v>
      </c>
      <c r="O547" s="3">
        <f>MAX(P546,Tabla2[[#This Row],[Columna1]])</f>
        <v>40565.448187700335</v>
      </c>
      <c r="P547" s="3">
        <f>O547+Tabla2[[#This Row],[P - Horas]]</f>
        <v>40565.448187700335</v>
      </c>
    </row>
    <row r="548" spans="1:16" x14ac:dyDescent="0.25">
      <c r="A548">
        <v>1000017277</v>
      </c>
      <c r="B548" s="2">
        <v>40558</v>
      </c>
      <c r="C548" s="2">
        <f t="shared" si="32"/>
        <v>40558.625</v>
      </c>
      <c r="D548">
        <v>67.2</v>
      </c>
      <c r="E548">
        <v>67.2</v>
      </c>
      <c r="F548" t="s">
        <v>10</v>
      </c>
      <c r="G548" t="s">
        <v>22</v>
      </c>
      <c r="H548" s="1" cm="1">
        <f t="array" ref="H548">_xlfn.IFS(F548="Figurado",E548/2600,F548="Mallas",E548/800,F548="Materia Prima",E548*0)/24</f>
        <v>0</v>
      </c>
      <c r="I548" s="2">
        <f t="shared" si="33"/>
        <v>40560.625</v>
      </c>
      <c r="J548" s="3">
        <f t="shared" si="34"/>
        <v>40558.625</v>
      </c>
      <c r="K548" t="b">
        <f t="shared" si="35"/>
        <v>1</v>
      </c>
      <c r="L548" cm="1">
        <f t="array" ref="L548">SUMPRODUCT((Tabla2[[#This Row],[P - Horas]]&lt;Tabla2[P - Horas])*1,(Tabla2[[#This Row],[Columna1]]=Tabla2[Columna1])*1)+1</f>
        <v>32</v>
      </c>
      <c r="N548">
        <f>_xlfn.RANK.EQ(Tabla2[[#This Row],[Columna1]],Tabla2[Columna1],1)</f>
        <v>545</v>
      </c>
      <c r="O548" s="3">
        <f>MAX(P547,Tabla2[[#This Row],[Columna1]])</f>
        <v>40565.448187700335</v>
      </c>
      <c r="P548" s="3">
        <f>O548+Tabla2[[#This Row],[P - Horas]]</f>
        <v>40565.448187700335</v>
      </c>
    </row>
    <row r="549" spans="1:16" x14ac:dyDescent="0.25">
      <c r="A549">
        <v>1000017277</v>
      </c>
      <c r="B549" s="2">
        <v>40558</v>
      </c>
      <c r="C549" s="2">
        <f t="shared" si="32"/>
        <v>40558.625</v>
      </c>
      <c r="D549">
        <v>240</v>
      </c>
      <c r="E549">
        <v>240</v>
      </c>
      <c r="F549" t="s">
        <v>10</v>
      </c>
      <c r="G549" t="s">
        <v>15</v>
      </c>
      <c r="H549" s="1" cm="1">
        <f t="array" ref="H549">_xlfn.IFS(F549="Figurado",E549/2600,F549="Mallas",E549/800,F549="Materia Prima",E549*0)/24</f>
        <v>0</v>
      </c>
      <c r="I549" s="2">
        <f t="shared" si="33"/>
        <v>40560.625</v>
      </c>
      <c r="J549" s="3">
        <f t="shared" si="34"/>
        <v>40558.625</v>
      </c>
      <c r="K549" t="b">
        <f t="shared" si="35"/>
        <v>1</v>
      </c>
      <c r="L549" cm="1">
        <f t="array" ref="L549">SUMPRODUCT((Tabla2[[#This Row],[P - Horas]]&lt;Tabla2[P - Horas])*1,(Tabla2[[#This Row],[Columna1]]=Tabla2[Columna1])*1)+1</f>
        <v>32</v>
      </c>
      <c r="N549">
        <f>_xlfn.RANK.EQ(Tabla2[[#This Row],[Columna1]],Tabla2[Columna1],1)</f>
        <v>545</v>
      </c>
      <c r="O549" s="3">
        <f>MAX(P548,Tabla2[[#This Row],[Columna1]])</f>
        <v>40565.448187700335</v>
      </c>
      <c r="P549" s="3">
        <f>O549+Tabla2[[#This Row],[P - Horas]]</f>
        <v>40565.448187700335</v>
      </c>
    </row>
    <row r="550" spans="1:16" x14ac:dyDescent="0.25">
      <c r="A550">
        <v>1000017280</v>
      </c>
      <c r="B550" s="2">
        <v>40558</v>
      </c>
      <c r="C550" s="2">
        <f t="shared" si="32"/>
        <v>40558.625</v>
      </c>
      <c r="D550">
        <v>1123.2</v>
      </c>
      <c r="E550">
        <v>1123.2</v>
      </c>
      <c r="F550" t="s">
        <v>10</v>
      </c>
      <c r="G550" t="s">
        <v>27</v>
      </c>
      <c r="H550" s="1" cm="1">
        <f t="array" ref="H550">_xlfn.IFS(F550="Figurado",E550/2600,F550="Mallas",E550/800,F550="Materia Prima",E550*0)/24</f>
        <v>0</v>
      </c>
      <c r="I550" s="2">
        <f t="shared" si="33"/>
        <v>40560.625</v>
      </c>
      <c r="J550" s="3">
        <f t="shared" si="34"/>
        <v>40558.625</v>
      </c>
      <c r="K550" t="b">
        <f t="shared" si="35"/>
        <v>1</v>
      </c>
      <c r="L550" cm="1">
        <f t="array" ref="L550">SUMPRODUCT((Tabla2[[#This Row],[P - Horas]]&lt;Tabla2[P - Horas])*1,(Tabla2[[#This Row],[Columna1]]=Tabla2[Columna1])*1)+1</f>
        <v>32</v>
      </c>
      <c r="N550">
        <f>_xlfn.RANK.EQ(Tabla2[[#This Row],[Columna1]],Tabla2[Columna1],1)</f>
        <v>545</v>
      </c>
      <c r="O550" s="3">
        <f>MAX(P549,Tabla2[[#This Row],[Columna1]])</f>
        <v>40565.448187700335</v>
      </c>
      <c r="P550" s="3">
        <f>O550+Tabla2[[#This Row],[P - Horas]]</f>
        <v>40565.448187700335</v>
      </c>
    </row>
    <row r="551" spans="1:16" x14ac:dyDescent="0.25">
      <c r="A551">
        <v>1000017279</v>
      </c>
      <c r="B551" s="2">
        <v>40558</v>
      </c>
      <c r="C551" s="2">
        <f t="shared" si="32"/>
        <v>40558.625</v>
      </c>
      <c r="D551">
        <v>4368</v>
      </c>
      <c r="E551">
        <v>4368</v>
      </c>
      <c r="F551" t="s">
        <v>10</v>
      </c>
      <c r="G551" t="s">
        <v>46</v>
      </c>
      <c r="H551" s="1" cm="1">
        <f t="array" ref="H551">_xlfn.IFS(F551="Figurado",E551/2600,F551="Mallas",E551/800,F551="Materia Prima",E551*0)/24</f>
        <v>0</v>
      </c>
      <c r="I551" s="2">
        <f t="shared" si="33"/>
        <v>40560.625</v>
      </c>
      <c r="J551" s="3">
        <f t="shared" si="34"/>
        <v>40558.625</v>
      </c>
      <c r="K551" t="b">
        <f t="shared" si="35"/>
        <v>1</v>
      </c>
      <c r="L551" cm="1">
        <f t="array" ref="L551">SUMPRODUCT((Tabla2[[#This Row],[P - Horas]]&lt;Tabla2[P - Horas])*1,(Tabla2[[#This Row],[Columna1]]=Tabla2[Columna1])*1)+1</f>
        <v>32</v>
      </c>
      <c r="N551">
        <f>_xlfn.RANK.EQ(Tabla2[[#This Row],[Columna1]],Tabla2[Columna1],1)</f>
        <v>545</v>
      </c>
      <c r="O551" s="3">
        <f>MAX(P550,Tabla2[[#This Row],[Columna1]])</f>
        <v>40565.448187700335</v>
      </c>
      <c r="P551" s="3">
        <f>O551+Tabla2[[#This Row],[P - Horas]]</f>
        <v>40565.448187700335</v>
      </c>
    </row>
    <row r="552" spans="1:16" x14ac:dyDescent="0.25">
      <c r="A552">
        <v>1000017281</v>
      </c>
      <c r="B552" s="2">
        <v>40558</v>
      </c>
      <c r="C552" s="2">
        <f t="shared" si="32"/>
        <v>40558.625</v>
      </c>
      <c r="D552">
        <v>220.3</v>
      </c>
      <c r="E552">
        <v>220.3</v>
      </c>
      <c r="F552" t="s">
        <v>10</v>
      </c>
      <c r="G552" t="s">
        <v>12</v>
      </c>
      <c r="H552" s="1" cm="1">
        <f t="array" ref="H552">_xlfn.IFS(F552="Figurado",E552/2600,F552="Mallas",E552/800,F552="Materia Prima",E552*0)/24</f>
        <v>0</v>
      </c>
      <c r="I552" s="2">
        <f t="shared" si="33"/>
        <v>40560.625</v>
      </c>
      <c r="J552" s="3">
        <f t="shared" si="34"/>
        <v>40558.625</v>
      </c>
      <c r="K552" t="b">
        <f t="shared" si="35"/>
        <v>1</v>
      </c>
      <c r="L552" cm="1">
        <f t="array" ref="L552">SUMPRODUCT((Tabla2[[#This Row],[P - Horas]]&lt;Tabla2[P - Horas])*1,(Tabla2[[#This Row],[Columna1]]=Tabla2[Columna1])*1)+1</f>
        <v>32</v>
      </c>
      <c r="N552">
        <f>_xlfn.RANK.EQ(Tabla2[[#This Row],[Columna1]],Tabla2[Columna1],1)</f>
        <v>545</v>
      </c>
      <c r="O552" s="3">
        <f>MAX(P551,Tabla2[[#This Row],[Columna1]])</f>
        <v>40565.448187700335</v>
      </c>
      <c r="P552" s="3">
        <f>O552+Tabla2[[#This Row],[P - Horas]]</f>
        <v>40565.448187700335</v>
      </c>
    </row>
    <row r="553" spans="1:16" x14ac:dyDescent="0.25">
      <c r="A553">
        <v>1000017281</v>
      </c>
      <c r="B553" s="2">
        <v>40558</v>
      </c>
      <c r="C553" s="2">
        <f t="shared" si="32"/>
        <v>40558.625</v>
      </c>
      <c r="D553">
        <v>720</v>
      </c>
      <c r="E553">
        <v>720</v>
      </c>
      <c r="F553" t="s">
        <v>10</v>
      </c>
      <c r="G553" t="s">
        <v>46</v>
      </c>
      <c r="H553" s="1" cm="1">
        <f t="array" ref="H553">_xlfn.IFS(F553="Figurado",E553/2600,F553="Mallas",E553/800,F553="Materia Prima",E553*0)/24</f>
        <v>0</v>
      </c>
      <c r="I553" s="2">
        <f t="shared" si="33"/>
        <v>40560.625</v>
      </c>
      <c r="J553" s="3">
        <f t="shared" si="34"/>
        <v>40558.625</v>
      </c>
      <c r="K553" t="b">
        <f t="shared" si="35"/>
        <v>1</v>
      </c>
      <c r="L553" cm="1">
        <f t="array" ref="L553">SUMPRODUCT((Tabla2[[#This Row],[P - Horas]]&lt;Tabla2[P - Horas])*1,(Tabla2[[#This Row],[Columna1]]=Tabla2[Columna1])*1)+1</f>
        <v>32</v>
      </c>
      <c r="N553">
        <f>_xlfn.RANK.EQ(Tabla2[[#This Row],[Columna1]],Tabla2[Columna1],1)</f>
        <v>545</v>
      </c>
      <c r="O553" s="3">
        <f>MAX(P552,Tabla2[[#This Row],[Columna1]])</f>
        <v>40565.448187700335</v>
      </c>
      <c r="P553" s="3">
        <f>O553+Tabla2[[#This Row],[P - Horas]]</f>
        <v>40565.448187700335</v>
      </c>
    </row>
    <row r="554" spans="1:16" x14ac:dyDescent="0.25">
      <c r="A554">
        <v>1000017282</v>
      </c>
      <c r="B554" s="2">
        <v>40558</v>
      </c>
      <c r="C554" s="2">
        <f t="shared" si="32"/>
        <v>40558.625</v>
      </c>
      <c r="D554">
        <v>768</v>
      </c>
      <c r="E554">
        <v>768</v>
      </c>
      <c r="F554" t="s">
        <v>10</v>
      </c>
      <c r="G554" t="s">
        <v>46</v>
      </c>
      <c r="H554" s="1" cm="1">
        <f t="array" ref="H554">_xlfn.IFS(F554="Figurado",E554/2600,F554="Mallas",E554/800,F554="Materia Prima",E554*0)/24</f>
        <v>0</v>
      </c>
      <c r="I554" s="2">
        <f t="shared" si="33"/>
        <v>40560.625</v>
      </c>
      <c r="J554" s="3">
        <f t="shared" si="34"/>
        <v>40558.625</v>
      </c>
      <c r="K554" t="b">
        <f t="shared" si="35"/>
        <v>1</v>
      </c>
      <c r="L554" cm="1">
        <f t="array" ref="L554">SUMPRODUCT((Tabla2[[#This Row],[P - Horas]]&lt;Tabla2[P - Horas])*1,(Tabla2[[#This Row],[Columna1]]=Tabla2[Columna1])*1)+1</f>
        <v>32</v>
      </c>
      <c r="N554">
        <f>_xlfn.RANK.EQ(Tabla2[[#This Row],[Columna1]],Tabla2[Columna1],1)</f>
        <v>545</v>
      </c>
      <c r="O554" s="3">
        <f>MAX(P553,Tabla2[[#This Row],[Columna1]])</f>
        <v>40565.448187700335</v>
      </c>
      <c r="P554" s="3">
        <f>O554+Tabla2[[#This Row],[P - Horas]]</f>
        <v>40565.448187700335</v>
      </c>
    </row>
    <row r="555" spans="1:16" x14ac:dyDescent="0.25">
      <c r="A555">
        <v>1000017265</v>
      </c>
      <c r="B555" s="2">
        <v>40558</v>
      </c>
      <c r="C555" s="2">
        <f t="shared" si="32"/>
        <v>40558.625</v>
      </c>
      <c r="D555">
        <v>1500</v>
      </c>
      <c r="E555">
        <v>1500</v>
      </c>
      <c r="F555" t="s">
        <v>10</v>
      </c>
      <c r="G555" t="s">
        <v>20</v>
      </c>
      <c r="H555" s="1" cm="1">
        <f t="array" ref="H555">_xlfn.IFS(F555="Figurado",E555/2600,F555="Mallas",E555/800,F555="Materia Prima",E555*0)/24</f>
        <v>0</v>
      </c>
      <c r="I555" s="2">
        <f t="shared" si="33"/>
        <v>40560.625</v>
      </c>
      <c r="J555" s="3">
        <f t="shared" si="34"/>
        <v>40558.625</v>
      </c>
      <c r="K555" t="b">
        <f t="shared" si="35"/>
        <v>1</v>
      </c>
      <c r="L555" cm="1">
        <f t="array" ref="L555">SUMPRODUCT((Tabla2[[#This Row],[P - Horas]]&lt;Tabla2[P - Horas])*1,(Tabla2[[#This Row],[Columna1]]=Tabla2[Columna1])*1)+1</f>
        <v>32</v>
      </c>
      <c r="N555">
        <f>_xlfn.RANK.EQ(Tabla2[[#This Row],[Columna1]],Tabla2[Columna1],1)</f>
        <v>545</v>
      </c>
      <c r="O555" s="3">
        <f>MAX(P554,Tabla2[[#This Row],[Columna1]])</f>
        <v>40565.448187700335</v>
      </c>
      <c r="P555" s="3">
        <f>O555+Tabla2[[#This Row],[P - Horas]]</f>
        <v>40565.448187700335</v>
      </c>
    </row>
    <row r="556" spans="1:16" x14ac:dyDescent="0.25">
      <c r="A556">
        <v>1000017276</v>
      </c>
      <c r="B556" s="2">
        <v>40558</v>
      </c>
      <c r="C556" s="2">
        <f t="shared" si="32"/>
        <v>40558.625</v>
      </c>
      <c r="D556">
        <v>16</v>
      </c>
      <c r="E556">
        <v>16</v>
      </c>
      <c r="F556" t="s">
        <v>5</v>
      </c>
      <c r="G556" t="s">
        <v>14</v>
      </c>
      <c r="H556" s="1" cm="1">
        <f t="array" ref="H556">_xlfn.IFS(F556="Figurado",E556/2600,F556="Mallas",E556/800,F556="Materia Prima",E556*0)/24</f>
        <v>2.5641025641025641E-4</v>
      </c>
      <c r="I556" s="2">
        <f t="shared" si="33"/>
        <v>40560.625</v>
      </c>
      <c r="J556" s="3">
        <f t="shared" si="34"/>
        <v>40558.625256410254</v>
      </c>
      <c r="K556" t="b">
        <f t="shared" si="35"/>
        <v>1</v>
      </c>
      <c r="L556" cm="1">
        <f t="array" ref="L556">SUMPRODUCT((Tabla2[[#This Row],[P - Horas]]&lt;Tabla2[P - Horas])*1,(Tabla2[[#This Row],[Columna1]]=Tabla2[Columna1])*1)+1</f>
        <v>31</v>
      </c>
      <c r="N556">
        <f>_xlfn.RANK.EQ(Tabla2[[#This Row],[Columna1]],Tabla2[Columna1],1)</f>
        <v>545</v>
      </c>
      <c r="O556" s="3">
        <f>MAX(P555,Tabla2[[#This Row],[Columna1]])</f>
        <v>40565.448187700335</v>
      </c>
      <c r="P556" s="3">
        <f>O556+Tabla2[[#This Row],[P - Horas]]</f>
        <v>40565.448444110589</v>
      </c>
    </row>
    <row r="557" spans="1:16" x14ac:dyDescent="0.25">
      <c r="A557">
        <v>1000017275</v>
      </c>
      <c r="B557" s="2">
        <v>40558</v>
      </c>
      <c r="C557" s="2">
        <f t="shared" si="32"/>
        <v>40558.625</v>
      </c>
      <c r="D557">
        <v>79.599999999999994</v>
      </c>
      <c r="E557">
        <v>79.599999999999994</v>
      </c>
      <c r="F557" t="s">
        <v>5</v>
      </c>
      <c r="G557" t="s">
        <v>6</v>
      </c>
      <c r="H557" s="1" cm="1">
        <f t="array" ref="H557">_xlfn.IFS(F557="Figurado",E557/2600,F557="Mallas",E557/800,F557="Materia Prima",E557*0)/24</f>
        <v>1.2756410256410256E-3</v>
      </c>
      <c r="I557" s="2">
        <f t="shared" si="33"/>
        <v>40560.625</v>
      </c>
      <c r="J557" s="3">
        <f t="shared" si="34"/>
        <v>40558.626275641029</v>
      </c>
      <c r="K557" t="b">
        <f t="shared" si="35"/>
        <v>1</v>
      </c>
      <c r="L557" cm="1">
        <f t="array" ref="L557">SUMPRODUCT((Tabla2[[#This Row],[P - Horas]]&lt;Tabla2[P - Horas])*1,(Tabla2[[#This Row],[Columna1]]=Tabla2[Columna1])*1)+1</f>
        <v>30</v>
      </c>
      <c r="N557">
        <f>_xlfn.RANK.EQ(Tabla2[[#This Row],[Columna1]],Tabla2[Columna1],1)</f>
        <v>545</v>
      </c>
      <c r="O557" s="3">
        <f>MAX(P556,Tabla2[[#This Row],[Columna1]])</f>
        <v>40565.448444110589</v>
      </c>
      <c r="P557" s="3">
        <f>O557+Tabla2[[#This Row],[P - Horas]]</f>
        <v>40565.449719751618</v>
      </c>
    </row>
    <row r="558" spans="1:16" x14ac:dyDescent="0.25">
      <c r="A558">
        <v>1000017275</v>
      </c>
      <c r="B558" s="2">
        <v>40558</v>
      </c>
      <c r="C558" s="2">
        <f t="shared" si="32"/>
        <v>40558.625</v>
      </c>
      <c r="D558">
        <v>81</v>
      </c>
      <c r="E558">
        <v>81</v>
      </c>
      <c r="F558" t="s">
        <v>5</v>
      </c>
      <c r="G558" t="s">
        <v>7</v>
      </c>
      <c r="H558" s="1" cm="1">
        <f t="array" ref="H558">_xlfn.IFS(F558="Figurado",E558/2600,F558="Mallas",E558/800,F558="Materia Prima",E558*0)/24</f>
        <v>1.2980769230769231E-3</v>
      </c>
      <c r="I558" s="2">
        <f t="shared" si="33"/>
        <v>40560.625</v>
      </c>
      <c r="J558" s="3">
        <f t="shared" si="34"/>
        <v>40558.626298076924</v>
      </c>
      <c r="K558" t="b">
        <f t="shared" si="35"/>
        <v>1</v>
      </c>
      <c r="L558" cm="1">
        <f t="array" ref="L558">SUMPRODUCT((Tabla2[[#This Row],[P - Horas]]&lt;Tabla2[P - Horas])*1,(Tabla2[[#This Row],[Columna1]]=Tabla2[Columna1])*1)+1</f>
        <v>29</v>
      </c>
      <c r="N558">
        <f>_xlfn.RANK.EQ(Tabla2[[#This Row],[Columna1]],Tabla2[Columna1],1)</f>
        <v>545</v>
      </c>
      <c r="O558" s="3">
        <f>MAX(P557,Tabla2[[#This Row],[Columna1]])</f>
        <v>40565.449719751618</v>
      </c>
      <c r="P558" s="3">
        <f>O558+Tabla2[[#This Row],[P - Horas]]</f>
        <v>40565.451017828542</v>
      </c>
    </row>
    <row r="559" spans="1:16" x14ac:dyDescent="0.25">
      <c r="A559">
        <v>1000017276</v>
      </c>
      <c r="B559" s="2">
        <v>40558</v>
      </c>
      <c r="C559" s="2">
        <f t="shared" si="32"/>
        <v>40558.625</v>
      </c>
      <c r="D559">
        <v>105.5</v>
      </c>
      <c r="E559">
        <v>105.5</v>
      </c>
      <c r="F559" t="s">
        <v>5</v>
      </c>
      <c r="G559" t="s">
        <v>6</v>
      </c>
      <c r="H559" s="1" cm="1">
        <f t="array" ref="H559">_xlfn.IFS(F559="Figurado",E559/2600,F559="Mallas",E559/800,F559="Materia Prima",E559*0)/24</f>
        <v>1.6907051282051284E-3</v>
      </c>
      <c r="I559" s="2">
        <f t="shared" si="33"/>
        <v>40560.625</v>
      </c>
      <c r="J559" s="3">
        <f t="shared" si="34"/>
        <v>40558.626690705125</v>
      </c>
      <c r="K559" t="b">
        <f t="shared" si="35"/>
        <v>1</v>
      </c>
      <c r="L559" cm="1">
        <f t="array" ref="L559">SUMPRODUCT((Tabla2[[#This Row],[P - Horas]]&lt;Tabla2[P - Horas])*1,(Tabla2[[#This Row],[Columna1]]=Tabla2[Columna1])*1)+1</f>
        <v>28</v>
      </c>
      <c r="N559">
        <f>_xlfn.RANK.EQ(Tabla2[[#This Row],[Columna1]],Tabla2[Columna1],1)</f>
        <v>545</v>
      </c>
      <c r="O559" s="3">
        <f>MAX(P558,Tabla2[[#This Row],[Columna1]])</f>
        <v>40565.451017828542</v>
      </c>
      <c r="P559" s="3">
        <f>O559+Tabla2[[#This Row],[P - Horas]]</f>
        <v>40565.452708533667</v>
      </c>
    </row>
    <row r="560" spans="1:16" x14ac:dyDescent="0.25">
      <c r="A560">
        <v>1000017269</v>
      </c>
      <c r="B560" s="2">
        <v>40558</v>
      </c>
      <c r="C560" s="2">
        <f t="shared" si="32"/>
        <v>40558.625</v>
      </c>
      <c r="D560">
        <v>112.7</v>
      </c>
      <c r="E560">
        <v>112.7</v>
      </c>
      <c r="F560" t="s">
        <v>5</v>
      </c>
      <c r="G560" t="s">
        <v>26</v>
      </c>
      <c r="H560" s="1" cm="1">
        <f t="array" ref="H560">_xlfn.IFS(F560="Figurado",E560/2600,F560="Mallas",E560/800,F560="Materia Prima",E560*0)/24</f>
        <v>1.8060897435897437E-3</v>
      </c>
      <c r="I560" s="2">
        <f t="shared" si="33"/>
        <v>40560.625</v>
      </c>
      <c r="J560" s="3">
        <f t="shared" si="34"/>
        <v>40558.626806089742</v>
      </c>
      <c r="K560" t="b">
        <f t="shared" si="35"/>
        <v>1</v>
      </c>
      <c r="L560" cm="1">
        <f t="array" ref="L560">SUMPRODUCT((Tabla2[[#This Row],[P - Horas]]&lt;Tabla2[P - Horas])*1,(Tabla2[[#This Row],[Columna1]]=Tabla2[Columna1])*1)+1</f>
        <v>27</v>
      </c>
      <c r="N560">
        <f>_xlfn.RANK.EQ(Tabla2[[#This Row],[Columna1]],Tabla2[Columna1],1)</f>
        <v>545</v>
      </c>
      <c r="O560" s="3">
        <f>MAX(P559,Tabla2[[#This Row],[Columna1]])</f>
        <v>40565.452708533667</v>
      </c>
      <c r="P560" s="3">
        <f>O560+Tabla2[[#This Row],[P - Horas]]</f>
        <v>40565.454514623409</v>
      </c>
    </row>
    <row r="561" spans="1:16" x14ac:dyDescent="0.25">
      <c r="A561">
        <v>1000017276</v>
      </c>
      <c r="B561" s="2">
        <v>40558</v>
      </c>
      <c r="C561" s="2">
        <f t="shared" si="32"/>
        <v>40558.625</v>
      </c>
      <c r="D561">
        <v>233.6</v>
      </c>
      <c r="E561">
        <v>233.6</v>
      </c>
      <c r="F561" t="s">
        <v>5</v>
      </c>
      <c r="G561" t="s">
        <v>26</v>
      </c>
      <c r="H561" s="1" cm="1">
        <f t="array" ref="H561">_xlfn.IFS(F561="Figurado",E561/2600,F561="Mallas",E561/800,F561="Materia Prima",E561*0)/24</f>
        <v>3.7435897435897435E-3</v>
      </c>
      <c r="I561" s="2">
        <f t="shared" si="33"/>
        <v>40560.625</v>
      </c>
      <c r="J561" s="3">
        <f t="shared" si="34"/>
        <v>40558.628743589747</v>
      </c>
      <c r="K561" t="b">
        <f t="shared" si="35"/>
        <v>1</v>
      </c>
      <c r="L561" cm="1">
        <f t="array" ref="L561">SUMPRODUCT((Tabla2[[#This Row],[P - Horas]]&lt;Tabla2[P - Horas])*1,(Tabla2[[#This Row],[Columna1]]=Tabla2[Columna1])*1)+1</f>
        <v>26</v>
      </c>
      <c r="N561">
        <f>_xlfn.RANK.EQ(Tabla2[[#This Row],[Columna1]],Tabla2[Columna1],1)</f>
        <v>545</v>
      </c>
      <c r="O561" s="3">
        <f>MAX(P560,Tabla2[[#This Row],[Columna1]])</f>
        <v>40565.454514623409</v>
      </c>
      <c r="P561" s="3">
        <f>O561+Tabla2[[#This Row],[P - Horas]]</f>
        <v>40565.458258213155</v>
      </c>
    </row>
    <row r="562" spans="1:16" x14ac:dyDescent="0.25">
      <c r="A562">
        <v>1000017271</v>
      </c>
      <c r="B562" s="2">
        <v>40558</v>
      </c>
      <c r="C562" s="2">
        <f t="shared" si="32"/>
        <v>40558.625</v>
      </c>
      <c r="D562">
        <v>253.8</v>
      </c>
      <c r="E562">
        <v>253.8</v>
      </c>
      <c r="F562" t="s">
        <v>5</v>
      </c>
      <c r="G562" t="s">
        <v>14</v>
      </c>
      <c r="H562" s="1" cm="1">
        <f t="array" ref="H562">_xlfn.IFS(F562="Figurado",E562/2600,F562="Mallas",E562/800,F562="Materia Prima",E562*0)/24</f>
        <v>4.0673076923076921E-3</v>
      </c>
      <c r="I562" s="2">
        <f t="shared" si="33"/>
        <v>40560.625</v>
      </c>
      <c r="J562" s="3">
        <f t="shared" si="34"/>
        <v>40558.629067307695</v>
      </c>
      <c r="K562" t="b">
        <f t="shared" si="35"/>
        <v>1</v>
      </c>
      <c r="L562" cm="1">
        <f t="array" ref="L562">SUMPRODUCT((Tabla2[[#This Row],[P - Horas]]&lt;Tabla2[P - Horas])*1,(Tabla2[[#This Row],[Columna1]]=Tabla2[Columna1])*1)+1</f>
        <v>25</v>
      </c>
      <c r="N562">
        <f>_xlfn.RANK.EQ(Tabla2[[#This Row],[Columna1]],Tabla2[Columna1],1)</f>
        <v>545</v>
      </c>
      <c r="O562" s="3">
        <f>MAX(P561,Tabla2[[#This Row],[Columna1]])</f>
        <v>40565.458258213155</v>
      </c>
      <c r="P562" s="3">
        <f>O562+Tabla2[[#This Row],[P - Horas]]</f>
        <v>40565.46232552085</v>
      </c>
    </row>
    <row r="563" spans="1:16" x14ac:dyDescent="0.25">
      <c r="A563">
        <v>1000017272</v>
      </c>
      <c r="B563" s="2">
        <v>40558</v>
      </c>
      <c r="C563" s="2">
        <f t="shared" si="32"/>
        <v>40558.625</v>
      </c>
      <c r="D563">
        <v>293.8</v>
      </c>
      <c r="E563">
        <v>293.8</v>
      </c>
      <c r="F563" t="s">
        <v>5</v>
      </c>
      <c r="G563" t="s">
        <v>8</v>
      </c>
      <c r="H563" s="1" cm="1">
        <f t="array" ref="H563">_xlfn.IFS(F563="Figurado",E563/2600,F563="Mallas",E563/800,F563="Materia Prima",E563*0)/24</f>
        <v>4.7083333333333335E-3</v>
      </c>
      <c r="I563" s="2">
        <f t="shared" si="33"/>
        <v>40560.625</v>
      </c>
      <c r="J563" s="3">
        <f t="shared" si="34"/>
        <v>40558.629708333334</v>
      </c>
      <c r="K563" t="b">
        <f t="shared" si="35"/>
        <v>1</v>
      </c>
      <c r="L563" cm="1">
        <f t="array" ref="L563">SUMPRODUCT((Tabla2[[#This Row],[P - Horas]]&lt;Tabla2[P - Horas])*1,(Tabla2[[#This Row],[Columna1]]=Tabla2[Columna1])*1)+1</f>
        <v>24</v>
      </c>
      <c r="N563">
        <f>_xlfn.RANK.EQ(Tabla2[[#This Row],[Columna1]],Tabla2[Columna1],1)</f>
        <v>545</v>
      </c>
      <c r="O563" s="3">
        <f>MAX(P562,Tabla2[[#This Row],[Columna1]])</f>
        <v>40565.46232552085</v>
      </c>
      <c r="P563" s="3">
        <f>O563+Tabla2[[#This Row],[P - Horas]]</f>
        <v>40565.467033854184</v>
      </c>
    </row>
    <row r="564" spans="1:16" x14ac:dyDescent="0.25">
      <c r="A564">
        <v>1000017275</v>
      </c>
      <c r="B564" s="2">
        <v>40558</v>
      </c>
      <c r="C564" s="2">
        <f t="shared" si="32"/>
        <v>40558.625</v>
      </c>
      <c r="D564">
        <v>315.8</v>
      </c>
      <c r="E564">
        <v>315.8</v>
      </c>
      <c r="F564" t="s">
        <v>5</v>
      </c>
      <c r="G564" t="s">
        <v>13</v>
      </c>
      <c r="H564" s="1" cm="1">
        <f t="array" ref="H564">_xlfn.IFS(F564="Figurado",E564/2600,F564="Mallas",E564/800,F564="Materia Prima",E564*0)/24</f>
        <v>5.0608974358974362E-3</v>
      </c>
      <c r="I564" s="2">
        <f t="shared" si="33"/>
        <v>40560.625</v>
      </c>
      <c r="J564" s="3">
        <f t="shared" si="34"/>
        <v>40558.630060897434</v>
      </c>
      <c r="K564" t="b">
        <f t="shared" si="35"/>
        <v>1</v>
      </c>
      <c r="L564" cm="1">
        <f t="array" ref="L564">SUMPRODUCT((Tabla2[[#This Row],[P - Horas]]&lt;Tabla2[P - Horas])*1,(Tabla2[[#This Row],[Columna1]]=Tabla2[Columna1])*1)+1</f>
        <v>23</v>
      </c>
      <c r="N564">
        <f>_xlfn.RANK.EQ(Tabla2[[#This Row],[Columna1]],Tabla2[Columna1],1)</f>
        <v>545</v>
      </c>
      <c r="O564" s="3">
        <f>MAX(P563,Tabla2[[#This Row],[Columna1]])</f>
        <v>40565.467033854184</v>
      </c>
      <c r="P564" s="3">
        <f>O564+Tabla2[[#This Row],[P - Horas]]</f>
        <v>40565.472094751618</v>
      </c>
    </row>
    <row r="565" spans="1:16" x14ac:dyDescent="0.25">
      <c r="A565">
        <v>1000017277</v>
      </c>
      <c r="B565" s="2">
        <v>40558</v>
      </c>
      <c r="C565" s="2">
        <f t="shared" si="32"/>
        <v>40558.625</v>
      </c>
      <c r="D565">
        <v>400</v>
      </c>
      <c r="E565">
        <v>400</v>
      </c>
      <c r="F565" t="s">
        <v>5</v>
      </c>
      <c r="G565" t="s">
        <v>14</v>
      </c>
      <c r="H565" s="1" cm="1">
        <f t="array" ref="H565">_xlfn.IFS(F565="Figurado",E565/2600,F565="Mallas",E565/800,F565="Materia Prima",E565*0)/24</f>
        <v>6.4102564102564109E-3</v>
      </c>
      <c r="I565" s="2">
        <f t="shared" si="33"/>
        <v>40560.625</v>
      </c>
      <c r="J565" s="3">
        <f t="shared" si="34"/>
        <v>40558.631410256414</v>
      </c>
      <c r="K565" t="b">
        <f t="shared" si="35"/>
        <v>1</v>
      </c>
      <c r="L565" cm="1">
        <f t="array" ref="L565">SUMPRODUCT((Tabla2[[#This Row],[P - Horas]]&lt;Tabla2[P - Horas])*1,(Tabla2[[#This Row],[Columna1]]=Tabla2[Columna1])*1)+1</f>
        <v>22</v>
      </c>
      <c r="N565">
        <f>_xlfn.RANK.EQ(Tabla2[[#This Row],[Columna1]],Tabla2[Columna1],1)</f>
        <v>545</v>
      </c>
      <c r="O565" s="3">
        <f>MAX(P564,Tabla2[[#This Row],[Columna1]])</f>
        <v>40565.472094751618</v>
      </c>
      <c r="P565" s="3">
        <f>O565+Tabla2[[#This Row],[P - Horas]]</f>
        <v>40565.478505008032</v>
      </c>
    </row>
    <row r="566" spans="1:16" x14ac:dyDescent="0.25">
      <c r="A566">
        <v>1000017276</v>
      </c>
      <c r="B566" s="2">
        <v>40558</v>
      </c>
      <c r="C566" s="2">
        <f t="shared" si="32"/>
        <v>40558.625</v>
      </c>
      <c r="D566">
        <v>916.8</v>
      </c>
      <c r="E566">
        <v>916.8</v>
      </c>
      <c r="F566" t="s">
        <v>5</v>
      </c>
      <c r="G566" t="s">
        <v>13</v>
      </c>
      <c r="H566" s="1" cm="1">
        <f t="array" ref="H566">_xlfn.IFS(F566="Figurado",E566/2600,F566="Mallas",E566/800,F566="Materia Prima",E566*0)/24</f>
        <v>1.4692307692307692E-2</v>
      </c>
      <c r="I566" s="2">
        <f t="shared" si="33"/>
        <v>40560.625</v>
      </c>
      <c r="J566" s="3">
        <f t="shared" si="34"/>
        <v>40558.63969230769</v>
      </c>
      <c r="K566" t="b">
        <f t="shared" si="35"/>
        <v>1</v>
      </c>
      <c r="L566" cm="1">
        <f t="array" ref="L566">SUMPRODUCT((Tabla2[[#This Row],[P - Horas]]&lt;Tabla2[P - Horas])*1,(Tabla2[[#This Row],[Columna1]]=Tabla2[Columna1])*1)+1</f>
        <v>21</v>
      </c>
      <c r="N566">
        <f>_xlfn.RANK.EQ(Tabla2[[#This Row],[Columna1]],Tabla2[Columna1],1)</f>
        <v>545</v>
      </c>
      <c r="O566" s="3">
        <f>MAX(P565,Tabla2[[#This Row],[Columna1]])</f>
        <v>40565.478505008032</v>
      </c>
      <c r="P566" s="3">
        <f>O566+Tabla2[[#This Row],[P - Horas]]</f>
        <v>40565.493197315722</v>
      </c>
    </row>
    <row r="567" spans="1:16" x14ac:dyDescent="0.25">
      <c r="A567">
        <v>1000017282</v>
      </c>
      <c r="B567" s="2">
        <v>40558</v>
      </c>
      <c r="C567" s="2">
        <f t="shared" si="32"/>
        <v>40558.625</v>
      </c>
      <c r="D567">
        <v>925.3</v>
      </c>
      <c r="E567">
        <v>925.3</v>
      </c>
      <c r="F567" t="s">
        <v>5</v>
      </c>
      <c r="G567" t="s">
        <v>8</v>
      </c>
      <c r="H567" s="1" cm="1">
        <f t="array" ref="H567">_xlfn.IFS(F567="Figurado",E567/2600,F567="Mallas",E567/800,F567="Materia Prima",E567*0)/24</f>
        <v>1.4828525641025639E-2</v>
      </c>
      <c r="I567" s="2">
        <f t="shared" si="33"/>
        <v>40560.625</v>
      </c>
      <c r="J567" s="3">
        <f t="shared" si="34"/>
        <v>40558.639828525644</v>
      </c>
      <c r="K567" t="b">
        <f t="shared" si="35"/>
        <v>1</v>
      </c>
      <c r="L567" cm="1">
        <f t="array" ref="L567">SUMPRODUCT((Tabla2[[#This Row],[P - Horas]]&lt;Tabla2[P - Horas])*1,(Tabla2[[#This Row],[Columna1]]=Tabla2[Columna1])*1)+1</f>
        <v>20</v>
      </c>
      <c r="N567">
        <f>_xlfn.RANK.EQ(Tabla2[[#This Row],[Columna1]],Tabla2[Columna1],1)</f>
        <v>545</v>
      </c>
      <c r="O567" s="3">
        <f>MAX(P566,Tabla2[[#This Row],[Columna1]])</f>
        <v>40565.493197315722</v>
      </c>
      <c r="P567" s="3">
        <f>O567+Tabla2[[#This Row],[P - Horas]]</f>
        <v>40565.508025841365</v>
      </c>
    </row>
    <row r="568" spans="1:16" x14ac:dyDescent="0.25">
      <c r="A568">
        <v>1000017274</v>
      </c>
      <c r="B568" s="2">
        <v>40558</v>
      </c>
      <c r="C568" s="2">
        <f t="shared" si="32"/>
        <v>40558.625</v>
      </c>
      <c r="D568">
        <v>999.5</v>
      </c>
      <c r="E568">
        <v>999.5</v>
      </c>
      <c r="F568" t="s">
        <v>5</v>
      </c>
      <c r="G568" t="s">
        <v>6</v>
      </c>
      <c r="H568" s="1" cm="1">
        <f t="array" ref="H568">_xlfn.IFS(F568="Figurado",E568/2600,F568="Mallas",E568/800,F568="Materia Prima",E568*0)/24</f>
        <v>1.6017628205128205E-2</v>
      </c>
      <c r="I568" s="2">
        <f t="shared" si="33"/>
        <v>40560.625</v>
      </c>
      <c r="J568" s="3">
        <f t="shared" si="34"/>
        <v>40558.641017628208</v>
      </c>
      <c r="K568" t="b">
        <f t="shared" si="35"/>
        <v>1</v>
      </c>
      <c r="L568" cm="1">
        <f t="array" ref="L568">SUMPRODUCT((Tabla2[[#This Row],[P - Horas]]&lt;Tabla2[P - Horas])*1,(Tabla2[[#This Row],[Columna1]]=Tabla2[Columna1])*1)+1</f>
        <v>19</v>
      </c>
      <c r="N568">
        <f>_xlfn.RANK.EQ(Tabla2[[#This Row],[Columna1]],Tabla2[Columna1],1)</f>
        <v>545</v>
      </c>
      <c r="O568" s="3">
        <f>MAX(P567,Tabla2[[#This Row],[Columna1]])</f>
        <v>40565.508025841365</v>
      </c>
      <c r="P568" s="3">
        <f>O568+Tabla2[[#This Row],[P - Horas]]</f>
        <v>40565.524043469573</v>
      </c>
    </row>
    <row r="569" spans="1:16" x14ac:dyDescent="0.25">
      <c r="A569">
        <v>1000017268</v>
      </c>
      <c r="B569" s="2">
        <v>40558</v>
      </c>
      <c r="C569" s="2">
        <f t="shared" si="32"/>
        <v>40558.625</v>
      </c>
      <c r="D569">
        <v>1177.9000000000001</v>
      </c>
      <c r="E569">
        <v>1177.9000000000001</v>
      </c>
      <c r="F569" t="s">
        <v>5</v>
      </c>
      <c r="G569" t="s">
        <v>13</v>
      </c>
      <c r="H569" s="1" cm="1">
        <f t="array" ref="H569">_xlfn.IFS(F569="Figurado",E569/2600,F569="Mallas",E569/800,F569="Materia Prima",E569*0)/24</f>
        <v>1.8876602564102566E-2</v>
      </c>
      <c r="I569" s="2">
        <f t="shared" si="33"/>
        <v>40560.625</v>
      </c>
      <c r="J569" s="3">
        <f t="shared" si="34"/>
        <v>40558.643876602568</v>
      </c>
      <c r="K569" t="b">
        <f t="shared" si="35"/>
        <v>1</v>
      </c>
      <c r="L569" cm="1">
        <f t="array" ref="L569">SUMPRODUCT((Tabla2[[#This Row],[P - Horas]]&lt;Tabla2[P - Horas])*1,(Tabla2[[#This Row],[Columna1]]=Tabla2[Columna1])*1)+1</f>
        <v>18</v>
      </c>
      <c r="N569">
        <f>_xlfn.RANK.EQ(Tabla2[[#This Row],[Columna1]],Tabla2[Columna1],1)</f>
        <v>545</v>
      </c>
      <c r="O569" s="3">
        <f>MAX(P568,Tabla2[[#This Row],[Columna1]])</f>
        <v>40565.524043469573</v>
      </c>
      <c r="P569" s="3">
        <f>O569+Tabla2[[#This Row],[P - Horas]]</f>
        <v>40565.542920072141</v>
      </c>
    </row>
    <row r="570" spans="1:16" x14ac:dyDescent="0.25">
      <c r="A570">
        <v>1000017261</v>
      </c>
      <c r="B570" s="2">
        <v>40558</v>
      </c>
      <c r="C570" s="2">
        <f t="shared" si="32"/>
        <v>40558.625</v>
      </c>
      <c r="D570">
        <v>1322.5</v>
      </c>
      <c r="E570">
        <v>1322.5</v>
      </c>
      <c r="F570" t="s">
        <v>5</v>
      </c>
      <c r="G570" t="s">
        <v>14</v>
      </c>
      <c r="H570" s="1" cm="1">
        <f t="array" ref="H570">_xlfn.IFS(F570="Figurado",E570/2600,F570="Mallas",E570/800,F570="Materia Prima",E570*0)/24</f>
        <v>2.1193910256410254E-2</v>
      </c>
      <c r="I570" s="2">
        <f t="shared" si="33"/>
        <v>40560.625</v>
      </c>
      <c r="J570" s="3">
        <f t="shared" si="34"/>
        <v>40558.646193910259</v>
      </c>
      <c r="K570" t="b">
        <f t="shared" si="35"/>
        <v>1</v>
      </c>
      <c r="L570" cm="1">
        <f t="array" ref="L570">SUMPRODUCT((Tabla2[[#This Row],[P - Horas]]&lt;Tabla2[P - Horas])*1,(Tabla2[[#This Row],[Columna1]]=Tabla2[Columna1])*1)+1</f>
        <v>17</v>
      </c>
      <c r="N570">
        <f>_xlfn.RANK.EQ(Tabla2[[#This Row],[Columna1]],Tabla2[Columna1],1)</f>
        <v>545</v>
      </c>
      <c r="O570" s="3">
        <f>MAX(P569,Tabla2[[#This Row],[Columna1]])</f>
        <v>40565.542920072141</v>
      </c>
      <c r="P570" s="3">
        <f>O570+Tabla2[[#This Row],[P - Horas]]</f>
        <v>40565.5641139824</v>
      </c>
    </row>
    <row r="571" spans="1:16" x14ac:dyDescent="0.25">
      <c r="A571">
        <v>1000017273</v>
      </c>
      <c r="B571" s="2">
        <v>40558</v>
      </c>
      <c r="C571" s="2">
        <f t="shared" si="32"/>
        <v>40558.625</v>
      </c>
      <c r="D571">
        <v>1438</v>
      </c>
      <c r="E571">
        <v>1438</v>
      </c>
      <c r="F571" t="s">
        <v>5</v>
      </c>
      <c r="G571" t="s">
        <v>6</v>
      </c>
      <c r="H571" s="1" cm="1">
        <f t="array" ref="H571">_xlfn.IFS(F571="Figurado",E571/2600,F571="Mallas",E571/800,F571="Materia Prima",E571*0)/24</f>
        <v>2.3044871794871791E-2</v>
      </c>
      <c r="I571" s="2">
        <f t="shared" si="33"/>
        <v>40560.625</v>
      </c>
      <c r="J571" s="3">
        <f t="shared" si="34"/>
        <v>40558.648044871792</v>
      </c>
      <c r="K571" t="b">
        <f t="shared" si="35"/>
        <v>1</v>
      </c>
      <c r="L571" cm="1">
        <f t="array" ref="L571">SUMPRODUCT((Tabla2[[#This Row],[P - Horas]]&lt;Tabla2[P - Horas])*1,(Tabla2[[#This Row],[Columna1]]=Tabla2[Columna1])*1)+1</f>
        <v>16</v>
      </c>
      <c r="N571">
        <f>_xlfn.RANK.EQ(Tabla2[[#This Row],[Columna1]],Tabla2[Columna1],1)</f>
        <v>545</v>
      </c>
      <c r="O571" s="3">
        <f>MAX(P570,Tabla2[[#This Row],[Columna1]])</f>
        <v>40565.5641139824</v>
      </c>
      <c r="P571" s="3">
        <f>O571+Tabla2[[#This Row],[P - Horas]]</f>
        <v>40565.587158854192</v>
      </c>
    </row>
    <row r="572" spans="1:16" x14ac:dyDescent="0.25">
      <c r="A572">
        <v>1000017275</v>
      </c>
      <c r="B572" s="2">
        <v>40558</v>
      </c>
      <c r="C572" s="2">
        <f t="shared" si="32"/>
        <v>40558.625</v>
      </c>
      <c r="D572">
        <v>1546</v>
      </c>
      <c r="E572">
        <v>1546</v>
      </c>
      <c r="F572" t="s">
        <v>5</v>
      </c>
      <c r="G572" t="s">
        <v>14</v>
      </c>
      <c r="H572" s="1" cm="1">
        <f t="array" ref="H572">_xlfn.IFS(F572="Figurado",E572/2600,F572="Mallas",E572/800,F572="Materia Prima",E572*0)/24</f>
        <v>2.4775641025641029E-2</v>
      </c>
      <c r="I572" s="2">
        <f t="shared" si="33"/>
        <v>40560.625</v>
      </c>
      <c r="J572" s="3">
        <f t="shared" si="34"/>
        <v>40558.649775641024</v>
      </c>
      <c r="K572" t="b">
        <f t="shared" si="35"/>
        <v>1</v>
      </c>
      <c r="L572" cm="1">
        <f t="array" ref="L572">SUMPRODUCT((Tabla2[[#This Row],[P - Horas]]&lt;Tabla2[P - Horas])*1,(Tabla2[[#This Row],[Columna1]]=Tabla2[Columna1])*1)+1</f>
        <v>15</v>
      </c>
      <c r="N572">
        <f>_xlfn.RANK.EQ(Tabla2[[#This Row],[Columna1]],Tabla2[Columna1],1)</f>
        <v>545</v>
      </c>
      <c r="O572" s="3">
        <f>MAX(P571,Tabla2[[#This Row],[Columna1]])</f>
        <v>40565.587158854192</v>
      </c>
      <c r="P572" s="3">
        <f>O572+Tabla2[[#This Row],[P - Horas]]</f>
        <v>40565.611934495217</v>
      </c>
    </row>
    <row r="573" spans="1:16" x14ac:dyDescent="0.25">
      <c r="A573">
        <v>1000017269</v>
      </c>
      <c r="B573" s="2">
        <v>40558</v>
      </c>
      <c r="C573" s="2">
        <f t="shared" si="32"/>
        <v>40558.625</v>
      </c>
      <c r="D573">
        <v>1695.1</v>
      </c>
      <c r="E573">
        <v>1695.1</v>
      </c>
      <c r="F573" t="s">
        <v>5</v>
      </c>
      <c r="G573" t="s">
        <v>13</v>
      </c>
      <c r="H573" s="1" cm="1">
        <f t="array" ref="H573">_xlfn.IFS(F573="Figurado",E573/2600,F573="Mallas",E573/800,F573="Materia Prima",E573*0)/24</f>
        <v>2.7165064102564102E-2</v>
      </c>
      <c r="I573" s="2">
        <f t="shared" si="33"/>
        <v>40560.625</v>
      </c>
      <c r="J573" s="3">
        <f t="shared" si="34"/>
        <v>40558.652165064101</v>
      </c>
      <c r="K573" t="b">
        <f t="shared" si="35"/>
        <v>1</v>
      </c>
      <c r="L573" cm="1">
        <f t="array" ref="L573">SUMPRODUCT((Tabla2[[#This Row],[P - Horas]]&lt;Tabla2[P - Horas])*1,(Tabla2[[#This Row],[Columna1]]=Tabla2[Columna1])*1)+1</f>
        <v>14</v>
      </c>
      <c r="N573">
        <f>_xlfn.RANK.EQ(Tabla2[[#This Row],[Columna1]],Tabla2[Columna1],1)</f>
        <v>545</v>
      </c>
      <c r="O573" s="3">
        <f>MAX(P572,Tabla2[[#This Row],[Columna1]])</f>
        <v>40565.611934495217</v>
      </c>
      <c r="P573" s="3">
        <f>O573+Tabla2[[#This Row],[P - Horas]]</f>
        <v>40565.639099559317</v>
      </c>
    </row>
    <row r="574" spans="1:16" x14ac:dyDescent="0.25">
      <c r="A574">
        <v>1000017281</v>
      </c>
      <c r="B574" s="2">
        <v>40558</v>
      </c>
      <c r="C574" s="2">
        <f t="shared" si="32"/>
        <v>40558.625</v>
      </c>
      <c r="D574">
        <v>2167.1999999999998</v>
      </c>
      <c r="E574">
        <v>2167.1999999999998</v>
      </c>
      <c r="F574" t="s">
        <v>5</v>
      </c>
      <c r="G574" t="s">
        <v>9</v>
      </c>
      <c r="H574" s="1" cm="1">
        <f t="array" ref="H574">_xlfn.IFS(F574="Figurado",E574/2600,F574="Mallas",E574/800,F574="Materia Prima",E574*0)/24</f>
        <v>3.4730769230769225E-2</v>
      </c>
      <c r="I574" s="2">
        <f t="shared" si="33"/>
        <v>40560.625</v>
      </c>
      <c r="J574" s="3">
        <f t="shared" si="34"/>
        <v>40558.659730769228</v>
      </c>
      <c r="K574" t="b">
        <f t="shared" si="35"/>
        <v>1</v>
      </c>
      <c r="L574" cm="1">
        <f t="array" ref="L574">SUMPRODUCT((Tabla2[[#This Row],[P - Horas]]&lt;Tabla2[P - Horas])*1,(Tabla2[[#This Row],[Columna1]]=Tabla2[Columna1])*1)+1</f>
        <v>13</v>
      </c>
      <c r="N574">
        <f>_xlfn.RANK.EQ(Tabla2[[#This Row],[Columna1]],Tabla2[Columna1],1)</f>
        <v>545</v>
      </c>
      <c r="O574" s="3">
        <f>MAX(P573,Tabla2[[#This Row],[Columna1]])</f>
        <v>40565.639099559317</v>
      </c>
      <c r="P574" s="3">
        <f>O574+Tabla2[[#This Row],[P - Horas]]</f>
        <v>40565.673830328546</v>
      </c>
    </row>
    <row r="575" spans="1:16" x14ac:dyDescent="0.25">
      <c r="A575">
        <v>1000017267</v>
      </c>
      <c r="B575" s="2">
        <v>40558</v>
      </c>
      <c r="C575" s="2">
        <f t="shared" si="32"/>
        <v>40558.625</v>
      </c>
      <c r="D575">
        <v>2432</v>
      </c>
      <c r="E575">
        <v>2432</v>
      </c>
      <c r="F575" t="s">
        <v>5</v>
      </c>
      <c r="G575" t="s">
        <v>9</v>
      </c>
      <c r="H575" s="1" cm="1">
        <f t="array" ref="H575">_xlfn.IFS(F575="Figurado",E575/2600,F575="Mallas",E575/800,F575="Materia Prima",E575*0)/24</f>
        <v>3.8974358974358976E-2</v>
      </c>
      <c r="I575" s="2">
        <f t="shared" si="33"/>
        <v>40560.625</v>
      </c>
      <c r="J575" s="3">
        <f t="shared" si="34"/>
        <v>40558.663974358977</v>
      </c>
      <c r="K575" t="b">
        <f t="shared" si="35"/>
        <v>1</v>
      </c>
      <c r="L575" cm="1">
        <f t="array" ref="L575">SUMPRODUCT((Tabla2[[#This Row],[P - Horas]]&lt;Tabla2[P - Horas])*1,(Tabla2[[#This Row],[Columna1]]=Tabla2[Columna1])*1)+1</f>
        <v>12</v>
      </c>
      <c r="N575">
        <f>_xlfn.RANK.EQ(Tabla2[[#This Row],[Columna1]],Tabla2[Columna1],1)</f>
        <v>545</v>
      </c>
      <c r="O575" s="3">
        <f>MAX(P574,Tabla2[[#This Row],[Columna1]])</f>
        <v>40565.673830328546</v>
      </c>
      <c r="P575" s="3">
        <f>O575+Tabla2[[#This Row],[P - Horas]]</f>
        <v>40565.712804687522</v>
      </c>
    </row>
    <row r="576" spans="1:16" x14ac:dyDescent="0.25">
      <c r="A576">
        <v>1000017270</v>
      </c>
      <c r="B576" s="2">
        <v>40558</v>
      </c>
      <c r="C576" s="2">
        <f t="shared" si="32"/>
        <v>40558.625</v>
      </c>
      <c r="D576">
        <v>2623</v>
      </c>
      <c r="E576">
        <v>2623</v>
      </c>
      <c r="F576" t="s">
        <v>5</v>
      </c>
      <c r="G576" t="s">
        <v>14</v>
      </c>
      <c r="H576" s="1" cm="1">
        <f t="array" ref="H576">_xlfn.IFS(F576="Figurado",E576/2600,F576="Mallas",E576/800,F576="Materia Prima",E576*0)/24</f>
        <v>4.2035256410256412E-2</v>
      </c>
      <c r="I576" s="2">
        <f t="shared" si="33"/>
        <v>40560.625</v>
      </c>
      <c r="J576" s="3">
        <f t="shared" si="34"/>
        <v>40558.667035256411</v>
      </c>
      <c r="K576" t="b">
        <f t="shared" si="35"/>
        <v>1</v>
      </c>
      <c r="L576" cm="1">
        <f t="array" ref="L576">SUMPRODUCT((Tabla2[[#This Row],[P - Horas]]&lt;Tabla2[P - Horas])*1,(Tabla2[[#This Row],[Columna1]]=Tabla2[Columna1])*1)+1</f>
        <v>11</v>
      </c>
      <c r="N576">
        <f>_xlfn.RANK.EQ(Tabla2[[#This Row],[Columna1]],Tabla2[Columna1],1)</f>
        <v>545</v>
      </c>
      <c r="O576" s="3">
        <f>MAX(P575,Tabla2[[#This Row],[Columna1]])</f>
        <v>40565.712804687522</v>
      </c>
      <c r="P576" s="3">
        <f>O576+Tabla2[[#This Row],[P - Horas]]</f>
        <v>40565.754839943933</v>
      </c>
    </row>
    <row r="577" spans="1:16" x14ac:dyDescent="0.25">
      <c r="A577">
        <v>1000017267</v>
      </c>
      <c r="B577" s="2">
        <v>40558</v>
      </c>
      <c r="C577" s="2">
        <f t="shared" si="32"/>
        <v>40558.625</v>
      </c>
      <c r="D577">
        <v>2888.6</v>
      </c>
      <c r="E577">
        <v>2888.6</v>
      </c>
      <c r="F577" t="s">
        <v>5</v>
      </c>
      <c r="G577" t="s">
        <v>8</v>
      </c>
      <c r="H577" s="1" cm="1">
        <f t="array" ref="H577">_xlfn.IFS(F577="Figurado",E577/2600,F577="Mallas",E577/800,F577="Materia Prima",E577*0)/24</f>
        <v>4.6291666666666668E-2</v>
      </c>
      <c r="I577" s="2">
        <f t="shared" si="33"/>
        <v>40560.625</v>
      </c>
      <c r="J577" s="3">
        <f t="shared" si="34"/>
        <v>40558.671291666666</v>
      </c>
      <c r="K577" t="b">
        <f t="shared" si="35"/>
        <v>1</v>
      </c>
      <c r="L577" cm="1">
        <f t="array" ref="L577">SUMPRODUCT((Tabla2[[#This Row],[P - Horas]]&lt;Tabla2[P - Horas])*1,(Tabla2[[#This Row],[Columna1]]=Tabla2[Columna1])*1)+1</f>
        <v>10</v>
      </c>
      <c r="N577">
        <f>_xlfn.RANK.EQ(Tabla2[[#This Row],[Columna1]],Tabla2[Columna1],1)</f>
        <v>545</v>
      </c>
      <c r="O577" s="3">
        <f>MAX(P576,Tabla2[[#This Row],[Columna1]])</f>
        <v>40565.754839943933</v>
      </c>
      <c r="P577" s="3">
        <f>O577+Tabla2[[#This Row],[P - Horas]]</f>
        <v>40565.801131610599</v>
      </c>
    </row>
    <row r="578" spans="1:16" x14ac:dyDescent="0.25">
      <c r="A578">
        <v>1000017282</v>
      </c>
      <c r="B578" s="2">
        <v>40558</v>
      </c>
      <c r="C578" s="2">
        <f t="shared" ref="C578:C641" si="36">B578+15/24</f>
        <v>40558.625</v>
      </c>
      <c r="D578">
        <v>3197.6</v>
      </c>
      <c r="E578">
        <v>3197.6</v>
      </c>
      <c r="F578" t="s">
        <v>5</v>
      </c>
      <c r="G578" t="s">
        <v>9</v>
      </c>
      <c r="H578" s="1" cm="1">
        <f t="array" ref="H578">_xlfn.IFS(F578="Figurado",E578/2600,F578="Mallas",E578/800,F578="Materia Prima",E578*0)/24</f>
        <v>5.1243589743589744E-2</v>
      </c>
      <c r="I578" s="2">
        <f t="shared" ref="I578:I641" si="37">IF(OR(WEEKDAY(C578)=1,WEEKDAY(C578+1)=1),C578+2,C578+1)</f>
        <v>40560.625</v>
      </c>
      <c r="J578" s="3">
        <f t="shared" ref="J578:J641" si="38">H578+C578</f>
        <v>40558.676243589747</v>
      </c>
      <c r="K578" t="b">
        <f t="shared" ref="K578:K641" si="39">I578&gt;=J578</f>
        <v>1</v>
      </c>
      <c r="L578" cm="1">
        <f t="array" ref="L578">SUMPRODUCT((Tabla2[[#This Row],[P - Horas]]&lt;Tabla2[P - Horas])*1,(Tabla2[[#This Row],[Columna1]]=Tabla2[Columna1])*1)+1</f>
        <v>9</v>
      </c>
      <c r="N578">
        <f>_xlfn.RANK.EQ(Tabla2[[#This Row],[Columna1]],Tabla2[Columna1],1)</f>
        <v>545</v>
      </c>
      <c r="O578" s="3">
        <f>MAX(P577,Tabla2[[#This Row],[Columna1]])</f>
        <v>40565.801131610599</v>
      </c>
      <c r="P578" s="3">
        <f>O578+Tabla2[[#This Row],[P - Horas]]</f>
        <v>40565.852375200346</v>
      </c>
    </row>
    <row r="579" spans="1:16" x14ac:dyDescent="0.25">
      <c r="A579">
        <v>1000017263</v>
      </c>
      <c r="B579" s="2">
        <v>40558</v>
      </c>
      <c r="C579" s="2">
        <f t="shared" si="36"/>
        <v>40558.625</v>
      </c>
      <c r="D579">
        <v>3371.3</v>
      </c>
      <c r="E579">
        <v>3371.3</v>
      </c>
      <c r="F579" t="s">
        <v>5</v>
      </c>
      <c r="G579" t="s">
        <v>13</v>
      </c>
      <c r="H579" s="1" cm="1">
        <f t="array" ref="H579">_xlfn.IFS(F579="Figurado",E579/2600,F579="Mallas",E579/800,F579="Materia Prima",E579*0)/24</f>
        <v>5.402724358974359E-2</v>
      </c>
      <c r="I579" s="2">
        <f t="shared" si="37"/>
        <v>40560.625</v>
      </c>
      <c r="J579" s="3">
        <f t="shared" si="38"/>
        <v>40558.67902724359</v>
      </c>
      <c r="K579" t="b">
        <f t="shared" si="39"/>
        <v>1</v>
      </c>
      <c r="L579" cm="1">
        <f t="array" ref="L579">SUMPRODUCT((Tabla2[[#This Row],[P - Horas]]&lt;Tabla2[P - Horas])*1,(Tabla2[[#This Row],[Columna1]]=Tabla2[Columna1])*1)+1</f>
        <v>8</v>
      </c>
      <c r="N579">
        <f>_xlfn.RANK.EQ(Tabla2[[#This Row],[Columna1]],Tabla2[Columna1],1)</f>
        <v>545</v>
      </c>
      <c r="O579" s="3">
        <f>MAX(P578,Tabla2[[#This Row],[Columna1]])</f>
        <v>40565.852375200346</v>
      </c>
      <c r="P579" s="3">
        <f>O579+Tabla2[[#This Row],[P - Horas]]</f>
        <v>40565.906402443936</v>
      </c>
    </row>
    <row r="580" spans="1:16" x14ac:dyDescent="0.25">
      <c r="A580">
        <v>1000017266</v>
      </c>
      <c r="B580" s="2">
        <v>40558</v>
      </c>
      <c r="C580" s="2">
        <f t="shared" si="36"/>
        <v>40558.625</v>
      </c>
      <c r="D580">
        <v>3476.4</v>
      </c>
      <c r="E580">
        <v>3476.4</v>
      </c>
      <c r="F580" t="s">
        <v>5</v>
      </c>
      <c r="G580" t="s">
        <v>6</v>
      </c>
      <c r="H580" s="1" cm="1">
        <f t="array" ref="H580">_xlfn.IFS(F580="Figurado",E580/2600,F580="Mallas",E580/800,F580="Materia Prima",E580*0)/24</f>
        <v>5.5711538461538458E-2</v>
      </c>
      <c r="I580" s="2">
        <f t="shared" si="37"/>
        <v>40560.625</v>
      </c>
      <c r="J580" s="3">
        <f t="shared" si="38"/>
        <v>40558.680711538458</v>
      </c>
      <c r="K580" t="b">
        <f t="shared" si="39"/>
        <v>1</v>
      </c>
      <c r="L580" cm="1">
        <f t="array" ref="L580">SUMPRODUCT((Tabla2[[#This Row],[P - Horas]]&lt;Tabla2[P - Horas])*1,(Tabla2[[#This Row],[Columna1]]=Tabla2[Columna1])*1)+1</f>
        <v>7</v>
      </c>
      <c r="N580">
        <f>_xlfn.RANK.EQ(Tabla2[[#This Row],[Columna1]],Tabla2[Columna1],1)</f>
        <v>545</v>
      </c>
      <c r="O580" s="3">
        <f>MAX(P579,Tabla2[[#This Row],[Columna1]])</f>
        <v>40565.906402443936</v>
      </c>
      <c r="P580" s="3">
        <f>O580+Tabla2[[#This Row],[P - Horas]]</f>
        <v>40565.962113982394</v>
      </c>
    </row>
    <row r="581" spans="1:16" x14ac:dyDescent="0.25">
      <c r="A581">
        <v>1000017271</v>
      </c>
      <c r="B581" s="2">
        <v>40558</v>
      </c>
      <c r="C581" s="2">
        <f t="shared" si="36"/>
        <v>40558.625</v>
      </c>
      <c r="D581">
        <v>3862.4</v>
      </c>
      <c r="E581">
        <v>3862.4</v>
      </c>
      <c r="F581" t="s">
        <v>5</v>
      </c>
      <c r="G581" t="s">
        <v>8</v>
      </c>
      <c r="H581" s="1" cm="1">
        <f t="array" ref="H581">_xlfn.IFS(F581="Figurado",E581/2600,F581="Mallas",E581/800,F581="Materia Prima",E581*0)/24</f>
        <v>6.1897435897435897E-2</v>
      </c>
      <c r="I581" s="2">
        <f t="shared" si="37"/>
        <v>40560.625</v>
      </c>
      <c r="J581" s="3">
        <f t="shared" si="38"/>
        <v>40558.686897435895</v>
      </c>
      <c r="K581" t="b">
        <f t="shared" si="39"/>
        <v>1</v>
      </c>
      <c r="L581" cm="1">
        <f t="array" ref="L581">SUMPRODUCT((Tabla2[[#This Row],[P - Horas]]&lt;Tabla2[P - Horas])*1,(Tabla2[[#This Row],[Columna1]]=Tabla2[Columna1])*1)+1</f>
        <v>6</v>
      </c>
      <c r="N581">
        <f>_xlfn.RANK.EQ(Tabla2[[#This Row],[Columna1]],Tabla2[Columna1],1)</f>
        <v>545</v>
      </c>
      <c r="O581" s="3">
        <f>MAX(P580,Tabla2[[#This Row],[Columna1]])</f>
        <v>40565.962113982394</v>
      </c>
      <c r="P581" s="3">
        <f>O581+Tabla2[[#This Row],[P - Horas]]</f>
        <v>40566.024011418289</v>
      </c>
    </row>
    <row r="582" spans="1:16" x14ac:dyDescent="0.25">
      <c r="A582">
        <v>1000017262</v>
      </c>
      <c r="B582" s="2">
        <v>40558</v>
      </c>
      <c r="C582" s="2">
        <f t="shared" si="36"/>
        <v>40558.625</v>
      </c>
      <c r="D582">
        <v>4674.8</v>
      </c>
      <c r="E582">
        <v>4674.8</v>
      </c>
      <c r="F582" t="s">
        <v>5</v>
      </c>
      <c r="G582" t="s">
        <v>13</v>
      </c>
      <c r="H582" s="1" cm="1">
        <f t="array" ref="H582">_xlfn.IFS(F582="Figurado",E582/2600,F582="Mallas",E582/800,F582="Materia Prima",E582*0)/24</f>
        <v>7.4916666666666673E-2</v>
      </c>
      <c r="I582" s="2">
        <f t="shared" si="37"/>
        <v>40560.625</v>
      </c>
      <c r="J582" s="3">
        <f t="shared" si="38"/>
        <v>40558.699916666665</v>
      </c>
      <c r="K582" t="b">
        <f t="shared" si="39"/>
        <v>1</v>
      </c>
      <c r="L582" cm="1">
        <f t="array" ref="L582">SUMPRODUCT((Tabla2[[#This Row],[P - Horas]]&lt;Tabla2[P - Horas])*1,(Tabla2[[#This Row],[Columna1]]=Tabla2[Columna1])*1)+1</f>
        <v>5</v>
      </c>
      <c r="N582">
        <f>_xlfn.RANK.EQ(Tabla2[[#This Row],[Columna1]],Tabla2[Columna1],1)</f>
        <v>545</v>
      </c>
      <c r="O582" s="3">
        <f>MAX(P581,Tabla2[[#This Row],[Columna1]])</f>
        <v>40566.024011418289</v>
      </c>
      <c r="P582" s="3">
        <f>O582+Tabla2[[#This Row],[P - Horas]]</f>
        <v>40566.098928084954</v>
      </c>
    </row>
    <row r="583" spans="1:16" x14ac:dyDescent="0.25">
      <c r="A583">
        <v>1000017271</v>
      </c>
      <c r="B583" s="2">
        <v>40558</v>
      </c>
      <c r="C583" s="2">
        <f t="shared" si="36"/>
        <v>40558.625</v>
      </c>
      <c r="D583">
        <v>4796.3999999999996</v>
      </c>
      <c r="E583">
        <v>4796.3999999999996</v>
      </c>
      <c r="F583" t="s">
        <v>5</v>
      </c>
      <c r="G583" t="s">
        <v>9</v>
      </c>
      <c r="H583" s="1" cm="1">
        <f t="array" ref="H583">_xlfn.IFS(F583="Figurado",E583/2600,F583="Mallas",E583/800,F583="Materia Prima",E583*0)/24</f>
        <v>7.6865384615384613E-2</v>
      </c>
      <c r="I583" s="2">
        <f t="shared" si="37"/>
        <v>40560.625</v>
      </c>
      <c r="J583" s="3">
        <f t="shared" si="38"/>
        <v>40558.701865384617</v>
      </c>
      <c r="K583" t="b">
        <f t="shared" si="39"/>
        <v>1</v>
      </c>
      <c r="L583" cm="1">
        <f t="array" ref="L583">SUMPRODUCT((Tabla2[[#This Row],[P - Horas]]&lt;Tabla2[P - Horas])*1,(Tabla2[[#This Row],[Columna1]]=Tabla2[Columna1])*1)+1</f>
        <v>4</v>
      </c>
      <c r="N583">
        <f>_xlfn.RANK.EQ(Tabla2[[#This Row],[Columna1]],Tabla2[Columna1],1)</f>
        <v>545</v>
      </c>
      <c r="O583" s="3">
        <f>MAX(P582,Tabla2[[#This Row],[Columna1]])</f>
        <v>40566.098928084954</v>
      </c>
      <c r="P583" s="3">
        <f>O583+Tabla2[[#This Row],[P - Horas]]</f>
        <v>40566.175793469571</v>
      </c>
    </row>
    <row r="584" spans="1:16" x14ac:dyDescent="0.25">
      <c r="A584">
        <v>1000017278</v>
      </c>
      <c r="B584" s="2">
        <v>40558</v>
      </c>
      <c r="C584" s="2">
        <f t="shared" si="36"/>
        <v>40558.625</v>
      </c>
      <c r="D584">
        <v>7372</v>
      </c>
      <c r="E584">
        <v>7372</v>
      </c>
      <c r="F584" t="s">
        <v>5</v>
      </c>
      <c r="G584" t="s">
        <v>9</v>
      </c>
      <c r="H584" s="1" cm="1">
        <f t="array" ref="H584">_xlfn.IFS(F584="Figurado",E584/2600,F584="Mallas",E584/800,F584="Materia Prima",E584*0)/24</f>
        <v>0.11814102564102563</v>
      </c>
      <c r="I584" s="2">
        <f t="shared" si="37"/>
        <v>40560.625</v>
      </c>
      <c r="J584" s="3">
        <f t="shared" si="38"/>
        <v>40558.743141025639</v>
      </c>
      <c r="K584" t="b">
        <f t="shared" si="39"/>
        <v>1</v>
      </c>
      <c r="L584" cm="1">
        <f t="array" ref="L584">SUMPRODUCT((Tabla2[[#This Row],[P - Horas]]&lt;Tabla2[P - Horas])*1,(Tabla2[[#This Row],[Columna1]]=Tabla2[Columna1])*1)+1</f>
        <v>3</v>
      </c>
      <c r="N584">
        <f>_xlfn.RANK.EQ(Tabla2[[#This Row],[Columna1]],Tabla2[Columna1],1)</f>
        <v>545</v>
      </c>
      <c r="O584" s="3">
        <f>MAX(P583,Tabla2[[#This Row],[Columna1]])</f>
        <v>40566.175793469571</v>
      </c>
      <c r="P584" s="3">
        <f>O584+Tabla2[[#This Row],[P - Horas]]</f>
        <v>40566.29393449521</v>
      </c>
    </row>
    <row r="585" spans="1:16" x14ac:dyDescent="0.25">
      <c r="A585">
        <v>1000017280</v>
      </c>
      <c r="B585" s="2">
        <v>40558</v>
      </c>
      <c r="C585" s="2">
        <f t="shared" si="36"/>
        <v>40558.625</v>
      </c>
      <c r="D585">
        <v>8587.2999999999993</v>
      </c>
      <c r="E585">
        <v>8587.2999999999993</v>
      </c>
      <c r="F585" t="s">
        <v>5</v>
      </c>
      <c r="G585" t="s">
        <v>7</v>
      </c>
      <c r="H585" s="1" cm="1">
        <f t="array" ref="H585">_xlfn.IFS(F585="Figurado",E585/2600,F585="Mallas",E585/800,F585="Materia Prima",E585*0)/24</f>
        <v>0.13761698717948717</v>
      </c>
      <c r="I585" s="2">
        <f t="shared" si="37"/>
        <v>40560.625</v>
      </c>
      <c r="J585" s="3">
        <f t="shared" si="38"/>
        <v>40558.76261698718</v>
      </c>
      <c r="K585" t="b">
        <f t="shared" si="39"/>
        <v>1</v>
      </c>
      <c r="L585" cm="1">
        <f t="array" ref="L585">SUMPRODUCT((Tabla2[[#This Row],[P - Horas]]&lt;Tabla2[P - Horas])*1,(Tabla2[[#This Row],[Columna1]]=Tabla2[Columna1])*1)+1</f>
        <v>2</v>
      </c>
      <c r="N585">
        <f>_xlfn.RANK.EQ(Tabla2[[#This Row],[Columna1]],Tabla2[Columna1],1)</f>
        <v>545</v>
      </c>
      <c r="O585" s="3">
        <f>MAX(P584,Tabla2[[#This Row],[Columna1]])</f>
        <v>40566.29393449521</v>
      </c>
      <c r="P585" s="3">
        <f>O585+Tabla2[[#This Row],[P - Horas]]</f>
        <v>40566.43155148239</v>
      </c>
    </row>
    <row r="586" spans="1:16" x14ac:dyDescent="0.25">
      <c r="A586">
        <v>1000017264</v>
      </c>
      <c r="B586" s="2">
        <v>40558</v>
      </c>
      <c r="C586" s="2">
        <f t="shared" si="36"/>
        <v>40558.625</v>
      </c>
      <c r="D586">
        <v>100</v>
      </c>
      <c r="E586">
        <v>3553</v>
      </c>
      <c r="F586" t="s">
        <v>16</v>
      </c>
      <c r="G586" t="s">
        <v>48</v>
      </c>
      <c r="H586" s="1" cm="1">
        <f t="array" ref="H586">_xlfn.IFS(F586="Figurado",E586/2600,F586="Mallas",E586/800,F586="Materia Prima",E586*0)/24</f>
        <v>0.18505208333333334</v>
      </c>
      <c r="I586" s="2">
        <f t="shared" si="37"/>
        <v>40560.625</v>
      </c>
      <c r="J586" s="3">
        <f t="shared" si="38"/>
        <v>40558.810052083332</v>
      </c>
      <c r="K586" t="b">
        <f t="shared" si="39"/>
        <v>1</v>
      </c>
      <c r="L586" cm="1">
        <f t="array" ref="L586">SUMPRODUCT((Tabla2[[#This Row],[P - Horas]]&lt;Tabla2[P - Horas])*1,(Tabla2[[#This Row],[Columna1]]=Tabla2[Columna1])*1)+1</f>
        <v>1</v>
      </c>
      <c r="N586">
        <f>_xlfn.RANK.EQ(Tabla2[[#This Row],[Columna1]],Tabla2[Columna1],1)</f>
        <v>545</v>
      </c>
      <c r="O586" s="3">
        <f>MAX(P585,Tabla2[[#This Row],[Columna1]])</f>
        <v>40566.43155148239</v>
      </c>
      <c r="P586" s="3">
        <f>O586+Tabla2[[#This Row],[P - Horas]]</f>
        <v>40566.616603565722</v>
      </c>
    </row>
    <row r="587" spans="1:16" x14ac:dyDescent="0.25">
      <c r="A587">
        <v>1000017303</v>
      </c>
      <c r="B587" s="2">
        <v>40560</v>
      </c>
      <c r="C587" s="2">
        <f t="shared" si="36"/>
        <v>40560.625</v>
      </c>
      <c r="D587">
        <v>1080</v>
      </c>
      <c r="E587">
        <v>1080</v>
      </c>
      <c r="F587" t="s">
        <v>10</v>
      </c>
      <c r="G587" t="s">
        <v>11</v>
      </c>
      <c r="H587" s="1" cm="1">
        <f t="array" ref="H587">_xlfn.IFS(F587="Figurado",E587/2600,F587="Mallas",E587/800,F587="Materia Prima",E587*0)/24</f>
        <v>0</v>
      </c>
      <c r="I587" s="2">
        <f t="shared" si="37"/>
        <v>40561.625</v>
      </c>
      <c r="J587" s="3">
        <f t="shared" si="38"/>
        <v>40560.625</v>
      </c>
      <c r="K587" t="b">
        <f t="shared" si="39"/>
        <v>1</v>
      </c>
      <c r="L587" cm="1">
        <f t="array" ref="L587">SUMPRODUCT((Tabla2[[#This Row],[P - Horas]]&lt;Tabla2[P - Horas])*1,(Tabla2[[#This Row],[Columna1]]=Tabla2[Columna1])*1)+1</f>
        <v>51</v>
      </c>
      <c r="N587">
        <f>_xlfn.RANK.EQ(Tabla2[[#This Row],[Columna1]],Tabla2[Columna1],1)</f>
        <v>586</v>
      </c>
      <c r="O587" s="3">
        <f>MAX(P586,Tabla2[[#This Row],[Columna1]])</f>
        <v>40566.616603565722</v>
      </c>
      <c r="P587" s="3">
        <f>O587+Tabla2[[#This Row],[P - Horas]]</f>
        <v>40566.616603565722</v>
      </c>
    </row>
    <row r="588" spans="1:16" x14ac:dyDescent="0.25">
      <c r="A588">
        <v>1000017303</v>
      </c>
      <c r="B588" s="2">
        <v>40560</v>
      </c>
      <c r="C588" s="2">
        <f t="shared" si="36"/>
        <v>40560.625</v>
      </c>
      <c r="D588">
        <v>672</v>
      </c>
      <c r="E588">
        <v>672</v>
      </c>
      <c r="F588" t="s">
        <v>10</v>
      </c>
      <c r="G588" t="s">
        <v>46</v>
      </c>
      <c r="H588" s="1" cm="1">
        <f t="array" ref="H588">_xlfn.IFS(F588="Figurado",E588/2600,F588="Mallas",E588/800,F588="Materia Prima",E588*0)/24</f>
        <v>0</v>
      </c>
      <c r="I588" s="2">
        <f t="shared" si="37"/>
        <v>40561.625</v>
      </c>
      <c r="J588" s="3">
        <f t="shared" si="38"/>
        <v>40560.625</v>
      </c>
      <c r="K588" t="b">
        <f t="shared" si="39"/>
        <v>1</v>
      </c>
      <c r="L588" cm="1">
        <f t="array" ref="L588">SUMPRODUCT((Tabla2[[#This Row],[P - Horas]]&lt;Tabla2[P - Horas])*1,(Tabla2[[#This Row],[Columna1]]=Tabla2[Columna1])*1)+1</f>
        <v>51</v>
      </c>
      <c r="N588">
        <f>_xlfn.RANK.EQ(Tabla2[[#This Row],[Columna1]],Tabla2[Columna1],1)</f>
        <v>586</v>
      </c>
      <c r="O588" s="3">
        <f>MAX(P587,Tabla2[[#This Row],[Columna1]])</f>
        <v>40566.616603565722</v>
      </c>
      <c r="P588" s="3">
        <f>O588+Tabla2[[#This Row],[P - Horas]]</f>
        <v>40566.616603565722</v>
      </c>
    </row>
    <row r="589" spans="1:16" x14ac:dyDescent="0.25">
      <c r="A589">
        <v>1000017285</v>
      </c>
      <c r="B589" s="2">
        <v>40560</v>
      </c>
      <c r="C589" s="2">
        <f t="shared" si="36"/>
        <v>40560.625</v>
      </c>
      <c r="D589">
        <v>74.900000000000006</v>
      </c>
      <c r="E589">
        <v>74.900000000000006</v>
      </c>
      <c r="F589" t="s">
        <v>10</v>
      </c>
      <c r="G589" t="s">
        <v>27</v>
      </c>
      <c r="H589" s="1" cm="1">
        <f t="array" ref="H589">_xlfn.IFS(F589="Figurado",E589/2600,F589="Mallas",E589/800,F589="Materia Prima",E589*0)/24</f>
        <v>0</v>
      </c>
      <c r="I589" s="2">
        <f t="shared" si="37"/>
        <v>40561.625</v>
      </c>
      <c r="J589" s="3">
        <f t="shared" si="38"/>
        <v>40560.625</v>
      </c>
      <c r="K589" t="b">
        <f t="shared" si="39"/>
        <v>1</v>
      </c>
      <c r="L589" cm="1">
        <f t="array" ref="L589">SUMPRODUCT((Tabla2[[#This Row],[P - Horas]]&lt;Tabla2[P - Horas])*1,(Tabla2[[#This Row],[Columna1]]=Tabla2[Columna1])*1)+1</f>
        <v>51</v>
      </c>
      <c r="N589">
        <f>_xlfn.RANK.EQ(Tabla2[[#This Row],[Columna1]],Tabla2[Columna1],1)</f>
        <v>586</v>
      </c>
      <c r="O589" s="3">
        <f>MAX(P588,Tabla2[[#This Row],[Columna1]])</f>
        <v>40566.616603565722</v>
      </c>
      <c r="P589" s="3">
        <f>O589+Tabla2[[#This Row],[P - Horas]]</f>
        <v>40566.616603565722</v>
      </c>
    </row>
    <row r="590" spans="1:16" x14ac:dyDescent="0.25">
      <c r="A590">
        <v>1000017285</v>
      </c>
      <c r="B590" s="2">
        <v>40560</v>
      </c>
      <c r="C590" s="2">
        <f t="shared" si="36"/>
        <v>40560.625</v>
      </c>
      <c r="D590">
        <v>108</v>
      </c>
      <c r="E590">
        <v>108</v>
      </c>
      <c r="F590" t="s">
        <v>10</v>
      </c>
      <c r="G590" t="s">
        <v>11</v>
      </c>
      <c r="H590" s="1" cm="1">
        <f t="array" ref="H590">_xlfn.IFS(F590="Figurado",E590/2600,F590="Mallas",E590/800,F590="Materia Prima",E590*0)/24</f>
        <v>0</v>
      </c>
      <c r="I590" s="2">
        <f t="shared" si="37"/>
        <v>40561.625</v>
      </c>
      <c r="J590" s="3">
        <f t="shared" si="38"/>
        <v>40560.625</v>
      </c>
      <c r="K590" t="b">
        <f t="shared" si="39"/>
        <v>1</v>
      </c>
      <c r="L590" cm="1">
        <f t="array" ref="L590">SUMPRODUCT((Tabla2[[#This Row],[P - Horas]]&lt;Tabla2[P - Horas])*1,(Tabla2[[#This Row],[Columna1]]=Tabla2[Columna1])*1)+1</f>
        <v>51</v>
      </c>
      <c r="N590">
        <f>_xlfn.RANK.EQ(Tabla2[[#This Row],[Columna1]],Tabla2[Columna1],1)</f>
        <v>586</v>
      </c>
      <c r="O590" s="3">
        <f>MAX(P589,Tabla2[[#This Row],[Columna1]])</f>
        <v>40566.616603565722</v>
      </c>
      <c r="P590" s="3">
        <f>O590+Tabla2[[#This Row],[P - Horas]]</f>
        <v>40566.616603565722</v>
      </c>
    </row>
    <row r="591" spans="1:16" x14ac:dyDescent="0.25">
      <c r="A591">
        <v>1000017296</v>
      </c>
      <c r="B591" s="2">
        <v>40560</v>
      </c>
      <c r="C591" s="2">
        <f t="shared" si="36"/>
        <v>40560.625</v>
      </c>
      <c r="D591">
        <v>33.6</v>
      </c>
      <c r="E591">
        <v>33.6</v>
      </c>
      <c r="F591" t="s">
        <v>10</v>
      </c>
      <c r="G591" t="s">
        <v>22</v>
      </c>
      <c r="H591" s="1" cm="1">
        <f t="array" ref="H591">_xlfn.IFS(F591="Figurado",E591/2600,F591="Mallas",E591/800,F591="Materia Prima",E591*0)/24</f>
        <v>0</v>
      </c>
      <c r="I591" s="2">
        <f t="shared" si="37"/>
        <v>40561.625</v>
      </c>
      <c r="J591" s="3">
        <f t="shared" si="38"/>
        <v>40560.625</v>
      </c>
      <c r="K591" t="b">
        <f t="shared" si="39"/>
        <v>1</v>
      </c>
      <c r="L591" cm="1">
        <f t="array" ref="L591">SUMPRODUCT((Tabla2[[#This Row],[P - Horas]]&lt;Tabla2[P - Horas])*1,(Tabla2[[#This Row],[Columna1]]=Tabla2[Columna1])*1)+1</f>
        <v>51</v>
      </c>
      <c r="N591">
        <f>_xlfn.RANK.EQ(Tabla2[[#This Row],[Columna1]],Tabla2[Columna1],1)</f>
        <v>586</v>
      </c>
      <c r="O591" s="3">
        <f>MAX(P590,Tabla2[[#This Row],[Columna1]])</f>
        <v>40566.616603565722</v>
      </c>
      <c r="P591" s="3">
        <f>O591+Tabla2[[#This Row],[P - Horas]]</f>
        <v>40566.616603565722</v>
      </c>
    </row>
    <row r="592" spans="1:16" x14ac:dyDescent="0.25">
      <c r="A592">
        <v>1000017296</v>
      </c>
      <c r="B592" s="2">
        <v>40560</v>
      </c>
      <c r="C592" s="2">
        <f t="shared" si="36"/>
        <v>40560.625</v>
      </c>
      <c r="D592">
        <v>36.700000000000003</v>
      </c>
      <c r="E592">
        <v>36.700000000000003</v>
      </c>
      <c r="F592" t="s">
        <v>10</v>
      </c>
      <c r="G592" t="s">
        <v>12</v>
      </c>
      <c r="H592" s="1" cm="1">
        <f t="array" ref="H592">_xlfn.IFS(F592="Figurado",E592/2600,F592="Mallas",E592/800,F592="Materia Prima",E592*0)/24</f>
        <v>0</v>
      </c>
      <c r="I592" s="2">
        <f t="shared" si="37"/>
        <v>40561.625</v>
      </c>
      <c r="J592" s="3">
        <f t="shared" si="38"/>
        <v>40560.625</v>
      </c>
      <c r="K592" t="b">
        <f t="shared" si="39"/>
        <v>1</v>
      </c>
      <c r="L592" cm="1">
        <f t="array" ref="L592">SUMPRODUCT((Tabla2[[#This Row],[P - Horas]]&lt;Tabla2[P - Horas])*1,(Tabla2[[#This Row],[Columna1]]=Tabla2[Columna1])*1)+1</f>
        <v>51</v>
      </c>
      <c r="N592">
        <f>_xlfn.RANK.EQ(Tabla2[[#This Row],[Columna1]],Tabla2[Columna1],1)</f>
        <v>586</v>
      </c>
      <c r="O592" s="3">
        <f>MAX(P591,Tabla2[[#This Row],[Columna1]])</f>
        <v>40566.616603565722</v>
      </c>
      <c r="P592" s="3">
        <f>O592+Tabla2[[#This Row],[P - Horas]]</f>
        <v>40566.616603565722</v>
      </c>
    </row>
    <row r="593" spans="1:16" x14ac:dyDescent="0.25">
      <c r="A593">
        <v>1000017297</v>
      </c>
      <c r="B593" s="2">
        <v>40560</v>
      </c>
      <c r="C593" s="2">
        <f t="shared" si="36"/>
        <v>40560.625</v>
      </c>
      <c r="D593">
        <v>420</v>
      </c>
      <c r="E593">
        <v>420</v>
      </c>
      <c r="F593" t="s">
        <v>10</v>
      </c>
      <c r="G593" t="s">
        <v>15</v>
      </c>
      <c r="H593" s="1" cm="1">
        <f t="array" ref="H593">_xlfn.IFS(F593="Figurado",E593/2600,F593="Mallas",E593/800,F593="Materia Prima",E593*0)/24</f>
        <v>0</v>
      </c>
      <c r="I593" s="2">
        <f t="shared" si="37"/>
        <v>40561.625</v>
      </c>
      <c r="J593" s="3">
        <f t="shared" si="38"/>
        <v>40560.625</v>
      </c>
      <c r="K593" t="b">
        <f t="shared" si="39"/>
        <v>1</v>
      </c>
      <c r="L593" cm="1">
        <f t="array" ref="L593">SUMPRODUCT((Tabla2[[#This Row],[P - Horas]]&lt;Tabla2[P - Horas])*1,(Tabla2[[#This Row],[Columna1]]=Tabla2[Columna1])*1)+1</f>
        <v>51</v>
      </c>
      <c r="N593">
        <f>_xlfn.RANK.EQ(Tabla2[[#This Row],[Columna1]],Tabla2[Columna1],1)</f>
        <v>586</v>
      </c>
      <c r="O593" s="3">
        <f>MAX(P592,Tabla2[[#This Row],[Columna1]])</f>
        <v>40566.616603565722</v>
      </c>
      <c r="P593" s="3">
        <f>O593+Tabla2[[#This Row],[P - Horas]]</f>
        <v>40566.616603565722</v>
      </c>
    </row>
    <row r="594" spans="1:16" x14ac:dyDescent="0.25">
      <c r="A594">
        <v>1000017298</v>
      </c>
      <c r="B594" s="2">
        <v>40560</v>
      </c>
      <c r="C594" s="2">
        <f t="shared" si="36"/>
        <v>40560.625</v>
      </c>
      <c r="D594">
        <v>672</v>
      </c>
      <c r="E594">
        <v>672</v>
      </c>
      <c r="F594" t="s">
        <v>10</v>
      </c>
      <c r="G594" t="s">
        <v>22</v>
      </c>
      <c r="H594" s="1" cm="1">
        <f t="array" ref="H594">_xlfn.IFS(F594="Figurado",E594/2600,F594="Mallas",E594/800,F594="Materia Prima",E594*0)/24</f>
        <v>0</v>
      </c>
      <c r="I594" s="2">
        <f t="shared" si="37"/>
        <v>40561.625</v>
      </c>
      <c r="J594" s="3">
        <f t="shared" si="38"/>
        <v>40560.625</v>
      </c>
      <c r="K594" t="b">
        <f t="shared" si="39"/>
        <v>1</v>
      </c>
      <c r="L594" cm="1">
        <f t="array" ref="L594">SUMPRODUCT((Tabla2[[#This Row],[P - Horas]]&lt;Tabla2[P - Horas])*1,(Tabla2[[#This Row],[Columna1]]=Tabla2[Columna1])*1)+1</f>
        <v>51</v>
      </c>
      <c r="N594">
        <f>_xlfn.RANK.EQ(Tabla2[[#This Row],[Columna1]],Tabla2[Columna1],1)</f>
        <v>586</v>
      </c>
      <c r="O594" s="3">
        <f>MAX(P593,Tabla2[[#This Row],[Columna1]])</f>
        <v>40566.616603565722</v>
      </c>
      <c r="P594" s="3">
        <f>O594+Tabla2[[#This Row],[P - Horas]]</f>
        <v>40566.616603565722</v>
      </c>
    </row>
    <row r="595" spans="1:16" x14ac:dyDescent="0.25">
      <c r="A595">
        <v>1000017298</v>
      </c>
      <c r="B595" s="2">
        <v>40560</v>
      </c>
      <c r="C595" s="2">
        <f t="shared" si="36"/>
        <v>40560.625</v>
      </c>
      <c r="D595">
        <v>420</v>
      </c>
      <c r="E595">
        <v>420</v>
      </c>
      <c r="F595" t="s">
        <v>10</v>
      </c>
      <c r="G595" t="s">
        <v>15</v>
      </c>
      <c r="H595" s="1" cm="1">
        <f t="array" ref="H595">_xlfn.IFS(F595="Figurado",E595/2600,F595="Mallas",E595/800,F595="Materia Prima",E595*0)/24</f>
        <v>0</v>
      </c>
      <c r="I595" s="2">
        <f t="shared" si="37"/>
        <v>40561.625</v>
      </c>
      <c r="J595" s="3">
        <f t="shared" si="38"/>
        <v>40560.625</v>
      </c>
      <c r="K595" t="b">
        <f t="shared" si="39"/>
        <v>1</v>
      </c>
      <c r="L595" cm="1">
        <f t="array" ref="L595">SUMPRODUCT((Tabla2[[#This Row],[P - Horas]]&lt;Tabla2[P - Horas])*1,(Tabla2[[#This Row],[Columna1]]=Tabla2[Columna1])*1)+1</f>
        <v>51</v>
      </c>
      <c r="N595">
        <f>_xlfn.RANK.EQ(Tabla2[[#This Row],[Columna1]],Tabla2[Columna1],1)</f>
        <v>586</v>
      </c>
      <c r="O595" s="3">
        <f>MAX(P594,Tabla2[[#This Row],[Columna1]])</f>
        <v>40566.616603565722</v>
      </c>
      <c r="P595" s="3">
        <f>O595+Tabla2[[#This Row],[P - Horas]]</f>
        <v>40566.616603565722</v>
      </c>
    </row>
    <row r="596" spans="1:16" x14ac:dyDescent="0.25">
      <c r="A596">
        <v>1000017304</v>
      </c>
      <c r="B596" s="2">
        <v>40560</v>
      </c>
      <c r="C596" s="2">
        <f t="shared" si="36"/>
        <v>40560.625</v>
      </c>
      <c r="D596">
        <v>1690</v>
      </c>
      <c r="E596">
        <v>1000.48</v>
      </c>
      <c r="F596" t="s">
        <v>10</v>
      </c>
      <c r="G596" t="s">
        <v>49</v>
      </c>
      <c r="H596" s="1" cm="1">
        <f t="array" ref="H596">_xlfn.IFS(F596="Figurado",E596/2600,F596="Mallas",E596/800,F596="Materia Prima",E596*0)/24</f>
        <v>0</v>
      </c>
      <c r="I596" s="2">
        <f t="shared" si="37"/>
        <v>40561.625</v>
      </c>
      <c r="J596" s="3">
        <f t="shared" si="38"/>
        <v>40560.625</v>
      </c>
      <c r="K596" t="b">
        <f t="shared" si="39"/>
        <v>1</v>
      </c>
      <c r="L596" cm="1">
        <f t="array" ref="L596">SUMPRODUCT((Tabla2[[#This Row],[P - Horas]]&lt;Tabla2[P - Horas])*1,(Tabla2[[#This Row],[Columna1]]=Tabla2[Columna1])*1)+1</f>
        <v>51</v>
      </c>
      <c r="N596">
        <f>_xlfn.RANK.EQ(Tabla2[[#This Row],[Columna1]],Tabla2[Columna1],1)</f>
        <v>586</v>
      </c>
      <c r="O596" s="3">
        <f>MAX(P595,Tabla2[[#This Row],[Columna1]])</f>
        <v>40566.616603565722</v>
      </c>
      <c r="P596" s="3">
        <f>O596+Tabla2[[#This Row],[P - Horas]]</f>
        <v>40566.616603565722</v>
      </c>
    </row>
    <row r="597" spans="1:16" x14ac:dyDescent="0.25">
      <c r="A597">
        <v>1000017309</v>
      </c>
      <c r="B597" s="2">
        <v>40560</v>
      </c>
      <c r="C597" s="2">
        <f t="shared" si="36"/>
        <v>40560.625</v>
      </c>
      <c r="D597">
        <v>35000</v>
      </c>
      <c r="E597">
        <v>35000</v>
      </c>
      <c r="F597" t="s">
        <v>10</v>
      </c>
      <c r="G597" t="s">
        <v>20</v>
      </c>
      <c r="H597" s="1" cm="1">
        <f t="array" ref="H597">_xlfn.IFS(F597="Figurado",E597/2600,F597="Mallas",E597/800,F597="Materia Prima",E597*0)/24</f>
        <v>0</v>
      </c>
      <c r="I597" s="2">
        <f t="shared" si="37"/>
        <v>40561.625</v>
      </c>
      <c r="J597" s="3">
        <f t="shared" si="38"/>
        <v>40560.625</v>
      </c>
      <c r="K597" t="b">
        <f t="shared" si="39"/>
        <v>1</v>
      </c>
      <c r="L597" cm="1">
        <f t="array" ref="L597">SUMPRODUCT((Tabla2[[#This Row],[P - Horas]]&lt;Tabla2[P - Horas])*1,(Tabla2[[#This Row],[Columna1]]=Tabla2[Columna1])*1)+1</f>
        <v>51</v>
      </c>
      <c r="N597">
        <f>_xlfn.RANK.EQ(Tabla2[[#This Row],[Columna1]],Tabla2[Columna1],1)</f>
        <v>586</v>
      </c>
      <c r="O597" s="3">
        <f>MAX(P596,Tabla2[[#This Row],[Columna1]])</f>
        <v>40566.616603565722</v>
      </c>
      <c r="P597" s="3">
        <f>O597+Tabla2[[#This Row],[P - Horas]]</f>
        <v>40566.616603565722</v>
      </c>
    </row>
    <row r="598" spans="1:16" x14ac:dyDescent="0.25">
      <c r="A598">
        <v>1000017311</v>
      </c>
      <c r="B598" s="2">
        <v>40560</v>
      </c>
      <c r="C598" s="2">
        <f t="shared" si="36"/>
        <v>40560.625</v>
      </c>
      <c r="D598">
        <v>149.80000000000001</v>
      </c>
      <c r="E598">
        <v>149.80000000000001</v>
      </c>
      <c r="F598" t="s">
        <v>10</v>
      </c>
      <c r="G598" t="s">
        <v>27</v>
      </c>
      <c r="H598" s="1" cm="1">
        <f t="array" ref="H598">_xlfn.IFS(F598="Figurado",E598/2600,F598="Mallas",E598/800,F598="Materia Prima",E598*0)/24</f>
        <v>0</v>
      </c>
      <c r="I598" s="2">
        <f t="shared" si="37"/>
        <v>40561.625</v>
      </c>
      <c r="J598" s="3">
        <f t="shared" si="38"/>
        <v>40560.625</v>
      </c>
      <c r="K598" t="b">
        <f t="shared" si="39"/>
        <v>1</v>
      </c>
      <c r="L598" cm="1">
        <f t="array" ref="L598">SUMPRODUCT((Tabla2[[#This Row],[P - Horas]]&lt;Tabla2[P - Horas])*1,(Tabla2[[#This Row],[Columna1]]=Tabla2[Columna1])*1)+1</f>
        <v>51</v>
      </c>
      <c r="N598">
        <f>_xlfn.RANK.EQ(Tabla2[[#This Row],[Columna1]],Tabla2[Columna1],1)</f>
        <v>586</v>
      </c>
      <c r="O598" s="3">
        <f>MAX(P597,Tabla2[[#This Row],[Columna1]])</f>
        <v>40566.616603565722</v>
      </c>
      <c r="P598" s="3">
        <f>O598+Tabla2[[#This Row],[P - Horas]]</f>
        <v>40566.616603565722</v>
      </c>
    </row>
    <row r="599" spans="1:16" x14ac:dyDescent="0.25">
      <c r="A599">
        <v>1000017312</v>
      </c>
      <c r="B599" s="2">
        <v>40560</v>
      </c>
      <c r="C599" s="2">
        <f t="shared" si="36"/>
        <v>40560.625</v>
      </c>
      <c r="D599">
        <v>33.6</v>
      </c>
      <c r="E599">
        <v>33.6</v>
      </c>
      <c r="F599" t="s">
        <v>10</v>
      </c>
      <c r="G599" t="s">
        <v>22</v>
      </c>
      <c r="H599" s="1" cm="1">
        <f t="array" ref="H599">_xlfn.IFS(F599="Figurado",E599/2600,F599="Mallas",E599/800,F599="Materia Prima",E599*0)/24</f>
        <v>0</v>
      </c>
      <c r="I599" s="2">
        <f t="shared" si="37"/>
        <v>40561.625</v>
      </c>
      <c r="J599" s="3">
        <f t="shared" si="38"/>
        <v>40560.625</v>
      </c>
      <c r="K599" t="b">
        <f t="shared" si="39"/>
        <v>1</v>
      </c>
      <c r="L599" cm="1">
        <f t="array" ref="L599">SUMPRODUCT((Tabla2[[#This Row],[P - Horas]]&lt;Tabla2[P - Horas])*1,(Tabla2[[#This Row],[Columna1]]=Tabla2[Columna1])*1)+1</f>
        <v>51</v>
      </c>
      <c r="N599">
        <f>_xlfn.RANK.EQ(Tabla2[[#This Row],[Columna1]],Tabla2[Columna1],1)</f>
        <v>586</v>
      </c>
      <c r="O599" s="3">
        <f>MAX(P598,Tabla2[[#This Row],[Columna1]])</f>
        <v>40566.616603565722</v>
      </c>
      <c r="P599" s="3">
        <f>O599+Tabla2[[#This Row],[P - Horas]]</f>
        <v>40566.616603565722</v>
      </c>
    </row>
    <row r="600" spans="1:16" x14ac:dyDescent="0.25">
      <c r="A600">
        <v>1000017312</v>
      </c>
      <c r="B600" s="2">
        <v>40560</v>
      </c>
      <c r="C600" s="2">
        <f t="shared" si="36"/>
        <v>40560.625</v>
      </c>
      <c r="D600">
        <v>60</v>
      </c>
      <c r="E600">
        <v>60</v>
      </c>
      <c r="F600" t="s">
        <v>10</v>
      </c>
      <c r="G600" t="s">
        <v>15</v>
      </c>
      <c r="H600" s="1" cm="1">
        <f t="array" ref="H600">_xlfn.IFS(F600="Figurado",E600/2600,F600="Mallas",E600/800,F600="Materia Prima",E600*0)/24</f>
        <v>0</v>
      </c>
      <c r="I600" s="2">
        <f t="shared" si="37"/>
        <v>40561.625</v>
      </c>
      <c r="J600" s="3">
        <f t="shared" si="38"/>
        <v>40560.625</v>
      </c>
      <c r="K600" t="b">
        <f t="shared" si="39"/>
        <v>1</v>
      </c>
      <c r="L600" cm="1">
        <f t="array" ref="L600">SUMPRODUCT((Tabla2[[#This Row],[P - Horas]]&lt;Tabla2[P - Horas])*1,(Tabla2[[#This Row],[Columna1]]=Tabla2[Columna1])*1)+1</f>
        <v>51</v>
      </c>
      <c r="N600">
        <f>_xlfn.RANK.EQ(Tabla2[[#This Row],[Columna1]],Tabla2[Columna1],1)</f>
        <v>586</v>
      </c>
      <c r="O600" s="3">
        <f>MAX(P599,Tabla2[[#This Row],[Columna1]])</f>
        <v>40566.616603565722</v>
      </c>
      <c r="P600" s="3">
        <f>O600+Tabla2[[#This Row],[P - Horas]]</f>
        <v>40566.616603565722</v>
      </c>
    </row>
    <row r="601" spans="1:16" x14ac:dyDescent="0.25">
      <c r="A601">
        <v>1000017312</v>
      </c>
      <c r="B601" s="2">
        <v>40560</v>
      </c>
      <c r="C601" s="2">
        <f t="shared" si="36"/>
        <v>40560.625</v>
      </c>
      <c r="D601">
        <v>108</v>
      </c>
      <c r="E601">
        <v>108</v>
      </c>
      <c r="F601" t="s">
        <v>10</v>
      </c>
      <c r="G601" t="s">
        <v>11</v>
      </c>
      <c r="H601" s="1" cm="1">
        <f t="array" ref="H601">_xlfn.IFS(F601="Figurado",E601/2600,F601="Mallas",E601/800,F601="Materia Prima",E601*0)/24</f>
        <v>0</v>
      </c>
      <c r="I601" s="2">
        <f t="shared" si="37"/>
        <v>40561.625</v>
      </c>
      <c r="J601" s="3">
        <f t="shared" si="38"/>
        <v>40560.625</v>
      </c>
      <c r="K601" t="b">
        <f t="shared" si="39"/>
        <v>1</v>
      </c>
      <c r="L601" cm="1">
        <f t="array" ref="L601">SUMPRODUCT((Tabla2[[#This Row],[P - Horas]]&lt;Tabla2[P - Horas])*1,(Tabla2[[#This Row],[Columna1]]=Tabla2[Columna1])*1)+1</f>
        <v>51</v>
      </c>
      <c r="N601">
        <f>_xlfn.RANK.EQ(Tabla2[[#This Row],[Columna1]],Tabla2[Columna1],1)</f>
        <v>586</v>
      </c>
      <c r="O601" s="3">
        <f>MAX(P600,Tabla2[[#This Row],[Columna1]])</f>
        <v>40566.616603565722</v>
      </c>
      <c r="P601" s="3">
        <f>O601+Tabla2[[#This Row],[P - Horas]]</f>
        <v>40566.616603565722</v>
      </c>
    </row>
    <row r="602" spans="1:16" x14ac:dyDescent="0.25">
      <c r="A602">
        <v>1000017294</v>
      </c>
      <c r="B602" s="2">
        <v>40560</v>
      </c>
      <c r="C602" s="2">
        <f t="shared" si="36"/>
        <v>40560.625</v>
      </c>
      <c r="D602">
        <v>11356</v>
      </c>
      <c r="E602">
        <v>34052.101600000002</v>
      </c>
      <c r="F602" t="s">
        <v>10</v>
      </c>
      <c r="G602" t="s">
        <v>54</v>
      </c>
      <c r="H602" s="1" cm="1">
        <f t="array" ref="H602">_xlfn.IFS(F602="Figurado",E602/2600,F602="Mallas",E602/800,F602="Materia Prima",E602*0)/24</f>
        <v>0</v>
      </c>
      <c r="I602" s="2">
        <f t="shared" si="37"/>
        <v>40561.625</v>
      </c>
      <c r="J602" s="3">
        <f t="shared" si="38"/>
        <v>40560.625</v>
      </c>
      <c r="K602" t="b">
        <f t="shared" si="39"/>
        <v>1</v>
      </c>
      <c r="L602" cm="1">
        <f t="array" ref="L602">SUMPRODUCT((Tabla2[[#This Row],[P - Horas]]&lt;Tabla2[P - Horas])*1,(Tabla2[[#This Row],[Columna1]]=Tabla2[Columna1])*1)+1</f>
        <v>51</v>
      </c>
      <c r="N602">
        <f>_xlfn.RANK.EQ(Tabla2[[#This Row],[Columna1]],Tabla2[Columna1],1)</f>
        <v>586</v>
      </c>
      <c r="O602" s="3">
        <f>MAX(P601,Tabla2[[#This Row],[Columna1]])</f>
        <v>40566.616603565722</v>
      </c>
      <c r="P602" s="3">
        <f>O602+Tabla2[[#This Row],[P - Horas]]</f>
        <v>40566.616603565722</v>
      </c>
    </row>
    <row r="603" spans="1:16" x14ac:dyDescent="0.25">
      <c r="A603">
        <v>1000017295</v>
      </c>
      <c r="B603" s="2">
        <v>40560</v>
      </c>
      <c r="C603" s="2">
        <f t="shared" si="36"/>
        <v>40560.625</v>
      </c>
      <c r="D603">
        <v>5916</v>
      </c>
      <c r="E603">
        <v>34017</v>
      </c>
      <c r="F603" t="s">
        <v>10</v>
      </c>
      <c r="G603" t="s">
        <v>43</v>
      </c>
      <c r="H603" s="1" cm="1">
        <f t="array" ref="H603">_xlfn.IFS(F603="Figurado",E603/2600,F603="Mallas",E603/800,F603="Materia Prima",E603*0)/24</f>
        <v>0</v>
      </c>
      <c r="I603" s="2">
        <f t="shared" si="37"/>
        <v>40561.625</v>
      </c>
      <c r="J603" s="3">
        <f t="shared" si="38"/>
        <v>40560.625</v>
      </c>
      <c r="K603" t="b">
        <f t="shared" si="39"/>
        <v>1</v>
      </c>
      <c r="L603" cm="1">
        <f t="array" ref="L603">SUMPRODUCT((Tabla2[[#This Row],[P - Horas]]&lt;Tabla2[P - Horas])*1,(Tabla2[[#This Row],[Columna1]]=Tabla2[Columna1])*1)+1</f>
        <v>51</v>
      </c>
      <c r="N603">
        <f>_xlfn.RANK.EQ(Tabla2[[#This Row],[Columna1]],Tabla2[Columna1],1)</f>
        <v>586</v>
      </c>
      <c r="O603" s="3">
        <f>MAX(P602,Tabla2[[#This Row],[Columna1]])</f>
        <v>40566.616603565722</v>
      </c>
      <c r="P603" s="3">
        <f>O603+Tabla2[[#This Row],[P - Horas]]</f>
        <v>40566.616603565722</v>
      </c>
    </row>
    <row r="604" spans="1:16" x14ac:dyDescent="0.25">
      <c r="A604">
        <v>1000017283</v>
      </c>
      <c r="B604" s="2">
        <v>40560</v>
      </c>
      <c r="C604" s="2">
        <f t="shared" si="36"/>
        <v>40560.625</v>
      </c>
      <c r="D604">
        <v>1.4</v>
      </c>
      <c r="E604">
        <v>1.4</v>
      </c>
      <c r="F604" t="s">
        <v>5</v>
      </c>
      <c r="G604" t="s">
        <v>26</v>
      </c>
      <c r="H604" s="1" cm="1">
        <f t="array" ref="H604">_xlfn.IFS(F604="Figurado",E604/2600,F604="Mallas",E604/800,F604="Materia Prima",E604*0)/24</f>
        <v>2.2435897435897434E-5</v>
      </c>
      <c r="I604" s="2">
        <f t="shared" si="37"/>
        <v>40561.625</v>
      </c>
      <c r="J604" s="3">
        <f t="shared" si="38"/>
        <v>40560.625022435896</v>
      </c>
      <c r="K604" t="b">
        <f t="shared" si="39"/>
        <v>1</v>
      </c>
      <c r="L604" cm="1">
        <f t="array" ref="L604">SUMPRODUCT((Tabla2[[#This Row],[P - Horas]]&lt;Tabla2[P - Horas])*1,(Tabla2[[#This Row],[Columna1]]=Tabla2[Columna1])*1)+1</f>
        <v>50</v>
      </c>
      <c r="N604">
        <f>_xlfn.RANK.EQ(Tabla2[[#This Row],[Columna1]],Tabla2[Columna1],1)</f>
        <v>586</v>
      </c>
      <c r="O604" s="3">
        <f>MAX(P603,Tabla2[[#This Row],[Columna1]])</f>
        <v>40566.616603565722</v>
      </c>
      <c r="P604" s="3">
        <f>O604+Tabla2[[#This Row],[P - Horas]]</f>
        <v>40566.616626001618</v>
      </c>
    </row>
    <row r="605" spans="1:16" x14ac:dyDescent="0.25">
      <c r="A605">
        <v>1000017283</v>
      </c>
      <c r="B605" s="2">
        <v>40560</v>
      </c>
      <c r="C605" s="2">
        <f t="shared" si="36"/>
        <v>40560.625</v>
      </c>
      <c r="D605">
        <v>6.1</v>
      </c>
      <c r="E605">
        <v>6.1</v>
      </c>
      <c r="F605" t="s">
        <v>5</v>
      </c>
      <c r="G605" t="s">
        <v>6</v>
      </c>
      <c r="H605" s="1" cm="1">
        <f t="array" ref="H605">_xlfn.IFS(F605="Figurado",E605/2600,F605="Mallas",E605/800,F605="Materia Prima",E605*0)/24</f>
        <v>9.7756410256410241E-5</v>
      </c>
      <c r="I605" s="2">
        <f t="shared" si="37"/>
        <v>40561.625</v>
      </c>
      <c r="J605" s="3">
        <f t="shared" si="38"/>
        <v>40560.625097756412</v>
      </c>
      <c r="K605" t="b">
        <f t="shared" si="39"/>
        <v>1</v>
      </c>
      <c r="L605" cm="1">
        <f t="array" ref="L605">SUMPRODUCT((Tabla2[[#This Row],[P - Horas]]&lt;Tabla2[P - Horas])*1,(Tabla2[[#This Row],[Columna1]]=Tabla2[Columna1])*1)+1</f>
        <v>49</v>
      </c>
      <c r="N605">
        <f>_xlfn.RANK.EQ(Tabla2[[#This Row],[Columna1]],Tabla2[Columna1],1)</f>
        <v>586</v>
      </c>
      <c r="O605" s="3">
        <f>MAX(P604,Tabla2[[#This Row],[Columna1]])</f>
        <v>40566.616626001618</v>
      </c>
      <c r="P605" s="3">
        <f>O605+Tabla2[[#This Row],[P - Horas]]</f>
        <v>40566.61672375803</v>
      </c>
    </row>
    <row r="606" spans="1:16" x14ac:dyDescent="0.25">
      <c r="A606">
        <v>1000017283</v>
      </c>
      <c r="B606" s="2">
        <v>40560</v>
      </c>
      <c r="C606" s="2">
        <f t="shared" si="36"/>
        <v>40560.625</v>
      </c>
      <c r="D606">
        <v>17.5</v>
      </c>
      <c r="E606">
        <v>17.5</v>
      </c>
      <c r="F606" t="s">
        <v>5</v>
      </c>
      <c r="G606" t="s">
        <v>7</v>
      </c>
      <c r="H606" s="1" cm="1">
        <f t="array" ref="H606">_xlfn.IFS(F606="Figurado",E606/2600,F606="Mallas",E606/800,F606="Materia Prima",E606*0)/24</f>
        <v>2.8044871794871798E-4</v>
      </c>
      <c r="I606" s="2">
        <f t="shared" si="37"/>
        <v>40561.625</v>
      </c>
      <c r="J606" s="3">
        <f t="shared" si="38"/>
        <v>40560.625280448716</v>
      </c>
      <c r="K606" t="b">
        <f t="shared" si="39"/>
        <v>1</v>
      </c>
      <c r="L606" cm="1">
        <f t="array" ref="L606">SUMPRODUCT((Tabla2[[#This Row],[P - Horas]]&lt;Tabla2[P - Horas])*1,(Tabla2[[#This Row],[Columna1]]=Tabla2[Columna1])*1)+1</f>
        <v>48</v>
      </c>
      <c r="N606">
        <f>_xlfn.RANK.EQ(Tabla2[[#This Row],[Columna1]],Tabla2[Columna1],1)</f>
        <v>586</v>
      </c>
      <c r="O606" s="3">
        <f>MAX(P605,Tabla2[[#This Row],[Columna1]])</f>
        <v>40566.61672375803</v>
      </c>
      <c r="P606" s="3">
        <f>O606+Tabla2[[#This Row],[P - Horas]]</f>
        <v>40566.617004206746</v>
      </c>
    </row>
    <row r="607" spans="1:16" x14ac:dyDescent="0.25">
      <c r="A607">
        <v>1000017292</v>
      </c>
      <c r="B607" s="2">
        <v>40560</v>
      </c>
      <c r="C607" s="2">
        <f t="shared" si="36"/>
        <v>40560.625</v>
      </c>
      <c r="D607">
        <v>43.7</v>
      </c>
      <c r="E607">
        <v>43.7</v>
      </c>
      <c r="F607" t="s">
        <v>5</v>
      </c>
      <c r="G607" t="s">
        <v>6</v>
      </c>
      <c r="H607" s="1" cm="1">
        <f t="array" ref="H607">_xlfn.IFS(F607="Figurado",E607/2600,F607="Mallas",E607/800,F607="Materia Prima",E607*0)/24</f>
        <v>7.0032051282051288E-4</v>
      </c>
      <c r="I607" s="2">
        <f t="shared" si="37"/>
        <v>40561.625</v>
      </c>
      <c r="J607" s="3">
        <f t="shared" si="38"/>
        <v>40560.62570032051</v>
      </c>
      <c r="K607" t="b">
        <f t="shared" si="39"/>
        <v>1</v>
      </c>
      <c r="L607" cm="1">
        <f t="array" ref="L607">SUMPRODUCT((Tabla2[[#This Row],[P - Horas]]&lt;Tabla2[P - Horas])*1,(Tabla2[[#This Row],[Columna1]]=Tabla2[Columna1])*1)+1</f>
        <v>47</v>
      </c>
      <c r="N607">
        <f>_xlfn.RANK.EQ(Tabla2[[#This Row],[Columna1]],Tabla2[Columna1],1)</f>
        <v>586</v>
      </c>
      <c r="O607" s="3">
        <f>MAX(P606,Tabla2[[#This Row],[Columna1]])</f>
        <v>40566.617004206746</v>
      </c>
      <c r="P607" s="3">
        <f>O607+Tabla2[[#This Row],[P - Horas]]</f>
        <v>40566.617704527256</v>
      </c>
    </row>
    <row r="608" spans="1:16" x14ac:dyDescent="0.25">
      <c r="A608">
        <v>1000017293</v>
      </c>
      <c r="B608" s="2">
        <v>40560</v>
      </c>
      <c r="C608" s="2">
        <f t="shared" si="36"/>
        <v>40560.625</v>
      </c>
      <c r="D608">
        <v>115.4</v>
      </c>
      <c r="E608">
        <v>115.4</v>
      </c>
      <c r="F608" t="s">
        <v>5</v>
      </c>
      <c r="G608" t="s">
        <v>13</v>
      </c>
      <c r="H608" s="1" cm="1">
        <f t="array" ref="H608">_xlfn.IFS(F608="Figurado",E608/2600,F608="Mallas",E608/800,F608="Materia Prima",E608*0)/24</f>
        <v>1.8493589743589743E-3</v>
      </c>
      <c r="I608" s="2">
        <f t="shared" si="37"/>
        <v>40561.625</v>
      </c>
      <c r="J608" s="3">
        <f t="shared" si="38"/>
        <v>40560.626849358974</v>
      </c>
      <c r="K608" t="b">
        <f t="shared" si="39"/>
        <v>1</v>
      </c>
      <c r="L608" cm="1">
        <f t="array" ref="L608">SUMPRODUCT((Tabla2[[#This Row],[P - Horas]]&lt;Tabla2[P - Horas])*1,(Tabla2[[#This Row],[Columna1]]=Tabla2[Columna1])*1)+1</f>
        <v>46</v>
      </c>
      <c r="N608">
        <f>_xlfn.RANK.EQ(Tabla2[[#This Row],[Columna1]],Tabla2[Columna1],1)</f>
        <v>586</v>
      </c>
      <c r="O608" s="3">
        <f>MAX(P607,Tabla2[[#This Row],[Columna1]])</f>
        <v>40566.617704527256</v>
      </c>
      <c r="P608" s="3">
        <f>O608+Tabla2[[#This Row],[P - Horas]]</f>
        <v>40566.61955388623</v>
      </c>
    </row>
    <row r="609" spans="1:16" x14ac:dyDescent="0.25">
      <c r="A609">
        <v>1000017288</v>
      </c>
      <c r="B609" s="2">
        <v>40560</v>
      </c>
      <c r="C609" s="2">
        <f t="shared" si="36"/>
        <v>40560.625</v>
      </c>
      <c r="D609">
        <v>131.30000000000001</v>
      </c>
      <c r="E609">
        <v>131.30000000000001</v>
      </c>
      <c r="F609" t="s">
        <v>5</v>
      </c>
      <c r="G609" t="s">
        <v>26</v>
      </c>
      <c r="H609" s="1" cm="1">
        <f t="array" ref="H609">_xlfn.IFS(F609="Figurado",E609/2600,F609="Mallas",E609/800,F609="Materia Prima",E609*0)/24</f>
        <v>2.1041666666666669E-3</v>
      </c>
      <c r="I609" s="2">
        <f t="shared" si="37"/>
        <v>40561.625</v>
      </c>
      <c r="J609" s="3">
        <f t="shared" si="38"/>
        <v>40560.62710416667</v>
      </c>
      <c r="K609" t="b">
        <f t="shared" si="39"/>
        <v>1</v>
      </c>
      <c r="L609" cm="1">
        <f t="array" ref="L609">SUMPRODUCT((Tabla2[[#This Row],[P - Horas]]&lt;Tabla2[P - Horas])*1,(Tabla2[[#This Row],[Columna1]]=Tabla2[Columna1])*1)+1</f>
        <v>45</v>
      </c>
      <c r="N609">
        <f>_xlfn.RANK.EQ(Tabla2[[#This Row],[Columna1]],Tabla2[Columna1],1)</f>
        <v>586</v>
      </c>
      <c r="O609" s="3">
        <f>MAX(P608,Tabla2[[#This Row],[Columna1]])</f>
        <v>40566.61955388623</v>
      </c>
      <c r="P609" s="3">
        <f>O609+Tabla2[[#This Row],[P - Horas]]</f>
        <v>40566.6216580529</v>
      </c>
    </row>
    <row r="610" spans="1:16" x14ac:dyDescent="0.25">
      <c r="A610">
        <v>1000017290</v>
      </c>
      <c r="B610" s="2">
        <v>40560</v>
      </c>
      <c r="C610" s="2">
        <f t="shared" si="36"/>
        <v>40560.625</v>
      </c>
      <c r="D610">
        <v>187.2</v>
      </c>
      <c r="E610">
        <v>187.2</v>
      </c>
      <c r="F610" t="s">
        <v>5</v>
      </c>
      <c r="G610" t="s">
        <v>6</v>
      </c>
      <c r="H610" s="1" cm="1">
        <f t="array" ref="H610">_xlfn.IFS(F610="Figurado",E610/2600,F610="Mallas",E610/800,F610="Materia Prima",E610*0)/24</f>
        <v>2.9999999999999996E-3</v>
      </c>
      <c r="I610" s="2">
        <f t="shared" si="37"/>
        <v>40561.625</v>
      </c>
      <c r="J610" s="3">
        <f t="shared" si="38"/>
        <v>40560.627999999997</v>
      </c>
      <c r="K610" t="b">
        <f t="shared" si="39"/>
        <v>1</v>
      </c>
      <c r="L610" cm="1">
        <f t="array" ref="L610">SUMPRODUCT((Tabla2[[#This Row],[P - Horas]]&lt;Tabla2[P - Horas])*1,(Tabla2[[#This Row],[Columna1]]=Tabla2[Columna1])*1)+1</f>
        <v>44</v>
      </c>
      <c r="N610">
        <f>_xlfn.RANK.EQ(Tabla2[[#This Row],[Columna1]],Tabla2[Columna1],1)</f>
        <v>586</v>
      </c>
      <c r="O610" s="3">
        <f>MAX(P609,Tabla2[[#This Row],[Columna1]])</f>
        <v>40566.6216580529</v>
      </c>
      <c r="P610" s="3">
        <f>O610+Tabla2[[#This Row],[P - Horas]]</f>
        <v>40566.624658052897</v>
      </c>
    </row>
    <row r="611" spans="1:16" x14ac:dyDescent="0.25">
      <c r="A611">
        <v>1000017293</v>
      </c>
      <c r="B611" s="2">
        <v>40560</v>
      </c>
      <c r="C611" s="2">
        <f t="shared" si="36"/>
        <v>40560.625</v>
      </c>
      <c r="D611">
        <v>239.6</v>
      </c>
      <c r="E611">
        <v>239.6</v>
      </c>
      <c r="F611" t="s">
        <v>5</v>
      </c>
      <c r="G611" t="s">
        <v>6</v>
      </c>
      <c r="H611" s="1" cm="1">
        <f t="array" ref="H611">_xlfn.IFS(F611="Figurado",E611/2600,F611="Mallas",E611/800,F611="Materia Prima",E611*0)/24</f>
        <v>3.83974358974359E-3</v>
      </c>
      <c r="I611" s="2">
        <f t="shared" si="37"/>
        <v>40561.625</v>
      </c>
      <c r="J611" s="3">
        <f t="shared" si="38"/>
        <v>40560.628839743593</v>
      </c>
      <c r="K611" t="b">
        <f t="shared" si="39"/>
        <v>1</v>
      </c>
      <c r="L611" cm="1">
        <f t="array" ref="L611">SUMPRODUCT((Tabla2[[#This Row],[P - Horas]]&lt;Tabla2[P - Horas])*1,(Tabla2[[#This Row],[Columna1]]=Tabla2[Columna1])*1)+1</f>
        <v>43</v>
      </c>
      <c r="N611">
        <f>_xlfn.RANK.EQ(Tabla2[[#This Row],[Columna1]],Tabla2[Columna1],1)</f>
        <v>586</v>
      </c>
      <c r="O611" s="3">
        <f>MAX(P610,Tabla2[[#This Row],[Columna1]])</f>
        <v>40566.624658052897</v>
      </c>
      <c r="P611" s="3">
        <f>O611+Tabla2[[#This Row],[P - Horas]]</f>
        <v>40566.62849779649</v>
      </c>
    </row>
    <row r="612" spans="1:16" x14ac:dyDescent="0.25">
      <c r="A612">
        <v>1000017291</v>
      </c>
      <c r="B612" s="2">
        <v>40560</v>
      </c>
      <c r="C612" s="2">
        <f t="shared" si="36"/>
        <v>40560.625</v>
      </c>
      <c r="D612">
        <v>326.60000000000002</v>
      </c>
      <c r="E612">
        <v>326.60000000000002</v>
      </c>
      <c r="F612" t="s">
        <v>5</v>
      </c>
      <c r="G612" t="s">
        <v>13</v>
      </c>
      <c r="H612" s="1" cm="1">
        <f t="array" ref="H612">_xlfn.IFS(F612="Figurado",E612/2600,F612="Mallas",E612/800,F612="Materia Prima",E612*0)/24</f>
        <v>5.2339743589743595E-3</v>
      </c>
      <c r="I612" s="2">
        <f t="shared" si="37"/>
        <v>40561.625</v>
      </c>
      <c r="J612" s="3">
        <f t="shared" si="38"/>
        <v>40560.630233974356</v>
      </c>
      <c r="K612" t="b">
        <f t="shared" si="39"/>
        <v>1</v>
      </c>
      <c r="L612" cm="1">
        <f t="array" ref="L612">SUMPRODUCT((Tabla2[[#This Row],[P - Horas]]&lt;Tabla2[P - Horas])*1,(Tabla2[[#This Row],[Columna1]]=Tabla2[Columna1])*1)+1</f>
        <v>42</v>
      </c>
      <c r="N612">
        <f>_xlfn.RANK.EQ(Tabla2[[#This Row],[Columna1]],Tabla2[Columna1],1)</f>
        <v>586</v>
      </c>
      <c r="O612" s="3">
        <f>MAX(P611,Tabla2[[#This Row],[Columna1]])</f>
        <v>40566.62849779649</v>
      </c>
      <c r="P612" s="3">
        <f>O612+Tabla2[[#This Row],[P - Horas]]</f>
        <v>40566.633731770846</v>
      </c>
    </row>
    <row r="613" spans="1:16" x14ac:dyDescent="0.25">
      <c r="A613">
        <v>1000017287</v>
      </c>
      <c r="B613" s="2">
        <v>40560</v>
      </c>
      <c r="C613" s="2">
        <f t="shared" si="36"/>
        <v>40560.625</v>
      </c>
      <c r="D613">
        <v>341.8</v>
      </c>
      <c r="E613">
        <v>341.8</v>
      </c>
      <c r="F613" t="s">
        <v>5</v>
      </c>
      <c r="G613" t="s">
        <v>26</v>
      </c>
      <c r="H613" s="1" cm="1">
        <f t="array" ref="H613">_xlfn.IFS(F613="Figurado",E613/2600,F613="Mallas",E613/800,F613="Materia Prima",E613*0)/24</f>
        <v>5.4775641025641029E-3</v>
      </c>
      <c r="I613" s="2">
        <f t="shared" si="37"/>
        <v>40561.625</v>
      </c>
      <c r="J613" s="3">
        <f t="shared" si="38"/>
        <v>40560.630477564104</v>
      </c>
      <c r="K613" t="b">
        <f t="shared" si="39"/>
        <v>1</v>
      </c>
      <c r="L613" cm="1">
        <f t="array" ref="L613">SUMPRODUCT((Tabla2[[#This Row],[P - Horas]]&lt;Tabla2[P - Horas])*1,(Tabla2[[#This Row],[Columna1]]=Tabla2[Columna1])*1)+1</f>
        <v>41</v>
      </c>
      <c r="N613">
        <f>_xlfn.RANK.EQ(Tabla2[[#This Row],[Columna1]],Tabla2[Columna1],1)</f>
        <v>586</v>
      </c>
      <c r="O613" s="3">
        <f>MAX(P612,Tabla2[[#This Row],[Columna1]])</f>
        <v>40566.633731770846</v>
      </c>
      <c r="P613" s="3">
        <f>O613+Tabla2[[#This Row],[P - Horas]]</f>
        <v>40566.63920933495</v>
      </c>
    </row>
    <row r="614" spans="1:16" x14ac:dyDescent="0.25">
      <c r="A614">
        <v>1000017290</v>
      </c>
      <c r="B614" s="2">
        <v>40560</v>
      </c>
      <c r="C614" s="2">
        <f t="shared" si="36"/>
        <v>40560.625</v>
      </c>
      <c r="D614">
        <v>396</v>
      </c>
      <c r="E614">
        <v>396</v>
      </c>
      <c r="F614" t="s">
        <v>5</v>
      </c>
      <c r="G614" t="s">
        <v>9</v>
      </c>
      <c r="H614" s="1" cm="1">
        <f t="array" ref="H614">_xlfn.IFS(F614="Figurado",E614/2600,F614="Mallas",E614/800,F614="Materia Prima",E614*0)/24</f>
        <v>6.346153846153846E-3</v>
      </c>
      <c r="I614" s="2">
        <f t="shared" si="37"/>
        <v>40561.625</v>
      </c>
      <c r="J614" s="3">
        <f t="shared" si="38"/>
        <v>40560.631346153845</v>
      </c>
      <c r="K614" t="b">
        <f t="shared" si="39"/>
        <v>1</v>
      </c>
      <c r="L614" cm="1">
        <f t="array" ref="L614">SUMPRODUCT((Tabla2[[#This Row],[P - Horas]]&lt;Tabla2[P - Horas])*1,(Tabla2[[#This Row],[Columna1]]=Tabla2[Columna1])*1)+1</f>
        <v>40</v>
      </c>
      <c r="N614">
        <f>_xlfn.RANK.EQ(Tabla2[[#This Row],[Columna1]],Tabla2[Columna1],1)</f>
        <v>586</v>
      </c>
      <c r="O614" s="3">
        <f>MAX(P613,Tabla2[[#This Row],[Columna1]])</f>
        <v>40566.63920933495</v>
      </c>
      <c r="P614" s="3">
        <f>O614+Tabla2[[#This Row],[P - Horas]]</f>
        <v>40566.645555488794</v>
      </c>
    </row>
    <row r="615" spans="1:16" x14ac:dyDescent="0.25">
      <c r="A615">
        <v>1000017311</v>
      </c>
      <c r="B615" s="2">
        <v>40560</v>
      </c>
      <c r="C615" s="2">
        <f t="shared" si="36"/>
        <v>40560.625</v>
      </c>
      <c r="D615">
        <v>413.1</v>
      </c>
      <c r="E615">
        <v>413.1</v>
      </c>
      <c r="F615" t="s">
        <v>5</v>
      </c>
      <c r="G615" t="s">
        <v>8</v>
      </c>
      <c r="H615" s="1" cm="1">
        <f t="array" ref="H615">_xlfn.IFS(F615="Figurado",E615/2600,F615="Mallas",E615/800,F615="Materia Prima",E615*0)/24</f>
        <v>6.6201923076923087E-3</v>
      </c>
      <c r="I615" s="2">
        <f t="shared" si="37"/>
        <v>40561.625</v>
      </c>
      <c r="J615" s="3">
        <f t="shared" si="38"/>
        <v>40560.631620192311</v>
      </c>
      <c r="K615" t="b">
        <f t="shared" si="39"/>
        <v>1</v>
      </c>
      <c r="L615" cm="1">
        <f t="array" ref="L615">SUMPRODUCT((Tabla2[[#This Row],[P - Horas]]&lt;Tabla2[P - Horas])*1,(Tabla2[[#This Row],[Columna1]]=Tabla2[Columna1])*1)+1</f>
        <v>39</v>
      </c>
      <c r="N615">
        <f>_xlfn.RANK.EQ(Tabla2[[#This Row],[Columna1]],Tabla2[Columna1],1)</f>
        <v>586</v>
      </c>
      <c r="O615" s="3">
        <f>MAX(P614,Tabla2[[#This Row],[Columna1]])</f>
        <v>40566.645555488794</v>
      </c>
      <c r="P615" s="3">
        <f>O615+Tabla2[[#This Row],[P - Horas]]</f>
        <v>40566.652175681105</v>
      </c>
    </row>
    <row r="616" spans="1:16" x14ac:dyDescent="0.25">
      <c r="A616">
        <v>1000017289</v>
      </c>
      <c r="B616" s="2">
        <v>40560</v>
      </c>
      <c r="C616" s="2">
        <f t="shared" si="36"/>
        <v>40560.625</v>
      </c>
      <c r="D616">
        <v>434.5</v>
      </c>
      <c r="E616">
        <v>434.5</v>
      </c>
      <c r="F616" t="s">
        <v>5</v>
      </c>
      <c r="G616" t="s">
        <v>13</v>
      </c>
      <c r="H616" s="1" cm="1">
        <f t="array" ref="H616">_xlfn.IFS(F616="Figurado",E616/2600,F616="Mallas",E616/800,F616="Materia Prima",E616*0)/24</f>
        <v>6.9631410256410257E-3</v>
      </c>
      <c r="I616" s="2">
        <f t="shared" si="37"/>
        <v>40561.625</v>
      </c>
      <c r="J616" s="3">
        <f t="shared" si="38"/>
        <v>40560.631963141022</v>
      </c>
      <c r="K616" t="b">
        <f t="shared" si="39"/>
        <v>1</v>
      </c>
      <c r="L616" cm="1">
        <f t="array" ref="L616">SUMPRODUCT((Tabla2[[#This Row],[P - Horas]]&lt;Tabla2[P - Horas])*1,(Tabla2[[#This Row],[Columna1]]=Tabla2[Columna1])*1)+1</f>
        <v>38</v>
      </c>
      <c r="N616">
        <f>_xlfn.RANK.EQ(Tabla2[[#This Row],[Columna1]],Tabla2[Columna1],1)</f>
        <v>586</v>
      </c>
      <c r="O616" s="3">
        <f>MAX(P615,Tabla2[[#This Row],[Columna1]])</f>
        <v>40566.652175681105</v>
      </c>
      <c r="P616" s="3">
        <f>O616+Tabla2[[#This Row],[P - Horas]]</f>
        <v>40566.659138822128</v>
      </c>
    </row>
    <row r="617" spans="1:16" x14ac:dyDescent="0.25">
      <c r="A617">
        <v>1000017299</v>
      </c>
      <c r="B617" s="2">
        <v>40560</v>
      </c>
      <c r="C617" s="2">
        <f t="shared" si="36"/>
        <v>40560.625</v>
      </c>
      <c r="D617">
        <v>573.1</v>
      </c>
      <c r="E617">
        <v>573.1</v>
      </c>
      <c r="F617" t="s">
        <v>5</v>
      </c>
      <c r="G617" t="s">
        <v>8</v>
      </c>
      <c r="H617" s="1" cm="1">
        <f t="array" ref="H617">_xlfn.IFS(F617="Figurado",E617/2600,F617="Mallas",E617/800,F617="Materia Prima",E617*0)/24</f>
        <v>9.1842948717948732E-3</v>
      </c>
      <c r="I617" s="2">
        <f t="shared" si="37"/>
        <v>40561.625</v>
      </c>
      <c r="J617" s="3">
        <f t="shared" si="38"/>
        <v>40560.634184294875</v>
      </c>
      <c r="K617" t="b">
        <f t="shared" si="39"/>
        <v>1</v>
      </c>
      <c r="L617" cm="1">
        <f t="array" ref="L617">SUMPRODUCT((Tabla2[[#This Row],[P - Horas]]&lt;Tabla2[P - Horas])*1,(Tabla2[[#This Row],[Columna1]]=Tabla2[Columna1])*1)+1</f>
        <v>37</v>
      </c>
      <c r="N617">
        <f>_xlfn.RANK.EQ(Tabla2[[#This Row],[Columna1]],Tabla2[Columna1],1)</f>
        <v>586</v>
      </c>
      <c r="O617" s="3">
        <f>MAX(P616,Tabla2[[#This Row],[Columna1]])</f>
        <v>40566.659138822128</v>
      </c>
      <c r="P617" s="3">
        <f>O617+Tabla2[[#This Row],[P - Horas]]</f>
        <v>40566.668323117003</v>
      </c>
    </row>
    <row r="618" spans="1:16" x14ac:dyDescent="0.25">
      <c r="A618">
        <v>1000017311</v>
      </c>
      <c r="B618" s="2">
        <v>40560</v>
      </c>
      <c r="C618" s="2">
        <f t="shared" si="36"/>
        <v>40560.625</v>
      </c>
      <c r="D618">
        <v>592</v>
      </c>
      <c r="E618">
        <v>592</v>
      </c>
      <c r="F618" t="s">
        <v>5</v>
      </c>
      <c r="G618" t="s">
        <v>9</v>
      </c>
      <c r="H618" s="1" cm="1">
        <f t="array" ref="H618">_xlfn.IFS(F618="Figurado",E618/2600,F618="Mallas",E618/800,F618="Materia Prima",E618*0)/24</f>
        <v>9.4871794871794878E-3</v>
      </c>
      <c r="I618" s="2">
        <f t="shared" si="37"/>
        <v>40561.625</v>
      </c>
      <c r="J618" s="3">
        <f t="shared" si="38"/>
        <v>40560.634487179486</v>
      </c>
      <c r="K618" t="b">
        <f t="shared" si="39"/>
        <v>1</v>
      </c>
      <c r="L618" cm="1">
        <f t="array" ref="L618">SUMPRODUCT((Tabla2[[#This Row],[P - Horas]]&lt;Tabla2[P - Horas])*1,(Tabla2[[#This Row],[Columna1]]=Tabla2[Columna1])*1)+1</f>
        <v>36</v>
      </c>
      <c r="N618">
        <f>_xlfn.RANK.EQ(Tabla2[[#This Row],[Columna1]],Tabla2[Columna1],1)</f>
        <v>586</v>
      </c>
      <c r="O618" s="3">
        <f>MAX(P617,Tabla2[[#This Row],[Columna1]])</f>
        <v>40566.668323117003</v>
      </c>
      <c r="P618" s="3">
        <f>O618+Tabla2[[#This Row],[P - Horas]]</f>
        <v>40566.677810296489</v>
      </c>
    </row>
    <row r="619" spans="1:16" x14ac:dyDescent="0.25">
      <c r="A619">
        <v>1000017289</v>
      </c>
      <c r="B619" s="2">
        <v>40560</v>
      </c>
      <c r="C619" s="2">
        <f t="shared" si="36"/>
        <v>40560.625</v>
      </c>
      <c r="D619">
        <v>599.4</v>
      </c>
      <c r="E619">
        <v>599.4</v>
      </c>
      <c r="F619" t="s">
        <v>5</v>
      </c>
      <c r="G619" t="s">
        <v>6</v>
      </c>
      <c r="H619" s="1" cm="1">
        <f t="array" ref="H619">_xlfn.IFS(F619="Figurado",E619/2600,F619="Mallas",E619/800,F619="Materia Prima",E619*0)/24</f>
        <v>9.6057692307692302E-3</v>
      </c>
      <c r="I619" s="2">
        <f t="shared" si="37"/>
        <v>40561.625</v>
      </c>
      <c r="J619" s="3">
        <f t="shared" si="38"/>
        <v>40560.634605769228</v>
      </c>
      <c r="K619" t="b">
        <f t="shared" si="39"/>
        <v>1</v>
      </c>
      <c r="L619" cm="1">
        <f t="array" ref="L619">SUMPRODUCT((Tabla2[[#This Row],[P - Horas]]&lt;Tabla2[P - Horas])*1,(Tabla2[[#This Row],[Columna1]]=Tabla2[Columna1])*1)+1</f>
        <v>35</v>
      </c>
      <c r="N619">
        <f>_xlfn.RANK.EQ(Tabla2[[#This Row],[Columna1]],Tabla2[Columna1],1)</f>
        <v>586</v>
      </c>
      <c r="O619" s="3">
        <f>MAX(P618,Tabla2[[#This Row],[Columna1]])</f>
        <v>40566.677810296489</v>
      </c>
      <c r="P619" s="3">
        <f>O619+Tabla2[[#This Row],[P - Horas]]</f>
        <v>40566.687416065717</v>
      </c>
    </row>
    <row r="620" spans="1:16" x14ac:dyDescent="0.25">
      <c r="A620">
        <v>1000017313</v>
      </c>
      <c r="B620" s="2">
        <v>40560</v>
      </c>
      <c r="C620" s="2">
        <f t="shared" si="36"/>
        <v>40560.625</v>
      </c>
      <c r="D620">
        <v>664.6</v>
      </c>
      <c r="E620">
        <v>664.6</v>
      </c>
      <c r="F620" t="s">
        <v>5</v>
      </c>
      <c r="G620" t="s">
        <v>6</v>
      </c>
      <c r="H620" s="1" cm="1">
        <f t="array" ref="H620">_xlfn.IFS(F620="Figurado",E620/2600,F620="Mallas",E620/800,F620="Materia Prima",E620*0)/24</f>
        <v>1.0650641025641026E-2</v>
      </c>
      <c r="I620" s="2">
        <f t="shared" si="37"/>
        <v>40561.625</v>
      </c>
      <c r="J620" s="3">
        <f t="shared" si="38"/>
        <v>40560.635650641023</v>
      </c>
      <c r="K620" t="b">
        <f t="shared" si="39"/>
        <v>1</v>
      </c>
      <c r="L620" cm="1">
        <f t="array" ref="L620">SUMPRODUCT((Tabla2[[#This Row],[P - Horas]]&lt;Tabla2[P - Horas])*1,(Tabla2[[#This Row],[Columna1]]=Tabla2[Columna1])*1)+1</f>
        <v>34</v>
      </c>
      <c r="N620">
        <f>_xlfn.RANK.EQ(Tabla2[[#This Row],[Columna1]],Tabla2[Columna1],1)</f>
        <v>586</v>
      </c>
      <c r="O620" s="3">
        <f>MAX(P619,Tabla2[[#This Row],[Columna1]])</f>
        <v>40566.687416065717</v>
      </c>
      <c r="P620" s="3">
        <f>O620+Tabla2[[#This Row],[P - Horas]]</f>
        <v>40566.69806670674</v>
      </c>
    </row>
    <row r="621" spans="1:16" x14ac:dyDescent="0.25">
      <c r="A621">
        <v>1000017283</v>
      </c>
      <c r="B621" s="2">
        <v>40560</v>
      </c>
      <c r="C621" s="2">
        <f t="shared" si="36"/>
        <v>40560.625</v>
      </c>
      <c r="D621">
        <v>749.4</v>
      </c>
      <c r="E621">
        <v>749.4</v>
      </c>
      <c r="F621" t="s">
        <v>5</v>
      </c>
      <c r="G621" t="s">
        <v>13</v>
      </c>
      <c r="H621" s="1" cm="1">
        <f t="array" ref="H621">_xlfn.IFS(F621="Figurado",E621/2600,F621="Mallas",E621/800,F621="Materia Prima",E621*0)/24</f>
        <v>1.2009615384615384E-2</v>
      </c>
      <c r="I621" s="2">
        <f t="shared" si="37"/>
        <v>40561.625</v>
      </c>
      <c r="J621" s="3">
        <f t="shared" si="38"/>
        <v>40560.637009615384</v>
      </c>
      <c r="K621" t="b">
        <f t="shared" si="39"/>
        <v>1</v>
      </c>
      <c r="L621" cm="1">
        <f t="array" ref="L621">SUMPRODUCT((Tabla2[[#This Row],[P - Horas]]&lt;Tabla2[P - Horas])*1,(Tabla2[[#This Row],[Columna1]]=Tabla2[Columna1])*1)+1</f>
        <v>33</v>
      </c>
      <c r="N621">
        <f>_xlfn.RANK.EQ(Tabla2[[#This Row],[Columna1]],Tabla2[Columna1],1)</f>
        <v>586</v>
      </c>
      <c r="O621" s="3">
        <f>MAX(P620,Tabla2[[#This Row],[Columna1]])</f>
        <v>40566.69806670674</v>
      </c>
      <c r="P621" s="3">
        <f>O621+Tabla2[[#This Row],[P - Horas]]</f>
        <v>40566.710076322124</v>
      </c>
    </row>
    <row r="622" spans="1:16" x14ac:dyDescent="0.25">
      <c r="A622">
        <v>1000017314</v>
      </c>
      <c r="B622" s="2">
        <v>40560</v>
      </c>
      <c r="C622" s="2">
        <f t="shared" si="36"/>
        <v>40560.625</v>
      </c>
      <c r="D622">
        <v>751.3</v>
      </c>
      <c r="E622">
        <v>751.3</v>
      </c>
      <c r="F622" t="s">
        <v>5</v>
      </c>
      <c r="G622" t="s">
        <v>6</v>
      </c>
      <c r="H622" s="1" cm="1">
        <f t="array" ref="H622">_xlfn.IFS(F622="Figurado",E622/2600,F622="Mallas",E622/800,F622="Materia Prima",E622*0)/24</f>
        <v>1.2040064102564101E-2</v>
      </c>
      <c r="I622" s="2">
        <f t="shared" si="37"/>
        <v>40561.625</v>
      </c>
      <c r="J622" s="3">
        <f t="shared" si="38"/>
        <v>40560.637040064103</v>
      </c>
      <c r="K622" t="b">
        <f t="shared" si="39"/>
        <v>1</v>
      </c>
      <c r="L622" cm="1">
        <f t="array" ref="L622">SUMPRODUCT((Tabla2[[#This Row],[P - Horas]]&lt;Tabla2[P - Horas])*1,(Tabla2[[#This Row],[Columna1]]=Tabla2[Columna1])*1)+1</f>
        <v>32</v>
      </c>
      <c r="N622">
        <f>_xlfn.RANK.EQ(Tabla2[[#This Row],[Columna1]],Tabla2[Columna1],1)</f>
        <v>586</v>
      </c>
      <c r="O622" s="3">
        <f>MAX(P621,Tabla2[[#This Row],[Columna1]])</f>
        <v>40566.710076322124</v>
      </c>
      <c r="P622" s="3">
        <f>O622+Tabla2[[#This Row],[P - Horas]]</f>
        <v>40566.722116386227</v>
      </c>
    </row>
    <row r="623" spans="1:16" x14ac:dyDescent="0.25">
      <c r="A623">
        <v>1000017291</v>
      </c>
      <c r="B623" s="2">
        <v>40560</v>
      </c>
      <c r="C623" s="2">
        <f t="shared" si="36"/>
        <v>40560.625</v>
      </c>
      <c r="D623">
        <v>864.9</v>
      </c>
      <c r="E623">
        <v>864.9</v>
      </c>
      <c r="F623" t="s">
        <v>5</v>
      </c>
      <c r="G623" t="s">
        <v>6</v>
      </c>
      <c r="H623" s="1" cm="1">
        <f t="array" ref="H623">_xlfn.IFS(F623="Figurado",E623/2600,F623="Mallas",E623/800,F623="Materia Prima",E623*0)/24</f>
        <v>1.3860576923076922E-2</v>
      </c>
      <c r="I623" s="2">
        <f t="shared" si="37"/>
        <v>40561.625</v>
      </c>
      <c r="J623" s="3">
        <f t="shared" si="38"/>
        <v>40560.638860576924</v>
      </c>
      <c r="K623" t="b">
        <f t="shared" si="39"/>
        <v>1</v>
      </c>
      <c r="L623" cm="1">
        <f t="array" ref="L623">SUMPRODUCT((Tabla2[[#This Row],[P - Horas]]&lt;Tabla2[P - Horas])*1,(Tabla2[[#This Row],[Columna1]]=Tabla2[Columna1])*1)+1</f>
        <v>31</v>
      </c>
      <c r="N623">
        <f>_xlfn.RANK.EQ(Tabla2[[#This Row],[Columna1]],Tabla2[Columna1],1)</f>
        <v>586</v>
      </c>
      <c r="O623" s="3">
        <f>MAX(P622,Tabla2[[#This Row],[Columna1]])</f>
        <v>40566.722116386227</v>
      </c>
      <c r="P623" s="3">
        <f>O623+Tabla2[[#This Row],[P - Horas]]</f>
        <v>40566.735976963151</v>
      </c>
    </row>
    <row r="624" spans="1:16" x14ac:dyDescent="0.25">
      <c r="A624">
        <v>1000017290</v>
      </c>
      <c r="B624" s="2">
        <v>40560</v>
      </c>
      <c r="C624" s="2">
        <f t="shared" si="36"/>
        <v>40560.625</v>
      </c>
      <c r="D624">
        <v>918</v>
      </c>
      <c r="E624">
        <v>918</v>
      </c>
      <c r="F624" t="s">
        <v>5</v>
      </c>
      <c r="G624" t="s">
        <v>8</v>
      </c>
      <c r="H624" s="1" cm="1">
        <f t="array" ref="H624">_xlfn.IFS(F624="Figurado",E624/2600,F624="Mallas",E624/800,F624="Materia Prima",E624*0)/24</f>
        <v>1.4711538461538462E-2</v>
      </c>
      <c r="I624" s="2">
        <f t="shared" si="37"/>
        <v>40561.625</v>
      </c>
      <c r="J624" s="3">
        <f t="shared" si="38"/>
        <v>40560.639711538461</v>
      </c>
      <c r="K624" t="b">
        <f t="shared" si="39"/>
        <v>1</v>
      </c>
      <c r="L624" cm="1">
        <f t="array" ref="L624">SUMPRODUCT((Tabla2[[#This Row],[P - Horas]]&lt;Tabla2[P - Horas])*1,(Tabla2[[#This Row],[Columna1]]=Tabla2[Columna1])*1)+1</f>
        <v>30</v>
      </c>
      <c r="N624">
        <f>_xlfn.RANK.EQ(Tabla2[[#This Row],[Columna1]],Tabla2[Columna1],1)</f>
        <v>586</v>
      </c>
      <c r="O624" s="3">
        <f>MAX(P623,Tabla2[[#This Row],[Columna1]])</f>
        <v>40566.735976963151</v>
      </c>
      <c r="P624" s="3">
        <f>O624+Tabla2[[#This Row],[P - Horas]]</f>
        <v>40566.750688501612</v>
      </c>
    </row>
    <row r="625" spans="1:16" x14ac:dyDescent="0.25">
      <c r="A625">
        <v>1000017311</v>
      </c>
      <c r="B625" s="2">
        <v>40560</v>
      </c>
      <c r="C625" s="2">
        <f t="shared" si="36"/>
        <v>40560.625</v>
      </c>
      <c r="D625">
        <v>1012.5</v>
      </c>
      <c r="E625">
        <v>1012.5</v>
      </c>
      <c r="F625" t="s">
        <v>5</v>
      </c>
      <c r="G625" t="s">
        <v>7</v>
      </c>
      <c r="H625" s="1" cm="1">
        <f t="array" ref="H625">_xlfn.IFS(F625="Figurado",E625/2600,F625="Mallas",E625/800,F625="Materia Prima",E625*0)/24</f>
        <v>1.622596153846154E-2</v>
      </c>
      <c r="I625" s="2">
        <f t="shared" si="37"/>
        <v>40561.625</v>
      </c>
      <c r="J625" s="3">
        <f t="shared" si="38"/>
        <v>40560.641225961539</v>
      </c>
      <c r="K625" t="b">
        <f t="shared" si="39"/>
        <v>1</v>
      </c>
      <c r="L625" cm="1">
        <f t="array" ref="L625">SUMPRODUCT((Tabla2[[#This Row],[P - Horas]]&lt;Tabla2[P - Horas])*1,(Tabla2[[#This Row],[Columna1]]=Tabla2[Columna1])*1)+1</f>
        <v>29</v>
      </c>
      <c r="N625">
        <f>_xlfn.RANK.EQ(Tabla2[[#This Row],[Columna1]],Tabla2[Columna1],1)</f>
        <v>586</v>
      </c>
      <c r="O625" s="3">
        <f>MAX(P624,Tabla2[[#This Row],[Columna1]])</f>
        <v>40566.750688501612</v>
      </c>
      <c r="P625" s="3">
        <f>O625+Tabla2[[#This Row],[P - Horas]]</f>
        <v>40566.766914463151</v>
      </c>
    </row>
    <row r="626" spans="1:16" x14ac:dyDescent="0.25">
      <c r="A626">
        <v>1000017299</v>
      </c>
      <c r="B626" s="2">
        <v>40560</v>
      </c>
      <c r="C626" s="2">
        <f t="shared" si="36"/>
        <v>40560.625</v>
      </c>
      <c r="D626">
        <v>1138.4000000000001</v>
      </c>
      <c r="E626">
        <v>1138.4000000000001</v>
      </c>
      <c r="F626" t="s">
        <v>5</v>
      </c>
      <c r="G626" t="s">
        <v>9</v>
      </c>
      <c r="H626" s="1" cm="1">
        <f t="array" ref="H626">_xlfn.IFS(F626="Figurado",E626/2600,F626="Mallas",E626/800,F626="Materia Prima",E626*0)/24</f>
        <v>1.8243589743589746E-2</v>
      </c>
      <c r="I626" s="2">
        <f t="shared" si="37"/>
        <v>40561.625</v>
      </c>
      <c r="J626" s="3">
        <f t="shared" si="38"/>
        <v>40560.643243589744</v>
      </c>
      <c r="K626" t="b">
        <f t="shared" si="39"/>
        <v>1</v>
      </c>
      <c r="L626" cm="1">
        <f t="array" ref="L626">SUMPRODUCT((Tabla2[[#This Row],[P - Horas]]&lt;Tabla2[P - Horas])*1,(Tabla2[[#This Row],[Columna1]]=Tabla2[Columna1])*1)+1</f>
        <v>28</v>
      </c>
      <c r="N626">
        <f>_xlfn.RANK.EQ(Tabla2[[#This Row],[Columna1]],Tabla2[Columna1],1)</f>
        <v>586</v>
      </c>
      <c r="O626" s="3">
        <f>MAX(P625,Tabla2[[#This Row],[Columna1]])</f>
        <v>40566.766914463151</v>
      </c>
      <c r="P626" s="3">
        <f>O626+Tabla2[[#This Row],[P - Horas]]</f>
        <v>40566.785158052895</v>
      </c>
    </row>
    <row r="627" spans="1:16" x14ac:dyDescent="0.25">
      <c r="A627">
        <v>1000017316</v>
      </c>
      <c r="B627" s="2">
        <v>40560</v>
      </c>
      <c r="C627" s="2">
        <f t="shared" si="36"/>
        <v>40560.625</v>
      </c>
      <c r="D627">
        <v>1495.4</v>
      </c>
      <c r="E627">
        <v>1495.4</v>
      </c>
      <c r="F627" t="s">
        <v>5</v>
      </c>
      <c r="G627" t="s">
        <v>14</v>
      </c>
      <c r="H627" s="1" cm="1">
        <f t="array" ref="H627">_xlfn.IFS(F627="Figurado",E627/2600,F627="Mallas",E627/800,F627="Materia Prima",E627*0)/24</f>
        <v>2.3964743589743594E-2</v>
      </c>
      <c r="I627" s="2">
        <f t="shared" si="37"/>
        <v>40561.625</v>
      </c>
      <c r="J627" s="3">
        <f t="shared" si="38"/>
        <v>40560.648964743588</v>
      </c>
      <c r="K627" t="b">
        <f t="shared" si="39"/>
        <v>1</v>
      </c>
      <c r="L627" cm="1">
        <f t="array" ref="L627">SUMPRODUCT((Tabla2[[#This Row],[P - Horas]]&lt;Tabla2[P - Horas])*1,(Tabla2[[#This Row],[Columna1]]=Tabla2[Columna1])*1)+1</f>
        <v>27</v>
      </c>
      <c r="N627">
        <f>_xlfn.RANK.EQ(Tabla2[[#This Row],[Columna1]],Tabla2[Columna1],1)</f>
        <v>586</v>
      </c>
      <c r="O627" s="3">
        <f>MAX(P626,Tabla2[[#This Row],[Columna1]])</f>
        <v>40566.785158052895</v>
      </c>
      <c r="P627" s="3">
        <f>O627+Tabla2[[#This Row],[P - Horas]]</f>
        <v>40566.809122796483</v>
      </c>
    </row>
    <row r="628" spans="1:16" x14ac:dyDescent="0.25">
      <c r="A628">
        <v>1000017315</v>
      </c>
      <c r="B628" s="2">
        <v>40560</v>
      </c>
      <c r="C628" s="2">
        <f t="shared" si="36"/>
        <v>40560.625</v>
      </c>
      <c r="D628">
        <v>1602.7</v>
      </c>
      <c r="E628">
        <v>1602.7</v>
      </c>
      <c r="F628" t="s">
        <v>5</v>
      </c>
      <c r="G628" t="s">
        <v>7</v>
      </c>
      <c r="H628" s="1" cm="1">
        <f t="array" ref="H628">_xlfn.IFS(F628="Figurado",E628/2600,F628="Mallas",E628/800,F628="Materia Prima",E628*0)/24</f>
        <v>2.5684294871794872E-2</v>
      </c>
      <c r="I628" s="2">
        <f t="shared" si="37"/>
        <v>40561.625</v>
      </c>
      <c r="J628" s="3">
        <f t="shared" si="38"/>
        <v>40560.650684294873</v>
      </c>
      <c r="K628" t="b">
        <f t="shared" si="39"/>
        <v>1</v>
      </c>
      <c r="L628" cm="1">
        <f t="array" ref="L628">SUMPRODUCT((Tabla2[[#This Row],[P - Horas]]&lt;Tabla2[P - Horas])*1,(Tabla2[[#This Row],[Columna1]]=Tabla2[Columna1])*1)+1</f>
        <v>26</v>
      </c>
      <c r="N628">
        <f>_xlfn.RANK.EQ(Tabla2[[#This Row],[Columna1]],Tabla2[Columna1],1)</f>
        <v>586</v>
      </c>
      <c r="O628" s="3">
        <f>MAX(P627,Tabla2[[#This Row],[Columna1]])</f>
        <v>40566.809122796483</v>
      </c>
      <c r="P628" s="3">
        <f>O628+Tabla2[[#This Row],[P - Horas]]</f>
        <v>40566.834807091356</v>
      </c>
    </row>
    <row r="629" spans="1:16" x14ac:dyDescent="0.25">
      <c r="A629">
        <v>1000017285</v>
      </c>
      <c r="B629" s="2">
        <v>40560</v>
      </c>
      <c r="C629" s="2">
        <f t="shared" si="36"/>
        <v>40560.625</v>
      </c>
      <c r="D629">
        <v>1779.1</v>
      </c>
      <c r="E629">
        <v>1779.1</v>
      </c>
      <c r="F629" t="s">
        <v>5</v>
      </c>
      <c r="G629" t="s">
        <v>6</v>
      </c>
      <c r="H629" s="1" cm="1">
        <f t="array" ref="H629">_xlfn.IFS(F629="Figurado",E629/2600,F629="Mallas",E629/800,F629="Materia Prima",E629*0)/24</f>
        <v>2.8511217948717946E-2</v>
      </c>
      <c r="I629" s="2">
        <f t="shared" si="37"/>
        <v>40561.625</v>
      </c>
      <c r="J629" s="3">
        <f t="shared" si="38"/>
        <v>40560.653511217948</v>
      </c>
      <c r="K629" t="b">
        <f t="shared" si="39"/>
        <v>1</v>
      </c>
      <c r="L629" cm="1">
        <f t="array" ref="L629">SUMPRODUCT((Tabla2[[#This Row],[P - Horas]]&lt;Tabla2[P - Horas])*1,(Tabla2[[#This Row],[Columna1]]=Tabla2[Columna1])*1)+1</f>
        <v>25</v>
      </c>
      <c r="N629">
        <f>_xlfn.RANK.EQ(Tabla2[[#This Row],[Columna1]],Tabla2[Columna1],1)</f>
        <v>586</v>
      </c>
      <c r="O629" s="3">
        <f>MAX(P628,Tabla2[[#This Row],[Columna1]])</f>
        <v>40566.834807091356</v>
      </c>
      <c r="P629" s="3">
        <f>O629+Tabla2[[#This Row],[P - Horas]]</f>
        <v>40566.863318309304</v>
      </c>
    </row>
    <row r="630" spans="1:16" x14ac:dyDescent="0.25">
      <c r="A630">
        <v>1000017316</v>
      </c>
      <c r="B630" s="2">
        <v>40560</v>
      </c>
      <c r="C630" s="2">
        <f t="shared" si="36"/>
        <v>40560.625</v>
      </c>
      <c r="D630">
        <v>1784</v>
      </c>
      <c r="E630">
        <v>1784</v>
      </c>
      <c r="F630" t="s">
        <v>5</v>
      </c>
      <c r="G630" t="s">
        <v>9</v>
      </c>
      <c r="H630" s="1" cm="1">
        <f t="array" ref="H630">_xlfn.IFS(F630="Figurado",E630/2600,F630="Mallas",E630/800,F630="Materia Prima",E630*0)/24</f>
        <v>2.8589743589743588E-2</v>
      </c>
      <c r="I630" s="2">
        <f t="shared" si="37"/>
        <v>40561.625</v>
      </c>
      <c r="J630" s="3">
        <f t="shared" si="38"/>
        <v>40560.65358974359</v>
      </c>
      <c r="K630" t="b">
        <f t="shared" si="39"/>
        <v>1</v>
      </c>
      <c r="L630" cm="1">
        <f t="array" ref="L630">SUMPRODUCT((Tabla2[[#This Row],[P - Horas]]&lt;Tabla2[P - Horas])*1,(Tabla2[[#This Row],[Columna1]]=Tabla2[Columna1])*1)+1</f>
        <v>24</v>
      </c>
      <c r="N630">
        <f>_xlfn.RANK.EQ(Tabla2[[#This Row],[Columna1]],Tabla2[Columna1],1)</f>
        <v>586</v>
      </c>
      <c r="O630" s="3">
        <f>MAX(P629,Tabla2[[#This Row],[Columna1]])</f>
        <v>40566.863318309304</v>
      </c>
      <c r="P630" s="3">
        <f>O630+Tabla2[[#This Row],[P - Horas]]</f>
        <v>40566.891908052894</v>
      </c>
    </row>
    <row r="631" spans="1:16" x14ac:dyDescent="0.25">
      <c r="A631">
        <v>1000017302</v>
      </c>
      <c r="B631" s="2">
        <v>40560</v>
      </c>
      <c r="C631" s="2">
        <f t="shared" si="36"/>
        <v>40560.625</v>
      </c>
      <c r="D631">
        <v>1787.8</v>
      </c>
      <c r="E631">
        <v>1787.8</v>
      </c>
      <c r="F631" t="s">
        <v>5</v>
      </c>
      <c r="G631" t="s">
        <v>6</v>
      </c>
      <c r="H631" s="1" cm="1">
        <f t="array" ref="H631">_xlfn.IFS(F631="Figurado",E631/2600,F631="Mallas",E631/800,F631="Materia Prima",E631*0)/24</f>
        <v>2.8650641025641025E-2</v>
      </c>
      <c r="I631" s="2">
        <f t="shared" si="37"/>
        <v>40561.625</v>
      </c>
      <c r="J631" s="3">
        <f t="shared" si="38"/>
        <v>40560.653650641027</v>
      </c>
      <c r="K631" t="b">
        <f t="shared" si="39"/>
        <v>1</v>
      </c>
      <c r="L631" cm="1">
        <f t="array" ref="L631">SUMPRODUCT((Tabla2[[#This Row],[P - Horas]]&lt;Tabla2[P - Horas])*1,(Tabla2[[#This Row],[Columna1]]=Tabla2[Columna1])*1)+1</f>
        <v>23</v>
      </c>
      <c r="N631">
        <f>_xlfn.RANK.EQ(Tabla2[[#This Row],[Columna1]],Tabla2[Columna1],1)</f>
        <v>586</v>
      </c>
      <c r="O631" s="3">
        <f>MAX(P630,Tabla2[[#This Row],[Columna1]])</f>
        <v>40566.891908052894</v>
      </c>
      <c r="P631" s="3">
        <f>O631+Tabla2[[#This Row],[P - Horas]]</f>
        <v>40566.920558693921</v>
      </c>
    </row>
    <row r="632" spans="1:16" x14ac:dyDescent="0.25">
      <c r="A632">
        <v>1000017296</v>
      </c>
      <c r="B632" s="2">
        <v>40560</v>
      </c>
      <c r="C632" s="2">
        <f t="shared" si="36"/>
        <v>40560.625</v>
      </c>
      <c r="D632">
        <v>1883.1</v>
      </c>
      <c r="E632">
        <v>1883.1</v>
      </c>
      <c r="F632" t="s">
        <v>5</v>
      </c>
      <c r="G632" t="s">
        <v>8</v>
      </c>
      <c r="H632" s="1" cm="1">
        <f t="array" ref="H632">_xlfn.IFS(F632="Figurado",E632/2600,F632="Mallas",E632/800,F632="Materia Prima",E632*0)/24</f>
        <v>3.0177884615384617E-2</v>
      </c>
      <c r="I632" s="2">
        <f t="shared" si="37"/>
        <v>40561.625</v>
      </c>
      <c r="J632" s="3">
        <f t="shared" si="38"/>
        <v>40560.655177884619</v>
      </c>
      <c r="K632" t="b">
        <f t="shared" si="39"/>
        <v>1</v>
      </c>
      <c r="L632" cm="1">
        <f t="array" ref="L632">SUMPRODUCT((Tabla2[[#This Row],[P - Horas]]&lt;Tabla2[P - Horas])*1,(Tabla2[[#This Row],[Columna1]]=Tabla2[Columna1])*1)+1</f>
        <v>22</v>
      </c>
      <c r="N632">
        <f>_xlfn.RANK.EQ(Tabla2[[#This Row],[Columna1]],Tabla2[Columna1],1)</f>
        <v>586</v>
      </c>
      <c r="O632" s="3">
        <f>MAX(P631,Tabla2[[#This Row],[Columna1]])</f>
        <v>40566.920558693921</v>
      </c>
      <c r="P632" s="3">
        <f>O632+Tabla2[[#This Row],[P - Horas]]</f>
        <v>40566.950736578539</v>
      </c>
    </row>
    <row r="633" spans="1:16" x14ac:dyDescent="0.25">
      <c r="A633">
        <v>1000017315</v>
      </c>
      <c r="B633" s="2">
        <v>40560</v>
      </c>
      <c r="C633" s="2">
        <f t="shared" si="36"/>
        <v>40560.625</v>
      </c>
      <c r="D633">
        <v>2207.9</v>
      </c>
      <c r="E633">
        <v>2207.9</v>
      </c>
      <c r="F633" t="s">
        <v>5</v>
      </c>
      <c r="G633" t="s">
        <v>6</v>
      </c>
      <c r="H633" s="1" cm="1">
        <f t="array" ref="H633">_xlfn.IFS(F633="Figurado",E633/2600,F633="Mallas",E633/800,F633="Materia Prima",E633*0)/24</f>
        <v>3.5383012820512823E-2</v>
      </c>
      <c r="I633" s="2">
        <f t="shared" si="37"/>
        <v>40561.625</v>
      </c>
      <c r="J633" s="3">
        <f t="shared" si="38"/>
        <v>40560.660383012822</v>
      </c>
      <c r="K633" t="b">
        <f t="shared" si="39"/>
        <v>1</v>
      </c>
      <c r="L633" cm="1">
        <f t="array" ref="L633">SUMPRODUCT((Tabla2[[#This Row],[P - Horas]]&lt;Tabla2[P - Horas])*1,(Tabla2[[#This Row],[Columna1]]=Tabla2[Columna1])*1)+1</f>
        <v>21</v>
      </c>
      <c r="N633">
        <f>_xlfn.RANK.EQ(Tabla2[[#This Row],[Columna1]],Tabla2[Columna1],1)</f>
        <v>586</v>
      </c>
      <c r="O633" s="3">
        <f>MAX(P632,Tabla2[[#This Row],[Columna1]])</f>
        <v>40566.950736578539</v>
      </c>
      <c r="P633" s="3">
        <f>O633+Tabla2[[#This Row],[P - Horas]]</f>
        <v>40566.986119591362</v>
      </c>
    </row>
    <row r="634" spans="1:16" x14ac:dyDescent="0.25">
      <c r="A634">
        <v>1000017287</v>
      </c>
      <c r="B634" s="2">
        <v>40560</v>
      </c>
      <c r="C634" s="2">
        <f t="shared" si="36"/>
        <v>40560.625</v>
      </c>
      <c r="D634">
        <v>2449.6999999999998</v>
      </c>
      <c r="E634">
        <v>2449.6999999999998</v>
      </c>
      <c r="F634" t="s">
        <v>5</v>
      </c>
      <c r="G634" t="s">
        <v>6</v>
      </c>
      <c r="H634" s="1" cm="1">
        <f t="array" ref="H634">_xlfn.IFS(F634="Figurado",E634/2600,F634="Mallas",E634/800,F634="Materia Prima",E634*0)/24</f>
        <v>3.9258012820512819E-2</v>
      </c>
      <c r="I634" s="2">
        <f t="shared" si="37"/>
        <v>40561.625</v>
      </c>
      <c r="J634" s="3">
        <f t="shared" si="38"/>
        <v>40560.664258012817</v>
      </c>
      <c r="K634" t="b">
        <f t="shared" si="39"/>
        <v>1</v>
      </c>
      <c r="L634" cm="1">
        <f t="array" ref="L634">SUMPRODUCT((Tabla2[[#This Row],[P - Horas]]&lt;Tabla2[P - Horas])*1,(Tabla2[[#This Row],[Columna1]]=Tabla2[Columna1])*1)+1</f>
        <v>20</v>
      </c>
      <c r="N634">
        <f>_xlfn.RANK.EQ(Tabla2[[#This Row],[Columna1]],Tabla2[Columna1],1)</f>
        <v>586</v>
      </c>
      <c r="O634" s="3">
        <f>MAX(P633,Tabla2[[#This Row],[Columna1]])</f>
        <v>40566.986119591362</v>
      </c>
      <c r="P634" s="3">
        <f>O634+Tabla2[[#This Row],[P - Horas]]</f>
        <v>40567.025377604179</v>
      </c>
    </row>
    <row r="635" spans="1:16" x14ac:dyDescent="0.25">
      <c r="A635">
        <v>1000017311</v>
      </c>
      <c r="B635" s="2">
        <v>40560</v>
      </c>
      <c r="C635" s="2">
        <f t="shared" si="36"/>
        <v>40560.625</v>
      </c>
      <c r="D635">
        <v>2601.4</v>
      </c>
      <c r="E635">
        <v>2601.4</v>
      </c>
      <c r="F635" t="s">
        <v>5</v>
      </c>
      <c r="G635" t="s">
        <v>14</v>
      </c>
      <c r="H635" s="1" cm="1">
        <f t="array" ref="H635">_xlfn.IFS(F635="Figurado",E635/2600,F635="Mallas",E635/800,F635="Materia Prima",E635*0)/24</f>
        <v>4.1689102564102569E-2</v>
      </c>
      <c r="I635" s="2">
        <f t="shared" si="37"/>
        <v>40561.625</v>
      </c>
      <c r="J635" s="3">
        <f t="shared" si="38"/>
        <v>40560.666689102567</v>
      </c>
      <c r="K635" t="b">
        <f t="shared" si="39"/>
        <v>1</v>
      </c>
      <c r="L635" cm="1">
        <f t="array" ref="L635">SUMPRODUCT((Tabla2[[#This Row],[P - Horas]]&lt;Tabla2[P - Horas])*1,(Tabla2[[#This Row],[Columna1]]=Tabla2[Columna1])*1)+1</f>
        <v>19</v>
      </c>
      <c r="N635">
        <f>_xlfn.RANK.EQ(Tabla2[[#This Row],[Columna1]],Tabla2[Columna1],1)</f>
        <v>586</v>
      </c>
      <c r="O635" s="3">
        <f>MAX(P634,Tabla2[[#This Row],[Columna1]])</f>
        <v>40567.025377604179</v>
      </c>
      <c r="P635" s="3">
        <f>O635+Tabla2[[#This Row],[P - Horas]]</f>
        <v>40567.067066706746</v>
      </c>
    </row>
    <row r="636" spans="1:16" x14ac:dyDescent="0.25">
      <c r="A636">
        <v>1000017290</v>
      </c>
      <c r="B636" s="2">
        <v>40560</v>
      </c>
      <c r="C636" s="2">
        <f t="shared" si="36"/>
        <v>40560.625</v>
      </c>
      <c r="D636">
        <v>2823.4</v>
      </c>
      <c r="E636">
        <v>2823.4</v>
      </c>
      <c r="F636" t="s">
        <v>5</v>
      </c>
      <c r="G636" t="s">
        <v>14</v>
      </c>
      <c r="H636" s="1" cm="1">
        <f t="array" ref="H636">_xlfn.IFS(F636="Figurado",E636/2600,F636="Mallas",E636/800,F636="Materia Prima",E636*0)/24</f>
        <v>4.5246794871794872E-2</v>
      </c>
      <c r="I636" s="2">
        <f t="shared" si="37"/>
        <v>40561.625</v>
      </c>
      <c r="J636" s="3">
        <f t="shared" si="38"/>
        <v>40560.670246794871</v>
      </c>
      <c r="K636" t="b">
        <f t="shared" si="39"/>
        <v>1</v>
      </c>
      <c r="L636" cm="1">
        <f t="array" ref="L636">SUMPRODUCT((Tabla2[[#This Row],[P - Horas]]&lt;Tabla2[P - Horas])*1,(Tabla2[[#This Row],[Columna1]]=Tabla2[Columna1])*1)+1</f>
        <v>18</v>
      </c>
      <c r="N636">
        <f>_xlfn.RANK.EQ(Tabla2[[#This Row],[Columna1]],Tabla2[Columna1],1)</f>
        <v>586</v>
      </c>
      <c r="O636" s="3">
        <f>MAX(P635,Tabla2[[#This Row],[Columna1]])</f>
        <v>40567.067066706746</v>
      </c>
      <c r="P636" s="3">
        <f>O636+Tabla2[[#This Row],[P - Horas]]</f>
        <v>40567.112313501617</v>
      </c>
    </row>
    <row r="637" spans="1:16" x14ac:dyDescent="0.25">
      <c r="A637">
        <v>1000017290</v>
      </c>
      <c r="B637" s="2">
        <v>40560</v>
      </c>
      <c r="C637" s="2">
        <f t="shared" si="36"/>
        <v>40560.625</v>
      </c>
      <c r="D637">
        <v>3377.9</v>
      </c>
      <c r="E637">
        <v>3377.9</v>
      </c>
      <c r="F637" t="s">
        <v>5</v>
      </c>
      <c r="G637" t="s">
        <v>13</v>
      </c>
      <c r="H637" s="1" cm="1">
        <f t="array" ref="H637">_xlfn.IFS(F637="Figurado",E637/2600,F637="Mallas",E637/800,F637="Materia Prima",E637*0)/24</f>
        <v>5.4133012820512826E-2</v>
      </c>
      <c r="I637" s="2">
        <f t="shared" si="37"/>
        <v>40561.625</v>
      </c>
      <c r="J637" s="3">
        <f t="shared" si="38"/>
        <v>40560.679133012818</v>
      </c>
      <c r="K637" t="b">
        <f t="shared" si="39"/>
        <v>1</v>
      </c>
      <c r="L637" cm="1">
        <f t="array" ref="L637">SUMPRODUCT((Tabla2[[#This Row],[P - Horas]]&lt;Tabla2[P - Horas])*1,(Tabla2[[#This Row],[Columna1]]=Tabla2[Columna1])*1)+1</f>
        <v>17</v>
      </c>
      <c r="N637">
        <f>_xlfn.RANK.EQ(Tabla2[[#This Row],[Columna1]],Tabla2[Columna1],1)</f>
        <v>586</v>
      </c>
      <c r="O637" s="3">
        <f>MAX(P636,Tabla2[[#This Row],[Columna1]])</f>
        <v>40567.112313501617</v>
      </c>
      <c r="P637" s="3">
        <f>O637+Tabla2[[#This Row],[P - Horas]]</f>
        <v>40567.166446514435</v>
      </c>
    </row>
    <row r="638" spans="1:16" x14ac:dyDescent="0.25">
      <c r="A638">
        <v>1000017284</v>
      </c>
      <c r="B638" s="2">
        <v>40560</v>
      </c>
      <c r="C638" s="2">
        <f t="shared" si="36"/>
        <v>40560.625</v>
      </c>
      <c r="D638">
        <v>3481.4</v>
      </c>
      <c r="E638">
        <v>3481.4</v>
      </c>
      <c r="F638" t="s">
        <v>5</v>
      </c>
      <c r="G638" t="s">
        <v>6</v>
      </c>
      <c r="H638" s="1" cm="1">
        <f t="array" ref="H638">_xlfn.IFS(F638="Figurado",E638/2600,F638="Mallas",E638/800,F638="Materia Prima",E638*0)/24</f>
        <v>5.5791666666666663E-2</v>
      </c>
      <c r="I638" s="2">
        <f t="shared" si="37"/>
        <v>40561.625</v>
      </c>
      <c r="J638" s="3">
        <f t="shared" si="38"/>
        <v>40560.680791666666</v>
      </c>
      <c r="K638" t="b">
        <f t="shared" si="39"/>
        <v>1</v>
      </c>
      <c r="L638" cm="1">
        <f t="array" ref="L638">SUMPRODUCT((Tabla2[[#This Row],[P - Horas]]&lt;Tabla2[P - Horas])*1,(Tabla2[[#This Row],[Columna1]]=Tabla2[Columna1])*1)+1</f>
        <v>16</v>
      </c>
      <c r="N638">
        <f>_xlfn.RANK.EQ(Tabla2[[#This Row],[Columna1]],Tabla2[Columna1],1)</f>
        <v>586</v>
      </c>
      <c r="O638" s="3">
        <f>MAX(P637,Tabla2[[#This Row],[Columna1]])</f>
        <v>40567.166446514435</v>
      </c>
      <c r="P638" s="3">
        <f>O638+Tabla2[[#This Row],[P - Horas]]</f>
        <v>40567.222238181101</v>
      </c>
    </row>
    <row r="639" spans="1:16" x14ac:dyDescent="0.25">
      <c r="A639">
        <v>1000017292</v>
      </c>
      <c r="B639" s="2">
        <v>40560</v>
      </c>
      <c r="C639" s="2">
        <f t="shared" si="36"/>
        <v>40560.625</v>
      </c>
      <c r="D639">
        <v>3732.7</v>
      </c>
      <c r="E639">
        <v>3732.7</v>
      </c>
      <c r="F639" t="s">
        <v>5</v>
      </c>
      <c r="G639" t="s">
        <v>7</v>
      </c>
      <c r="H639" s="1" cm="1">
        <f t="array" ref="H639">_xlfn.IFS(F639="Figurado",E639/2600,F639="Mallas",E639/800,F639="Materia Prima",E639*0)/24</f>
        <v>5.9818910256410257E-2</v>
      </c>
      <c r="I639" s="2">
        <f t="shared" si="37"/>
        <v>40561.625</v>
      </c>
      <c r="J639" s="3">
        <f t="shared" si="38"/>
        <v>40560.684818910253</v>
      </c>
      <c r="K639" t="b">
        <f t="shared" si="39"/>
        <v>1</v>
      </c>
      <c r="L639" cm="1">
        <f t="array" ref="L639">SUMPRODUCT((Tabla2[[#This Row],[P - Horas]]&lt;Tabla2[P - Horas])*1,(Tabla2[[#This Row],[Columna1]]=Tabla2[Columna1])*1)+1</f>
        <v>15</v>
      </c>
      <c r="N639">
        <f>_xlfn.RANK.EQ(Tabla2[[#This Row],[Columna1]],Tabla2[Columna1],1)</f>
        <v>586</v>
      </c>
      <c r="O639" s="3">
        <f>MAX(P638,Tabla2[[#This Row],[Columna1]])</f>
        <v>40567.222238181101</v>
      </c>
      <c r="P639" s="3">
        <f>O639+Tabla2[[#This Row],[P - Horas]]</f>
        <v>40567.282057091354</v>
      </c>
    </row>
    <row r="640" spans="1:16" x14ac:dyDescent="0.25">
      <c r="A640">
        <v>1000017301</v>
      </c>
      <c r="B640" s="2">
        <v>40560</v>
      </c>
      <c r="C640" s="2">
        <f t="shared" si="36"/>
        <v>40560.625</v>
      </c>
      <c r="D640">
        <v>4710</v>
      </c>
      <c r="E640">
        <v>4710</v>
      </c>
      <c r="F640" t="s">
        <v>5</v>
      </c>
      <c r="G640" t="s">
        <v>6</v>
      </c>
      <c r="H640" s="1" cm="1">
        <f t="array" ref="H640">_xlfn.IFS(F640="Figurado",E640/2600,F640="Mallas",E640/800,F640="Materia Prima",E640*0)/24</f>
        <v>7.5480769230769226E-2</v>
      </c>
      <c r="I640" s="2">
        <f t="shared" si="37"/>
        <v>40561.625</v>
      </c>
      <c r="J640" s="3">
        <f t="shared" si="38"/>
        <v>40560.700480769228</v>
      </c>
      <c r="K640" t="b">
        <f t="shared" si="39"/>
        <v>1</v>
      </c>
      <c r="L640" cm="1">
        <f t="array" ref="L640">SUMPRODUCT((Tabla2[[#This Row],[P - Horas]]&lt;Tabla2[P - Horas])*1,(Tabla2[[#This Row],[Columna1]]=Tabla2[Columna1])*1)+1</f>
        <v>14</v>
      </c>
      <c r="N640">
        <f>_xlfn.RANK.EQ(Tabla2[[#This Row],[Columna1]],Tabla2[Columna1],1)</f>
        <v>586</v>
      </c>
      <c r="O640" s="3">
        <f>MAX(P639,Tabla2[[#This Row],[Columna1]])</f>
        <v>40567.282057091354</v>
      </c>
      <c r="P640" s="3">
        <f>O640+Tabla2[[#This Row],[P - Horas]]</f>
        <v>40567.357537860582</v>
      </c>
    </row>
    <row r="641" spans="1:16" x14ac:dyDescent="0.25">
      <c r="A641">
        <v>1000017311</v>
      </c>
      <c r="B641" s="2">
        <v>40560</v>
      </c>
      <c r="C641" s="2">
        <f t="shared" si="36"/>
        <v>40560.625</v>
      </c>
      <c r="D641">
        <v>4810.2</v>
      </c>
      <c r="E641">
        <v>4810.2</v>
      </c>
      <c r="F641" t="s">
        <v>5</v>
      </c>
      <c r="G641" t="s">
        <v>6</v>
      </c>
      <c r="H641" s="1" cm="1">
        <f t="array" ref="H641">_xlfn.IFS(F641="Figurado",E641/2600,F641="Mallas",E641/800,F641="Materia Prima",E641*0)/24</f>
        <v>7.7086538461538456E-2</v>
      </c>
      <c r="I641" s="2">
        <f t="shared" si="37"/>
        <v>40561.625</v>
      </c>
      <c r="J641" s="3">
        <f t="shared" si="38"/>
        <v>40560.702086538462</v>
      </c>
      <c r="K641" t="b">
        <f t="shared" si="39"/>
        <v>1</v>
      </c>
      <c r="L641" cm="1">
        <f t="array" ref="L641">SUMPRODUCT((Tabla2[[#This Row],[P - Horas]]&lt;Tabla2[P - Horas])*1,(Tabla2[[#This Row],[Columna1]]=Tabla2[Columna1])*1)+1</f>
        <v>13</v>
      </c>
      <c r="N641">
        <f>_xlfn.RANK.EQ(Tabla2[[#This Row],[Columna1]],Tabla2[Columna1],1)</f>
        <v>586</v>
      </c>
      <c r="O641" s="3">
        <f>MAX(P640,Tabla2[[#This Row],[Columna1]])</f>
        <v>40567.357537860582</v>
      </c>
      <c r="P641" s="3">
        <f>O641+Tabla2[[#This Row],[P - Horas]]</f>
        <v>40567.434624399044</v>
      </c>
    </row>
    <row r="642" spans="1:16" x14ac:dyDescent="0.25">
      <c r="A642">
        <v>1000017287</v>
      </c>
      <c r="B642" s="2">
        <v>40560</v>
      </c>
      <c r="C642" s="2">
        <f t="shared" ref="C642:C705" si="40">B642+15/24</f>
        <v>40560.625</v>
      </c>
      <c r="D642">
        <v>5839.2</v>
      </c>
      <c r="E642">
        <v>5839.2</v>
      </c>
      <c r="F642" t="s">
        <v>5</v>
      </c>
      <c r="G642" t="s">
        <v>7</v>
      </c>
      <c r="H642" s="1" cm="1">
        <f t="array" ref="H642">_xlfn.IFS(F642="Figurado",E642/2600,F642="Mallas",E642/800,F642="Materia Prima",E642*0)/24</f>
        <v>9.3576923076923071E-2</v>
      </c>
      <c r="I642" s="2">
        <f t="shared" ref="I642:I705" si="41">IF(OR(WEEKDAY(C642)=1,WEEKDAY(C642+1)=1),C642+2,C642+1)</f>
        <v>40561.625</v>
      </c>
      <c r="J642" s="3">
        <f t="shared" ref="J642:J705" si="42">H642+C642</f>
        <v>40560.718576923078</v>
      </c>
      <c r="K642" t="b">
        <f t="shared" ref="K642:K705" si="43">I642&gt;=J642</f>
        <v>1</v>
      </c>
      <c r="L642" cm="1">
        <f t="array" ref="L642">SUMPRODUCT((Tabla2[[#This Row],[P - Horas]]&lt;Tabla2[P - Horas])*1,(Tabla2[[#This Row],[Columna1]]=Tabla2[Columna1])*1)+1</f>
        <v>12</v>
      </c>
      <c r="N642">
        <f>_xlfn.RANK.EQ(Tabla2[[#This Row],[Columna1]],Tabla2[Columna1],1)</f>
        <v>586</v>
      </c>
      <c r="O642" s="3">
        <f>MAX(P641,Tabla2[[#This Row],[Columna1]])</f>
        <v>40567.434624399044</v>
      </c>
      <c r="P642" s="3">
        <f>O642+Tabla2[[#This Row],[P - Horas]]</f>
        <v>40567.528201322122</v>
      </c>
    </row>
    <row r="643" spans="1:16" x14ac:dyDescent="0.25">
      <c r="A643">
        <v>1000017307</v>
      </c>
      <c r="B643" s="2">
        <v>40560</v>
      </c>
      <c r="C643" s="2">
        <f t="shared" si="40"/>
        <v>40560.625</v>
      </c>
      <c r="D643">
        <v>7200.7</v>
      </c>
      <c r="E643">
        <v>6261.5</v>
      </c>
      <c r="F643" t="s">
        <v>5</v>
      </c>
      <c r="G643" t="s">
        <v>13</v>
      </c>
      <c r="H643" s="1" cm="1">
        <f t="array" ref="H643">_xlfn.IFS(F643="Figurado",E643/2600,F643="Mallas",E643/800,F643="Materia Prima",E643*0)/24</f>
        <v>0.10034455128205128</v>
      </c>
      <c r="I643" s="2">
        <f t="shared" si="41"/>
        <v>40561.625</v>
      </c>
      <c r="J643" s="3">
        <f t="shared" si="42"/>
        <v>40560.725344551283</v>
      </c>
      <c r="K643" t="b">
        <f t="shared" si="43"/>
        <v>1</v>
      </c>
      <c r="L643" cm="1">
        <f t="array" ref="L643">SUMPRODUCT((Tabla2[[#This Row],[P - Horas]]&lt;Tabla2[P - Horas])*1,(Tabla2[[#This Row],[Columna1]]=Tabla2[Columna1])*1)+1</f>
        <v>11</v>
      </c>
      <c r="N643">
        <f>_xlfn.RANK.EQ(Tabla2[[#This Row],[Columna1]],Tabla2[Columna1],1)</f>
        <v>586</v>
      </c>
      <c r="O643" s="3">
        <f>MAX(P642,Tabla2[[#This Row],[Columna1]])</f>
        <v>40567.528201322122</v>
      </c>
      <c r="P643" s="3">
        <f>O643+Tabla2[[#This Row],[P - Horas]]</f>
        <v>40567.628545873406</v>
      </c>
    </row>
    <row r="644" spans="1:16" x14ac:dyDescent="0.25">
      <c r="A644">
        <v>1000017292</v>
      </c>
      <c r="B644" s="2">
        <v>40560</v>
      </c>
      <c r="C644" s="2">
        <f t="shared" si="40"/>
        <v>40560.625</v>
      </c>
      <c r="D644">
        <v>7881.2</v>
      </c>
      <c r="E644">
        <v>7881.2</v>
      </c>
      <c r="F644" t="s">
        <v>5</v>
      </c>
      <c r="G644" t="s">
        <v>9</v>
      </c>
      <c r="H644" s="1" cm="1">
        <f t="array" ref="H644">_xlfn.IFS(F644="Figurado",E644/2600,F644="Mallas",E644/800,F644="Materia Prima",E644*0)/24</f>
        <v>0.12630128205128205</v>
      </c>
      <c r="I644" s="2">
        <f t="shared" si="41"/>
        <v>40561.625</v>
      </c>
      <c r="J644" s="3">
        <f t="shared" si="42"/>
        <v>40560.751301282049</v>
      </c>
      <c r="K644" t="b">
        <f t="shared" si="43"/>
        <v>1</v>
      </c>
      <c r="L644" cm="1">
        <f t="array" ref="L644">SUMPRODUCT((Tabla2[[#This Row],[P - Horas]]&lt;Tabla2[P - Horas])*1,(Tabla2[[#This Row],[Columna1]]=Tabla2[Columna1])*1)+1</f>
        <v>10</v>
      </c>
      <c r="N644">
        <f>_xlfn.RANK.EQ(Tabla2[[#This Row],[Columna1]],Tabla2[Columna1],1)</f>
        <v>586</v>
      </c>
      <c r="O644" s="3">
        <f>MAX(P643,Tabla2[[#This Row],[Columna1]])</f>
        <v>40567.628545873406</v>
      </c>
      <c r="P644" s="3">
        <f>O644+Tabla2[[#This Row],[P - Horas]]</f>
        <v>40567.754847155455</v>
      </c>
    </row>
    <row r="645" spans="1:16" x14ac:dyDescent="0.25">
      <c r="A645">
        <v>1000017306</v>
      </c>
      <c r="B645" s="2">
        <v>40560</v>
      </c>
      <c r="C645" s="2">
        <f t="shared" si="40"/>
        <v>40560.625</v>
      </c>
      <c r="D645">
        <v>8412.5</v>
      </c>
      <c r="E645">
        <v>8412.5</v>
      </c>
      <c r="F645" t="s">
        <v>5</v>
      </c>
      <c r="G645" t="s">
        <v>7</v>
      </c>
      <c r="H645" s="1" cm="1">
        <f t="array" ref="H645">_xlfn.IFS(F645="Figurado",E645/2600,F645="Mallas",E645/800,F645="Materia Prima",E645*0)/24</f>
        <v>0.13481570512820512</v>
      </c>
      <c r="I645" s="2">
        <f t="shared" si="41"/>
        <v>40561.625</v>
      </c>
      <c r="J645" s="3">
        <f t="shared" si="42"/>
        <v>40560.759815705125</v>
      </c>
      <c r="K645" t="b">
        <f t="shared" si="43"/>
        <v>1</v>
      </c>
      <c r="L645" cm="1">
        <f t="array" ref="L645">SUMPRODUCT((Tabla2[[#This Row],[P - Horas]]&lt;Tabla2[P - Horas])*1,(Tabla2[[#This Row],[Columna1]]=Tabla2[Columna1])*1)+1</f>
        <v>9</v>
      </c>
      <c r="N645">
        <f>_xlfn.RANK.EQ(Tabla2[[#This Row],[Columna1]],Tabla2[Columna1],1)</f>
        <v>586</v>
      </c>
      <c r="O645" s="3">
        <f>MAX(P644,Tabla2[[#This Row],[Columna1]])</f>
        <v>40567.754847155455</v>
      </c>
      <c r="P645" s="3">
        <f>O645+Tabla2[[#This Row],[P - Horas]]</f>
        <v>40567.88966286058</v>
      </c>
    </row>
    <row r="646" spans="1:16" x14ac:dyDescent="0.25">
      <c r="A646">
        <v>1000017286</v>
      </c>
      <c r="B646" s="2">
        <v>40560</v>
      </c>
      <c r="C646" s="2">
        <f t="shared" si="40"/>
        <v>40560.625</v>
      </c>
      <c r="D646">
        <v>9390.6</v>
      </c>
      <c r="E646">
        <v>9390.6</v>
      </c>
      <c r="F646" t="s">
        <v>5</v>
      </c>
      <c r="G646" t="s">
        <v>7</v>
      </c>
      <c r="H646" s="1" cm="1">
        <f t="array" ref="H646">_xlfn.IFS(F646="Figurado",E646/2600,F646="Mallas",E646/800,F646="Materia Prima",E646*0)/24</f>
        <v>0.15049038461538464</v>
      </c>
      <c r="I646" s="2">
        <f t="shared" si="41"/>
        <v>40561.625</v>
      </c>
      <c r="J646" s="3">
        <f t="shared" si="42"/>
        <v>40560.775490384614</v>
      </c>
      <c r="K646" t="b">
        <f t="shared" si="43"/>
        <v>1</v>
      </c>
      <c r="L646" cm="1">
        <f t="array" ref="L646">SUMPRODUCT((Tabla2[[#This Row],[P - Horas]]&lt;Tabla2[P - Horas])*1,(Tabla2[[#This Row],[Columna1]]=Tabla2[Columna1])*1)+1</f>
        <v>8</v>
      </c>
      <c r="N646">
        <f>_xlfn.RANK.EQ(Tabla2[[#This Row],[Columna1]],Tabla2[Columna1],1)</f>
        <v>586</v>
      </c>
      <c r="O646" s="3">
        <f>MAX(P645,Tabla2[[#This Row],[Columna1]])</f>
        <v>40567.88966286058</v>
      </c>
      <c r="P646" s="3">
        <f>O646+Tabla2[[#This Row],[P - Horas]]</f>
        <v>40568.040153245194</v>
      </c>
    </row>
    <row r="647" spans="1:16" x14ac:dyDescent="0.25">
      <c r="A647">
        <v>1000017300</v>
      </c>
      <c r="B647" s="2">
        <v>40560</v>
      </c>
      <c r="C647" s="2">
        <f t="shared" si="40"/>
        <v>40560.625</v>
      </c>
      <c r="D647">
        <v>9806.5</v>
      </c>
      <c r="E647">
        <v>9806.5</v>
      </c>
      <c r="F647" t="s">
        <v>5</v>
      </c>
      <c r="G647" t="s">
        <v>7</v>
      </c>
      <c r="H647" s="1" cm="1">
        <f t="array" ref="H647">_xlfn.IFS(F647="Figurado",E647/2600,F647="Mallas",E647/800,F647="Materia Prima",E647*0)/24</f>
        <v>0.1571554487179487</v>
      </c>
      <c r="I647" s="2">
        <f t="shared" si="41"/>
        <v>40561.625</v>
      </c>
      <c r="J647" s="3">
        <f t="shared" si="42"/>
        <v>40560.782155448716</v>
      </c>
      <c r="K647" t="b">
        <f t="shared" si="43"/>
        <v>1</v>
      </c>
      <c r="L647" cm="1">
        <f t="array" ref="L647">SUMPRODUCT((Tabla2[[#This Row],[P - Horas]]&lt;Tabla2[P - Horas])*1,(Tabla2[[#This Row],[Columna1]]=Tabla2[Columna1])*1)+1</f>
        <v>7</v>
      </c>
      <c r="N647">
        <f>_xlfn.RANK.EQ(Tabla2[[#This Row],[Columna1]],Tabla2[Columna1],1)</f>
        <v>586</v>
      </c>
      <c r="O647" s="3">
        <f>MAX(P646,Tabla2[[#This Row],[Columna1]])</f>
        <v>40568.040153245194</v>
      </c>
      <c r="P647" s="3">
        <f>O647+Tabla2[[#This Row],[P - Horas]]</f>
        <v>40568.197308693911</v>
      </c>
    </row>
    <row r="648" spans="1:16" x14ac:dyDescent="0.25">
      <c r="A648">
        <v>1000017305</v>
      </c>
      <c r="B648" s="2">
        <v>40560</v>
      </c>
      <c r="C648" s="2">
        <f t="shared" si="40"/>
        <v>40560.625</v>
      </c>
      <c r="D648">
        <v>10423.799999999999</v>
      </c>
      <c r="E648">
        <v>10423.799999999999</v>
      </c>
      <c r="F648" t="s">
        <v>5</v>
      </c>
      <c r="G648" t="s">
        <v>7</v>
      </c>
      <c r="H648" s="1" cm="1">
        <f t="array" ref="H648">_xlfn.IFS(F648="Figurado",E648/2600,F648="Mallas",E648/800,F648="Materia Prima",E648*0)/24</f>
        <v>0.16704807692307691</v>
      </c>
      <c r="I648" s="2">
        <f t="shared" si="41"/>
        <v>40561.625</v>
      </c>
      <c r="J648" s="3">
        <f t="shared" si="42"/>
        <v>40560.792048076924</v>
      </c>
      <c r="K648" t="b">
        <f t="shared" si="43"/>
        <v>1</v>
      </c>
      <c r="L648" cm="1">
        <f t="array" ref="L648">SUMPRODUCT((Tabla2[[#This Row],[P - Horas]]&lt;Tabla2[P - Horas])*1,(Tabla2[[#This Row],[Columna1]]=Tabla2[Columna1])*1)+1</f>
        <v>6</v>
      </c>
      <c r="N648">
        <f>_xlfn.RANK.EQ(Tabla2[[#This Row],[Columna1]],Tabla2[Columna1],1)</f>
        <v>586</v>
      </c>
      <c r="O648" s="3">
        <f>MAX(P647,Tabla2[[#This Row],[Columna1]])</f>
        <v>40568.197308693911</v>
      </c>
      <c r="P648" s="3">
        <f>O648+Tabla2[[#This Row],[P - Horas]]</f>
        <v>40568.364356770835</v>
      </c>
    </row>
    <row r="649" spans="1:16" x14ac:dyDescent="0.25">
      <c r="A649">
        <v>1000017308</v>
      </c>
      <c r="B649" s="2">
        <v>40560</v>
      </c>
      <c r="C649" s="2">
        <f t="shared" si="40"/>
        <v>40560.625</v>
      </c>
      <c r="D649">
        <v>101</v>
      </c>
      <c r="E649">
        <v>3588.53</v>
      </c>
      <c r="F649" t="s">
        <v>16</v>
      </c>
      <c r="G649" t="s">
        <v>48</v>
      </c>
      <c r="H649" s="1" cm="1">
        <f t="array" ref="H649">_xlfn.IFS(F649="Figurado",E649/2600,F649="Mallas",E649/800,F649="Materia Prima",E649*0)/24</f>
        <v>0.18690260416666668</v>
      </c>
      <c r="I649" s="2">
        <f t="shared" si="41"/>
        <v>40561.625</v>
      </c>
      <c r="J649" s="3">
        <f t="shared" si="42"/>
        <v>40560.811902604168</v>
      </c>
      <c r="K649" t="b">
        <f t="shared" si="43"/>
        <v>1</v>
      </c>
      <c r="L649" cm="1">
        <f t="array" ref="L649">SUMPRODUCT((Tabla2[[#This Row],[P - Horas]]&lt;Tabla2[P - Horas])*1,(Tabla2[[#This Row],[Columna1]]=Tabla2[Columna1])*1)+1</f>
        <v>5</v>
      </c>
      <c r="N649">
        <f>_xlfn.RANK.EQ(Tabla2[[#This Row],[Columna1]],Tabla2[Columna1],1)</f>
        <v>586</v>
      </c>
      <c r="O649" s="3">
        <f>MAX(P648,Tabla2[[#This Row],[Columna1]])</f>
        <v>40568.364356770835</v>
      </c>
      <c r="P649" s="3">
        <f>O649+Tabla2[[#This Row],[P - Horas]]</f>
        <v>40568.551259375003</v>
      </c>
    </row>
    <row r="650" spans="1:16" x14ac:dyDescent="0.25">
      <c r="A650">
        <v>1000017308</v>
      </c>
      <c r="B650" s="2">
        <v>40560</v>
      </c>
      <c r="C650" s="2">
        <f t="shared" si="40"/>
        <v>40560.625</v>
      </c>
      <c r="D650">
        <v>200</v>
      </c>
      <c r="E650">
        <v>3762</v>
      </c>
      <c r="F650" t="s">
        <v>16</v>
      </c>
      <c r="G650" t="s">
        <v>18</v>
      </c>
      <c r="H650" s="1" cm="1">
        <f t="array" ref="H650">_xlfn.IFS(F650="Figurado",E650/2600,F650="Mallas",E650/800,F650="Materia Prima",E650*0)/24</f>
        <v>0.19593749999999999</v>
      </c>
      <c r="I650" s="2">
        <f t="shared" si="41"/>
        <v>40561.625</v>
      </c>
      <c r="J650" s="3">
        <f t="shared" si="42"/>
        <v>40560.820937500001</v>
      </c>
      <c r="K650" t="b">
        <f t="shared" si="43"/>
        <v>1</v>
      </c>
      <c r="L650" cm="1">
        <f t="array" ref="L650">SUMPRODUCT((Tabla2[[#This Row],[P - Horas]]&lt;Tabla2[P - Horas])*1,(Tabla2[[#This Row],[Columna1]]=Tabla2[Columna1])*1)+1</f>
        <v>4</v>
      </c>
      <c r="N650">
        <f>_xlfn.RANK.EQ(Tabla2[[#This Row],[Columna1]],Tabla2[Columna1],1)</f>
        <v>586</v>
      </c>
      <c r="O650" s="3">
        <f>MAX(P649,Tabla2[[#This Row],[Columna1]])</f>
        <v>40568.551259375003</v>
      </c>
      <c r="P650" s="3">
        <f>O650+Tabla2[[#This Row],[P - Horas]]</f>
        <v>40568.747196875003</v>
      </c>
    </row>
    <row r="651" spans="1:16" x14ac:dyDescent="0.25">
      <c r="A651">
        <v>1000017308</v>
      </c>
      <c r="B651" s="2">
        <v>40560</v>
      </c>
      <c r="C651" s="2">
        <f t="shared" si="40"/>
        <v>40560.625</v>
      </c>
      <c r="D651">
        <v>110</v>
      </c>
      <c r="E651">
        <v>4639.8</v>
      </c>
      <c r="F651" t="s">
        <v>16</v>
      </c>
      <c r="G651" t="s">
        <v>19</v>
      </c>
      <c r="H651" s="1" cm="1">
        <f t="array" ref="H651">_xlfn.IFS(F651="Figurado",E651/2600,F651="Mallas",E651/800,F651="Materia Prima",E651*0)/24</f>
        <v>0.24165625000000002</v>
      </c>
      <c r="I651" s="2">
        <f t="shared" si="41"/>
        <v>40561.625</v>
      </c>
      <c r="J651" s="3">
        <f t="shared" si="42"/>
        <v>40560.86665625</v>
      </c>
      <c r="K651" t="b">
        <f t="shared" si="43"/>
        <v>1</v>
      </c>
      <c r="L651" cm="1">
        <f t="array" ref="L651">SUMPRODUCT((Tabla2[[#This Row],[P - Horas]]&lt;Tabla2[P - Horas])*1,(Tabla2[[#This Row],[Columna1]]=Tabla2[Columna1])*1)+1</f>
        <v>3</v>
      </c>
      <c r="N651">
        <f>_xlfn.RANK.EQ(Tabla2[[#This Row],[Columna1]],Tabla2[Columna1],1)</f>
        <v>586</v>
      </c>
      <c r="O651" s="3">
        <f>MAX(P650,Tabla2[[#This Row],[Columna1]])</f>
        <v>40568.747196875003</v>
      </c>
      <c r="P651" s="3">
        <f>O651+Tabla2[[#This Row],[P - Horas]]</f>
        <v>40568.988853125004</v>
      </c>
    </row>
    <row r="652" spans="1:16" x14ac:dyDescent="0.25">
      <c r="A652">
        <v>1000017310</v>
      </c>
      <c r="B652" s="2">
        <v>40560</v>
      </c>
      <c r="C652" s="2">
        <f t="shared" si="40"/>
        <v>40560.625</v>
      </c>
      <c r="D652">
        <v>190</v>
      </c>
      <c r="E652">
        <v>5950.8</v>
      </c>
      <c r="F652" t="s">
        <v>16</v>
      </c>
      <c r="G652" t="s">
        <v>56</v>
      </c>
      <c r="H652" s="1" cm="1">
        <f t="array" ref="H652">_xlfn.IFS(F652="Figurado",E652/2600,F652="Mallas",E652/800,F652="Materia Prima",E652*0)/24</f>
        <v>0.30993750000000003</v>
      </c>
      <c r="I652" s="2">
        <f t="shared" si="41"/>
        <v>40561.625</v>
      </c>
      <c r="J652" s="3">
        <f t="shared" si="42"/>
        <v>40560.934937500002</v>
      </c>
      <c r="K652" t="b">
        <f t="shared" si="43"/>
        <v>1</v>
      </c>
      <c r="L652" cm="1">
        <f t="array" ref="L652">SUMPRODUCT((Tabla2[[#This Row],[P - Horas]]&lt;Tabla2[P - Horas])*1,(Tabla2[[#This Row],[Columna1]]=Tabla2[Columna1])*1)+1</f>
        <v>2</v>
      </c>
      <c r="N652">
        <f>_xlfn.RANK.EQ(Tabla2[[#This Row],[Columna1]],Tabla2[Columna1],1)</f>
        <v>586</v>
      </c>
      <c r="O652" s="3">
        <f>MAX(P651,Tabla2[[#This Row],[Columna1]])</f>
        <v>40568.988853125004</v>
      </c>
      <c r="P652" s="3">
        <f>O652+Tabla2[[#This Row],[P - Horas]]</f>
        <v>40569.298790625005</v>
      </c>
    </row>
    <row r="653" spans="1:16" x14ac:dyDescent="0.25">
      <c r="A653">
        <v>1000017308</v>
      </c>
      <c r="B653" s="2">
        <v>40560</v>
      </c>
      <c r="C653" s="2">
        <f t="shared" si="40"/>
        <v>40560.625</v>
      </c>
      <c r="D653">
        <v>330</v>
      </c>
      <c r="E653">
        <v>9655.7999999999993</v>
      </c>
      <c r="F653" t="s">
        <v>16</v>
      </c>
      <c r="G653" t="s">
        <v>52</v>
      </c>
      <c r="H653" s="1" cm="1">
        <f t="array" ref="H653">_xlfn.IFS(F653="Figurado",E653/2600,F653="Mallas",E653/800,F653="Materia Prima",E653*0)/24</f>
        <v>0.50290625</v>
      </c>
      <c r="I653" s="2">
        <f t="shared" si="41"/>
        <v>40561.625</v>
      </c>
      <c r="J653" s="3">
        <f t="shared" si="42"/>
        <v>40561.127906250003</v>
      </c>
      <c r="K653" t="b">
        <f t="shared" si="43"/>
        <v>1</v>
      </c>
      <c r="L653" cm="1">
        <f t="array" ref="L653">SUMPRODUCT((Tabla2[[#This Row],[P - Horas]]&lt;Tabla2[P - Horas])*1,(Tabla2[[#This Row],[Columna1]]=Tabla2[Columna1])*1)+1</f>
        <v>1</v>
      </c>
      <c r="N653">
        <f>_xlfn.RANK.EQ(Tabla2[[#This Row],[Columna1]],Tabla2[Columna1],1)</f>
        <v>586</v>
      </c>
      <c r="O653" s="3">
        <f>MAX(P652,Tabla2[[#This Row],[Columna1]])</f>
        <v>40569.298790625005</v>
      </c>
      <c r="P653" s="3">
        <f>O653+Tabla2[[#This Row],[P - Horas]]</f>
        <v>40569.801696875009</v>
      </c>
    </row>
    <row r="654" spans="1:16" x14ac:dyDescent="0.25">
      <c r="A654">
        <v>1000017317</v>
      </c>
      <c r="B654" s="2">
        <v>40561</v>
      </c>
      <c r="C654" s="2">
        <f t="shared" si="40"/>
        <v>40561.625</v>
      </c>
      <c r="D654">
        <v>100</v>
      </c>
      <c r="E654">
        <v>59.2</v>
      </c>
      <c r="F654" t="s">
        <v>10</v>
      </c>
      <c r="G654" t="s">
        <v>49</v>
      </c>
      <c r="H654" s="1" cm="1">
        <f t="array" ref="H654">_xlfn.IFS(F654="Figurado",E654/2600,F654="Mallas",E654/800,F654="Materia Prima",E654*0)/24</f>
        <v>0</v>
      </c>
      <c r="I654" s="2">
        <f t="shared" si="41"/>
        <v>40562.625</v>
      </c>
      <c r="J654" s="3">
        <f t="shared" si="42"/>
        <v>40561.625</v>
      </c>
      <c r="K654" t="b">
        <f t="shared" si="43"/>
        <v>1</v>
      </c>
      <c r="L654" cm="1">
        <f t="array" ref="L654">SUMPRODUCT((Tabla2[[#This Row],[P - Horas]]&lt;Tabla2[P - Horas])*1,(Tabla2[[#This Row],[Columna1]]=Tabla2[Columna1])*1)+1</f>
        <v>30</v>
      </c>
      <c r="N654">
        <f>_xlfn.RANK.EQ(Tabla2[[#This Row],[Columna1]],Tabla2[Columna1],1)</f>
        <v>653</v>
      </c>
      <c r="O654" s="3">
        <f>MAX(P653,Tabla2[[#This Row],[Columna1]])</f>
        <v>40569.801696875009</v>
      </c>
      <c r="P654" s="3">
        <f>O654+Tabla2[[#This Row],[P - Horas]]</f>
        <v>40569.801696875009</v>
      </c>
    </row>
    <row r="655" spans="1:16" x14ac:dyDescent="0.25">
      <c r="A655">
        <v>1000017322</v>
      </c>
      <c r="B655" s="2">
        <v>40561</v>
      </c>
      <c r="C655" s="2">
        <f t="shared" si="40"/>
        <v>40561.625</v>
      </c>
      <c r="D655">
        <v>500</v>
      </c>
      <c r="E655">
        <v>500</v>
      </c>
      <c r="F655" t="s">
        <v>10</v>
      </c>
      <c r="G655" t="s">
        <v>20</v>
      </c>
      <c r="H655" s="1" cm="1">
        <f t="array" ref="H655">_xlfn.IFS(F655="Figurado",E655/2600,F655="Mallas",E655/800,F655="Materia Prima",E655*0)/24</f>
        <v>0</v>
      </c>
      <c r="I655" s="2">
        <f t="shared" si="41"/>
        <v>40562.625</v>
      </c>
      <c r="J655" s="3">
        <f t="shared" si="42"/>
        <v>40561.625</v>
      </c>
      <c r="K655" t="b">
        <f t="shared" si="43"/>
        <v>1</v>
      </c>
      <c r="L655" cm="1">
        <f t="array" ref="L655">SUMPRODUCT((Tabla2[[#This Row],[P - Horas]]&lt;Tabla2[P - Horas])*1,(Tabla2[[#This Row],[Columna1]]=Tabla2[Columna1])*1)+1</f>
        <v>30</v>
      </c>
      <c r="N655">
        <f>_xlfn.RANK.EQ(Tabla2[[#This Row],[Columna1]],Tabla2[Columna1],1)</f>
        <v>653</v>
      </c>
      <c r="O655" s="3">
        <f>MAX(P654,Tabla2[[#This Row],[Columna1]])</f>
        <v>40569.801696875009</v>
      </c>
      <c r="P655" s="3">
        <f>O655+Tabla2[[#This Row],[P - Horas]]</f>
        <v>40569.801696875009</v>
      </c>
    </row>
    <row r="656" spans="1:16" x14ac:dyDescent="0.25">
      <c r="A656">
        <v>1000017324</v>
      </c>
      <c r="B656" s="2">
        <v>40561</v>
      </c>
      <c r="C656" s="2">
        <f t="shared" si="40"/>
        <v>40561.625</v>
      </c>
      <c r="D656">
        <v>500</v>
      </c>
      <c r="E656">
        <v>500</v>
      </c>
      <c r="F656" t="s">
        <v>10</v>
      </c>
      <c r="G656" t="s">
        <v>20</v>
      </c>
      <c r="H656" s="1" cm="1">
        <f t="array" ref="H656">_xlfn.IFS(F656="Figurado",E656/2600,F656="Mallas",E656/800,F656="Materia Prima",E656*0)/24</f>
        <v>0</v>
      </c>
      <c r="I656" s="2">
        <f t="shared" si="41"/>
        <v>40562.625</v>
      </c>
      <c r="J656" s="3">
        <f t="shared" si="42"/>
        <v>40561.625</v>
      </c>
      <c r="K656" t="b">
        <f t="shared" si="43"/>
        <v>1</v>
      </c>
      <c r="L656" cm="1">
        <f t="array" ref="L656">SUMPRODUCT((Tabla2[[#This Row],[P - Horas]]&lt;Tabla2[P - Horas])*1,(Tabla2[[#This Row],[Columna1]]=Tabla2[Columna1])*1)+1</f>
        <v>30</v>
      </c>
      <c r="N656">
        <f>_xlfn.RANK.EQ(Tabla2[[#This Row],[Columna1]],Tabla2[Columna1],1)</f>
        <v>653</v>
      </c>
      <c r="O656" s="3">
        <f>MAX(P655,Tabla2[[#This Row],[Columna1]])</f>
        <v>40569.801696875009</v>
      </c>
      <c r="P656" s="3">
        <f>O656+Tabla2[[#This Row],[P - Horas]]</f>
        <v>40569.801696875009</v>
      </c>
    </row>
    <row r="657" spans="1:16" x14ac:dyDescent="0.25">
      <c r="A657">
        <v>1000017335</v>
      </c>
      <c r="B657" s="2">
        <v>40561</v>
      </c>
      <c r="C657" s="2">
        <f t="shared" si="40"/>
        <v>40561.625</v>
      </c>
      <c r="D657">
        <v>141.1</v>
      </c>
      <c r="E657">
        <v>141.1</v>
      </c>
      <c r="F657" t="s">
        <v>10</v>
      </c>
      <c r="G657" t="s">
        <v>22</v>
      </c>
      <c r="H657" s="1" cm="1">
        <f t="array" ref="H657">_xlfn.IFS(F657="Figurado",E657/2600,F657="Mallas",E657/800,F657="Materia Prima",E657*0)/24</f>
        <v>0</v>
      </c>
      <c r="I657" s="2">
        <f t="shared" si="41"/>
        <v>40562.625</v>
      </c>
      <c r="J657" s="3">
        <f t="shared" si="42"/>
        <v>40561.625</v>
      </c>
      <c r="K657" t="b">
        <f t="shared" si="43"/>
        <v>1</v>
      </c>
      <c r="L657" cm="1">
        <f t="array" ref="L657">SUMPRODUCT((Tabla2[[#This Row],[P - Horas]]&lt;Tabla2[P - Horas])*1,(Tabla2[[#This Row],[Columna1]]=Tabla2[Columna1])*1)+1</f>
        <v>30</v>
      </c>
      <c r="N657">
        <f>_xlfn.RANK.EQ(Tabla2[[#This Row],[Columna1]],Tabla2[Columna1],1)</f>
        <v>653</v>
      </c>
      <c r="O657" s="3">
        <f>MAX(P656,Tabla2[[#This Row],[Columna1]])</f>
        <v>40569.801696875009</v>
      </c>
      <c r="P657" s="3">
        <f>O657+Tabla2[[#This Row],[P - Horas]]</f>
        <v>40569.801696875009</v>
      </c>
    </row>
    <row r="658" spans="1:16" x14ac:dyDescent="0.25">
      <c r="A658">
        <v>1000017335</v>
      </c>
      <c r="B658" s="2">
        <v>40561</v>
      </c>
      <c r="C658" s="2">
        <f t="shared" si="40"/>
        <v>40561.625</v>
      </c>
      <c r="D658">
        <v>146.9</v>
      </c>
      <c r="E658">
        <v>146.9</v>
      </c>
      <c r="F658" t="s">
        <v>10</v>
      </c>
      <c r="G658" t="s">
        <v>12</v>
      </c>
      <c r="H658" s="1" cm="1">
        <f t="array" ref="H658">_xlfn.IFS(F658="Figurado",E658/2600,F658="Mallas",E658/800,F658="Materia Prima",E658*0)/24</f>
        <v>0</v>
      </c>
      <c r="I658" s="2">
        <f t="shared" si="41"/>
        <v>40562.625</v>
      </c>
      <c r="J658" s="3">
        <f t="shared" si="42"/>
        <v>40561.625</v>
      </c>
      <c r="K658" t="b">
        <f t="shared" si="43"/>
        <v>1</v>
      </c>
      <c r="L658" cm="1">
        <f t="array" ref="L658">SUMPRODUCT((Tabla2[[#This Row],[P - Horas]]&lt;Tabla2[P - Horas])*1,(Tabla2[[#This Row],[Columna1]]=Tabla2[Columna1])*1)+1</f>
        <v>30</v>
      </c>
      <c r="N658">
        <f>_xlfn.RANK.EQ(Tabla2[[#This Row],[Columna1]],Tabla2[Columna1],1)</f>
        <v>653</v>
      </c>
      <c r="O658" s="3">
        <f>MAX(P657,Tabla2[[#This Row],[Columna1]])</f>
        <v>40569.801696875009</v>
      </c>
      <c r="P658" s="3">
        <f>O658+Tabla2[[#This Row],[P - Horas]]</f>
        <v>40569.801696875009</v>
      </c>
    </row>
    <row r="659" spans="1:16" x14ac:dyDescent="0.25">
      <c r="A659">
        <v>1000017333</v>
      </c>
      <c r="B659" s="2">
        <v>40561</v>
      </c>
      <c r="C659" s="2">
        <f t="shared" si="40"/>
        <v>40561.625</v>
      </c>
      <c r="D659">
        <v>0</v>
      </c>
      <c r="E659">
        <v>0</v>
      </c>
      <c r="F659" t="s">
        <v>5</v>
      </c>
      <c r="G659" t="s">
        <v>26</v>
      </c>
      <c r="H659" s="1" cm="1">
        <f t="array" ref="H659">_xlfn.IFS(F659="Figurado",E659/2600,F659="Mallas",E659/800,F659="Materia Prima",E659*0)/24</f>
        <v>0</v>
      </c>
      <c r="I659" s="2">
        <f t="shared" si="41"/>
        <v>40562.625</v>
      </c>
      <c r="J659" s="3">
        <f t="shared" si="42"/>
        <v>40561.625</v>
      </c>
      <c r="K659" t="b">
        <f t="shared" si="43"/>
        <v>1</v>
      </c>
      <c r="L659" cm="1">
        <f t="array" ref="L659">SUMPRODUCT((Tabla2[[#This Row],[P - Horas]]&lt;Tabla2[P - Horas])*1,(Tabla2[[#This Row],[Columna1]]=Tabla2[Columna1])*1)+1</f>
        <v>30</v>
      </c>
      <c r="N659">
        <f>_xlfn.RANK.EQ(Tabla2[[#This Row],[Columna1]],Tabla2[Columna1],1)</f>
        <v>653</v>
      </c>
      <c r="O659" s="3">
        <f>MAX(P658,Tabla2[[#This Row],[Columna1]])</f>
        <v>40569.801696875009</v>
      </c>
      <c r="P659" s="3">
        <f>O659+Tabla2[[#This Row],[P - Horas]]</f>
        <v>40569.801696875009</v>
      </c>
    </row>
    <row r="660" spans="1:16" x14ac:dyDescent="0.25">
      <c r="A660">
        <v>1000017331</v>
      </c>
      <c r="B660" s="2">
        <v>40561</v>
      </c>
      <c r="C660" s="2">
        <f t="shared" si="40"/>
        <v>40561.625</v>
      </c>
      <c r="D660">
        <v>129</v>
      </c>
      <c r="E660">
        <v>129</v>
      </c>
      <c r="F660" t="s">
        <v>5</v>
      </c>
      <c r="G660" t="s">
        <v>14</v>
      </c>
      <c r="H660" s="1" cm="1">
        <f t="array" ref="H660">_xlfn.IFS(F660="Figurado",E660/2600,F660="Mallas",E660/800,F660="Materia Prima",E660*0)/24</f>
        <v>2.0673076923076925E-3</v>
      </c>
      <c r="I660" s="2">
        <f t="shared" si="41"/>
        <v>40562.625</v>
      </c>
      <c r="J660" s="3">
        <f t="shared" si="42"/>
        <v>40561.627067307694</v>
      </c>
      <c r="K660" t="b">
        <f t="shared" si="43"/>
        <v>1</v>
      </c>
      <c r="L660" cm="1">
        <f t="array" ref="L660">SUMPRODUCT((Tabla2[[#This Row],[P - Horas]]&lt;Tabla2[P - Horas])*1,(Tabla2[[#This Row],[Columna1]]=Tabla2[Columna1])*1)+1</f>
        <v>29</v>
      </c>
      <c r="N660">
        <f>_xlfn.RANK.EQ(Tabla2[[#This Row],[Columna1]],Tabla2[Columna1],1)</f>
        <v>653</v>
      </c>
      <c r="O660" s="3">
        <f>MAX(P659,Tabla2[[#This Row],[Columna1]])</f>
        <v>40569.801696875009</v>
      </c>
      <c r="P660" s="3">
        <f>O660+Tabla2[[#This Row],[P - Horas]]</f>
        <v>40569.803764182703</v>
      </c>
    </row>
    <row r="661" spans="1:16" x14ac:dyDescent="0.25">
      <c r="A661">
        <v>1000017331</v>
      </c>
      <c r="B661" s="2">
        <v>40561</v>
      </c>
      <c r="C661" s="2">
        <f t="shared" si="40"/>
        <v>40561.625</v>
      </c>
      <c r="D661">
        <v>344</v>
      </c>
      <c r="E661">
        <v>344</v>
      </c>
      <c r="F661" t="s">
        <v>5</v>
      </c>
      <c r="G661" t="s">
        <v>9</v>
      </c>
      <c r="H661" s="1" cm="1">
        <f t="array" ref="H661">_xlfn.IFS(F661="Figurado",E661/2600,F661="Mallas",E661/800,F661="Materia Prima",E661*0)/24</f>
        <v>5.5128205128205134E-3</v>
      </c>
      <c r="I661" s="2">
        <f t="shared" si="41"/>
        <v>40562.625</v>
      </c>
      <c r="J661" s="3">
        <f t="shared" si="42"/>
        <v>40561.630512820513</v>
      </c>
      <c r="K661" t="b">
        <f t="shared" si="43"/>
        <v>1</v>
      </c>
      <c r="L661" cm="1">
        <f t="array" ref="L661">SUMPRODUCT((Tabla2[[#This Row],[P - Horas]]&lt;Tabla2[P - Horas])*1,(Tabla2[[#This Row],[Columna1]]=Tabla2[Columna1])*1)+1</f>
        <v>28</v>
      </c>
      <c r="N661">
        <f>_xlfn.RANK.EQ(Tabla2[[#This Row],[Columna1]],Tabla2[Columna1],1)</f>
        <v>653</v>
      </c>
      <c r="O661" s="3">
        <f>MAX(P660,Tabla2[[#This Row],[Columna1]])</f>
        <v>40569.803764182703</v>
      </c>
      <c r="P661" s="3">
        <f>O661+Tabla2[[#This Row],[P - Horas]]</f>
        <v>40569.809277003216</v>
      </c>
    </row>
    <row r="662" spans="1:16" x14ac:dyDescent="0.25">
      <c r="A662">
        <v>1000017334</v>
      </c>
      <c r="B662" s="2">
        <v>40561</v>
      </c>
      <c r="C662" s="2">
        <f t="shared" si="40"/>
        <v>40561.625</v>
      </c>
      <c r="D662">
        <v>376.4</v>
      </c>
      <c r="E662">
        <v>376.4</v>
      </c>
      <c r="F662" t="s">
        <v>5</v>
      </c>
      <c r="G662" t="s">
        <v>13</v>
      </c>
      <c r="H662" s="1" cm="1">
        <f t="array" ref="H662">_xlfn.IFS(F662="Figurado",E662/2600,F662="Mallas",E662/800,F662="Materia Prima",E662*0)/24</f>
        <v>6.0320512820512817E-3</v>
      </c>
      <c r="I662" s="2">
        <f t="shared" si="41"/>
        <v>40562.625</v>
      </c>
      <c r="J662" s="3">
        <f t="shared" si="42"/>
        <v>40561.631032051278</v>
      </c>
      <c r="K662" t="b">
        <f t="shared" si="43"/>
        <v>1</v>
      </c>
      <c r="L662" cm="1">
        <f t="array" ref="L662">SUMPRODUCT((Tabla2[[#This Row],[P - Horas]]&lt;Tabla2[P - Horas])*1,(Tabla2[[#This Row],[Columna1]]=Tabla2[Columna1])*1)+1</f>
        <v>27</v>
      </c>
      <c r="N662">
        <f>_xlfn.RANK.EQ(Tabla2[[#This Row],[Columna1]],Tabla2[Columna1],1)</f>
        <v>653</v>
      </c>
      <c r="O662" s="3">
        <f>MAX(P661,Tabla2[[#This Row],[Columna1]])</f>
        <v>40569.809277003216</v>
      </c>
      <c r="P662" s="3">
        <f>O662+Tabla2[[#This Row],[P - Horas]]</f>
        <v>40569.815309054495</v>
      </c>
    </row>
    <row r="663" spans="1:16" x14ac:dyDescent="0.25">
      <c r="A663">
        <v>1000017318</v>
      </c>
      <c r="B663" s="2">
        <v>40561</v>
      </c>
      <c r="C663" s="2">
        <f t="shared" si="40"/>
        <v>40561.625</v>
      </c>
      <c r="D663">
        <v>432.3</v>
      </c>
      <c r="E663">
        <v>432.3</v>
      </c>
      <c r="F663" t="s">
        <v>5</v>
      </c>
      <c r="G663" t="s">
        <v>13</v>
      </c>
      <c r="H663" s="1" cm="1">
        <f t="array" ref="H663">_xlfn.IFS(F663="Figurado",E663/2600,F663="Mallas",E663/800,F663="Materia Prima",E663*0)/24</f>
        <v>6.9278846153846161E-3</v>
      </c>
      <c r="I663" s="2">
        <f t="shared" si="41"/>
        <v>40562.625</v>
      </c>
      <c r="J663" s="3">
        <f t="shared" si="42"/>
        <v>40561.631927884613</v>
      </c>
      <c r="K663" t="b">
        <f t="shared" si="43"/>
        <v>1</v>
      </c>
      <c r="L663" cm="1">
        <f t="array" ref="L663">SUMPRODUCT((Tabla2[[#This Row],[P - Horas]]&lt;Tabla2[P - Horas])*1,(Tabla2[[#This Row],[Columna1]]=Tabla2[Columna1])*1)+1</f>
        <v>26</v>
      </c>
      <c r="N663">
        <f>_xlfn.RANK.EQ(Tabla2[[#This Row],[Columna1]],Tabla2[Columna1],1)</f>
        <v>653</v>
      </c>
      <c r="O663" s="3">
        <f>MAX(P662,Tabla2[[#This Row],[Columna1]])</f>
        <v>40569.815309054495</v>
      </c>
      <c r="P663" s="3">
        <f>O663+Tabla2[[#This Row],[P - Horas]]</f>
        <v>40569.822236939108</v>
      </c>
    </row>
    <row r="664" spans="1:16" x14ac:dyDescent="0.25">
      <c r="A664">
        <v>1000017333</v>
      </c>
      <c r="B664" s="2">
        <v>40561</v>
      </c>
      <c r="C664" s="2">
        <f t="shared" si="40"/>
        <v>40561.625</v>
      </c>
      <c r="D664">
        <v>643.6</v>
      </c>
      <c r="E664">
        <v>643.6</v>
      </c>
      <c r="F664" t="s">
        <v>5</v>
      </c>
      <c r="G664" t="s">
        <v>13</v>
      </c>
      <c r="H664" s="1" cm="1">
        <f t="array" ref="H664">_xlfn.IFS(F664="Figurado",E664/2600,F664="Mallas",E664/800,F664="Materia Prima",E664*0)/24</f>
        <v>1.0314102564102564E-2</v>
      </c>
      <c r="I664" s="2">
        <f t="shared" si="41"/>
        <v>40562.625</v>
      </c>
      <c r="J664" s="3">
        <f t="shared" si="42"/>
        <v>40561.635314102561</v>
      </c>
      <c r="K664" t="b">
        <f t="shared" si="43"/>
        <v>1</v>
      </c>
      <c r="L664" cm="1">
        <f t="array" ref="L664">SUMPRODUCT((Tabla2[[#This Row],[P - Horas]]&lt;Tabla2[P - Horas])*1,(Tabla2[[#This Row],[Columna1]]=Tabla2[Columna1])*1)+1</f>
        <v>25</v>
      </c>
      <c r="N664">
        <f>_xlfn.RANK.EQ(Tabla2[[#This Row],[Columna1]],Tabla2[Columna1],1)</f>
        <v>653</v>
      </c>
      <c r="O664" s="3">
        <f>MAX(P663,Tabla2[[#This Row],[Columna1]])</f>
        <v>40569.822236939108</v>
      </c>
      <c r="P664" s="3">
        <f>O664+Tabla2[[#This Row],[P - Horas]]</f>
        <v>40569.832551041669</v>
      </c>
    </row>
    <row r="665" spans="1:16" x14ac:dyDescent="0.25">
      <c r="A665">
        <v>1000017331</v>
      </c>
      <c r="B665" s="2">
        <v>40561</v>
      </c>
      <c r="C665" s="2">
        <f t="shared" si="40"/>
        <v>40561.625</v>
      </c>
      <c r="D665">
        <v>790.2</v>
      </c>
      <c r="E665">
        <v>790.2</v>
      </c>
      <c r="F665" t="s">
        <v>5</v>
      </c>
      <c r="G665" t="s">
        <v>13</v>
      </c>
      <c r="H665" s="1" cm="1">
        <f t="array" ref="H665">_xlfn.IFS(F665="Figurado",E665/2600,F665="Mallas",E665/800,F665="Materia Prima",E665*0)/24</f>
        <v>1.266346153846154E-2</v>
      </c>
      <c r="I665" s="2">
        <f t="shared" si="41"/>
        <v>40562.625</v>
      </c>
      <c r="J665" s="3">
        <f t="shared" si="42"/>
        <v>40561.637663461537</v>
      </c>
      <c r="K665" t="b">
        <f t="shared" si="43"/>
        <v>1</v>
      </c>
      <c r="L665" cm="1">
        <f t="array" ref="L665">SUMPRODUCT((Tabla2[[#This Row],[P - Horas]]&lt;Tabla2[P - Horas])*1,(Tabla2[[#This Row],[Columna1]]=Tabla2[Columna1])*1)+1</f>
        <v>24</v>
      </c>
      <c r="N665">
        <f>_xlfn.RANK.EQ(Tabla2[[#This Row],[Columna1]],Tabla2[Columna1],1)</f>
        <v>653</v>
      </c>
      <c r="O665" s="3">
        <f>MAX(P664,Tabla2[[#This Row],[Columna1]])</f>
        <v>40569.832551041669</v>
      </c>
      <c r="P665" s="3">
        <f>O665+Tabla2[[#This Row],[P - Horas]]</f>
        <v>40569.845214503206</v>
      </c>
    </row>
    <row r="666" spans="1:16" x14ac:dyDescent="0.25">
      <c r="A666">
        <v>1000017330</v>
      </c>
      <c r="B666" s="2">
        <v>40561</v>
      </c>
      <c r="C666" s="2">
        <f t="shared" si="40"/>
        <v>40561.625</v>
      </c>
      <c r="D666">
        <v>802.2</v>
      </c>
      <c r="E666">
        <v>802.2</v>
      </c>
      <c r="F666" t="s">
        <v>5</v>
      </c>
      <c r="G666" t="s">
        <v>6</v>
      </c>
      <c r="H666" s="1" cm="1">
        <f t="array" ref="H666">_xlfn.IFS(F666="Figurado",E666/2600,F666="Mallas",E666/800,F666="Materia Prima",E666*0)/24</f>
        <v>1.2855769230769231E-2</v>
      </c>
      <c r="I666" s="2">
        <f t="shared" si="41"/>
        <v>40562.625</v>
      </c>
      <c r="J666" s="3">
        <f t="shared" si="42"/>
        <v>40561.63785576923</v>
      </c>
      <c r="K666" t="b">
        <f t="shared" si="43"/>
        <v>1</v>
      </c>
      <c r="L666" cm="1">
        <f t="array" ref="L666">SUMPRODUCT((Tabla2[[#This Row],[P - Horas]]&lt;Tabla2[P - Horas])*1,(Tabla2[[#This Row],[Columna1]]=Tabla2[Columna1])*1)+1</f>
        <v>23</v>
      </c>
      <c r="N666">
        <f>_xlfn.RANK.EQ(Tabla2[[#This Row],[Columna1]],Tabla2[Columna1],1)</f>
        <v>653</v>
      </c>
      <c r="O666" s="3">
        <f>MAX(P665,Tabla2[[#This Row],[Columna1]])</f>
        <v>40569.845214503206</v>
      </c>
      <c r="P666" s="3">
        <f>O666+Tabla2[[#This Row],[P - Horas]]</f>
        <v>40569.858070272436</v>
      </c>
    </row>
    <row r="667" spans="1:16" x14ac:dyDescent="0.25">
      <c r="A667">
        <v>1000017329</v>
      </c>
      <c r="B667" s="2">
        <v>40561</v>
      </c>
      <c r="C667" s="2">
        <f t="shared" si="40"/>
        <v>40561.625</v>
      </c>
      <c r="D667">
        <v>986.4</v>
      </c>
      <c r="E667">
        <v>986.4</v>
      </c>
      <c r="F667" t="s">
        <v>5</v>
      </c>
      <c r="G667" t="s">
        <v>6</v>
      </c>
      <c r="H667" s="1" cm="1">
        <f t="array" ref="H667">_xlfn.IFS(F667="Figurado",E667/2600,F667="Mallas",E667/800,F667="Materia Prima",E667*0)/24</f>
        <v>1.5807692307692307E-2</v>
      </c>
      <c r="I667" s="2">
        <f t="shared" si="41"/>
        <v>40562.625</v>
      </c>
      <c r="J667" s="3">
        <f t="shared" si="42"/>
        <v>40561.640807692311</v>
      </c>
      <c r="K667" t="b">
        <f t="shared" si="43"/>
        <v>1</v>
      </c>
      <c r="L667" cm="1">
        <f t="array" ref="L667">SUMPRODUCT((Tabla2[[#This Row],[P - Horas]]&lt;Tabla2[P - Horas])*1,(Tabla2[[#This Row],[Columna1]]=Tabla2[Columna1])*1)+1</f>
        <v>22</v>
      </c>
      <c r="N667">
        <f>_xlfn.RANK.EQ(Tabla2[[#This Row],[Columna1]],Tabla2[Columna1],1)</f>
        <v>653</v>
      </c>
      <c r="O667" s="3">
        <f>MAX(P666,Tabla2[[#This Row],[Columna1]])</f>
        <v>40569.858070272436</v>
      </c>
      <c r="P667" s="3">
        <f>O667+Tabla2[[#This Row],[P - Horas]]</f>
        <v>40569.873877964746</v>
      </c>
    </row>
    <row r="668" spans="1:16" x14ac:dyDescent="0.25">
      <c r="A668">
        <v>1000017331</v>
      </c>
      <c r="B668" s="2">
        <v>40561</v>
      </c>
      <c r="C668" s="2">
        <f t="shared" si="40"/>
        <v>40561.625</v>
      </c>
      <c r="D668">
        <v>1066.4000000000001</v>
      </c>
      <c r="E668">
        <v>1066.4000000000001</v>
      </c>
      <c r="F668" t="s">
        <v>5</v>
      </c>
      <c r="G668" t="s">
        <v>8</v>
      </c>
      <c r="H668" s="1" cm="1">
        <f t="array" ref="H668">_xlfn.IFS(F668="Figurado",E668/2600,F668="Mallas",E668/800,F668="Materia Prima",E668*0)/24</f>
        <v>1.7089743589743592E-2</v>
      </c>
      <c r="I668" s="2">
        <f t="shared" si="41"/>
        <v>40562.625</v>
      </c>
      <c r="J668" s="3">
        <f t="shared" si="42"/>
        <v>40561.642089743589</v>
      </c>
      <c r="K668" t="b">
        <f t="shared" si="43"/>
        <v>1</v>
      </c>
      <c r="L668" cm="1">
        <f t="array" ref="L668">SUMPRODUCT((Tabla2[[#This Row],[P - Horas]]&lt;Tabla2[P - Horas])*1,(Tabla2[[#This Row],[Columna1]]=Tabla2[Columna1])*1)+1</f>
        <v>21</v>
      </c>
      <c r="N668">
        <f>_xlfn.RANK.EQ(Tabla2[[#This Row],[Columna1]],Tabla2[Columna1],1)</f>
        <v>653</v>
      </c>
      <c r="O668" s="3">
        <f>MAX(P667,Tabla2[[#This Row],[Columna1]])</f>
        <v>40569.873877964746</v>
      </c>
      <c r="P668" s="3">
        <f>O668+Tabla2[[#This Row],[P - Horas]]</f>
        <v>40569.890967708336</v>
      </c>
    </row>
    <row r="669" spans="1:16" x14ac:dyDescent="0.25">
      <c r="A669">
        <v>1000017328</v>
      </c>
      <c r="B669" s="2">
        <v>40561</v>
      </c>
      <c r="C669" s="2">
        <f t="shared" si="40"/>
        <v>40561.625</v>
      </c>
      <c r="D669">
        <v>1248</v>
      </c>
      <c r="E669">
        <v>1248</v>
      </c>
      <c r="F669" t="s">
        <v>5</v>
      </c>
      <c r="G669" t="s">
        <v>14</v>
      </c>
      <c r="H669" s="1" cm="1">
        <f t="array" ref="H669">_xlfn.IFS(F669="Figurado",E669/2600,F669="Mallas",E669/800,F669="Materia Prima",E669*0)/24</f>
        <v>0.02</v>
      </c>
      <c r="I669" s="2">
        <f t="shared" si="41"/>
        <v>40562.625</v>
      </c>
      <c r="J669" s="3">
        <f t="shared" si="42"/>
        <v>40561.644999999997</v>
      </c>
      <c r="K669" t="b">
        <f t="shared" si="43"/>
        <v>1</v>
      </c>
      <c r="L669" cm="1">
        <f t="array" ref="L669">SUMPRODUCT((Tabla2[[#This Row],[P - Horas]]&lt;Tabla2[P - Horas])*1,(Tabla2[[#This Row],[Columna1]]=Tabla2[Columna1])*1)+1</f>
        <v>20</v>
      </c>
      <c r="N669">
        <f>_xlfn.RANK.EQ(Tabla2[[#This Row],[Columna1]],Tabla2[Columna1],1)</f>
        <v>653</v>
      </c>
      <c r="O669" s="3">
        <f>MAX(P668,Tabla2[[#This Row],[Columna1]])</f>
        <v>40569.890967708336</v>
      </c>
      <c r="P669" s="3">
        <f>O669+Tabla2[[#This Row],[P - Horas]]</f>
        <v>40569.910967708332</v>
      </c>
    </row>
    <row r="670" spans="1:16" x14ac:dyDescent="0.25">
      <c r="A670">
        <v>1000017323</v>
      </c>
      <c r="B670" s="2">
        <v>40561</v>
      </c>
      <c r="C670" s="2">
        <f t="shared" si="40"/>
        <v>40561.625</v>
      </c>
      <c r="D670">
        <v>1633.1</v>
      </c>
      <c r="E670">
        <v>1633.1</v>
      </c>
      <c r="F670" t="s">
        <v>5</v>
      </c>
      <c r="G670" t="s">
        <v>13</v>
      </c>
      <c r="H670" s="1" cm="1">
        <f t="array" ref="H670">_xlfn.IFS(F670="Figurado",E670/2600,F670="Mallas",E670/800,F670="Materia Prima",E670*0)/24</f>
        <v>2.6171474358974361E-2</v>
      </c>
      <c r="I670" s="2">
        <f t="shared" si="41"/>
        <v>40562.625</v>
      </c>
      <c r="J670" s="3">
        <f t="shared" si="42"/>
        <v>40561.651171474361</v>
      </c>
      <c r="K670" t="b">
        <f t="shared" si="43"/>
        <v>1</v>
      </c>
      <c r="L670" cm="1">
        <f t="array" ref="L670">SUMPRODUCT((Tabla2[[#This Row],[P - Horas]]&lt;Tabla2[P - Horas])*1,(Tabla2[[#This Row],[Columna1]]=Tabla2[Columna1])*1)+1</f>
        <v>19</v>
      </c>
      <c r="N670">
        <f>_xlfn.RANK.EQ(Tabla2[[#This Row],[Columna1]],Tabla2[Columna1],1)</f>
        <v>653</v>
      </c>
      <c r="O670" s="3">
        <f>MAX(P669,Tabla2[[#This Row],[Columna1]])</f>
        <v>40569.910967708332</v>
      </c>
      <c r="P670" s="3">
        <f>O670+Tabla2[[#This Row],[P - Horas]]</f>
        <v>40569.937139182693</v>
      </c>
    </row>
    <row r="671" spans="1:16" x14ac:dyDescent="0.25">
      <c r="A671">
        <v>1000017320</v>
      </c>
      <c r="B671" s="2">
        <v>40561</v>
      </c>
      <c r="C671" s="2">
        <f t="shared" si="40"/>
        <v>40561.625</v>
      </c>
      <c r="D671">
        <v>12</v>
      </c>
      <c r="E671">
        <v>506.16</v>
      </c>
      <c r="F671" t="s">
        <v>16</v>
      </c>
      <c r="G671" t="s">
        <v>19</v>
      </c>
      <c r="H671" s="1" cm="1">
        <f t="array" ref="H671">_xlfn.IFS(F671="Figurado",E671/2600,F671="Mallas",E671/800,F671="Materia Prima",E671*0)/24</f>
        <v>2.6362500000000001E-2</v>
      </c>
      <c r="I671" s="2">
        <f t="shared" si="41"/>
        <v>40562.625</v>
      </c>
      <c r="J671" s="3">
        <f t="shared" si="42"/>
        <v>40561.651362500001</v>
      </c>
      <c r="K671" t="b">
        <f t="shared" si="43"/>
        <v>1</v>
      </c>
      <c r="L671" cm="1">
        <f t="array" ref="L671">SUMPRODUCT((Tabla2[[#This Row],[P - Horas]]&lt;Tabla2[P - Horas])*1,(Tabla2[[#This Row],[Columna1]]=Tabla2[Columna1])*1)+1</f>
        <v>18</v>
      </c>
      <c r="N671">
        <f>_xlfn.RANK.EQ(Tabla2[[#This Row],[Columna1]],Tabla2[Columna1],1)</f>
        <v>653</v>
      </c>
      <c r="O671" s="3">
        <f>MAX(P670,Tabla2[[#This Row],[Columna1]])</f>
        <v>40569.937139182693</v>
      </c>
      <c r="P671" s="3">
        <f>O671+Tabla2[[#This Row],[P - Horas]]</f>
        <v>40569.963501682694</v>
      </c>
    </row>
    <row r="672" spans="1:16" x14ac:dyDescent="0.25">
      <c r="A672">
        <v>1000017331</v>
      </c>
      <c r="B672" s="2">
        <v>40561</v>
      </c>
      <c r="C672" s="2">
        <f t="shared" si="40"/>
        <v>40561.625</v>
      </c>
      <c r="D672">
        <v>1684.8</v>
      </c>
      <c r="E672">
        <v>1684.8</v>
      </c>
      <c r="F672" t="s">
        <v>5</v>
      </c>
      <c r="G672" t="s">
        <v>7</v>
      </c>
      <c r="H672" s="1" cm="1">
        <f t="array" ref="H672">_xlfn.IFS(F672="Figurado",E672/2600,F672="Mallas",E672/800,F672="Materia Prima",E672*0)/24</f>
        <v>2.7E-2</v>
      </c>
      <c r="I672" s="2">
        <f t="shared" si="41"/>
        <v>40562.625</v>
      </c>
      <c r="J672" s="3">
        <f t="shared" si="42"/>
        <v>40561.652000000002</v>
      </c>
      <c r="K672" t="b">
        <f t="shared" si="43"/>
        <v>1</v>
      </c>
      <c r="L672" cm="1">
        <f t="array" ref="L672">SUMPRODUCT((Tabla2[[#This Row],[P - Horas]]&lt;Tabla2[P - Horas])*1,(Tabla2[[#This Row],[Columna1]]=Tabla2[Columna1])*1)+1</f>
        <v>17</v>
      </c>
      <c r="N672">
        <f>_xlfn.RANK.EQ(Tabla2[[#This Row],[Columna1]],Tabla2[Columna1],1)</f>
        <v>653</v>
      </c>
      <c r="O672" s="3">
        <f>MAX(P671,Tabla2[[#This Row],[Columna1]])</f>
        <v>40569.963501682694</v>
      </c>
      <c r="P672" s="3">
        <f>O672+Tabla2[[#This Row],[P - Horas]]</f>
        <v>40569.990501682696</v>
      </c>
    </row>
    <row r="673" spans="1:16" x14ac:dyDescent="0.25">
      <c r="A673">
        <v>1000017318</v>
      </c>
      <c r="B673" s="2">
        <v>40561</v>
      </c>
      <c r="C673" s="2">
        <f t="shared" si="40"/>
        <v>40561.625</v>
      </c>
      <c r="D673">
        <v>1788.8</v>
      </c>
      <c r="E673">
        <v>1788.8</v>
      </c>
      <c r="F673" t="s">
        <v>5</v>
      </c>
      <c r="G673" t="s">
        <v>14</v>
      </c>
      <c r="H673" s="1" cm="1">
        <f t="array" ref="H673">_xlfn.IFS(F673="Figurado",E673/2600,F673="Mallas",E673/800,F673="Materia Prima",E673*0)/24</f>
        <v>2.8666666666666663E-2</v>
      </c>
      <c r="I673" s="2">
        <f t="shared" si="41"/>
        <v>40562.625</v>
      </c>
      <c r="J673" s="3">
        <f t="shared" si="42"/>
        <v>40561.653666666665</v>
      </c>
      <c r="K673" t="b">
        <f t="shared" si="43"/>
        <v>1</v>
      </c>
      <c r="L673" cm="1">
        <f t="array" ref="L673">SUMPRODUCT((Tabla2[[#This Row],[P - Horas]]&lt;Tabla2[P - Horas])*1,(Tabla2[[#This Row],[Columna1]]=Tabla2[Columna1])*1)+1</f>
        <v>16</v>
      </c>
      <c r="N673">
        <f>_xlfn.RANK.EQ(Tabla2[[#This Row],[Columna1]],Tabla2[Columna1],1)</f>
        <v>653</v>
      </c>
      <c r="O673" s="3">
        <f>MAX(P672,Tabla2[[#This Row],[Columna1]])</f>
        <v>40569.990501682696</v>
      </c>
      <c r="P673" s="3">
        <f>O673+Tabla2[[#This Row],[P - Horas]]</f>
        <v>40570.019168349361</v>
      </c>
    </row>
    <row r="674" spans="1:16" x14ac:dyDescent="0.25">
      <c r="A674">
        <v>1000017335</v>
      </c>
      <c r="B674" s="2">
        <v>40561</v>
      </c>
      <c r="C674" s="2">
        <f t="shared" si="40"/>
        <v>40561.625</v>
      </c>
      <c r="D674">
        <v>1918.6</v>
      </c>
      <c r="E674">
        <v>1918.6</v>
      </c>
      <c r="F674" t="s">
        <v>5</v>
      </c>
      <c r="G674" t="s">
        <v>8</v>
      </c>
      <c r="H674" s="1" cm="1">
        <f t="array" ref="H674">_xlfn.IFS(F674="Figurado",E674/2600,F674="Mallas",E674/800,F674="Materia Prima",E674*0)/24</f>
        <v>3.074679487179487E-2</v>
      </c>
      <c r="I674" s="2">
        <f t="shared" si="41"/>
        <v>40562.625</v>
      </c>
      <c r="J674" s="3">
        <f t="shared" si="42"/>
        <v>40561.655746794873</v>
      </c>
      <c r="K674" t="b">
        <f t="shared" si="43"/>
        <v>1</v>
      </c>
      <c r="L674" cm="1">
        <f t="array" ref="L674">SUMPRODUCT((Tabla2[[#This Row],[P - Horas]]&lt;Tabla2[P - Horas])*1,(Tabla2[[#This Row],[Columna1]]=Tabla2[Columna1])*1)+1</f>
        <v>15</v>
      </c>
      <c r="N674">
        <f>_xlfn.RANK.EQ(Tabla2[[#This Row],[Columna1]],Tabla2[Columna1],1)</f>
        <v>653</v>
      </c>
      <c r="O674" s="3">
        <f>MAX(P673,Tabla2[[#This Row],[Columna1]])</f>
        <v>40570.019168349361</v>
      </c>
      <c r="P674" s="3">
        <f>O674+Tabla2[[#This Row],[P - Horas]]</f>
        <v>40570.049915144235</v>
      </c>
    </row>
    <row r="675" spans="1:16" x14ac:dyDescent="0.25">
      <c r="A675">
        <v>1000017326</v>
      </c>
      <c r="B675" s="2">
        <v>40561</v>
      </c>
      <c r="C675" s="2">
        <f t="shared" si="40"/>
        <v>40561.625</v>
      </c>
      <c r="D675">
        <v>46</v>
      </c>
      <c r="E675">
        <v>649.05999999999995</v>
      </c>
      <c r="F675" t="s">
        <v>16</v>
      </c>
      <c r="G675" t="s">
        <v>29</v>
      </c>
      <c r="H675" s="1" cm="1">
        <f t="array" ref="H675">_xlfn.IFS(F675="Figurado",E675/2600,F675="Mallas",E675/800,F675="Materia Prima",E675*0)/24</f>
        <v>3.3805208333333329E-2</v>
      </c>
      <c r="I675" s="2">
        <f t="shared" si="41"/>
        <v>40562.625</v>
      </c>
      <c r="J675" s="3">
        <f t="shared" si="42"/>
        <v>40561.658805208332</v>
      </c>
      <c r="K675" t="b">
        <f t="shared" si="43"/>
        <v>1</v>
      </c>
      <c r="L675" cm="1">
        <f t="array" ref="L675">SUMPRODUCT((Tabla2[[#This Row],[P - Horas]]&lt;Tabla2[P - Horas])*1,(Tabla2[[#This Row],[Columna1]]=Tabla2[Columna1])*1)+1</f>
        <v>14</v>
      </c>
      <c r="N675">
        <f>_xlfn.RANK.EQ(Tabla2[[#This Row],[Columna1]],Tabla2[Columna1],1)</f>
        <v>653</v>
      </c>
      <c r="O675" s="3">
        <f>MAX(P674,Tabla2[[#This Row],[Columna1]])</f>
        <v>40570.049915144235</v>
      </c>
      <c r="P675" s="3">
        <f>O675+Tabla2[[#This Row],[P - Horas]]</f>
        <v>40570.083720352566</v>
      </c>
    </row>
    <row r="676" spans="1:16" x14ac:dyDescent="0.25">
      <c r="A676">
        <v>1000017331</v>
      </c>
      <c r="B676" s="2">
        <v>40561</v>
      </c>
      <c r="C676" s="2">
        <f t="shared" si="40"/>
        <v>40561.625</v>
      </c>
      <c r="D676">
        <v>2112.1999999999998</v>
      </c>
      <c r="E676">
        <v>2112.1999999999998</v>
      </c>
      <c r="F676" t="s">
        <v>5</v>
      </c>
      <c r="G676" t="s">
        <v>6</v>
      </c>
      <c r="H676" s="1" cm="1">
        <f t="array" ref="H676">_xlfn.IFS(F676="Figurado",E676/2600,F676="Mallas",E676/800,F676="Materia Prima",E676*0)/24</f>
        <v>3.3849358974358972E-2</v>
      </c>
      <c r="I676" s="2">
        <f t="shared" si="41"/>
        <v>40562.625</v>
      </c>
      <c r="J676" s="3">
        <f t="shared" si="42"/>
        <v>40561.658849358973</v>
      </c>
      <c r="K676" t="b">
        <f t="shared" si="43"/>
        <v>1</v>
      </c>
      <c r="L676" cm="1">
        <f t="array" ref="L676">SUMPRODUCT((Tabla2[[#This Row],[P - Horas]]&lt;Tabla2[P - Horas])*1,(Tabla2[[#This Row],[Columna1]]=Tabla2[Columna1])*1)+1</f>
        <v>13</v>
      </c>
      <c r="N676">
        <f>_xlfn.RANK.EQ(Tabla2[[#This Row],[Columna1]],Tabla2[Columna1],1)</f>
        <v>653</v>
      </c>
      <c r="O676" s="3">
        <f>MAX(P675,Tabla2[[#This Row],[Columna1]])</f>
        <v>40570.083720352566</v>
      </c>
      <c r="P676" s="3">
        <f>O676+Tabla2[[#This Row],[P - Horas]]</f>
        <v>40570.11756971154</v>
      </c>
    </row>
    <row r="677" spans="1:16" x14ac:dyDescent="0.25">
      <c r="A677">
        <v>1000017323</v>
      </c>
      <c r="B677" s="2">
        <v>40561</v>
      </c>
      <c r="C677" s="2">
        <f t="shared" si="40"/>
        <v>40561.625</v>
      </c>
      <c r="D677">
        <v>2192.6</v>
      </c>
      <c r="E677">
        <v>2192.6</v>
      </c>
      <c r="F677" t="s">
        <v>5</v>
      </c>
      <c r="G677" t="s">
        <v>14</v>
      </c>
      <c r="H677" s="1" cm="1">
        <f t="array" ref="H677">_xlfn.IFS(F677="Figurado",E677/2600,F677="Mallas",E677/800,F677="Materia Prima",E677*0)/24</f>
        <v>3.5137820512820515E-2</v>
      </c>
      <c r="I677" s="2">
        <f t="shared" si="41"/>
        <v>40562.625</v>
      </c>
      <c r="J677" s="3">
        <f t="shared" si="42"/>
        <v>40561.660137820516</v>
      </c>
      <c r="K677" t="b">
        <f t="shared" si="43"/>
        <v>1</v>
      </c>
      <c r="L677" cm="1">
        <f t="array" ref="L677">SUMPRODUCT((Tabla2[[#This Row],[P - Horas]]&lt;Tabla2[P - Horas])*1,(Tabla2[[#This Row],[Columna1]]=Tabla2[Columna1])*1)+1</f>
        <v>12</v>
      </c>
      <c r="N677">
        <f>_xlfn.RANK.EQ(Tabla2[[#This Row],[Columna1]],Tabla2[Columna1],1)</f>
        <v>653</v>
      </c>
      <c r="O677" s="3">
        <f>MAX(P676,Tabla2[[#This Row],[Columna1]])</f>
        <v>40570.11756971154</v>
      </c>
      <c r="P677" s="3">
        <f>O677+Tabla2[[#This Row],[P - Horas]]</f>
        <v>40570.152707532056</v>
      </c>
    </row>
    <row r="678" spans="1:16" x14ac:dyDescent="0.25">
      <c r="A678">
        <v>1000017321</v>
      </c>
      <c r="B678" s="2">
        <v>40561</v>
      </c>
      <c r="C678" s="2">
        <f t="shared" si="40"/>
        <v>40561.625</v>
      </c>
      <c r="D678">
        <v>60</v>
      </c>
      <c r="E678">
        <v>690</v>
      </c>
      <c r="F678" t="s">
        <v>16</v>
      </c>
      <c r="G678" t="s">
        <v>17</v>
      </c>
      <c r="H678" s="1" cm="1">
        <f t="array" ref="H678">_xlfn.IFS(F678="Figurado",E678/2600,F678="Mallas",E678/800,F678="Materia Prima",E678*0)/24</f>
        <v>3.5937500000000004E-2</v>
      </c>
      <c r="I678" s="2">
        <f t="shared" si="41"/>
        <v>40562.625</v>
      </c>
      <c r="J678" s="3">
        <f t="shared" si="42"/>
        <v>40561.660937499997</v>
      </c>
      <c r="K678" t="b">
        <f t="shared" si="43"/>
        <v>1</v>
      </c>
      <c r="L678" cm="1">
        <f t="array" ref="L678">SUMPRODUCT((Tabla2[[#This Row],[P - Horas]]&lt;Tabla2[P - Horas])*1,(Tabla2[[#This Row],[Columna1]]=Tabla2[Columna1])*1)+1</f>
        <v>11</v>
      </c>
      <c r="N678">
        <f>_xlfn.RANK.EQ(Tabla2[[#This Row],[Columna1]],Tabla2[Columna1],1)</f>
        <v>653</v>
      </c>
      <c r="O678" s="3">
        <f>MAX(P677,Tabla2[[#This Row],[Columna1]])</f>
        <v>40570.152707532056</v>
      </c>
      <c r="P678" s="3">
        <f>O678+Tabla2[[#This Row],[P - Horas]]</f>
        <v>40570.188645032053</v>
      </c>
    </row>
    <row r="679" spans="1:16" x14ac:dyDescent="0.25">
      <c r="A679">
        <v>1000017328</v>
      </c>
      <c r="B679" s="2">
        <v>40561</v>
      </c>
      <c r="C679" s="2">
        <f t="shared" si="40"/>
        <v>40561.625</v>
      </c>
      <c r="D679">
        <v>3081</v>
      </c>
      <c r="E679">
        <v>3081</v>
      </c>
      <c r="F679" t="s">
        <v>5</v>
      </c>
      <c r="G679" t="s">
        <v>6</v>
      </c>
      <c r="H679" s="1" cm="1">
        <f t="array" ref="H679">_xlfn.IFS(F679="Figurado",E679/2600,F679="Mallas",E679/800,F679="Materia Prima",E679*0)/24</f>
        <v>4.9375000000000002E-2</v>
      </c>
      <c r="I679" s="2">
        <f t="shared" si="41"/>
        <v>40562.625</v>
      </c>
      <c r="J679" s="3">
        <f t="shared" si="42"/>
        <v>40561.674375000002</v>
      </c>
      <c r="K679" t="b">
        <f t="shared" si="43"/>
        <v>1</v>
      </c>
      <c r="L679" cm="1">
        <f t="array" ref="L679">SUMPRODUCT((Tabla2[[#This Row],[P - Horas]]&lt;Tabla2[P - Horas])*1,(Tabla2[[#This Row],[Columna1]]=Tabla2[Columna1])*1)+1</f>
        <v>10</v>
      </c>
      <c r="N679">
        <f>_xlfn.RANK.EQ(Tabla2[[#This Row],[Columna1]],Tabla2[Columna1],1)</f>
        <v>653</v>
      </c>
      <c r="O679" s="3">
        <f>MAX(P678,Tabla2[[#This Row],[Columna1]])</f>
        <v>40570.188645032053</v>
      </c>
      <c r="P679" s="3">
        <f>O679+Tabla2[[#This Row],[P - Horas]]</f>
        <v>40570.238020032055</v>
      </c>
    </row>
    <row r="680" spans="1:16" x14ac:dyDescent="0.25">
      <c r="A680">
        <v>1000017325</v>
      </c>
      <c r="B680" s="2">
        <v>40561</v>
      </c>
      <c r="C680" s="2">
        <f t="shared" si="40"/>
        <v>40561.625</v>
      </c>
      <c r="D680">
        <v>3126</v>
      </c>
      <c r="E680">
        <v>3126</v>
      </c>
      <c r="F680" t="s">
        <v>5</v>
      </c>
      <c r="G680" t="s">
        <v>14</v>
      </c>
      <c r="H680" s="1" cm="1">
        <f t="array" ref="H680">_xlfn.IFS(F680="Figurado",E680/2600,F680="Mallas",E680/800,F680="Materia Prima",E680*0)/24</f>
        <v>5.0096153846153846E-2</v>
      </c>
      <c r="I680" s="2">
        <f t="shared" si="41"/>
        <v>40562.625</v>
      </c>
      <c r="J680" s="3">
        <f t="shared" si="42"/>
        <v>40561.675096153849</v>
      </c>
      <c r="K680" t="b">
        <f t="shared" si="43"/>
        <v>1</v>
      </c>
      <c r="L680" cm="1">
        <f t="array" ref="L680">SUMPRODUCT((Tabla2[[#This Row],[P - Horas]]&lt;Tabla2[P - Horas])*1,(Tabla2[[#This Row],[Columna1]]=Tabla2[Columna1])*1)+1</f>
        <v>9</v>
      </c>
      <c r="N680">
        <f>_xlfn.RANK.EQ(Tabla2[[#This Row],[Columna1]],Tabla2[Columna1],1)</f>
        <v>653</v>
      </c>
      <c r="O680" s="3">
        <f>MAX(P679,Tabla2[[#This Row],[Columna1]])</f>
        <v>40570.238020032055</v>
      </c>
      <c r="P680" s="3">
        <f>O680+Tabla2[[#This Row],[P - Horas]]</f>
        <v>40570.288116185904</v>
      </c>
    </row>
    <row r="681" spans="1:16" x14ac:dyDescent="0.25">
      <c r="A681">
        <v>1000017319</v>
      </c>
      <c r="B681" s="2">
        <v>40561</v>
      </c>
      <c r="C681" s="2">
        <f t="shared" si="40"/>
        <v>40561.625</v>
      </c>
      <c r="D681">
        <v>33</v>
      </c>
      <c r="E681">
        <v>965.58</v>
      </c>
      <c r="F681" t="s">
        <v>16</v>
      </c>
      <c r="G681" t="s">
        <v>52</v>
      </c>
      <c r="H681" s="1" cm="1">
        <f t="array" ref="H681">_xlfn.IFS(F681="Figurado",E681/2600,F681="Mallas",E681/800,F681="Materia Prima",E681*0)/24</f>
        <v>5.0290625000000005E-2</v>
      </c>
      <c r="I681" s="2">
        <f t="shared" si="41"/>
        <v>40562.625</v>
      </c>
      <c r="J681" s="3">
        <f t="shared" si="42"/>
        <v>40561.675290624997</v>
      </c>
      <c r="K681" t="b">
        <f t="shared" si="43"/>
        <v>1</v>
      </c>
      <c r="L681" cm="1">
        <f t="array" ref="L681">SUMPRODUCT((Tabla2[[#This Row],[P - Horas]]&lt;Tabla2[P - Horas])*1,(Tabla2[[#This Row],[Columna1]]=Tabla2[Columna1])*1)+1</f>
        <v>8</v>
      </c>
      <c r="N681">
        <f>_xlfn.RANK.EQ(Tabla2[[#This Row],[Columna1]],Tabla2[Columna1],1)</f>
        <v>653</v>
      </c>
      <c r="O681" s="3">
        <f>MAX(P680,Tabla2[[#This Row],[Columna1]])</f>
        <v>40570.288116185904</v>
      </c>
      <c r="P681" s="3">
        <f>O681+Tabla2[[#This Row],[P - Horas]]</f>
        <v>40570.338406810901</v>
      </c>
    </row>
    <row r="682" spans="1:16" x14ac:dyDescent="0.25">
      <c r="A682">
        <v>1000017335</v>
      </c>
      <c r="B682" s="2">
        <v>40561</v>
      </c>
      <c r="C682" s="2">
        <f t="shared" si="40"/>
        <v>40561.625</v>
      </c>
      <c r="D682">
        <v>3484</v>
      </c>
      <c r="E682">
        <v>3484</v>
      </c>
      <c r="F682" t="s">
        <v>5</v>
      </c>
      <c r="G682" t="s">
        <v>9</v>
      </c>
      <c r="H682" s="1" cm="1">
        <f t="array" ref="H682">_xlfn.IFS(F682="Figurado",E682/2600,F682="Mallas",E682/800,F682="Materia Prima",E682*0)/24</f>
        <v>5.5833333333333339E-2</v>
      </c>
      <c r="I682" s="2">
        <f t="shared" si="41"/>
        <v>40562.625</v>
      </c>
      <c r="J682" s="3">
        <f t="shared" si="42"/>
        <v>40561.680833333332</v>
      </c>
      <c r="K682" t="b">
        <f t="shared" si="43"/>
        <v>1</v>
      </c>
      <c r="L682" cm="1">
        <f t="array" ref="L682">SUMPRODUCT((Tabla2[[#This Row],[P - Horas]]&lt;Tabla2[P - Horas])*1,(Tabla2[[#This Row],[Columna1]]=Tabla2[Columna1])*1)+1</f>
        <v>7</v>
      </c>
      <c r="N682">
        <f>_xlfn.RANK.EQ(Tabla2[[#This Row],[Columna1]],Tabla2[Columna1],1)</f>
        <v>653</v>
      </c>
      <c r="O682" s="3">
        <f>MAX(P681,Tabla2[[#This Row],[Columna1]])</f>
        <v>40570.338406810901</v>
      </c>
      <c r="P682" s="3">
        <f>O682+Tabla2[[#This Row],[P - Horas]]</f>
        <v>40570.394240144233</v>
      </c>
    </row>
    <row r="683" spans="1:16" x14ac:dyDescent="0.25">
      <c r="A683">
        <v>1000017326</v>
      </c>
      <c r="B683" s="2">
        <v>40561</v>
      </c>
      <c r="C683" s="2">
        <f t="shared" si="40"/>
        <v>40561.625</v>
      </c>
      <c r="D683">
        <v>46</v>
      </c>
      <c r="E683">
        <v>1092.5</v>
      </c>
      <c r="F683" t="s">
        <v>16</v>
      </c>
      <c r="G683" t="s">
        <v>21</v>
      </c>
      <c r="H683" s="1" cm="1">
        <f t="array" ref="H683">_xlfn.IFS(F683="Figurado",E683/2600,F683="Mallas",E683/800,F683="Materia Prima",E683*0)/24</f>
        <v>5.6901041666666673E-2</v>
      </c>
      <c r="I683" s="2">
        <f t="shared" si="41"/>
        <v>40562.625</v>
      </c>
      <c r="J683" s="3">
        <f t="shared" si="42"/>
        <v>40561.681901041666</v>
      </c>
      <c r="K683" t="b">
        <f t="shared" si="43"/>
        <v>1</v>
      </c>
      <c r="L683" cm="1">
        <f t="array" ref="L683">SUMPRODUCT((Tabla2[[#This Row],[P - Horas]]&lt;Tabla2[P - Horas])*1,(Tabla2[[#This Row],[Columna1]]=Tabla2[Columna1])*1)+1</f>
        <v>6</v>
      </c>
      <c r="N683">
        <f>_xlfn.RANK.EQ(Tabla2[[#This Row],[Columna1]],Tabla2[Columna1],1)</f>
        <v>653</v>
      </c>
      <c r="O683" s="3">
        <f>MAX(P682,Tabla2[[#This Row],[Columna1]])</f>
        <v>40570.394240144233</v>
      </c>
      <c r="P683" s="3">
        <f>O683+Tabla2[[#This Row],[P - Horas]]</f>
        <v>40570.451141185898</v>
      </c>
    </row>
    <row r="684" spans="1:16" x14ac:dyDescent="0.25">
      <c r="A684">
        <v>1000017335</v>
      </c>
      <c r="B684" s="2">
        <v>40561</v>
      </c>
      <c r="C684" s="2">
        <f t="shared" si="40"/>
        <v>40561.625</v>
      </c>
      <c r="D684">
        <v>3611.6</v>
      </c>
      <c r="E684">
        <v>3611.6</v>
      </c>
      <c r="F684" t="s">
        <v>5</v>
      </c>
      <c r="G684" t="s">
        <v>13</v>
      </c>
      <c r="H684" s="1" cm="1">
        <f t="array" ref="H684">_xlfn.IFS(F684="Figurado",E684/2600,F684="Mallas",E684/800,F684="Materia Prima",E684*0)/24</f>
        <v>5.7878205128205129E-2</v>
      </c>
      <c r="I684" s="2">
        <f t="shared" si="41"/>
        <v>40562.625</v>
      </c>
      <c r="J684" s="3">
        <f t="shared" si="42"/>
        <v>40561.682878205131</v>
      </c>
      <c r="K684" t="b">
        <f t="shared" si="43"/>
        <v>1</v>
      </c>
      <c r="L684" cm="1">
        <f t="array" ref="L684">SUMPRODUCT((Tabla2[[#This Row],[P - Horas]]&lt;Tabla2[P - Horas])*1,(Tabla2[[#This Row],[Columna1]]=Tabla2[Columna1])*1)+1</f>
        <v>5</v>
      </c>
      <c r="N684">
        <f>_xlfn.RANK.EQ(Tabla2[[#This Row],[Columna1]],Tabla2[Columna1],1)</f>
        <v>653</v>
      </c>
      <c r="O684" s="3">
        <f>MAX(P683,Tabla2[[#This Row],[Columna1]])</f>
        <v>40570.451141185898</v>
      </c>
      <c r="P684" s="3">
        <f>O684+Tabla2[[#This Row],[P - Horas]]</f>
        <v>40570.509019391029</v>
      </c>
    </row>
    <row r="685" spans="1:16" x14ac:dyDescent="0.25">
      <c r="A685">
        <v>1000017321</v>
      </c>
      <c r="B685" s="2">
        <v>40561</v>
      </c>
      <c r="C685" s="2">
        <f t="shared" si="40"/>
        <v>40561.625</v>
      </c>
      <c r="D685">
        <v>60</v>
      </c>
      <c r="E685">
        <v>1128.5999999999999</v>
      </c>
      <c r="F685" t="s">
        <v>16</v>
      </c>
      <c r="G685" t="s">
        <v>18</v>
      </c>
      <c r="H685" s="1" cm="1">
        <f t="array" ref="H685">_xlfn.IFS(F685="Figurado",E685/2600,F685="Mallas",E685/800,F685="Materia Prima",E685*0)/24</f>
        <v>5.878125E-2</v>
      </c>
      <c r="I685" s="2">
        <f t="shared" si="41"/>
        <v>40562.625</v>
      </c>
      <c r="J685" s="3">
        <f t="shared" si="42"/>
        <v>40561.683781250002</v>
      </c>
      <c r="K685" t="b">
        <f t="shared" si="43"/>
        <v>1</v>
      </c>
      <c r="L685" cm="1">
        <f t="array" ref="L685">SUMPRODUCT((Tabla2[[#This Row],[P - Horas]]&lt;Tabla2[P - Horas])*1,(Tabla2[[#This Row],[Columna1]]=Tabla2[Columna1])*1)+1</f>
        <v>4</v>
      </c>
      <c r="N685">
        <f>_xlfn.RANK.EQ(Tabla2[[#This Row],[Columna1]],Tabla2[Columna1],1)</f>
        <v>653</v>
      </c>
      <c r="O685" s="3">
        <f>MAX(P684,Tabla2[[#This Row],[Columna1]])</f>
        <v>40570.509019391029</v>
      </c>
      <c r="P685" s="3">
        <f>O685+Tabla2[[#This Row],[P - Horas]]</f>
        <v>40570.567800641031</v>
      </c>
    </row>
    <row r="686" spans="1:16" x14ac:dyDescent="0.25">
      <c r="A686">
        <v>1000017332</v>
      </c>
      <c r="B686" s="2">
        <v>40561</v>
      </c>
      <c r="C686" s="2">
        <f t="shared" si="40"/>
        <v>40561.625</v>
      </c>
      <c r="D686">
        <v>4069.3</v>
      </c>
      <c r="E686">
        <v>4069.3</v>
      </c>
      <c r="F686" t="s">
        <v>5</v>
      </c>
      <c r="G686" t="s">
        <v>6</v>
      </c>
      <c r="H686" s="1" cm="1">
        <f t="array" ref="H686">_xlfn.IFS(F686="Figurado",E686/2600,F686="Mallas",E686/800,F686="Materia Prima",E686*0)/24</f>
        <v>6.5213141025641033E-2</v>
      </c>
      <c r="I686" s="2">
        <f t="shared" si="41"/>
        <v>40562.625</v>
      </c>
      <c r="J686" s="3">
        <f t="shared" si="42"/>
        <v>40561.690213141024</v>
      </c>
      <c r="K686" t="b">
        <f t="shared" si="43"/>
        <v>1</v>
      </c>
      <c r="L686" cm="1">
        <f t="array" ref="L686">SUMPRODUCT((Tabla2[[#This Row],[P - Horas]]&lt;Tabla2[P - Horas])*1,(Tabla2[[#This Row],[Columna1]]=Tabla2[Columna1])*1)+1</f>
        <v>3</v>
      </c>
      <c r="N686">
        <f>_xlfn.RANK.EQ(Tabla2[[#This Row],[Columna1]],Tabla2[Columna1],1)</f>
        <v>653</v>
      </c>
      <c r="O686" s="3">
        <f>MAX(P685,Tabla2[[#This Row],[Columna1]])</f>
        <v>40570.567800641031</v>
      </c>
      <c r="P686" s="3">
        <f>O686+Tabla2[[#This Row],[P - Horas]]</f>
        <v>40570.633013782055</v>
      </c>
    </row>
    <row r="687" spans="1:16" x14ac:dyDescent="0.25">
      <c r="A687">
        <v>1000017319</v>
      </c>
      <c r="B687" s="2">
        <v>40561</v>
      </c>
      <c r="C687" s="2">
        <f t="shared" si="40"/>
        <v>40561.625</v>
      </c>
      <c r="D687">
        <v>33</v>
      </c>
      <c r="E687">
        <v>2175.69</v>
      </c>
      <c r="F687" t="s">
        <v>16</v>
      </c>
      <c r="G687" t="s">
        <v>30</v>
      </c>
      <c r="H687" s="1" cm="1">
        <f t="array" ref="H687">_xlfn.IFS(F687="Figurado",E687/2600,F687="Mallas",E687/800,F687="Materia Prima",E687*0)/24</f>
        <v>0.11331718750000001</v>
      </c>
      <c r="I687" s="2">
        <f t="shared" si="41"/>
        <v>40562.625</v>
      </c>
      <c r="J687" s="3">
        <f t="shared" si="42"/>
        <v>40561.738317187497</v>
      </c>
      <c r="K687" t="b">
        <f t="shared" si="43"/>
        <v>1</v>
      </c>
      <c r="L687" cm="1">
        <f t="array" ref="L687">SUMPRODUCT((Tabla2[[#This Row],[P - Horas]]&lt;Tabla2[P - Horas])*1,(Tabla2[[#This Row],[Columna1]]=Tabla2[Columna1])*1)+1</f>
        <v>2</v>
      </c>
      <c r="N687">
        <f>_xlfn.RANK.EQ(Tabla2[[#This Row],[Columna1]],Tabla2[Columna1],1)</f>
        <v>653</v>
      </c>
      <c r="O687" s="3">
        <f>MAX(P686,Tabla2[[#This Row],[Columna1]])</f>
        <v>40570.633013782055</v>
      </c>
      <c r="P687" s="3">
        <f>O687+Tabla2[[#This Row],[P - Horas]]</f>
        <v>40570.746330969552</v>
      </c>
    </row>
    <row r="688" spans="1:16" x14ac:dyDescent="0.25">
      <c r="A688">
        <v>1000017327</v>
      </c>
      <c r="B688" s="2">
        <v>40561</v>
      </c>
      <c r="C688" s="2">
        <f t="shared" si="40"/>
        <v>40561.625</v>
      </c>
      <c r="D688">
        <v>7649.5</v>
      </c>
      <c r="E688">
        <v>7649.5</v>
      </c>
      <c r="F688" t="s">
        <v>5</v>
      </c>
      <c r="G688" t="s">
        <v>8</v>
      </c>
      <c r="H688" s="1" cm="1">
        <f t="array" ref="H688">_xlfn.IFS(F688="Figurado",E688/2600,F688="Mallas",E688/800,F688="Materia Prima",E688*0)/24</f>
        <v>0.12258814102564103</v>
      </c>
      <c r="I688" s="2">
        <f t="shared" si="41"/>
        <v>40562.625</v>
      </c>
      <c r="J688" s="3">
        <f t="shared" si="42"/>
        <v>40561.747588141028</v>
      </c>
      <c r="K688" t="b">
        <f t="shared" si="43"/>
        <v>1</v>
      </c>
      <c r="L688" cm="1">
        <f t="array" ref="L688">SUMPRODUCT((Tabla2[[#This Row],[P - Horas]]&lt;Tabla2[P - Horas])*1,(Tabla2[[#This Row],[Columna1]]=Tabla2[Columna1])*1)+1</f>
        <v>1</v>
      </c>
      <c r="N688">
        <f>_xlfn.RANK.EQ(Tabla2[[#This Row],[Columna1]],Tabla2[Columna1],1)</f>
        <v>653</v>
      </c>
      <c r="O688" s="3">
        <f>MAX(P687,Tabla2[[#This Row],[Columna1]])</f>
        <v>40570.746330969552</v>
      </c>
      <c r="P688" s="3">
        <f>O688+Tabla2[[#This Row],[P - Horas]]</f>
        <v>40570.86891911058</v>
      </c>
    </row>
    <row r="689" spans="1:16" x14ac:dyDescent="0.25">
      <c r="A689">
        <v>1000017353</v>
      </c>
      <c r="B689" s="2">
        <v>40562</v>
      </c>
      <c r="C689" s="2">
        <f t="shared" si="40"/>
        <v>40562.625</v>
      </c>
      <c r="D689">
        <v>6012</v>
      </c>
      <c r="E689">
        <v>17200</v>
      </c>
      <c r="F689" t="s">
        <v>10</v>
      </c>
      <c r="G689" t="s">
        <v>54</v>
      </c>
      <c r="H689" s="1" cm="1">
        <f t="array" ref="H689">_xlfn.IFS(F689="Figurado",E689/2600,F689="Mallas",E689/800,F689="Materia Prima",E689*0)/24</f>
        <v>0</v>
      </c>
      <c r="I689" s="2">
        <f t="shared" si="41"/>
        <v>40563.625</v>
      </c>
      <c r="J689" s="3">
        <f t="shared" si="42"/>
        <v>40562.625</v>
      </c>
      <c r="K689" t="b">
        <f t="shared" si="43"/>
        <v>1</v>
      </c>
      <c r="L689" cm="1">
        <f t="array" ref="L689">SUMPRODUCT((Tabla2[[#This Row],[P - Horas]]&lt;Tabla2[P - Horas])*1,(Tabla2[[#This Row],[Columna1]]=Tabla2[Columna1])*1)+1</f>
        <v>34</v>
      </c>
      <c r="N689">
        <f>_xlfn.RANK.EQ(Tabla2[[#This Row],[Columna1]],Tabla2[Columna1],1)</f>
        <v>688</v>
      </c>
      <c r="O689" s="3">
        <f>MAX(P688,Tabla2[[#This Row],[Columna1]])</f>
        <v>40570.86891911058</v>
      </c>
      <c r="P689" s="3">
        <f>O689+Tabla2[[#This Row],[P - Horas]]</f>
        <v>40570.86891911058</v>
      </c>
    </row>
    <row r="690" spans="1:16" x14ac:dyDescent="0.25">
      <c r="A690">
        <v>1000017353</v>
      </c>
      <c r="B690" s="2">
        <v>40562</v>
      </c>
      <c r="C690" s="2">
        <f t="shared" si="40"/>
        <v>40562.625</v>
      </c>
      <c r="D690">
        <v>5637</v>
      </c>
      <c r="E690">
        <v>14620</v>
      </c>
      <c r="F690" t="s">
        <v>10</v>
      </c>
      <c r="G690" t="s">
        <v>55</v>
      </c>
      <c r="H690" s="1" cm="1">
        <f t="array" ref="H690">_xlfn.IFS(F690="Figurado",E690/2600,F690="Mallas",E690/800,F690="Materia Prima",E690*0)/24</f>
        <v>0</v>
      </c>
      <c r="I690" s="2">
        <f t="shared" si="41"/>
        <v>40563.625</v>
      </c>
      <c r="J690" s="3">
        <f t="shared" si="42"/>
        <v>40562.625</v>
      </c>
      <c r="K690" t="b">
        <f t="shared" si="43"/>
        <v>1</v>
      </c>
      <c r="L690" cm="1">
        <f t="array" ref="L690">SUMPRODUCT((Tabla2[[#This Row],[P - Horas]]&lt;Tabla2[P - Horas])*1,(Tabla2[[#This Row],[Columna1]]=Tabla2[Columna1])*1)+1</f>
        <v>34</v>
      </c>
      <c r="N690">
        <f>_xlfn.RANK.EQ(Tabla2[[#This Row],[Columna1]],Tabla2[Columna1],1)</f>
        <v>688</v>
      </c>
      <c r="O690" s="3">
        <f>MAX(P689,Tabla2[[#This Row],[Columna1]])</f>
        <v>40570.86891911058</v>
      </c>
      <c r="P690" s="3">
        <f>O690+Tabla2[[#This Row],[P - Horas]]</f>
        <v>40570.86891911058</v>
      </c>
    </row>
    <row r="691" spans="1:16" x14ac:dyDescent="0.25">
      <c r="A691">
        <v>1000017353</v>
      </c>
      <c r="B691" s="2">
        <v>40562</v>
      </c>
      <c r="C691" s="2">
        <f t="shared" si="40"/>
        <v>40562.625</v>
      </c>
      <c r="D691">
        <v>4449</v>
      </c>
      <c r="E691">
        <v>0</v>
      </c>
      <c r="F691" t="s">
        <v>10</v>
      </c>
      <c r="G691" t="s">
        <v>55</v>
      </c>
      <c r="H691" s="1" cm="1">
        <f t="array" ref="H691">_xlfn.IFS(F691="Figurado",E691/2600,F691="Mallas",E691/800,F691="Materia Prima",E691*0)/24</f>
        <v>0</v>
      </c>
      <c r="I691" s="2">
        <f t="shared" si="41"/>
        <v>40563.625</v>
      </c>
      <c r="J691" s="3">
        <f t="shared" si="42"/>
        <v>40562.625</v>
      </c>
      <c r="K691" t="b">
        <f t="shared" si="43"/>
        <v>1</v>
      </c>
      <c r="L691" cm="1">
        <f t="array" ref="L691">SUMPRODUCT((Tabla2[[#This Row],[P - Horas]]&lt;Tabla2[P - Horas])*1,(Tabla2[[#This Row],[Columna1]]=Tabla2[Columna1])*1)+1</f>
        <v>34</v>
      </c>
      <c r="N691">
        <f>_xlfn.RANK.EQ(Tabla2[[#This Row],[Columna1]],Tabla2[Columna1],1)</f>
        <v>688</v>
      </c>
      <c r="O691" s="3">
        <f>MAX(P690,Tabla2[[#This Row],[Columna1]])</f>
        <v>40570.86891911058</v>
      </c>
      <c r="P691" s="3">
        <f>O691+Tabla2[[#This Row],[P - Horas]]</f>
        <v>40570.86891911058</v>
      </c>
    </row>
    <row r="692" spans="1:16" x14ac:dyDescent="0.25">
      <c r="A692">
        <v>1000017339</v>
      </c>
      <c r="B692" s="2">
        <v>40562</v>
      </c>
      <c r="C692" s="2">
        <f t="shared" si="40"/>
        <v>40562.625</v>
      </c>
      <c r="D692">
        <v>67.2</v>
      </c>
      <c r="E692">
        <v>67.2</v>
      </c>
      <c r="F692" t="s">
        <v>10</v>
      </c>
      <c r="G692" t="s">
        <v>22</v>
      </c>
      <c r="H692" s="1" cm="1">
        <f t="array" ref="H692">_xlfn.IFS(F692="Figurado",E692/2600,F692="Mallas",E692/800,F692="Materia Prima",E692*0)/24</f>
        <v>0</v>
      </c>
      <c r="I692" s="2">
        <f t="shared" si="41"/>
        <v>40563.625</v>
      </c>
      <c r="J692" s="3">
        <f t="shared" si="42"/>
        <v>40562.625</v>
      </c>
      <c r="K692" t="b">
        <f t="shared" si="43"/>
        <v>1</v>
      </c>
      <c r="L692" cm="1">
        <f t="array" ref="L692">SUMPRODUCT((Tabla2[[#This Row],[P - Horas]]&lt;Tabla2[P - Horas])*1,(Tabla2[[#This Row],[Columna1]]=Tabla2[Columna1])*1)+1</f>
        <v>34</v>
      </c>
      <c r="N692">
        <f>_xlfn.RANK.EQ(Tabla2[[#This Row],[Columna1]],Tabla2[Columna1],1)</f>
        <v>688</v>
      </c>
      <c r="O692" s="3">
        <f>MAX(P691,Tabla2[[#This Row],[Columna1]])</f>
        <v>40570.86891911058</v>
      </c>
      <c r="P692" s="3">
        <f>O692+Tabla2[[#This Row],[P - Horas]]</f>
        <v>40570.86891911058</v>
      </c>
    </row>
    <row r="693" spans="1:16" x14ac:dyDescent="0.25">
      <c r="A693">
        <v>1000017341</v>
      </c>
      <c r="B693" s="2">
        <v>40562</v>
      </c>
      <c r="C693" s="2">
        <f t="shared" si="40"/>
        <v>40562.625</v>
      </c>
      <c r="D693">
        <v>67.2</v>
      </c>
      <c r="E693">
        <v>67.2</v>
      </c>
      <c r="F693" t="s">
        <v>10</v>
      </c>
      <c r="G693" t="s">
        <v>22</v>
      </c>
      <c r="H693" s="1" cm="1">
        <f t="array" ref="H693">_xlfn.IFS(F693="Figurado",E693/2600,F693="Mallas",E693/800,F693="Materia Prima",E693*0)/24</f>
        <v>0</v>
      </c>
      <c r="I693" s="2">
        <f t="shared" si="41"/>
        <v>40563.625</v>
      </c>
      <c r="J693" s="3">
        <f t="shared" si="42"/>
        <v>40562.625</v>
      </c>
      <c r="K693" t="b">
        <f t="shared" si="43"/>
        <v>1</v>
      </c>
      <c r="L693" cm="1">
        <f t="array" ref="L693">SUMPRODUCT((Tabla2[[#This Row],[P - Horas]]&lt;Tabla2[P - Horas])*1,(Tabla2[[#This Row],[Columna1]]=Tabla2[Columna1])*1)+1</f>
        <v>34</v>
      </c>
      <c r="N693">
        <f>_xlfn.RANK.EQ(Tabla2[[#This Row],[Columna1]],Tabla2[Columna1],1)</f>
        <v>688</v>
      </c>
      <c r="O693" s="3">
        <f>MAX(P692,Tabla2[[#This Row],[Columna1]])</f>
        <v>40570.86891911058</v>
      </c>
      <c r="P693" s="3">
        <f>O693+Tabla2[[#This Row],[P - Horas]]</f>
        <v>40570.86891911058</v>
      </c>
    </row>
    <row r="694" spans="1:16" x14ac:dyDescent="0.25">
      <c r="A694">
        <v>1000017342</v>
      </c>
      <c r="B694" s="2">
        <v>40562</v>
      </c>
      <c r="C694" s="2">
        <f t="shared" si="40"/>
        <v>40562.625</v>
      </c>
      <c r="D694">
        <v>67.2</v>
      </c>
      <c r="E694">
        <v>67.2</v>
      </c>
      <c r="F694" t="s">
        <v>10</v>
      </c>
      <c r="G694" t="s">
        <v>22</v>
      </c>
      <c r="H694" s="1" cm="1">
        <f t="array" ref="H694">_xlfn.IFS(F694="Figurado",E694/2600,F694="Mallas",E694/800,F694="Materia Prima",E694*0)/24</f>
        <v>0</v>
      </c>
      <c r="I694" s="2">
        <f t="shared" si="41"/>
        <v>40563.625</v>
      </c>
      <c r="J694" s="3">
        <f t="shared" si="42"/>
        <v>40562.625</v>
      </c>
      <c r="K694" t="b">
        <f t="shared" si="43"/>
        <v>1</v>
      </c>
      <c r="L694" cm="1">
        <f t="array" ref="L694">SUMPRODUCT((Tabla2[[#This Row],[P - Horas]]&lt;Tabla2[P - Horas])*1,(Tabla2[[#This Row],[Columna1]]=Tabla2[Columna1])*1)+1</f>
        <v>34</v>
      </c>
      <c r="N694">
        <f>_xlfn.RANK.EQ(Tabla2[[#This Row],[Columna1]],Tabla2[Columna1],1)</f>
        <v>688</v>
      </c>
      <c r="O694" s="3">
        <f>MAX(P693,Tabla2[[#This Row],[Columna1]])</f>
        <v>40570.86891911058</v>
      </c>
      <c r="P694" s="3">
        <f>O694+Tabla2[[#This Row],[P - Horas]]</f>
        <v>40570.86891911058</v>
      </c>
    </row>
    <row r="695" spans="1:16" x14ac:dyDescent="0.25">
      <c r="A695">
        <v>1000017343</v>
      </c>
      <c r="B695" s="2">
        <v>40562</v>
      </c>
      <c r="C695" s="2">
        <f t="shared" si="40"/>
        <v>40562.625</v>
      </c>
      <c r="D695">
        <v>93.6</v>
      </c>
      <c r="E695">
        <v>93.6</v>
      </c>
      <c r="F695" t="s">
        <v>10</v>
      </c>
      <c r="G695" t="s">
        <v>27</v>
      </c>
      <c r="H695" s="1" cm="1">
        <f t="array" ref="H695">_xlfn.IFS(F695="Figurado",E695/2600,F695="Mallas",E695/800,F695="Materia Prima",E695*0)/24</f>
        <v>0</v>
      </c>
      <c r="I695" s="2">
        <f t="shared" si="41"/>
        <v>40563.625</v>
      </c>
      <c r="J695" s="3">
        <f t="shared" si="42"/>
        <v>40562.625</v>
      </c>
      <c r="K695" t="b">
        <f t="shared" si="43"/>
        <v>1</v>
      </c>
      <c r="L695" cm="1">
        <f t="array" ref="L695">SUMPRODUCT((Tabla2[[#This Row],[P - Horas]]&lt;Tabla2[P - Horas])*1,(Tabla2[[#This Row],[Columna1]]=Tabla2[Columna1])*1)+1</f>
        <v>34</v>
      </c>
      <c r="N695">
        <f>_xlfn.RANK.EQ(Tabla2[[#This Row],[Columna1]],Tabla2[Columna1],1)</f>
        <v>688</v>
      </c>
      <c r="O695" s="3">
        <f>MAX(P694,Tabla2[[#This Row],[Columna1]])</f>
        <v>40570.86891911058</v>
      </c>
      <c r="P695" s="3">
        <f>O695+Tabla2[[#This Row],[P - Horas]]</f>
        <v>40570.86891911058</v>
      </c>
    </row>
    <row r="696" spans="1:16" x14ac:dyDescent="0.25">
      <c r="A696">
        <v>1000017337</v>
      </c>
      <c r="B696" s="2">
        <v>40562</v>
      </c>
      <c r="C696" s="2">
        <f t="shared" si="40"/>
        <v>40562.625</v>
      </c>
      <c r="D696">
        <v>132</v>
      </c>
      <c r="E696">
        <v>132</v>
      </c>
      <c r="F696" t="s">
        <v>10</v>
      </c>
      <c r="G696" t="s">
        <v>15</v>
      </c>
      <c r="H696" s="1" cm="1">
        <f t="array" ref="H696">_xlfn.IFS(F696="Figurado",E696/2600,F696="Mallas",E696/800,F696="Materia Prima",E696*0)/24</f>
        <v>0</v>
      </c>
      <c r="I696" s="2">
        <f t="shared" si="41"/>
        <v>40563.625</v>
      </c>
      <c r="J696" s="3">
        <f t="shared" si="42"/>
        <v>40562.625</v>
      </c>
      <c r="K696" t="b">
        <f t="shared" si="43"/>
        <v>1</v>
      </c>
      <c r="L696" cm="1">
        <f t="array" ref="L696">SUMPRODUCT((Tabla2[[#This Row],[P - Horas]]&lt;Tabla2[P - Horas])*1,(Tabla2[[#This Row],[Columna1]]=Tabla2[Columna1])*1)+1</f>
        <v>34</v>
      </c>
      <c r="N696">
        <f>_xlfn.RANK.EQ(Tabla2[[#This Row],[Columna1]],Tabla2[Columna1],1)</f>
        <v>688</v>
      </c>
      <c r="O696" s="3">
        <f>MAX(P695,Tabla2[[#This Row],[Columna1]])</f>
        <v>40570.86891911058</v>
      </c>
      <c r="P696" s="3">
        <f>O696+Tabla2[[#This Row],[P - Horas]]</f>
        <v>40570.86891911058</v>
      </c>
    </row>
    <row r="697" spans="1:16" x14ac:dyDescent="0.25">
      <c r="A697">
        <v>1000017338</v>
      </c>
      <c r="B697" s="2">
        <v>40562</v>
      </c>
      <c r="C697" s="2">
        <f t="shared" si="40"/>
        <v>40562.625</v>
      </c>
      <c r="D697">
        <v>36</v>
      </c>
      <c r="E697">
        <v>36</v>
      </c>
      <c r="F697" t="s">
        <v>10</v>
      </c>
      <c r="G697" t="s">
        <v>15</v>
      </c>
      <c r="H697" s="1" cm="1">
        <f t="array" ref="H697">_xlfn.IFS(F697="Figurado",E697/2600,F697="Mallas",E697/800,F697="Materia Prima",E697*0)/24</f>
        <v>0</v>
      </c>
      <c r="I697" s="2">
        <f t="shared" si="41"/>
        <v>40563.625</v>
      </c>
      <c r="J697" s="3">
        <f t="shared" si="42"/>
        <v>40562.625</v>
      </c>
      <c r="K697" t="b">
        <f t="shared" si="43"/>
        <v>1</v>
      </c>
      <c r="L697" cm="1">
        <f t="array" ref="L697">SUMPRODUCT((Tabla2[[#This Row],[P - Horas]]&lt;Tabla2[P - Horas])*1,(Tabla2[[#This Row],[Columna1]]=Tabla2[Columna1])*1)+1</f>
        <v>34</v>
      </c>
      <c r="N697">
        <f>_xlfn.RANK.EQ(Tabla2[[#This Row],[Columna1]],Tabla2[Columna1],1)</f>
        <v>688</v>
      </c>
      <c r="O697" s="3">
        <f>MAX(P696,Tabla2[[#This Row],[Columna1]])</f>
        <v>40570.86891911058</v>
      </c>
      <c r="P697" s="3">
        <f>O697+Tabla2[[#This Row],[P - Horas]]</f>
        <v>40570.86891911058</v>
      </c>
    </row>
    <row r="698" spans="1:16" x14ac:dyDescent="0.25">
      <c r="A698">
        <v>1000017344</v>
      </c>
      <c r="B698" s="2">
        <v>40562</v>
      </c>
      <c r="C698" s="2">
        <f t="shared" si="40"/>
        <v>40562.625</v>
      </c>
      <c r="D698">
        <v>36.700000000000003</v>
      </c>
      <c r="E698">
        <v>36.700000000000003</v>
      </c>
      <c r="F698" t="s">
        <v>10</v>
      </c>
      <c r="G698" t="s">
        <v>12</v>
      </c>
      <c r="H698" s="1" cm="1">
        <f t="array" ref="H698">_xlfn.IFS(F698="Figurado",E698/2600,F698="Mallas",E698/800,F698="Materia Prima",E698*0)/24</f>
        <v>0</v>
      </c>
      <c r="I698" s="2">
        <f t="shared" si="41"/>
        <v>40563.625</v>
      </c>
      <c r="J698" s="3">
        <f t="shared" si="42"/>
        <v>40562.625</v>
      </c>
      <c r="K698" t="b">
        <f t="shared" si="43"/>
        <v>1</v>
      </c>
      <c r="L698" cm="1">
        <f t="array" ref="L698">SUMPRODUCT((Tabla2[[#This Row],[P - Horas]]&lt;Tabla2[P - Horas])*1,(Tabla2[[#This Row],[Columna1]]=Tabla2[Columna1])*1)+1</f>
        <v>34</v>
      </c>
      <c r="N698">
        <f>_xlfn.RANK.EQ(Tabla2[[#This Row],[Columna1]],Tabla2[Columna1],1)</f>
        <v>688</v>
      </c>
      <c r="O698" s="3">
        <f>MAX(P697,Tabla2[[#This Row],[Columna1]])</f>
        <v>40570.86891911058</v>
      </c>
      <c r="P698" s="3">
        <f>O698+Tabla2[[#This Row],[P - Horas]]</f>
        <v>40570.86891911058</v>
      </c>
    </row>
    <row r="699" spans="1:16" x14ac:dyDescent="0.25">
      <c r="A699">
        <v>1000017345</v>
      </c>
      <c r="B699" s="2">
        <v>40562</v>
      </c>
      <c r="C699" s="2">
        <f t="shared" si="40"/>
        <v>40562.625</v>
      </c>
      <c r="D699">
        <v>504</v>
      </c>
      <c r="E699">
        <v>504</v>
      </c>
      <c r="F699" t="s">
        <v>10</v>
      </c>
      <c r="G699" t="s">
        <v>15</v>
      </c>
      <c r="H699" s="1" cm="1">
        <f t="array" ref="H699">_xlfn.IFS(F699="Figurado",E699/2600,F699="Mallas",E699/800,F699="Materia Prima",E699*0)/24</f>
        <v>0</v>
      </c>
      <c r="I699" s="2">
        <f t="shared" si="41"/>
        <v>40563.625</v>
      </c>
      <c r="J699" s="3">
        <f t="shared" si="42"/>
        <v>40562.625</v>
      </c>
      <c r="K699" t="b">
        <f t="shared" si="43"/>
        <v>1</v>
      </c>
      <c r="L699" cm="1">
        <f t="array" ref="L699">SUMPRODUCT((Tabla2[[#This Row],[P - Horas]]&lt;Tabla2[P - Horas])*1,(Tabla2[[#This Row],[Columna1]]=Tabla2[Columna1])*1)+1</f>
        <v>34</v>
      </c>
      <c r="N699">
        <f>_xlfn.RANK.EQ(Tabla2[[#This Row],[Columna1]],Tabla2[Columna1],1)</f>
        <v>688</v>
      </c>
      <c r="O699" s="3">
        <f>MAX(P698,Tabla2[[#This Row],[Columna1]])</f>
        <v>40570.86891911058</v>
      </c>
      <c r="P699" s="3">
        <f>O699+Tabla2[[#This Row],[P - Horas]]</f>
        <v>40570.86891911058</v>
      </c>
    </row>
    <row r="700" spans="1:16" x14ac:dyDescent="0.25">
      <c r="A700">
        <v>1000017355</v>
      </c>
      <c r="B700" s="2">
        <v>40562</v>
      </c>
      <c r="C700" s="2">
        <f t="shared" si="40"/>
        <v>40562.625</v>
      </c>
      <c r="D700">
        <v>1128</v>
      </c>
      <c r="E700">
        <v>1128</v>
      </c>
      <c r="F700" t="s">
        <v>10</v>
      </c>
      <c r="G700" t="s">
        <v>15</v>
      </c>
      <c r="H700" s="1" cm="1">
        <f t="array" ref="H700">_xlfn.IFS(F700="Figurado",E700/2600,F700="Mallas",E700/800,F700="Materia Prima",E700*0)/24</f>
        <v>0</v>
      </c>
      <c r="I700" s="2">
        <f t="shared" si="41"/>
        <v>40563.625</v>
      </c>
      <c r="J700" s="3">
        <f t="shared" si="42"/>
        <v>40562.625</v>
      </c>
      <c r="K700" t="b">
        <f t="shared" si="43"/>
        <v>1</v>
      </c>
      <c r="L700" cm="1">
        <f t="array" ref="L700">SUMPRODUCT((Tabla2[[#This Row],[P - Horas]]&lt;Tabla2[P - Horas])*1,(Tabla2[[#This Row],[Columna1]]=Tabla2[Columna1])*1)+1</f>
        <v>34</v>
      </c>
      <c r="N700">
        <f>_xlfn.RANK.EQ(Tabla2[[#This Row],[Columna1]],Tabla2[Columna1],1)</f>
        <v>688</v>
      </c>
      <c r="O700" s="3">
        <f>MAX(P699,Tabla2[[#This Row],[Columna1]])</f>
        <v>40570.86891911058</v>
      </c>
      <c r="P700" s="3">
        <f>O700+Tabla2[[#This Row],[P - Horas]]</f>
        <v>40570.86891911058</v>
      </c>
    </row>
    <row r="701" spans="1:16" x14ac:dyDescent="0.25">
      <c r="A701">
        <v>1000017355</v>
      </c>
      <c r="B701" s="2">
        <v>40562</v>
      </c>
      <c r="C701" s="2">
        <f t="shared" si="40"/>
        <v>40562.625</v>
      </c>
      <c r="D701">
        <v>384</v>
      </c>
      <c r="E701">
        <v>384</v>
      </c>
      <c r="F701" t="s">
        <v>10</v>
      </c>
      <c r="G701" t="s">
        <v>46</v>
      </c>
      <c r="H701" s="1" cm="1">
        <f t="array" ref="H701">_xlfn.IFS(F701="Figurado",E701/2600,F701="Mallas",E701/800,F701="Materia Prima",E701*0)/24</f>
        <v>0</v>
      </c>
      <c r="I701" s="2">
        <f t="shared" si="41"/>
        <v>40563.625</v>
      </c>
      <c r="J701" s="3">
        <f t="shared" si="42"/>
        <v>40562.625</v>
      </c>
      <c r="K701" t="b">
        <f t="shared" si="43"/>
        <v>1</v>
      </c>
      <c r="L701" cm="1">
        <f t="array" ref="L701">SUMPRODUCT((Tabla2[[#This Row],[P - Horas]]&lt;Tabla2[P - Horas])*1,(Tabla2[[#This Row],[Columna1]]=Tabla2[Columna1])*1)+1</f>
        <v>34</v>
      </c>
      <c r="N701">
        <f>_xlfn.RANK.EQ(Tabla2[[#This Row],[Columna1]],Tabla2[Columna1],1)</f>
        <v>688</v>
      </c>
      <c r="O701" s="3">
        <f>MAX(P700,Tabla2[[#This Row],[Columna1]])</f>
        <v>40570.86891911058</v>
      </c>
      <c r="P701" s="3">
        <f>O701+Tabla2[[#This Row],[P - Horas]]</f>
        <v>40570.86891911058</v>
      </c>
    </row>
    <row r="702" spans="1:16" x14ac:dyDescent="0.25">
      <c r="A702">
        <v>1000017336</v>
      </c>
      <c r="B702" s="2">
        <v>40562</v>
      </c>
      <c r="C702" s="2">
        <f t="shared" si="40"/>
        <v>40562.625</v>
      </c>
      <c r="D702">
        <v>5</v>
      </c>
      <c r="E702">
        <v>5</v>
      </c>
      <c r="F702" t="s">
        <v>5</v>
      </c>
      <c r="G702" t="s">
        <v>7</v>
      </c>
      <c r="H702" s="1" cm="1">
        <f t="array" ref="H702">_xlfn.IFS(F702="Figurado",E702/2600,F702="Mallas",E702/800,F702="Materia Prima",E702*0)/24</f>
        <v>8.0128205128205128E-5</v>
      </c>
      <c r="I702" s="2">
        <f t="shared" si="41"/>
        <v>40563.625</v>
      </c>
      <c r="J702" s="3">
        <f t="shared" si="42"/>
        <v>40562.625080128208</v>
      </c>
      <c r="K702" t="b">
        <f t="shared" si="43"/>
        <v>1</v>
      </c>
      <c r="L702" cm="1">
        <f t="array" ref="L702">SUMPRODUCT((Tabla2[[#This Row],[P - Horas]]&lt;Tabla2[P - Horas])*1,(Tabla2[[#This Row],[Columna1]]=Tabla2[Columna1])*1)+1</f>
        <v>33</v>
      </c>
      <c r="N702">
        <f>_xlfn.RANK.EQ(Tabla2[[#This Row],[Columna1]],Tabla2[Columna1],1)</f>
        <v>688</v>
      </c>
      <c r="O702" s="3">
        <f>MAX(P701,Tabla2[[#This Row],[Columna1]])</f>
        <v>40570.86891911058</v>
      </c>
      <c r="P702" s="3">
        <f>O702+Tabla2[[#This Row],[P - Horas]]</f>
        <v>40570.868999238788</v>
      </c>
    </row>
    <row r="703" spans="1:16" x14ac:dyDescent="0.25">
      <c r="A703">
        <v>1000017338</v>
      </c>
      <c r="B703" s="2">
        <v>40562</v>
      </c>
      <c r="C703" s="2">
        <f t="shared" si="40"/>
        <v>40562.625</v>
      </c>
      <c r="D703">
        <v>15.4</v>
      </c>
      <c r="E703">
        <v>15.4</v>
      </c>
      <c r="F703" t="s">
        <v>5</v>
      </c>
      <c r="G703" t="s">
        <v>14</v>
      </c>
      <c r="H703" s="1" cm="1">
        <f t="array" ref="H703">_xlfn.IFS(F703="Figurado",E703/2600,F703="Mallas",E703/800,F703="Materia Prima",E703*0)/24</f>
        <v>2.467948717948718E-4</v>
      </c>
      <c r="I703" s="2">
        <f t="shared" si="41"/>
        <v>40563.625</v>
      </c>
      <c r="J703" s="3">
        <f t="shared" si="42"/>
        <v>40562.625246794873</v>
      </c>
      <c r="K703" t="b">
        <f t="shared" si="43"/>
        <v>1</v>
      </c>
      <c r="L703" cm="1">
        <f t="array" ref="L703">SUMPRODUCT((Tabla2[[#This Row],[P - Horas]]&lt;Tabla2[P - Horas])*1,(Tabla2[[#This Row],[Columna1]]=Tabla2[Columna1])*1)+1</f>
        <v>32</v>
      </c>
      <c r="N703">
        <f>_xlfn.RANK.EQ(Tabla2[[#This Row],[Columna1]],Tabla2[Columna1],1)</f>
        <v>688</v>
      </c>
      <c r="O703" s="3">
        <f>MAX(P702,Tabla2[[#This Row],[Columna1]])</f>
        <v>40570.868999238788</v>
      </c>
      <c r="P703" s="3">
        <f>O703+Tabla2[[#This Row],[P - Horas]]</f>
        <v>40570.869246033661</v>
      </c>
    </row>
    <row r="704" spans="1:16" x14ac:dyDescent="0.25">
      <c r="A704">
        <v>1000017345</v>
      </c>
      <c r="B704" s="2">
        <v>40562</v>
      </c>
      <c r="C704" s="2">
        <f t="shared" si="40"/>
        <v>40562.625</v>
      </c>
      <c r="D704">
        <v>36</v>
      </c>
      <c r="E704">
        <v>36</v>
      </c>
      <c r="F704" t="s">
        <v>5</v>
      </c>
      <c r="G704" t="s">
        <v>14</v>
      </c>
      <c r="H704" s="1" cm="1">
        <f t="array" ref="H704">_xlfn.IFS(F704="Figurado",E704/2600,F704="Mallas",E704/800,F704="Materia Prima",E704*0)/24</f>
        <v>5.7692307692307698E-4</v>
      </c>
      <c r="I704" s="2">
        <f t="shared" si="41"/>
        <v>40563.625</v>
      </c>
      <c r="J704" s="3">
        <f t="shared" si="42"/>
        <v>40562.625576923077</v>
      </c>
      <c r="K704" t="b">
        <f t="shared" si="43"/>
        <v>1</v>
      </c>
      <c r="L704" cm="1">
        <f t="array" ref="L704">SUMPRODUCT((Tabla2[[#This Row],[P - Horas]]&lt;Tabla2[P - Horas])*1,(Tabla2[[#This Row],[Columna1]]=Tabla2[Columna1])*1)+1</f>
        <v>31</v>
      </c>
      <c r="N704">
        <f>_xlfn.RANK.EQ(Tabla2[[#This Row],[Columna1]],Tabla2[Columna1],1)</f>
        <v>688</v>
      </c>
      <c r="O704" s="3">
        <f>MAX(P703,Tabla2[[#This Row],[Columna1]])</f>
        <v>40570.869246033661</v>
      </c>
      <c r="P704" s="3">
        <f>O704+Tabla2[[#This Row],[P - Horas]]</f>
        <v>40570.869822956738</v>
      </c>
    </row>
    <row r="705" spans="1:16" x14ac:dyDescent="0.25">
      <c r="A705">
        <v>1000017350</v>
      </c>
      <c r="B705" s="2">
        <v>40562</v>
      </c>
      <c r="C705" s="2">
        <f t="shared" si="40"/>
        <v>40562.625</v>
      </c>
      <c r="D705">
        <v>131.19999999999999</v>
      </c>
      <c r="E705">
        <v>131.19999999999999</v>
      </c>
      <c r="F705" t="s">
        <v>5</v>
      </c>
      <c r="G705" t="s">
        <v>13</v>
      </c>
      <c r="H705" s="1" cm="1">
        <f t="array" ref="H705">_xlfn.IFS(F705="Figurado",E705/2600,F705="Mallas",E705/800,F705="Materia Prima",E705*0)/24</f>
        <v>2.1025641025641025E-3</v>
      </c>
      <c r="I705" s="2">
        <f t="shared" si="41"/>
        <v>40563.625</v>
      </c>
      <c r="J705" s="3">
        <f t="shared" si="42"/>
        <v>40562.627102564104</v>
      </c>
      <c r="K705" t="b">
        <f t="shared" si="43"/>
        <v>1</v>
      </c>
      <c r="L705" cm="1">
        <f t="array" ref="L705">SUMPRODUCT((Tabla2[[#This Row],[P - Horas]]&lt;Tabla2[P - Horas])*1,(Tabla2[[#This Row],[Columna1]]=Tabla2[Columna1])*1)+1</f>
        <v>28</v>
      </c>
      <c r="N705">
        <f>_xlfn.RANK.EQ(Tabla2[[#This Row],[Columna1]],Tabla2[Columna1],1)</f>
        <v>688</v>
      </c>
      <c r="O705" s="3">
        <f>MAX(P704,Tabla2[[#This Row],[Columna1]])</f>
        <v>40570.869822956738</v>
      </c>
      <c r="P705" s="3">
        <f>O705+Tabla2[[#This Row],[P - Horas]]</f>
        <v>40570.871925520842</v>
      </c>
    </row>
    <row r="706" spans="1:16" x14ac:dyDescent="0.25">
      <c r="A706">
        <v>1000017351</v>
      </c>
      <c r="B706" s="2">
        <v>40562</v>
      </c>
      <c r="C706" s="2">
        <f t="shared" ref="C706:C769" si="44">B706+15/24</f>
        <v>40562.625</v>
      </c>
      <c r="D706">
        <v>131.19999999999999</v>
      </c>
      <c r="E706">
        <v>131.19999999999999</v>
      </c>
      <c r="F706" t="s">
        <v>5</v>
      </c>
      <c r="G706" t="s">
        <v>13</v>
      </c>
      <c r="H706" s="1" cm="1">
        <f t="array" ref="H706">_xlfn.IFS(F706="Figurado",E706/2600,F706="Mallas",E706/800,F706="Materia Prima",E706*0)/24</f>
        <v>2.1025641025641025E-3</v>
      </c>
      <c r="I706" s="2">
        <f t="shared" ref="I706:I769" si="45">IF(OR(WEEKDAY(C706)=1,WEEKDAY(C706+1)=1),C706+2,C706+1)</f>
        <v>40563.625</v>
      </c>
      <c r="J706" s="3">
        <f t="shared" ref="J706:J769" si="46">H706+C706</f>
        <v>40562.627102564104</v>
      </c>
      <c r="K706" t="b">
        <f t="shared" ref="K706:K769" si="47">I706&gt;=J706</f>
        <v>1</v>
      </c>
      <c r="L706" cm="1">
        <f t="array" ref="L706">SUMPRODUCT((Tabla2[[#This Row],[P - Horas]]&lt;Tabla2[P - Horas])*1,(Tabla2[[#This Row],[Columna1]]=Tabla2[Columna1])*1)+1</f>
        <v>28</v>
      </c>
      <c r="N706">
        <f>_xlfn.RANK.EQ(Tabla2[[#This Row],[Columna1]],Tabla2[Columna1],1)</f>
        <v>688</v>
      </c>
      <c r="O706" s="3">
        <f>MAX(P705,Tabla2[[#This Row],[Columna1]])</f>
        <v>40570.871925520842</v>
      </c>
      <c r="P706" s="3">
        <f>O706+Tabla2[[#This Row],[P - Horas]]</f>
        <v>40570.874028084945</v>
      </c>
    </row>
    <row r="707" spans="1:16" x14ac:dyDescent="0.25">
      <c r="A707">
        <v>1000017352</v>
      </c>
      <c r="B707" s="2">
        <v>40562</v>
      </c>
      <c r="C707" s="2">
        <f t="shared" si="44"/>
        <v>40562.625</v>
      </c>
      <c r="D707">
        <v>131.19999999999999</v>
      </c>
      <c r="E707">
        <v>131.19999999999999</v>
      </c>
      <c r="F707" t="s">
        <v>5</v>
      </c>
      <c r="G707" t="s">
        <v>13</v>
      </c>
      <c r="H707" s="1" cm="1">
        <f t="array" ref="H707">_xlfn.IFS(F707="Figurado",E707/2600,F707="Mallas",E707/800,F707="Materia Prima",E707*0)/24</f>
        <v>2.1025641025641025E-3</v>
      </c>
      <c r="I707" s="2">
        <f t="shared" si="45"/>
        <v>40563.625</v>
      </c>
      <c r="J707" s="3">
        <f t="shared" si="46"/>
        <v>40562.627102564104</v>
      </c>
      <c r="K707" t="b">
        <f t="shared" si="47"/>
        <v>1</v>
      </c>
      <c r="L707" cm="1">
        <f t="array" ref="L707">SUMPRODUCT((Tabla2[[#This Row],[P - Horas]]&lt;Tabla2[P - Horas])*1,(Tabla2[[#This Row],[Columna1]]=Tabla2[Columna1])*1)+1</f>
        <v>28</v>
      </c>
      <c r="N707">
        <f>_xlfn.RANK.EQ(Tabla2[[#This Row],[Columna1]],Tabla2[Columna1],1)</f>
        <v>688</v>
      </c>
      <c r="O707" s="3">
        <f>MAX(P706,Tabla2[[#This Row],[Columna1]])</f>
        <v>40570.874028084945</v>
      </c>
      <c r="P707" s="3">
        <f>O707+Tabla2[[#This Row],[P - Horas]]</f>
        <v>40570.876130649049</v>
      </c>
    </row>
    <row r="708" spans="1:16" x14ac:dyDescent="0.25">
      <c r="A708">
        <v>1000017337</v>
      </c>
      <c r="B708" s="2">
        <v>40562</v>
      </c>
      <c r="C708" s="2">
        <f t="shared" si="44"/>
        <v>40562.625</v>
      </c>
      <c r="D708">
        <v>154</v>
      </c>
      <c r="E708">
        <v>154</v>
      </c>
      <c r="F708" t="s">
        <v>5</v>
      </c>
      <c r="G708" t="s">
        <v>14</v>
      </c>
      <c r="H708" s="1" cm="1">
        <f t="array" ref="H708">_xlfn.IFS(F708="Figurado",E708/2600,F708="Mallas",E708/800,F708="Materia Prima",E708*0)/24</f>
        <v>2.467948717948718E-3</v>
      </c>
      <c r="I708" s="2">
        <f t="shared" si="45"/>
        <v>40563.625</v>
      </c>
      <c r="J708" s="3">
        <f t="shared" si="46"/>
        <v>40562.627467948718</v>
      </c>
      <c r="K708" t="b">
        <f t="shared" si="47"/>
        <v>1</v>
      </c>
      <c r="L708" cm="1">
        <f t="array" ref="L708">SUMPRODUCT((Tabla2[[#This Row],[P - Horas]]&lt;Tabla2[P - Horas])*1,(Tabla2[[#This Row],[Columna1]]=Tabla2[Columna1])*1)+1</f>
        <v>27</v>
      </c>
      <c r="N708">
        <f>_xlfn.RANK.EQ(Tabla2[[#This Row],[Columna1]],Tabla2[Columna1],1)</f>
        <v>688</v>
      </c>
      <c r="O708" s="3">
        <f>MAX(P707,Tabla2[[#This Row],[Columna1]])</f>
        <v>40570.876130649049</v>
      </c>
      <c r="P708" s="3">
        <f>O708+Tabla2[[#This Row],[P - Horas]]</f>
        <v>40570.878598597767</v>
      </c>
    </row>
    <row r="709" spans="1:16" x14ac:dyDescent="0.25">
      <c r="A709">
        <v>1000017349</v>
      </c>
      <c r="B709" s="2">
        <v>40562</v>
      </c>
      <c r="C709" s="2">
        <f t="shared" si="44"/>
        <v>40562.625</v>
      </c>
      <c r="D709">
        <v>468.3</v>
      </c>
      <c r="E709">
        <v>468.3</v>
      </c>
      <c r="F709" t="s">
        <v>5</v>
      </c>
      <c r="G709" t="s">
        <v>13</v>
      </c>
      <c r="H709" s="1" cm="1">
        <f t="array" ref="H709">_xlfn.IFS(F709="Figurado",E709/2600,F709="Mallas",E709/800,F709="Materia Prima",E709*0)/24</f>
        <v>7.5048076923076926E-3</v>
      </c>
      <c r="I709" s="2">
        <f t="shared" si="45"/>
        <v>40563.625</v>
      </c>
      <c r="J709" s="3">
        <f t="shared" si="46"/>
        <v>40562.632504807691</v>
      </c>
      <c r="K709" t="b">
        <f t="shared" si="47"/>
        <v>1</v>
      </c>
      <c r="L709" cm="1">
        <f t="array" ref="L709">SUMPRODUCT((Tabla2[[#This Row],[P - Horas]]&lt;Tabla2[P - Horas])*1,(Tabla2[[#This Row],[Columna1]]=Tabla2[Columna1])*1)+1</f>
        <v>26</v>
      </c>
      <c r="N709">
        <f>_xlfn.RANK.EQ(Tabla2[[#This Row],[Columna1]],Tabla2[Columna1],1)</f>
        <v>688</v>
      </c>
      <c r="O709" s="3">
        <f>MAX(P708,Tabla2[[#This Row],[Columna1]])</f>
        <v>40570.878598597767</v>
      </c>
      <c r="P709" s="3">
        <f>O709+Tabla2[[#This Row],[P - Horas]]</f>
        <v>40570.886103405457</v>
      </c>
    </row>
    <row r="710" spans="1:16" x14ac:dyDescent="0.25">
      <c r="A710">
        <v>1000017348</v>
      </c>
      <c r="B710" s="2">
        <v>40562</v>
      </c>
      <c r="C710" s="2">
        <f t="shared" si="44"/>
        <v>40562.625</v>
      </c>
      <c r="D710">
        <v>596.9</v>
      </c>
      <c r="E710">
        <v>596.9</v>
      </c>
      <c r="F710" t="s">
        <v>5</v>
      </c>
      <c r="G710" t="s">
        <v>13</v>
      </c>
      <c r="H710" s="1" cm="1">
        <f t="array" ref="H710">_xlfn.IFS(F710="Figurado",E710/2600,F710="Mallas",E710/800,F710="Materia Prima",E710*0)/24</f>
        <v>9.5657051282051278E-3</v>
      </c>
      <c r="I710" s="2">
        <f t="shared" si="45"/>
        <v>40563.625</v>
      </c>
      <c r="J710" s="3">
        <f t="shared" si="46"/>
        <v>40562.634565705128</v>
      </c>
      <c r="K710" t="b">
        <f t="shared" si="47"/>
        <v>1</v>
      </c>
      <c r="L710" cm="1">
        <f t="array" ref="L710">SUMPRODUCT((Tabla2[[#This Row],[P - Horas]]&lt;Tabla2[P - Horas])*1,(Tabla2[[#This Row],[Columna1]]=Tabla2[Columna1])*1)+1</f>
        <v>25</v>
      </c>
      <c r="N710">
        <f>_xlfn.RANK.EQ(Tabla2[[#This Row],[Columna1]],Tabla2[Columna1],1)</f>
        <v>688</v>
      </c>
      <c r="O710" s="3">
        <f>MAX(P709,Tabla2[[#This Row],[Columna1]])</f>
        <v>40570.886103405457</v>
      </c>
      <c r="P710" s="3">
        <f>O710+Tabla2[[#This Row],[P - Horas]]</f>
        <v>40570.895669110585</v>
      </c>
    </row>
    <row r="711" spans="1:16" x14ac:dyDescent="0.25">
      <c r="A711">
        <v>1000017343</v>
      </c>
      <c r="B711" s="2">
        <v>40562</v>
      </c>
      <c r="C711" s="2">
        <f t="shared" si="44"/>
        <v>40562.625</v>
      </c>
      <c r="D711">
        <v>745.6</v>
      </c>
      <c r="E711">
        <v>745.6</v>
      </c>
      <c r="F711" t="s">
        <v>5</v>
      </c>
      <c r="G711" t="s">
        <v>9</v>
      </c>
      <c r="H711" s="1" cm="1">
        <f t="array" ref="H711">_xlfn.IFS(F711="Figurado",E711/2600,F711="Mallas",E711/800,F711="Materia Prima",E711*0)/24</f>
        <v>1.1948717948717949E-2</v>
      </c>
      <c r="I711" s="2">
        <f t="shared" si="45"/>
        <v>40563.625</v>
      </c>
      <c r="J711" s="3">
        <f t="shared" si="46"/>
        <v>40562.636948717947</v>
      </c>
      <c r="K711" t="b">
        <f t="shared" si="47"/>
        <v>1</v>
      </c>
      <c r="L711" cm="1">
        <f t="array" ref="L711">SUMPRODUCT((Tabla2[[#This Row],[P - Horas]]&lt;Tabla2[P - Horas])*1,(Tabla2[[#This Row],[Columna1]]=Tabla2[Columna1])*1)+1</f>
        <v>24</v>
      </c>
      <c r="N711">
        <f>_xlfn.RANK.EQ(Tabla2[[#This Row],[Columna1]],Tabla2[Columna1],1)</f>
        <v>688</v>
      </c>
      <c r="O711" s="3">
        <f>MAX(P710,Tabla2[[#This Row],[Columna1]])</f>
        <v>40570.895669110585</v>
      </c>
      <c r="P711" s="3">
        <f>O711+Tabla2[[#This Row],[P - Horas]]</f>
        <v>40570.907617828532</v>
      </c>
    </row>
    <row r="712" spans="1:16" x14ac:dyDescent="0.25">
      <c r="A712">
        <v>1000017336</v>
      </c>
      <c r="B712" s="2">
        <v>40562</v>
      </c>
      <c r="C712" s="2">
        <f t="shared" si="44"/>
        <v>40562.625</v>
      </c>
      <c r="D712">
        <v>750</v>
      </c>
      <c r="E712">
        <v>750</v>
      </c>
      <c r="F712" t="s">
        <v>5</v>
      </c>
      <c r="G712" t="s">
        <v>6</v>
      </c>
      <c r="H712" s="1" cm="1">
        <f t="array" ref="H712">_xlfn.IFS(F712="Figurado",E712/2600,F712="Mallas",E712/800,F712="Materia Prima",E712*0)/24</f>
        <v>1.2019230769230768E-2</v>
      </c>
      <c r="I712" s="2">
        <f t="shared" si="45"/>
        <v>40563.625</v>
      </c>
      <c r="J712" s="3">
        <f t="shared" si="46"/>
        <v>40562.637019230766</v>
      </c>
      <c r="K712" t="b">
        <f t="shared" si="47"/>
        <v>1</v>
      </c>
      <c r="L712" cm="1">
        <f t="array" ref="L712">SUMPRODUCT((Tabla2[[#This Row],[P - Horas]]&lt;Tabla2[P - Horas])*1,(Tabla2[[#This Row],[Columna1]]=Tabla2[Columna1])*1)+1</f>
        <v>23</v>
      </c>
      <c r="N712">
        <f>_xlfn.RANK.EQ(Tabla2[[#This Row],[Columna1]],Tabla2[Columna1],1)</f>
        <v>688</v>
      </c>
      <c r="O712" s="3">
        <f>MAX(P711,Tabla2[[#This Row],[Columna1]])</f>
        <v>40570.907617828532</v>
      </c>
      <c r="P712" s="3">
        <f>O712+Tabla2[[#This Row],[P - Horas]]</f>
        <v>40570.919637059298</v>
      </c>
    </row>
    <row r="713" spans="1:16" x14ac:dyDescent="0.25">
      <c r="A713">
        <v>1000017344</v>
      </c>
      <c r="B713" s="2">
        <v>40562</v>
      </c>
      <c r="C713" s="2">
        <f t="shared" si="44"/>
        <v>40562.625</v>
      </c>
      <c r="D713">
        <v>792.9</v>
      </c>
      <c r="E713">
        <v>792.9</v>
      </c>
      <c r="F713" t="s">
        <v>5</v>
      </c>
      <c r="G713" t="s">
        <v>6</v>
      </c>
      <c r="H713" s="1" cm="1">
        <f t="array" ref="H713">_xlfn.IFS(F713="Figurado",E713/2600,F713="Mallas",E713/800,F713="Materia Prima",E713*0)/24</f>
        <v>1.2706730769230769E-2</v>
      </c>
      <c r="I713" s="2">
        <f t="shared" si="45"/>
        <v>40563.625</v>
      </c>
      <c r="J713" s="3">
        <f t="shared" si="46"/>
        <v>40562.637706730769</v>
      </c>
      <c r="K713" t="b">
        <f t="shared" si="47"/>
        <v>1</v>
      </c>
      <c r="L713" cm="1">
        <f t="array" ref="L713">SUMPRODUCT((Tabla2[[#This Row],[P - Horas]]&lt;Tabla2[P - Horas])*1,(Tabla2[[#This Row],[Columna1]]=Tabla2[Columna1])*1)+1</f>
        <v>22</v>
      </c>
      <c r="N713">
        <f>_xlfn.RANK.EQ(Tabla2[[#This Row],[Columna1]],Tabla2[Columna1],1)</f>
        <v>688</v>
      </c>
      <c r="O713" s="3">
        <f>MAX(P712,Tabla2[[#This Row],[Columna1]])</f>
        <v>40570.919637059298</v>
      </c>
      <c r="P713" s="3">
        <f>O713+Tabla2[[#This Row],[P - Horas]]</f>
        <v>40570.932343790068</v>
      </c>
    </row>
    <row r="714" spans="1:16" x14ac:dyDescent="0.25">
      <c r="A714">
        <v>1000017354</v>
      </c>
      <c r="B714" s="2">
        <v>40562</v>
      </c>
      <c r="C714" s="2">
        <f t="shared" si="44"/>
        <v>40562.625</v>
      </c>
      <c r="D714">
        <v>1076</v>
      </c>
      <c r="E714">
        <v>1076</v>
      </c>
      <c r="F714" t="s">
        <v>5</v>
      </c>
      <c r="G714" t="s">
        <v>14</v>
      </c>
      <c r="H714" s="1" cm="1">
        <f t="array" ref="H714">_xlfn.IFS(F714="Figurado",E714/2600,F714="Mallas",E714/800,F714="Materia Prima",E714*0)/24</f>
        <v>1.7243589743589745E-2</v>
      </c>
      <c r="I714" s="2">
        <f t="shared" si="45"/>
        <v>40563.625</v>
      </c>
      <c r="J714" s="3">
        <f t="shared" si="46"/>
        <v>40562.64224358974</v>
      </c>
      <c r="K714" t="b">
        <f t="shared" si="47"/>
        <v>1</v>
      </c>
      <c r="L714" cm="1">
        <f t="array" ref="L714">SUMPRODUCT((Tabla2[[#This Row],[P - Horas]]&lt;Tabla2[P - Horas])*1,(Tabla2[[#This Row],[Columna1]]=Tabla2[Columna1])*1)+1</f>
        <v>21</v>
      </c>
      <c r="N714">
        <f>_xlfn.RANK.EQ(Tabla2[[#This Row],[Columna1]],Tabla2[Columna1],1)</f>
        <v>688</v>
      </c>
      <c r="O714" s="3">
        <f>MAX(P713,Tabla2[[#This Row],[Columna1]])</f>
        <v>40570.932343790068</v>
      </c>
      <c r="P714" s="3">
        <f>O714+Tabla2[[#This Row],[P - Horas]]</f>
        <v>40570.949587379808</v>
      </c>
    </row>
    <row r="715" spans="1:16" x14ac:dyDescent="0.25">
      <c r="A715">
        <v>1000017359</v>
      </c>
      <c r="B715" s="2">
        <v>40562</v>
      </c>
      <c r="C715" s="2">
        <f t="shared" si="44"/>
        <v>40562.625</v>
      </c>
      <c r="D715">
        <v>1103.0999999999999</v>
      </c>
      <c r="E715">
        <v>1103.0999999999999</v>
      </c>
      <c r="F715" t="s">
        <v>5</v>
      </c>
      <c r="G715" t="s">
        <v>13</v>
      </c>
      <c r="H715" s="1" cm="1">
        <f t="array" ref="H715">_xlfn.IFS(F715="Figurado",E715/2600,F715="Mallas",E715/800,F715="Materia Prima",E715*0)/24</f>
        <v>1.7677884615384613E-2</v>
      </c>
      <c r="I715" s="2">
        <f t="shared" si="45"/>
        <v>40563.625</v>
      </c>
      <c r="J715" s="3">
        <f t="shared" si="46"/>
        <v>40562.642677884614</v>
      </c>
      <c r="K715" t="b">
        <f t="shared" si="47"/>
        <v>1</v>
      </c>
      <c r="L715" cm="1">
        <f t="array" ref="L715">SUMPRODUCT((Tabla2[[#This Row],[P - Horas]]&lt;Tabla2[P - Horas])*1,(Tabla2[[#This Row],[Columna1]]=Tabla2[Columna1])*1)+1</f>
        <v>20</v>
      </c>
      <c r="N715">
        <f>_xlfn.RANK.EQ(Tabla2[[#This Row],[Columna1]],Tabla2[Columna1],1)</f>
        <v>688</v>
      </c>
      <c r="O715" s="3">
        <f>MAX(P714,Tabla2[[#This Row],[Columna1]])</f>
        <v>40570.949587379808</v>
      </c>
      <c r="P715" s="3">
        <f>O715+Tabla2[[#This Row],[P - Horas]]</f>
        <v>40570.967265264422</v>
      </c>
    </row>
    <row r="716" spans="1:16" x14ac:dyDescent="0.25">
      <c r="A716">
        <v>1000017344</v>
      </c>
      <c r="B716" s="2">
        <v>40562</v>
      </c>
      <c r="C716" s="2">
        <f t="shared" si="44"/>
        <v>40562.625</v>
      </c>
      <c r="D716">
        <v>1128.4000000000001</v>
      </c>
      <c r="E716">
        <v>1128.4000000000001</v>
      </c>
      <c r="F716" t="s">
        <v>5</v>
      </c>
      <c r="G716" t="s">
        <v>14</v>
      </c>
      <c r="H716" s="1" cm="1">
        <f t="array" ref="H716">_xlfn.IFS(F716="Figurado",E716/2600,F716="Mallas",E716/800,F716="Materia Prima",E716*0)/24</f>
        <v>1.8083333333333337E-2</v>
      </c>
      <c r="I716" s="2">
        <f t="shared" si="45"/>
        <v>40563.625</v>
      </c>
      <c r="J716" s="3">
        <f t="shared" si="46"/>
        <v>40562.643083333336</v>
      </c>
      <c r="K716" t="b">
        <f t="shared" si="47"/>
        <v>1</v>
      </c>
      <c r="L716" cm="1">
        <f t="array" ref="L716">SUMPRODUCT((Tabla2[[#This Row],[P - Horas]]&lt;Tabla2[P - Horas])*1,(Tabla2[[#This Row],[Columna1]]=Tabla2[Columna1])*1)+1</f>
        <v>19</v>
      </c>
      <c r="N716">
        <f>_xlfn.RANK.EQ(Tabla2[[#This Row],[Columna1]],Tabla2[Columna1],1)</f>
        <v>688</v>
      </c>
      <c r="O716" s="3">
        <f>MAX(P715,Tabla2[[#This Row],[Columna1]])</f>
        <v>40570.967265264422</v>
      </c>
      <c r="P716" s="3">
        <f>O716+Tabla2[[#This Row],[P - Horas]]</f>
        <v>40570.985348597758</v>
      </c>
    </row>
    <row r="717" spans="1:16" x14ac:dyDescent="0.25">
      <c r="A717">
        <v>1000017336</v>
      </c>
      <c r="B717" s="2">
        <v>40562</v>
      </c>
      <c r="C717" s="2">
        <f t="shared" si="44"/>
        <v>40562.625</v>
      </c>
      <c r="D717">
        <v>1399.6</v>
      </c>
      <c r="E717">
        <v>1399.6</v>
      </c>
      <c r="F717" t="s">
        <v>5</v>
      </c>
      <c r="G717" t="s">
        <v>8</v>
      </c>
      <c r="H717" s="1" cm="1">
        <f t="array" ref="H717">_xlfn.IFS(F717="Figurado",E717/2600,F717="Mallas",E717/800,F717="Materia Prima",E717*0)/24</f>
        <v>2.2429487179487177E-2</v>
      </c>
      <c r="I717" s="2">
        <f t="shared" si="45"/>
        <v>40563.625</v>
      </c>
      <c r="J717" s="3">
        <f t="shared" si="46"/>
        <v>40562.64742948718</v>
      </c>
      <c r="K717" t="b">
        <f t="shared" si="47"/>
        <v>1</v>
      </c>
      <c r="L717" cm="1">
        <f t="array" ref="L717">SUMPRODUCT((Tabla2[[#This Row],[P - Horas]]&lt;Tabla2[P - Horas])*1,(Tabla2[[#This Row],[Columna1]]=Tabla2[Columna1])*1)+1</f>
        <v>18</v>
      </c>
      <c r="N717">
        <f>_xlfn.RANK.EQ(Tabla2[[#This Row],[Columna1]],Tabla2[Columna1],1)</f>
        <v>688</v>
      </c>
      <c r="O717" s="3">
        <f>MAX(P716,Tabla2[[#This Row],[Columna1]])</f>
        <v>40570.985348597758</v>
      </c>
      <c r="P717" s="3">
        <f>O717+Tabla2[[#This Row],[P - Horas]]</f>
        <v>40571.007778084939</v>
      </c>
    </row>
    <row r="718" spans="1:16" x14ac:dyDescent="0.25">
      <c r="A718">
        <v>1000017354</v>
      </c>
      <c r="B718" s="2">
        <v>40562</v>
      </c>
      <c r="C718" s="2">
        <f t="shared" si="44"/>
        <v>40562.625</v>
      </c>
      <c r="D718">
        <v>1592.4</v>
      </c>
      <c r="E718">
        <v>1592.4</v>
      </c>
      <c r="F718" t="s">
        <v>5</v>
      </c>
      <c r="G718" t="s">
        <v>8</v>
      </c>
      <c r="H718" s="1" cm="1">
        <f t="array" ref="H718">_xlfn.IFS(F718="Figurado",E718/2600,F718="Mallas",E718/800,F718="Materia Prima",E718*0)/24</f>
        <v>2.551923076923077E-2</v>
      </c>
      <c r="I718" s="2">
        <f t="shared" si="45"/>
        <v>40563.625</v>
      </c>
      <c r="J718" s="3">
        <f t="shared" si="46"/>
        <v>40562.650519230767</v>
      </c>
      <c r="K718" t="b">
        <f t="shared" si="47"/>
        <v>1</v>
      </c>
      <c r="L718" cm="1">
        <f t="array" ref="L718">SUMPRODUCT((Tabla2[[#This Row],[P - Horas]]&lt;Tabla2[P - Horas])*1,(Tabla2[[#This Row],[Columna1]]=Tabla2[Columna1])*1)+1</f>
        <v>17</v>
      </c>
      <c r="N718">
        <f>_xlfn.RANK.EQ(Tabla2[[#This Row],[Columna1]],Tabla2[Columna1],1)</f>
        <v>688</v>
      </c>
      <c r="O718" s="3">
        <f>MAX(P717,Tabla2[[#This Row],[Columna1]])</f>
        <v>40571.007778084939</v>
      </c>
      <c r="P718" s="3">
        <f>O718+Tabla2[[#This Row],[P - Horas]]</f>
        <v>40571.033297315706</v>
      </c>
    </row>
    <row r="719" spans="1:16" x14ac:dyDescent="0.25">
      <c r="A719">
        <v>1000017343</v>
      </c>
      <c r="B719" s="2">
        <v>40562</v>
      </c>
      <c r="C719" s="2">
        <f t="shared" si="44"/>
        <v>40562.625</v>
      </c>
      <c r="D719">
        <v>1618.4</v>
      </c>
      <c r="E719">
        <v>1618.4</v>
      </c>
      <c r="F719" t="s">
        <v>5</v>
      </c>
      <c r="G719" t="s">
        <v>6</v>
      </c>
      <c r="H719" s="1" cm="1">
        <f t="array" ref="H719">_xlfn.IFS(F719="Figurado",E719/2600,F719="Mallas",E719/800,F719="Materia Prima",E719*0)/24</f>
        <v>2.5935897435897439E-2</v>
      </c>
      <c r="I719" s="2">
        <f t="shared" si="45"/>
        <v>40563.625</v>
      </c>
      <c r="J719" s="3">
        <f t="shared" si="46"/>
        <v>40562.650935897436</v>
      </c>
      <c r="K719" t="b">
        <f t="shared" si="47"/>
        <v>1</v>
      </c>
      <c r="L719" cm="1">
        <f t="array" ref="L719">SUMPRODUCT((Tabla2[[#This Row],[P - Horas]]&lt;Tabla2[P - Horas])*1,(Tabla2[[#This Row],[Columna1]]=Tabla2[Columna1])*1)+1</f>
        <v>16</v>
      </c>
      <c r="N719">
        <f>_xlfn.RANK.EQ(Tabla2[[#This Row],[Columna1]],Tabla2[Columna1],1)</f>
        <v>688</v>
      </c>
      <c r="O719" s="3">
        <f>MAX(P718,Tabla2[[#This Row],[Columna1]])</f>
        <v>40571.033297315706</v>
      </c>
      <c r="P719" s="3">
        <f>O719+Tabla2[[#This Row],[P - Horas]]</f>
        <v>40571.059233213142</v>
      </c>
    </row>
    <row r="720" spans="1:16" x14ac:dyDescent="0.25">
      <c r="A720">
        <v>1000017344</v>
      </c>
      <c r="B720" s="2">
        <v>40562</v>
      </c>
      <c r="C720" s="2">
        <f t="shared" si="44"/>
        <v>40562.625</v>
      </c>
      <c r="D720">
        <v>1976.4</v>
      </c>
      <c r="E720">
        <v>1976.4</v>
      </c>
      <c r="F720" t="s">
        <v>5</v>
      </c>
      <c r="G720" t="s">
        <v>8</v>
      </c>
      <c r="H720" s="1" cm="1">
        <f t="array" ref="H720">_xlfn.IFS(F720="Figurado",E720/2600,F720="Mallas",E720/800,F720="Materia Prima",E720*0)/24</f>
        <v>3.1673076923076922E-2</v>
      </c>
      <c r="I720" s="2">
        <f t="shared" si="45"/>
        <v>40563.625</v>
      </c>
      <c r="J720" s="3">
        <f t="shared" si="46"/>
        <v>40562.656673076926</v>
      </c>
      <c r="K720" t="b">
        <f t="shared" si="47"/>
        <v>1</v>
      </c>
      <c r="L720" cm="1">
        <f t="array" ref="L720">SUMPRODUCT((Tabla2[[#This Row],[P - Horas]]&lt;Tabla2[P - Horas])*1,(Tabla2[[#This Row],[Columna1]]=Tabla2[Columna1])*1)+1</f>
        <v>15</v>
      </c>
      <c r="N720">
        <f>_xlfn.RANK.EQ(Tabla2[[#This Row],[Columna1]],Tabla2[Columna1],1)</f>
        <v>688</v>
      </c>
      <c r="O720" s="3">
        <f>MAX(P719,Tabla2[[#This Row],[Columna1]])</f>
        <v>40571.059233213142</v>
      </c>
      <c r="P720" s="3">
        <f>O720+Tabla2[[#This Row],[P - Horas]]</f>
        <v>40571.090906290068</v>
      </c>
    </row>
    <row r="721" spans="1:16" x14ac:dyDescent="0.25">
      <c r="A721">
        <v>1000017344</v>
      </c>
      <c r="B721" s="2">
        <v>40562</v>
      </c>
      <c r="C721" s="2">
        <f t="shared" si="44"/>
        <v>40562.625</v>
      </c>
      <c r="D721">
        <v>2104.1999999999998</v>
      </c>
      <c r="E721">
        <v>2104.1999999999998</v>
      </c>
      <c r="F721" t="s">
        <v>5</v>
      </c>
      <c r="G721" t="s">
        <v>9</v>
      </c>
      <c r="H721" s="1" cm="1">
        <f t="array" ref="H721">_xlfn.IFS(F721="Figurado",E721/2600,F721="Mallas",E721/800,F721="Materia Prima",E721*0)/24</f>
        <v>3.3721153846153845E-2</v>
      </c>
      <c r="I721" s="2">
        <f t="shared" si="45"/>
        <v>40563.625</v>
      </c>
      <c r="J721" s="3">
        <f t="shared" si="46"/>
        <v>40562.658721153843</v>
      </c>
      <c r="K721" t="b">
        <f t="shared" si="47"/>
        <v>1</v>
      </c>
      <c r="L721" cm="1">
        <f t="array" ref="L721">SUMPRODUCT((Tabla2[[#This Row],[P - Horas]]&lt;Tabla2[P - Horas])*1,(Tabla2[[#This Row],[Columna1]]=Tabla2[Columna1])*1)+1</f>
        <v>14</v>
      </c>
      <c r="N721">
        <f>_xlfn.RANK.EQ(Tabla2[[#This Row],[Columna1]],Tabla2[Columna1],1)</f>
        <v>688</v>
      </c>
      <c r="O721" s="3">
        <f>MAX(P720,Tabla2[[#This Row],[Columna1]])</f>
        <v>40571.090906290068</v>
      </c>
      <c r="P721" s="3">
        <f>O721+Tabla2[[#This Row],[P - Horas]]</f>
        <v>40571.124627443911</v>
      </c>
    </row>
    <row r="722" spans="1:16" x14ac:dyDescent="0.25">
      <c r="A722">
        <v>1000017346</v>
      </c>
      <c r="B722" s="2">
        <v>40562</v>
      </c>
      <c r="C722" s="2">
        <f t="shared" si="44"/>
        <v>40562.625</v>
      </c>
      <c r="D722">
        <v>2171.5</v>
      </c>
      <c r="E722">
        <v>2171.5</v>
      </c>
      <c r="F722" t="s">
        <v>5</v>
      </c>
      <c r="G722" t="s">
        <v>6</v>
      </c>
      <c r="H722" s="1" cm="1">
        <f t="array" ref="H722">_xlfn.IFS(F722="Figurado",E722/2600,F722="Mallas",E722/800,F722="Materia Prima",E722*0)/24</f>
        <v>3.4799679487179484E-2</v>
      </c>
      <c r="I722" s="2">
        <f t="shared" si="45"/>
        <v>40563.625</v>
      </c>
      <c r="J722" s="3">
        <f t="shared" si="46"/>
        <v>40562.659799679488</v>
      </c>
      <c r="K722" t="b">
        <f t="shared" si="47"/>
        <v>1</v>
      </c>
      <c r="L722" cm="1">
        <f t="array" ref="L722">SUMPRODUCT((Tabla2[[#This Row],[P - Horas]]&lt;Tabla2[P - Horas])*1,(Tabla2[[#This Row],[Columna1]]=Tabla2[Columna1])*1)+1</f>
        <v>13</v>
      </c>
      <c r="N722">
        <f>_xlfn.RANK.EQ(Tabla2[[#This Row],[Columna1]],Tabla2[Columna1],1)</f>
        <v>688</v>
      </c>
      <c r="O722" s="3">
        <f>MAX(P721,Tabla2[[#This Row],[Columna1]])</f>
        <v>40571.124627443911</v>
      </c>
      <c r="P722" s="3">
        <f>O722+Tabla2[[#This Row],[P - Horas]]</f>
        <v>40571.159427123399</v>
      </c>
    </row>
    <row r="723" spans="1:16" x14ac:dyDescent="0.25">
      <c r="A723">
        <v>1000017343</v>
      </c>
      <c r="B723" s="2">
        <v>40562</v>
      </c>
      <c r="C723" s="2">
        <f t="shared" si="44"/>
        <v>40562.625</v>
      </c>
      <c r="D723">
        <v>2185.9</v>
      </c>
      <c r="E723">
        <v>2185.9</v>
      </c>
      <c r="F723" t="s">
        <v>5</v>
      </c>
      <c r="G723" t="s">
        <v>8</v>
      </c>
      <c r="H723" s="1" cm="1">
        <f t="array" ref="H723">_xlfn.IFS(F723="Figurado",E723/2600,F723="Mallas",E723/800,F723="Materia Prima",E723*0)/24</f>
        <v>3.503044871794872E-2</v>
      </c>
      <c r="I723" s="2">
        <f t="shared" si="45"/>
        <v>40563.625</v>
      </c>
      <c r="J723" s="3">
        <f t="shared" si="46"/>
        <v>40562.660030448715</v>
      </c>
      <c r="K723" t="b">
        <f t="shared" si="47"/>
        <v>1</v>
      </c>
      <c r="L723" cm="1">
        <f t="array" ref="L723">SUMPRODUCT((Tabla2[[#This Row],[P - Horas]]&lt;Tabla2[P - Horas])*1,(Tabla2[[#This Row],[Columna1]]=Tabla2[Columna1])*1)+1</f>
        <v>12</v>
      </c>
      <c r="N723">
        <f>_xlfn.RANK.EQ(Tabla2[[#This Row],[Columna1]],Tabla2[Columna1],1)</f>
        <v>688</v>
      </c>
      <c r="O723" s="3">
        <f>MAX(P722,Tabla2[[#This Row],[Columna1]])</f>
        <v>40571.159427123399</v>
      </c>
      <c r="P723" s="3">
        <f>O723+Tabla2[[#This Row],[P - Horas]]</f>
        <v>40571.194457572114</v>
      </c>
    </row>
    <row r="724" spans="1:16" x14ac:dyDescent="0.25">
      <c r="A724">
        <v>1000017336</v>
      </c>
      <c r="B724" s="2">
        <v>40562</v>
      </c>
      <c r="C724" s="2">
        <f t="shared" si="44"/>
        <v>40562.625</v>
      </c>
      <c r="D724">
        <v>2657.1</v>
      </c>
      <c r="E724">
        <v>2657.1</v>
      </c>
      <c r="F724" t="s">
        <v>5</v>
      </c>
      <c r="G724" t="s">
        <v>14</v>
      </c>
      <c r="H724" s="1" cm="1">
        <f t="array" ref="H724">_xlfn.IFS(F724="Figurado",E724/2600,F724="Mallas",E724/800,F724="Materia Prima",E724*0)/24</f>
        <v>4.2581730769230768E-2</v>
      </c>
      <c r="I724" s="2">
        <f t="shared" si="45"/>
        <v>40563.625</v>
      </c>
      <c r="J724" s="3">
        <f t="shared" si="46"/>
        <v>40562.66758173077</v>
      </c>
      <c r="K724" t="b">
        <f t="shared" si="47"/>
        <v>1</v>
      </c>
      <c r="L724" cm="1">
        <f t="array" ref="L724">SUMPRODUCT((Tabla2[[#This Row],[P - Horas]]&lt;Tabla2[P - Horas])*1,(Tabla2[[#This Row],[Columna1]]=Tabla2[Columna1])*1)+1</f>
        <v>11</v>
      </c>
      <c r="N724">
        <f>_xlfn.RANK.EQ(Tabla2[[#This Row],[Columna1]],Tabla2[Columna1],1)</f>
        <v>688</v>
      </c>
      <c r="O724" s="3">
        <f>MAX(P723,Tabla2[[#This Row],[Columna1]])</f>
        <v>40571.194457572114</v>
      </c>
      <c r="P724" s="3">
        <f>O724+Tabla2[[#This Row],[P - Horas]]</f>
        <v>40571.237039302883</v>
      </c>
    </row>
    <row r="725" spans="1:16" x14ac:dyDescent="0.25">
      <c r="A725">
        <v>1000017347</v>
      </c>
      <c r="B725" s="2">
        <v>40562</v>
      </c>
      <c r="C725" s="2">
        <f t="shared" si="44"/>
        <v>40562.625</v>
      </c>
      <c r="D725">
        <v>30</v>
      </c>
      <c r="E725">
        <v>877.8</v>
      </c>
      <c r="F725" t="s">
        <v>16</v>
      </c>
      <c r="G725" t="s">
        <v>52</v>
      </c>
      <c r="H725" s="1" cm="1">
        <f t="array" ref="H725">_xlfn.IFS(F725="Figurado",E725/2600,F725="Mallas",E725/800,F725="Materia Prima",E725*0)/24</f>
        <v>4.5718749999999996E-2</v>
      </c>
      <c r="I725" s="2">
        <f t="shared" si="45"/>
        <v>40563.625</v>
      </c>
      <c r="J725" s="3">
        <f t="shared" si="46"/>
        <v>40562.67071875</v>
      </c>
      <c r="K725" t="b">
        <f t="shared" si="47"/>
        <v>1</v>
      </c>
      <c r="L725" cm="1">
        <f t="array" ref="L725">SUMPRODUCT((Tabla2[[#This Row],[P - Horas]]&lt;Tabla2[P - Horas])*1,(Tabla2[[#This Row],[Columna1]]=Tabla2[Columna1])*1)+1</f>
        <v>10</v>
      </c>
      <c r="N725">
        <f>_xlfn.RANK.EQ(Tabla2[[#This Row],[Columna1]],Tabla2[Columna1],1)</f>
        <v>688</v>
      </c>
      <c r="O725" s="3">
        <f>MAX(P724,Tabla2[[#This Row],[Columna1]])</f>
        <v>40571.237039302883</v>
      </c>
      <c r="P725" s="3">
        <f>O725+Tabla2[[#This Row],[P - Horas]]</f>
        <v>40571.282758052883</v>
      </c>
    </row>
    <row r="726" spans="1:16" x14ac:dyDescent="0.25">
      <c r="A726">
        <v>1000017358</v>
      </c>
      <c r="B726" s="2">
        <v>40562</v>
      </c>
      <c r="C726" s="2">
        <f t="shared" si="44"/>
        <v>40562.625</v>
      </c>
      <c r="D726">
        <v>2872.3</v>
      </c>
      <c r="E726">
        <v>2872.3</v>
      </c>
      <c r="F726" t="s">
        <v>5</v>
      </c>
      <c r="G726" t="s">
        <v>13</v>
      </c>
      <c r="H726" s="1" cm="1">
        <f t="array" ref="H726">_xlfn.IFS(F726="Figurado",E726/2600,F726="Mallas",E726/800,F726="Materia Prima",E726*0)/24</f>
        <v>4.6030448717948723E-2</v>
      </c>
      <c r="I726" s="2">
        <f t="shared" si="45"/>
        <v>40563.625</v>
      </c>
      <c r="J726" s="3">
        <f t="shared" si="46"/>
        <v>40562.671030448721</v>
      </c>
      <c r="K726" t="b">
        <f t="shared" si="47"/>
        <v>1</v>
      </c>
      <c r="L726" cm="1">
        <f t="array" ref="L726">SUMPRODUCT((Tabla2[[#This Row],[P - Horas]]&lt;Tabla2[P - Horas])*1,(Tabla2[[#This Row],[Columna1]]=Tabla2[Columna1])*1)+1</f>
        <v>9</v>
      </c>
      <c r="N726">
        <f>_xlfn.RANK.EQ(Tabla2[[#This Row],[Columna1]],Tabla2[Columna1],1)</f>
        <v>688</v>
      </c>
      <c r="O726" s="3">
        <f>MAX(P725,Tabla2[[#This Row],[Columna1]])</f>
        <v>40571.282758052883</v>
      </c>
      <c r="P726" s="3">
        <f>O726+Tabla2[[#This Row],[P - Horas]]</f>
        <v>40571.328788501603</v>
      </c>
    </row>
    <row r="727" spans="1:16" x14ac:dyDescent="0.25">
      <c r="A727">
        <v>1000017346</v>
      </c>
      <c r="B727" s="2">
        <v>40562</v>
      </c>
      <c r="C727" s="2">
        <f t="shared" si="44"/>
        <v>40562.625</v>
      </c>
      <c r="D727">
        <v>3021.2</v>
      </c>
      <c r="E727">
        <v>3021.2</v>
      </c>
      <c r="F727" t="s">
        <v>5</v>
      </c>
      <c r="G727" t="s">
        <v>13</v>
      </c>
      <c r="H727" s="1" cm="1">
        <f t="array" ref="H727">_xlfn.IFS(F727="Figurado",E727/2600,F727="Mallas",E727/800,F727="Materia Prima",E727*0)/24</f>
        <v>4.8416666666666663E-2</v>
      </c>
      <c r="I727" s="2">
        <f t="shared" si="45"/>
        <v>40563.625</v>
      </c>
      <c r="J727" s="3">
        <f t="shared" si="46"/>
        <v>40562.673416666665</v>
      </c>
      <c r="K727" t="b">
        <f t="shared" si="47"/>
        <v>1</v>
      </c>
      <c r="L727" cm="1">
        <f t="array" ref="L727">SUMPRODUCT((Tabla2[[#This Row],[P - Horas]]&lt;Tabla2[P - Horas])*1,(Tabla2[[#This Row],[Columna1]]=Tabla2[Columna1])*1)+1</f>
        <v>8</v>
      </c>
      <c r="N727">
        <f>_xlfn.RANK.EQ(Tabla2[[#This Row],[Columna1]],Tabla2[Columna1],1)</f>
        <v>688</v>
      </c>
      <c r="O727" s="3">
        <f>MAX(P726,Tabla2[[#This Row],[Columna1]])</f>
        <v>40571.328788501603</v>
      </c>
      <c r="P727" s="3">
        <f>O727+Tabla2[[#This Row],[P - Horas]]</f>
        <v>40571.377205168268</v>
      </c>
    </row>
    <row r="728" spans="1:16" x14ac:dyDescent="0.25">
      <c r="A728">
        <v>1000017346</v>
      </c>
      <c r="B728" s="2">
        <v>40562</v>
      </c>
      <c r="C728" s="2">
        <f t="shared" si="44"/>
        <v>40562.625</v>
      </c>
      <c r="D728">
        <v>3672</v>
      </c>
      <c r="E728">
        <v>3672</v>
      </c>
      <c r="F728" t="s">
        <v>5</v>
      </c>
      <c r="G728" t="s">
        <v>7</v>
      </c>
      <c r="H728" s="1" cm="1">
        <f t="array" ref="H728">_xlfn.IFS(F728="Figurado",E728/2600,F728="Mallas",E728/800,F728="Materia Prima",E728*0)/24</f>
        <v>5.8846153846153847E-2</v>
      </c>
      <c r="I728" s="2">
        <f t="shared" si="45"/>
        <v>40563.625</v>
      </c>
      <c r="J728" s="3">
        <f t="shared" si="46"/>
        <v>40562.683846153843</v>
      </c>
      <c r="K728" t="b">
        <f t="shared" si="47"/>
        <v>1</v>
      </c>
      <c r="L728" cm="1">
        <f t="array" ref="L728">SUMPRODUCT((Tabla2[[#This Row],[P - Horas]]&lt;Tabla2[P - Horas])*1,(Tabla2[[#This Row],[Columna1]]=Tabla2[Columna1])*1)+1</f>
        <v>7</v>
      </c>
      <c r="N728">
        <f>_xlfn.RANK.EQ(Tabla2[[#This Row],[Columna1]],Tabla2[Columna1],1)</f>
        <v>688</v>
      </c>
      <c r="O728" s="3">
        <f>MAX(P727,Tabla2[[#This Row],[Columna1]])</f>
        <v>40571.377205168268</v>
      </c>
      <c r="P728" s="3">
        <f>O728+Tabla2[[#This Row],[P - Horas]]</f>
        <v>40571.436051322111</v>
      </c>
    </row>
    <row r="729" spans="1:16" x14ac:dyDescent="0.25">
      <c r="A729">
        <v>1000017336</v>
      </c>
      <c r="B729" s="2">
        <v>40562</v>
      </c>
      <c r="C729" s="2">
        <f t="shared" si="44"/>
        <v>40562.625</v>
      </c>
      <c r="D729">
        <v>4575.2</v>
      </c>
      <c r="E729">
        <v>4575.2</v>
      </c>
      <c r="F729" t="s">
        <v>5</v>
      </c>
      <c r="G729" t="s">
        <v>9</v>
      </c>
      <c r="H729" s="1" cm="1">
        <f t="array" ref="H729">_xlfn.IFS(F729="Figurado",E729/2600,F729="Mallas",E729/800,F729="Materia Prima",E729*0)/24</f>
        <v>7.3320512820512815E-2</v>
      </c>
      <c r="I729" s="2">
        <f t="shared" si="45"/>
        <v>40563.625</v>
      </c>
      <c r="J729" s="3">
        <f t="shared" si="46"/>
        <v>40562.69832051282</v>
      </c>
      <c r="K729" t="b">
        <f t="shared" si="47"/>
        <v>1</v>
      </c>
      <c r="L729" cm="1">
        <f t="array" ref="L729">SUMPRODUCT((Tabla2[[#This Row],[P - Horas]]&lt;Tabla2[P - Horas])*1,(Tabla2[[#This Row],[Columna1]]=Tabla2[Columna1])*1)+1</f>
        <v>6</v>
      </c>
      <c r="N729">
        <f>_xlfn.RANK.EQ(Tabla2[[#This Row],[Columna1]],Tabla2[Columna1],1)</f>
        <v>688</v>
      </c>
      <c r="O729" s="3">
        <f>MAX(P728,Tabla2[[#This Row],[Columna1]])</f>
        <v>40571.436051322111</v>
      </c>
      <c r="P729" s="3">
        <f>O729+Tabla2[[#This Row],[P - Horas]]</f>
        <v>40571.509371834931</v>
      </c>
    </row>
    <row r="730" spans="1:16" x14ac:dyDescent="0.25">
      <c r="A730">
        <v>1000017356</v>
      </c>
      <c r="B730" s="2">
        <v>40562</v>
      </c>
      <c r="C730" s="2">
        <f t="shared" si="44"/>
        <v>40562.625</v>
      </c>
      <c r="D730">
        <v>6006</v>
      </c>
      <c r="E730">
        <v>6006</v>
      </c>
      <c r="F730" t="s">
        <v>5</v>
      </c>
      <c r="G730" t="s">
        <v>13</v>
      </c>
      <c r="H730" s="1" cm="1">
        <f t="array" ref="H730">_xlfn.IFS(F730="Figurado",E730/2600,F730="Mallas",E730/800,F730="Materia Prima",E730*0)/24</f>
        <v>9.6250000000000002E-2</v>
      </c>
      <c r="I730" s="2">
        <f t="shared" si="45"/>
        <v>40563.625</v>
      </c>
      <c r="J730" s="3">
        <f t="shared" si="46"/>
        <v>40562.721250000002</v>
      </c>
      <c r="K730" t="b">
        <f t="shared" si="47"/>
        <v>1</v>
      </c>
      <c r="L730" cm="1">
        <f t="array" ref="L730">SUMPRODUCT((Tabla2[[#This Row],[P - Horas]]&lt;Tabla2[P - Horas])*1,(Tabla2[[#This Row],[Columna1]]=Tabla2[Columna1])*1)+1</f>
        <v>5</v>
      </c>
      <c r="N730">
        <f>_xlfn.RANK.EQ(Tabla2[[#This Row],[Columna1]],Tabla2[Columna1],1)</f>
        <v>688</v>
      </c>
      <c r="O730" s="3">
        <f>MAX(P729,Tabla2[[#This Row],[Columna1]])</f>
        <v>40571.509371834931</v>
      </c>
      <c r="P730" s="3">
        <f>O730+Tabla2[[#This Row],[P - Horas]]</f>
        <v>40571.605621834933</v>
      </c>
    </row>
    <row r="731" spans="1:16" x14ac:dyDescent="0.25">
      <c r="A731">
        <v>1000017354</v>
      </c>
      <c r="B731" s="2">
        <v>40562</v>
      </c>
      <c r="C731" s="2">
        <f t="shared" si="44"/>
        <v>40562.625</v>
      </c>
      <c r="D731">
        <v>6366.4</v>
      </c>
      <c r="E731">
        <v>6366.4</v>
      </c>
      <c r="F731" t="s">
        <v>5</v>
      </c>
      <c r="G731" t="s">
        <v>9</v>
      </c>
      <c r="H731" s="1" cm="1">
        <f t="array" ref="H731">_xlfn.IFS(F731="Figurado",E731/2600,F731="Mallas",E731/800,F731="Materia Prima",E731*0)/24</f>
        <v>0.10202564102564103</v>
      </c>
      <c r="I731" s="2">
        <f t="shared" si="45"/>
        <v>40563.625</v>
      </c>
      <c r="J731" s="3">
        <f t="shared" si="46"/>
        <v>40562.727025641027</v>
      </c>
      <c r="K731" t="b">
        <f t="shared" si="47"/>
        <v>1</v>
      </c>
      <c r="L731" cm="1">
        <f t="array" ref="L731">SUMPRODUCT((Tabla2[[#This Row],[P - Horas]]&lt;Tabla2[P - Horas])*1,(Tabla2[[#This Row],[Columna1]]=Tabla2[Columna1])*1)+1</f>
        <v>4</v>
      </c>
      <c r="N731">
        <f>_xlfn.RANK.EQ(Tabla2[[#This Row],[Columna1]],Tabla2[Columna1],1)</f>
        <v>688</v>
      </c>
      <c r="O731" s="3">
        <f>MAX(P730,Tabla2[[#This Row],[Columna1]])</f>
        <v>40571.605621834933</v>
      </c>
      <c r="P731" s="3">
        <f>O731+Tabla2[[#This Row],[P - Horas]]</f>
        <v>40571.70764747596</v>
      </c>
    </row>
    <row r="732" spans="1:16" x14ac:dyDescent="0.25">
      <c r="A732">
        <v>1000017357</v>
      </c>
      <c r="B732" s="2">
        <v>40562</v>
      </c>
      <c r="C732" s="2">
        <f t="shared" si="44"/>
        <v>40562.625</v>
      </c>
      <c r="D732">
        <v>11191.2</v>
      </c>
      <c r="E732">
        <v>11191.2</v>
      </c>
      <c r="F732" t="s">
        <v>5</v>
      </c>
      <c r="G732" t="s">
        <v>6</v>
      </c>
      <c r="H732" s="1" cm="1">
        <f t="array" ref="H732">_xlfn.IFS(F732="Figurado",E732/2600,F732="Mallas",E732/800,F732="Materia Prima",E732*0)/24</f>
        <v>0.17934615384615385</v>
      </c>
      <c r="I732" s="2">
        <f t="shared" si="45"/>
        <v>40563.625</v>
      </c>
      <c r="J732" s="3">
        <f t="shared" si="46"/>
        <v>40562.804346153847</v>
      </c>
      <c r="K732" t="b">
        <f t="shared" si="47"/>
        <v>1</v>
      </c>
      <c r="L732" cm="1">
        <f t="array" ref="L732">SUMPRODUCT((Tabla2[[#This Row],[P - Horas]]&lt;Tabla2[P - Horas])*1,(Tabla2[[#This Row],[Columna1]]=Tabla2[Columna1])*1)+1</f>
        <v>3</v>
      </c>
      <c r="N732">
        <f>_xlfn.RANK.EQ(Tabla2[[#This Row],[Columna1]],Tabla2[Columna1],1)</f>
        <v>688</v>
      </c>
      <c r="O732" s="3">
        <f>MAX(P731,Tabla2[[#This Row],[Columna1]])</f>
        <v>40571.70764747596</v>
      </c>
      <c r="P732" s="3">
        <f>O732+Tabla2[[#This Row],[P - Horas]]</f>
        <v>40571.886993629807</v>
      </c>
    </row>
    <row r="733" spans="1:16" x14ac:dyDescent="0.25">
      <c r="A733">
        <v>1000017360</v>
      </c>
      <c r="B733" s="2">
        <v>40562</v>
      </c>
      <c r="C733" s="2">
        <f t="shared" si="44"/>
        <v>40562.625</v>
      </c>
      <c r="D733">
        <v>400</v>
      </c>
      <c r="E733">
        <v>7524</v>
      </c>
      <c r="F733" t="s">
        <v>16</v>
      </c>
      <c r="G733" t="s">
        <v>18</v>
      </c>
      <c r="H733" s="1" cm="1">
        <f t="array" ref="H733">_xlfn.IFS(F733="Figurado",E733/2600,F733="Mallas",E733/800,F733="Materia Prima",E733*0)/24</f>
        <v>0.39187499999999997</v>
      </c>
      <c r="I733" s="2">
        <f t="shared" si="45"/>
        <v>40563.625</v>
      </c>
      <c r="J733" s="3">
        <f t="shared" si="46"/>
        <v>40563.016875000001</v>
      </c>
      <c r="K733" t="b">
        <f t="shared" si="47"/>
        <v>1</v>
      </c>
      <c r="L733" cm="1">
        <f t="array" ref="L733">SUMPRODUCT((Tabla2[[#This Row],[P - Horas]]&lt;Tabla2[P - Horas])*1,(Tabla2[[#This Row],[Columna1]]=Tabla2[Columna1])*1)+1</f>
        <v>2</v>
      </c>
      <c r="N733">
        <f>_xlfn.RANK.EQ(Tabla2[[#This Row],[Columna1]],Tabla2[Columna1],1)</f>
        <v>688</v>
      </c>
      <c r="O733" s="3">
        <f>MAX(P732,Tabla2[[#This Row],[Columna1]])</f>
        <v>40571.886993629807</v>
      </c>
      <c r="P733" s="3">
        <f>O733+Tabla2[[#This Row],[P - Horas]]</f>
        <v>40572.278868629808</v>
      </c>
    </row>
    <row r="734" spans="1:16" x14ac:dyDescent="0.25">
      <c r="A734">
        <v>1000017340</v>
      </c>
      <c r="B734" s="2">
        <v>40562</v>
      </c>
      <c r="C734" s="2">
        <f t="shared" si="44"/>
        <v>40562.625</v>
      </c>
      <c r="D734">
        <v>149</v>
      </c>
      <c r="E734">
        <v>8549.6200000000008</v>
      </c>
      <c r="F734" t="s">
        <v>16</v>
      </c>
      <c r="G734" t="s">
        <v>25</v>
      </c>
      <c r="H734" s="1" cm="1">
        <f t="array" ref="H734">_xlfn.IFS(F734="Figurado",E734/2600,F734="Mallas",E734/800,F734="Materia Prima",E734*0)/24</f>
        <v>0.44529270833333334</v>
      </c>
      <c r="I734" s="2">
        <f t="shared" si="45"/>
        <v>40563.625</v>
      </c>
      <c r="J734" s="3">
        <f t="shared" si="46"/>
        <v>40563.070292708333</v>
      </c>
      <c r="K734" t="b">
        <f t="shared" si="47"/>
        <v>1</v>
      </c>
      <c r="L734" cm="1">
        <f t="array" ref="L734">SUMPRODUCT((Tabla2[[#This Row],[P - Horas]]&lt;Tabla2[P - Horas])*1,(Tabla2[[#This Row],[Columna1]]=Tabla2[Columna1])*1)+1</f>
        <v>1</v>
      </c>
      <c r="N734">
        <f>_xlfn.RANK.EQ(Tabla2[[#This Row],[Columna1]],Tabla2[Columna1],1)</f>
        <v>688</v>
      </c>
      <c r="O734" s="3">
        <f>MAX(P733,Tabla2[[#This Row],[Columna1]])</f>
        <v>40572.278868629808</v>
      </c>
      <c r="P734" s="3">
        <f>O734+Tabla2[[#This Row],[P - Horas]]</f>
        <v>40572.724161338141</v>
      </c>
    </row>
    <row r="735" spans="1:16" x14ac:dyDescent="0.25">
      <c r="A735">
        <v>1000017361</v>
      </c>
      <c r="B735" s="2">
        <v>40563</v>
      </c>
      <c r="C735" s="2">
        <f t="shared" si="44"/>
        <v>40563.625</v>
      </c>
      <c r="D735">
        <v>224.6</v>
      </c>
      <c r="E735">
        <v>224.6</v>
      </c>
      <c r="F735" t="s">
        <v>10</v>
      </c>
      <c r="G735" t="s">
        <v>27</v>
      </c>
      <c r="H735" s="1" cm="1">
        <f t="array" ref="H735">_xlfn.IFS(F735="Figurado",E735/2600,F735="Mallas",E735/800,F735="Materia Prima",E735*0)/24</f>
        <v>0</v>
      </c>
      <c r="I735" s="2">
        <f t="shared" si="45"/>
        <v>40564.625</v>
      </c>
      <c r="J735" s="3">
        <f t="shared" si="46"/>
        <v>40563.625</v>
      </c>
      <c r="K735" t="b">
        <f t="shared" si="47"/>
        <v>1</v>
      </c>
      <c r="L735" cm="1">
        <f t="array" ref="L735">SUMPRODUCT((Tabla2[[#This Row],[P - Horas]]&lt;Tabla2[P - Horas])*1,(Tabla2[[#This Row],[Columna1]]=Tabla2[Columna1])*1)+1</f>
        <v>34</v>
      </c>
      <c r="N735">
        <f>_xlfn.RANK.EQ(Tabla2[[#This Row],[Columna1]],Tabla2[Columna1],1)</f>
        <v>734</v>
      </c>
      <c r="O735" s="3">
        <f>MAX(P734,Tabla2[[#This Row],[Columna1]])</f>
        <v>40572.724161338141</v>
      </c>
      <c r="P735" s="3">
        <f>O735+Tabla2[[#This Row],[P - Horas]]</f>
        <v>40572.724161338141</v>
      </c>
    </row>
    <row r="736" spans="1:16" x14ac:dyDescent="0.25">
      <c r="A736">
        <v>1000017365</v>
      </c>
      <c r="B736" s="2">
        <v>40563</v>
      </c>
      <c r="C736" s="2">
        <f t="shared" si="44"/>
        <v>40563.625</v>
      </c>
      <c r="D736">
        <v>386.4</v>
      </c>
      <c r="E736">
        <v>386.4</v>
      </c>
      <c r="F736" t="s">
        <v>10</v>
      </c>
      <c r="G736" t="s">
        <v>31</v>
      </c>
      <c r="H736" s="1" cm="1">
        <f t="array" ref="H736">_xlfn.IFS(F736="Figurado",E736/2600,F736="Mallas",E736/800,F736="Materia Prima",E736*0)/24</f>
        <v>0</v>
      </c>
      <c r="I736" s="2">
        <f t="shared" si="45"/>
        <v>40564.625</v>
      </c>
      <c r="J736" s="3">
        <f t="shared" si="46"/>
        <v>40563.625</v>
      </c>
      <c r="K736" t="b">
        <f t="shared" si="47"/>
        <v>1</v>
      </c>
      <c r="L736" cm="1">
        <f t="array" ref="L736">SUMPRODUCT((Tabla2[[#This Row],[P - Horas]]&lt;Tabla2[P - Horas])*1,(Tabla2[[#This Row],[Columna1]]=Tabla2[Columna1])*1)+1</f>
        <v>34</v>
      </c>
      <c r="N736">
        <f>_xlfn.RANK.EQ(Tabla2[[#This Row],[Columna1]],Tabla2[Columna1],1)</f>
        <v>734</v>
      </c>
      <c r="O736" s="3">
        <f>MAX(P735,Tabla2[[#This Row],[Columna1]])</f>
        <v>40572.724161338141</v>
      </c>
      <c r="P736" s="3">
        <f>O736+Tabla2[[#This Row],[P - Horas]]</f>
        <v>40572.724161338141</v>
      </c>
    </row>
    <row r="737" spans="1:16" x14ac:dyDescent="0.25">
      <c r="A737">
        <v>1000017376</v>
      </c>
      <c r="B737" s="2">
        <v>40563</v>
      </c>
      <c r="C737" s="2">
        <f t="shared" si="44"/>
        <v>40563.625</v>
      </c>
      <c r="D737">
        <v>600</v>
      </c>
      <c r="E737">
        <v>600</v>
      </c>
      <c r="F737" t="s">
        <v>10</v>
      </c>
      <c r="G737" t="s">
        <v>15</v>
      </c>
      <c r="H737" s="1" cm="1">
        <f t="array" ref="H737">_xlfn.IFS(F737="Figurado",E737/2600,F737="Mallas",E737/800,F737="Materia Prima",E737*0)/24</f>
        <v>0</v>
      </c>
      <c r="I737" s="2">
        <f t="shared" si="45"/>
        <v>40564.625</v>
      </c>
      <c r="J737" s="3">
        <f t="shared" si="46"/>
        <v>40563.625</v>
      </c>
      <c r="K737" t="b">
        <f t="shared" si="47"/>
        <v>1</v>
      </c>
      <c r="L737" cm="1">
        <f t="array" ref="L737">SUMPRODUCT((Tabla2[[#This Row],[P - Horas]]&lt;Tabla2[P - Horas])*1,(Tabla2[[#This Row],[Columna1]]=Tabla2[Columna1])*1)+1</f>
        <v>34</v>
      </c>
      <c r="N737">
        <f>_xlfn.RANK.EQ(Tabla2[[#This Row],[Columna1]],Tabla2[Columna1],1)</f>
        <v>734</v>
      </c>
      <c r="O737" s="3">
        <f>MAX(P736,Tabla2[[#This Row],[Columna1]])</f>
        <v>40572.724161338141</v>
      </c>
      <c r="P737" s="3">
        <f>O737+Tabla2[[#This Row],[P - Horas]]</f>
        <v>40572.724161338141</v>
      </c>
    </row>
    <row r="738" spans="1:16" x14ac:dyDescent="0.25">
      <c r="A738">
        <v>1000017374</v>
      </c>
      <c r="B738" s="2">
        <v>40563</v>
      </c>
      <c r="C738" s="2">
        <f t="shared" si="44"/>
        <v>40563.625</v>
      </c>
      <c r="D738">
        <v>5344</v>
      </c>
      <c r="E738">
        <v>15909</v>
      </c>
      <c r="F738" t="s">
        <v>10</v>
      </c>
      <c r="G738" t="s">
        <v>54</v>
      </c>
      <c r="H738" s="1" cm="1">
        <f t="array" ref="H738">_xlfn.IFS(F738="Figurado",E738/2600,F738="Mallas",E738/800,F738="Materia Prima",E738*0)/24</f>
        <v>0</v>
      </c>
      <c r="I738" s="2">
        <f t="shared" si="45"/>
        <v>40564.625</v>
      </c>
      <c r="J738" s="3">
        <f t="shared" si="46"/>
        <v>40563.625</v>
      </c>
      <c r="K738" t="b">
        <f t="shared" si="47"/>
        <v>1</v>
      </c>
      <c r="L738" cm="1">
        <f t="array" ref="L738">SUMPRODUCT((Tabla2[[#This Row],[P - Horas]]&lt;Tabla2[P - Horas])*1,(Tabla2[[#This Row],[Columna1]]=Tabla2[Columna1])*1)+1</f>
        <v>34</v>
      </c>
      <c r="N738">
        <f>_xlfn.RANK.EQ(Tabla2[[#This Row],[Columna1]],Tabla2[Columna1],1)</f>
        <v>734</v>
      </c>
      <c r="O738" s="3">
        <f>MAX(P737,Tabla2[[#This Row],[Columna1]])</f>
        <v>40572.724161338141</v>
      </c>
      <c r="P738" s="3">
        <f>O738+Tabla2[[#This Row],[P - Horas]]</f>
        <v>40572.724161338141</v>
      </c>
    </row>
    <row r="739" spans="1:16" x14ac:dyDescent="0.25">
      <c r="A739">
        <v>1000017374</v>
      </c>
      <c r="B739" s="2">
        <v>40563</v>
      </c>
      <c r="C739" s="2">
        <f t="shared" si="44"/>
        <v>40563.625</v>
      </c>
      <c r="D739">
        <v>3480</v>
      </c>
      <c r="E739">
        <v>19689</v>
      </c>
      <c r="F739" t="s">
        <v>10</v>
      </c>
      <c r="G739" t="s">
        <v>43</v>
      </c>
      <c r="H739" s="1" cm="1">
        <f t="array" ref="H739">_xlfn.IFS(F739="Figurado",E739/2600,F739="Mallas",E739/800,F739="Materia Prima",E739*0)/24</f>
        <v>0</v>
      </c>
      <c r="I739" s="2">
        <f t="shared" si="45"/>
        <v>40564.625</v>
      </c>
      <c r="J739" s="3">
        <f t="shared" si="46"/>
        <v>40563.625</v>
      </c>
      <c r="K739" t="b">
        <f t="shared" si="47"/>
        <v>1</v>
      </c>
      <c r="L739" cm="1">
        <f t="array" ref="L739">SUMPRODUCT((Tabla2[[#This Row],[P - Horas]]&lt;Tabla2[P - Horas])*1,(Tabla2[[#This Row],[Columna1]]=Tabla2[Columna1])*1)+1</f>
        <v>34</v>
      </c>
      <c r="N739">
        <f>_xlfn.RANK.EQ(Tabla2[[#This Row],[Columna1]],Tabla2[Columna1],1)</f>
        <v>734</v>
      </c>
      <c r="O739" s="3">
        <f>MAX(P738,Tabla2[[#This Row],[Columna1]])</f>
        <v>40572.724161338141</v>
      </c>
      <c r="P739" s="3">
        <f>O739+Tabla2[[#This Row],[P - Horas]]</f>
        <v>40572.724161338141</v>
      </c>
    </row>
    <row r="740" spans="1:16" x14ac:dyDescent="0.25">
      <c r="A740">
        <v>1000017367</v>
      </c>
      <c r="B740" s="2">
        <v>40563</v>
      </c>
      <c r="C740" s="2">
        <f t="shared" si="44"/>
        <v>40563.625</v>
      </c>
      <c r="D740">
        <v>49</v>
      </c>
      <c r="E740">
        <v>29.007999999999999</v>
      </c>
      <c r="F740" t="s">
        <v>10</v>
      </c>
      <c r="G740" t="s">
        <v>49</v>
      </c>
      <c r="H740" s="1" cm="1">
        <f t="array" ref="H740">_xlfn.IFS(F740="Figurado",E740/2600,F740="Mallas",E740/800,F740="Materia Prima",E740*0)/24</f>
        <v>0</v>
      </c>
      <c r="I740" s="2">
        <f t="shared" si="45"/>
        <v>40564.625</v>
      </c>
      <c r="J740" s="3">
        <f t="shared" si="46"/>
        <v>40563.625</v>
      </c>
      <c r="K740" t="b">
        <f t="shared" si="47"/>
        <v>1</v>
      </c>
      <c r="L740" cm="1">
        <f t="array" ref="L740">SUMPRODUCT((Tabla2[[#This Row],[P - Horas]]&lt;Tabla2[P - Horas])*1,(Tabla2[[#This Row],[Columna1]]=Tabla2[Columna1])*1)+1</f>
        <v>34</v>
      </c>
      <c r="N740">
        <f>_xlfn.RANK.EQ(Tabla2[[#This Row],[Columna1]],Tabla2[Columna1],1)</f>
        <v>734</v>
      </c>
      <c r="O740" s="3">
        <f>MAX(P739,Tabla2[[#This Row],[Columna1]])</f>
        <v>40572.724161338141</v>
      </c>
      <c r="P740" s="3">
        <f>O740+Tabla2[[#This Row],[P - Horas]]</f>
        <v>40572.724161338141</v>
      </c>
    </row>
    <row r="741" spans="1:16" x14ac:dyDescent="0.25">
      <c r="A741">
        <v>1000017367</v>
      </c>
      <c r="B741" s="2">
        <v>40563</v>
      </c>
      <c r="C741" s="2">
        <f t="shared" si="44"/>
        <v>40563.625</v>
      </c>
      <c r="D741">
        <v>230</v>
      </c>
      <c r="E741">
        <v>172.40799999999999</v>
      </c>
      <c r="F741" t="s">
        <v>10</v>
      </c>
      <c r="G741" t="s">
        <v>50</v>
      </c>
      <c r="H741" s="1" cm="1">
        <f t="array" ref="H741">_xlfn.IFS(F741="Figurado",E741/2600,F741="Mallas",E741/800,F741="Materia Prima",E741*0)/24</f>
        <v>0</v>
      </c>
      <c r="I741" s="2">
        <f t="shared" si="45"/>
        <v>40564.625</v>
      </c>
      <c r="J741" s="3">
        <f t="shared" si="46"/>
        <v>40563.625</v>
      </c>
      <c r="K741" t="b">
        <f t="shared" si="47"/>
        <v>1</v>
      </c>
      <c r="L741" cm="1">
        <f t="array" ref="L741">SUMPRODUCT((Tabla2[[#This Row],[P - Horas]]&lt;Tabla2[P - Horas])*1,(Tabla2[[#This Row],[Columna1]]=Tabla2[Columna1])*1)+1</f>
        <v>34</v>
      </c>
      <c r="N741">
        <f>_xlfn.RANK.EQ(Tabla2[[#This Row],[Columna1]],Tabla2[Columna1],1)</f>
        <v>734</v>
      </c>
      <c r="O741" s="3">
        <f>MAX(P740,Tabla2[[#This Row],[Columna1]])</f>
        <v>40572.724161338141</v>
      </c>
      <c r="P741" s="3">
        <f>O741+Tabla2[[#This Row],[P - Horas]]</f>
        <v>40572.724161338141</v>
      </c>
    </row>
    <row r="742" spans="1:16" x14ac:dyDescent="0.25">
      <c r="A742">
        <v>1000017372</v>
      </c>
      <c r="B742" s="2">
        <v>40563</v>
      </c>
      <c r="C742" s="2">
        <f t="shared" si="44"/>
        <v>40563.625</v>
      </c>
      <c r="D742">
        <v>20.100000000000001</v>
      </c>
      <c r="E742">
        <v>20.100000000000001</v>
      </c>
      <c r="F742" t="s">
        <v>5</v>
      </c>
      <c r="G742" t="s">
        <v>14</v>
      </c>
      <c r="H742" s="1" cm="1">
        <f t="array" ref="H742">_xlfn.IFS(F742="Figurado",E742/2600,F742="Mallas",E742/800,F742="Materia Prima",E742*0)/24</f>
        <v>3.2211538461538461E-4</v>
      </c>
      <c r="I742" s="2">
        <f t="shared" si="45"/>
        <v>40564.625</v>
      </c>
      <c r="J742" s="3">
        <f t="shared" si="46"/>
        <v>40563.625322115382</v>
      </c>
      <c r="K742" t="b">
        <f t="shared" si="47"/>
        <v>1</v>
      </c>
      <c r="L742" cm="1">
        <f t="array" ref="L742">SUMPRODUCT((Tabla2[[#This Row],[P - Horas]]&lt;Tabla2[P - Horas])*1,(Tabla2[[#This Row],[Columna1]]=Tabla2[Columna1])*1)+1</f>
        <v>33</v>
      </c>
      <c r="N742">
        <f>_xlfn.RANK.EQ(Tabla2[[#This Row],[Columna1]],Tabla2[Columna1],1)</f>
        <v>734</v>
      </c>
      <c r="O742" s="3">
        <f>MAX(P741,Tabla2[[#This Row],[Columna1]])</f>
        <v>40572.724161338141</v>
      </c>
      <c r="P742" s="3">
        <f>O742+Tabla2[[#This Row],[P - Horas]]</f>
        <v>40572.724483453523</v>
      </c>
    </row>
    <row r="743" spans="1:16" x14ac:dyDescent="0.25">
      <c r="A743">
        <v>1000017373</v>
      </c>
      <c r="B743" s="2">
        <v>40563</v>
      </c>
      <c r="C743" s="2">
        <f t="shared" si="44"/>
        <v>40563.625</v>
      </c>
      <c r="D743">
        <v>75.2</v>
      </c>
      <c r="E743">
        <v>75.2</v>
      </c>
      <c r="F743" t="s">
        <v>5</v>
      </c>
      <c r="G743" t="s">
        <v>6</v>
      </c>
      <c r="H743" s="1" cm="1">
        <f t="array" ref="H743">_xlfn.IFS(F743="Figurado",E743/2600,F743="Mallas",E743/800,F743="Materia Prima",E743*0)/24</f>
        <v>1.2051282051282052E-3</v>
      </c>
      <c r="I743" s="2">
        <f t="shared" si="45"/>
        <v>40564.625</v>
      </c>
      <c r="J743" s="3">
        <f t="shared" si="46"/>
        <v>40563.626205128203</v>
      </c>
      <c r="K743" t="b">
        <f t="shared" si="47"/>
        <v>1</v>
      </c>
      <c r="L743" cm="1">
        <f t="array" ref="L743">SUMPRODUCT((Tabla2[[#This Row],[P - Horas]]&lt;Tabla2[P - Horas])*1,(Tabla2[[#This Row],[Columna1]]=Tabla2[Columna1])*1)+1</f>
        <v>32</v>
      </c>
      <c r="N743">
        <f>_xlfn.RANK.EQ(Tabla2[[#This Row],[Columna1]],Tabla2[Columna1],1)</f>
        <v>734</v>
      </c>
      <c r="O743" s="3">
        <f>MAX(P742,Tabla2[[#This Row],[Columna1]])</f>
        <v>40572.724483453523</v>
      </c>
      <c r="P743" s="3">
        <f>O743+Tabla2[[#This Row],[P - Horas]]</f>
        <v>40572.725688581726</v>
      </c>
    </row>
    <row r="744" spans="1:16" x14ac:dyDescent="0.25">
      <c r="A744">
        <v>1000017366</v>
      </c>
      <c r="B744" s="2">
        <v>40563</v>
      </c>
      <c r="C744" s="2">
        <f t="shared" si="44"/>
        <v>40563.625</v>
      </c>
      <c r="D744">
        <v>205.6</v>
      </c>
      <c r="E744">
        <v>205.6</v>
      </c>
      <c r="F744" t="s">
        <v>5</v>
      </c>
      <c r="G744" t="s">
        <v>8</v>
      </c>
      <c r="H744" s="1" cm="1">
        <f t="array" ref="H744">_xlfn.IFS(F744="Figurado",E744/2600,F744="Mallas",E744/800,F744="Materia Prima",E744*0)/24</f>
        <v>3.2948717948717947E-3</v>
      </c>
      <c r="I744" s="2">
        <f t="shared" si="45"/>
        <v>40564.625</v>
      </c>
      <c r="J744" s="3">
        <f t="shared" si="46"/>
        <v>40563.628294871793</v>
      </c>
      <c r="K744" t="b">
        <f t="shared" si="47"/>
        <v>1</v>
      </c>
      <c r="L744" cm="1">
        <f t="array" ref="L744">SUMPRODUCT((Tabla2[[#This Row],[P - Horas]]&lt;Tabla2[P - Horas])*1,(Tabla2[[#This Row],[Columna1]]=Tabla2[Columna1])*1)+1</f>
        <v>31</v>
      </c>
      <c r="N744">
        <f>_xlfn.RANK.EQ(Tabla2[[#This Row],[Columna1]],Tabla2[Columna1],1)</f>
        <v>734</v>
      </c>
      <c r="O744" s="3">
        <f>MAX(P743,Tabla2[[#This Row],[Columna1]])</f>
        <v>40572.725688581726</v>
      </c>
      <c r="P744" s="3">
        <f>O744+Tabla2[[#This Row],[P - Horas]]</f>
        <v>40572.728983453519</v>
      </c>
    </row>
    <row r="745" spans="1:16" x14ac:dyDescent="0.25">
      <c r="A745">
        <v>1000017361</v>
      </c>
      <c r="B745" s="2">
        <v>40563</v>
      </c>
      <c r="C745" s="2">
        <f t="shared" si="44"/>
        <v>40563.625</v>
      </c>
      <c r="D745">
        <v>270.5</v>
      </c>
      <c r="E745">
        <v>270.5</v>
      </c>
      <c r="F745" t="s">
        <v>5</v>
      </c>
      <c r="G745" t="s">
        <v>24</v>
      </c>
      <c r="H745" s="1" cm="1">
        <f t="array" ref="H745">_xlfn.IFS(F745="Figurado",E745/2600,F745="Mallas",E745/800,F745="Materia Prima",E745*0)/24</f>
        <v>4.3349358974358971E-3</v>
      </c>
      <c r="I745" s="2">
        <f t="shared" si="45"/>
        <v>40564.625</v>
      </c>
      <c r="J745" s="3">
        <f t="shared" si="46"/>
        <v>40563.629334935897</v>
      </c>
      <c r="K745" t="b">
        <f t="shared" si="47"/>
        <v>1</v>
      </c>
      <c r="L745" cm="1">
        <f t="array" ref="L745">SUMPRODUCT((Tabla2[[#This Row],[P - Horas]]&lt;Tabla2[P - Horas])*1,(Tabla2[[#This Row],[Columna1]]=Tabla2[Columna1])*1)+1</f>
        <v>30</v>
      </c>
      <c r="N745">
        <f>_xlfn.RANK.EQ(Tabla2[[#This Row],[Columna1]],Tabla2[Columna1],1)</f>
        <v>734</v>
      </c>
      <c r="O745" s="3">
        <f>MAX(P744,Tabla2[[#This Row],[Columna1]])</f>
        <v>40572.728983453519</v>
      </c>
      <c r="P745" s="3">
        <f>O745+Tabla2[[#This Row],[P - Horas]]</f>
        <v>40572.733318389415</v>
      </c>
    </row>
    <row r="746" spans="1:16" x14ac:dyDescent="0.25">
      <c r="A746">
        <v>1000017373</v>
      </c>
      <c r="B746" s="2">
        <v>40563</v>
      </c>
      <c r="C746" s="2">
        <f t="shared" si="44"/>
        <v>40563.625</v>
      </c>
      <c r="D746">
        <v>291.8</v>
      </c>
      <c r="E746">
        <v>291.8</v>
      </c>
      <c r="F746" t="s">
        <v>5</v>
      </c>
      <c r="G746" t="s">
        <v>14</v>
      </c>
      <c r="H746" s="1" cm="1">
        <f t="array" ref="H746">_xlfn.IFS(F746="Figurado",E746/2600,F746="Mallas",E746/800,F746="Materia Prima",E746*0)/24</f>
        <v>4.676282051282051E-3</v>
      </c>
      <c r="I746" s="2">
        <f t="shared" si="45"/>
        <v>40564.625</v>
      </c>
      <c r="J746" s="3">
        <f t="shared" si="46"/>
        <v>40563.629676282049</v>
      </c>
      <c r="K746" t="b">
        <f t="shared" si="47"/>
        <v>1</v>
      </c>
      <c r="L746" cm="1">
        <f t="array" ref="L746">SUMPRODUCT((Tabla2[[#This Row],[P - Horas]]&lt;Tabla2[P - Horas])*1,(Tabla2[[#This Row],[Columna1]]=Tabla2[Columna1])*1)+1</f>
        <v>29</v>
      </c>
      <c r="N746">
        <f>_xlfn.RANK.EQ(Tabla2[[#This Row],[Columna1]],Tabla2[Columna1],1)</f>
        <v>734</v>
      </c>
      <c r="O746" s="3">
        <f>MAX(P745,Tabla2[[#This Row],[Columna1]])</f>
        <v>40572.733318389415</v>
      </c>
      <c r="P746" s="3">
        <f>O746+Tabla2[[#This Row],[P - Horas]]</f>
        <v>40572.737994671465</v>
      </c>
    </row>
    <row r="747" spans="1:16" x14ac:dyDescent="0.25">
      <c r="A747">
        <v>1000017365</v>
      </c>
      <c r="B747" s="2">
        <v>40563</v>
      </c>
      <c r="C747" s="2">
        <f t="shared" si="44"/>
        <v>40563.625</v>
      </c>
      <c r="D747">
        <v>414</v>
      </c>
      <c r="E747">
        <v>414</v>
      </c>
      <c r="F747" t="s">
        <v>5</v>
      </c>
      <c r="G747" t="s">
        <v>14</v>
      </c>
      <c r="H747" s="1" cm="1">
        <f t="array" ref="H747">_xlfn.IFS(F747="Figurado",E747/2600,F747="Mallas",E747/800,F747="Materia Prima",E747*0)/24</f>
        <v>6.6346153846153846E-3</v>
      </c>
      <c r="I747" s="2">
        <f t="shared" si="45"/>
        <v>40564.625</v>
      </c>
      <c r="J747" s="3">
        <f t="shared" si="46"/>
        <v>40563.631634615384</v>
      </c>
      <c r="K747" t="b">
        <f t="shared" si="47"/>
        <v>1</v>
      </c>
      <c r="L747" cm="1">
        <f t="array" ref="L747">SUMPRODUCT((Tabla2[[#This Row],[P - Horas]]&lt;Tabla2[P - Horas])*1,(Tabla2[[#This Row],[Columna1]]=Tabla2[Columna1])*1)+1</f>
        <v>28</v>
      </c>
      <c r="N747">
        <f>_xlfn.RANK.EQ(Tabla2[[#This Row],[Columna1]],Tabla2[Columna1],1)</f>
        <v>734</v>
      </c>
      <c r="O747" s="3">
        <f>MAX(P746,Tabla2[[#This Row],[Columna1]])</f>
        <v>40572.737994671465</v>
      </c>
      <c r="P747" s="3">
        <f>O747+Tabla2[[#This Row],[P - Horas]]</f>
        <v>40572.744629286848</v>
      </c>
    </row>
    <row r="748" spans="1:16" x14ac:dyDescent="0.25">
      <c r="A748">
        <v>1000017365</v>
      </c>
      <c r="B748" s="2">
        <v>40563</v>
      </c>
      <c r="C748" s="2">
        <f t="shared" si="44"/>
        <v>40563.625</v>
      </c>
      <c r="D748">
        <v>473.6</v>
      </c>
      <c r="E748">
        <v>473.6</v>
      </c>
      <c r="F748" t="s">
        <v>5</v>
      </c>
      <c r="G748" t="s">
        <v>6</v>
      </c>
      <c r="H748" s="1" cm="1">
        <f t="array" ref="H748">_xlfn.IFS(F748="Figurado",E748/2600,F748="Mallas",E748/800,F748="Materia Prima",E748*0)/24</f>
        <v>7.5897435897435903E-3</v>
      </c>
      <c r="I748" s="2">
        <f t="shared" si="45"/>
        <v>40564.625</v>
      </c>
      <c r="J748" s="3">
        <f t="shared" si="46"/>
        <v>40563.632589743589</v>
      </c>
      <c r="K748" t="b">
        <f t="shared" si="47"/>
        <v>1</v>
      </c>
      <c r="L748" cm="1">
        <f t="array" ref="L748">SUMPRODUCT((Tabla2[[#This Row],[P - Horas]]&lt;Tabla2[P - Horas])*1,(Tabla2[[#This Row],[Columna1]]=Tabla2[Columna1])*1)+1</f>
        <v>27</v>
      </c>
      <c r="N748">
        <f>_xlfn.RANK.EQ(Tabla2[[#This Row],[Columna1]],Tabla2[Columna1],1)</f>
        <v>734</v>
      </c>
      <c r="O748" s="3">
        <f>MAX(P747,Tabla2[[#This Row],[Columna1]])</f>
        <v>40572.744629286848</v>
      </c>
      <c r="P748" s="3">
        <f>O748+Tabla2[[#This Row],[P - Horas]]</f>
        <v>40572.752219030437</v>
      </c>
    </row>
    <row r="749" spans="1:16" x14ac:dyDescent="0.25">
      <c r="A749">
        <v>1000017377</v>
      </c>
      <c r="B749" s="2">
        <v>40563</v>
      </c>
      <c r="C749" s="2">
        <f t="shared" si="44"/>
        <v>40563.625</v>
      </c>
      <c r="D749">
        <v>544.70000000000005</v>
      </c>
      <c r="E749">
        <v>544.70000000000005</v>
      </c>
      <c r="F749" t="s">
        <v>5</v>
      </c>
      <c r="G749" t="s">
        <v>8</v>
      </c>
      <c r="H749" s="1" cm="1">
        <f t="array" ref="H749">_xlfn.IFS(F749="Figurado",E749/2600,F749="Mallas",E749/800,F749="Materia Prima",E749*0)/24</f>
        <v>8.7291666666666681E-3</v>
      </c>
      <c r="I749" s="2">
        <f t="shared" si="45"/>
        <v>40564.625</v>
      </c>
      <c r="J749" s="3">
        <f t="shared" si="46"/>
        <v>40563.633729166664</v>
      </c>
      <c r="K749" t="b">
        <f t="shared" si="47"/>
        <v>1</v>
      </c>
      <c r="L749" cm="1">
        <f t="array" ref="L749">SUMPRODUCT((Tabla2[[#This Row],[P - Horas]]&lt;Tabla2[P - Horas])*1,(Tabla2[[#This Row],[Columna1]]=Tabla2[Columna1])*1)+1</f>
        <v>26</v>
      </c>
      <c r="N749">
        <f>_xlfn.RANK.EQ(Tabla2[[#This Row],[Columna1]],Tabla2[Columna1],1)</f>
        <v>734</v>
      </c>
      <c r="O749" s="3">
        <f>MAX(P748,Tabla2[[#This Row],[Columna1]])</f>
        <v>40572.752219030437</v>
      </c>
      <c r="P749" s="3">
        <f>O749+Tabla2[[#This Row],[P - Horas]]</f>
        <v>40572.760948197101</v>
      </c>
    </row>
    <row r="750" spans="1:16" x14ac:dyDescent="0.25">
      <c r="A750">
        <v>1000017375</v>
      </c>
      <c r="B750" s="2">
        <v>40563</v>
      </c>
      <c r="C750" s="2">
        <f t="shared" si="44"/>
        <v>40563.625</v>
      </c>
      <c r="D750">
        <v>600</v>
      </c>
      <c r="E750">
        <v>600</v>
      </c>
      <c r="F750" t="s">
        <v>5</v>
      </c>
      <c r="G750" t="s">
        <v>14</v>
      </c>
      <c r="H750" s="1" cm="1">
        <f t="array" ref="H750">_xlfn.IFS(F750="Figurado",E750/2600,F750="Mallas",E750/800,F750="Materia Prima",E750*0)/24</f>
        <v>9.6153846153846159E-3</v>
      </c>
      <c r="I750" s="2">
        <f t="shared" si="45"/>
        <v>40564.625</v>
      </c>
      <c r="J750" s="3">
        <f t="shared" si="46"/>
        <v>40563.634615384617</v>
      </c>
      <c r="K750" t="b">
        <f t="shared" si="47"/>
        <v>1</v>
      </c>
      <c r="L750" cm="1">
        <f t="array" ref="L750">SUMPRODUCT((Tabla2[[#This Row],[P - Horas]]&lt;Tabla2[P - Horas])*1,(Tabla2[[#This Row],[Columna1]]=Tabla2[Columna1])*1)+1</f>
        <v>25</v>
      </c>
      <c r="N750">
        <f>_xlfn.RANK.EQ(Tabla2[[#This Row],[Columna1]],Tabla2[Columna1],1)</f>
        <v>734</v>
      </c>
      <c r="O750" s="3">
        <f>MAX(P749,Tabla2[[#This Row],[Columna1]])</f>
        <v>40572.760948197101</v>
      </c>
      <c r="P750" s="3">
        <f>O750+Tabla2[[#This Row],[P - Horas]]</f>
        <v>40572.770563581718</v>
      </c>
    </row>
    <row r="751" spans="1:16" x14ac:dyDescent="0.25">
      <c r="A751">
        <v>1000017370</v>
      </c>
      <c r="B751" s="2">
        <v>40563</v>
      </c>
      <c r="C751" s="2">
        <f t="shared" si="44"/>
        <v>40563.625</v>
      </c>
      <c r="D751">
        <v>5</v>
      </c>
      <c r="E751">
        <v>210.9</v>
      </c>
      <c r="F751" t="s">
        <v>16</v>
      </c>
      <c r="G751" t="s">
        <v>19</v>
      </c>
      <c r="H751" s="1" cm="1">
        <f t="array" ref="H751">_xlfn.IFS(F751="Figurado",E751/2600,F751="Mallas",E751/800,F751="Materia Prima",E751*0)/24</f>
        <v>1.0984374999999999E-2</v>
      </c>
      <c r="I751" s="2">
        <f t="shared" si="45"/>
        <v>40564.625</v>
      </c>
      <c r="J751" s="3">
        <f t="shared" si="46"/>
        <v>40563.635984375003</v>
      </c>
      <c r="K751" t="b">
        <f t="shared" si="47"/>
        <v>1</v>
      </c>
      <c r="L751" cm="1">
        <f t="array" ref="L751">SUMPRODUCT((Tabla2[[#This Row],[P - Horas]]&lt;Tabla2[P - Horas])*1,(Tabla2[[#This Row],[Columna1]]=Tabla2[Columna1])*1)+1</f>
        <v>24</v>
      </c>
      <c r="N751">
        <f>_xlfn.RANK.EQ(Tabla2[[#This Row],[Columna1]],Tabla2[Columna1],1)</f>
        <v>734</v>
      </c>
      <c r="O751" s="3">
        <f>MAX(P750,Tabla2[[#This Row],[Columna1]])</f>
        <v>40572.770563581718</v>
      </c>
      <c r="P751" s="3">
        <f>O751+Tabla2[[#This Row],[P - Horas]]</f>
        <v>40572.781547956722</v>
      </c>
    </row>
    <row r="752" spans="1:16" x14ac:dyDescent="0.25">
      <c r="A752">
        <v>1000017375</v>
      </c>
      <c r="B752" s="2">
        <v>40563</v>
      </c>
      <c r="C752" s="2">
        <f t="shared" si="44"/>
        <v>40563.625</v>
      </c>
      <c r="D752">
        <v>936</v>
      </c>
      <c r="E752">
        <v>936</v>
      </c>
      <c r="F752" t="s">
        <v>5</v>
      </c>
      <c r="G752" t="s">
        <v>6</v>
      </c>
      <c r="H752" s="1" cm="1">
        <f t="array" ref="H752">_xlfn.IFS(F752="Figurado",E752/2600,F752="Mallas",E752/800,F752="Materia Prima",E752*0)/24</f>
        <v>1.4999999999999999E-2</v>
      </c>
      <c r="I752" s="2">
        <f t="shared" si="45"/>
        <v>40564.625</v>
      </c>
      <c r="J752" s="3">
        <f t="shared" si="46"/>
        <v>40563.64</v>
      </c>
      <c r="K752" t="b">
        <f t="shared" si="47"/>
        <v>1</v>
      </c>
      <c r="L752" cm="1">
        <f t="array" ref="L752">SUMPRODUCT((Tabla2[[#This Row],[P - Horas]]&lt;Tabla2[P - Horas])*1,(Tabla2[[#This Row],[Columna1]]=Tabla2[Columna1])*1)+1</f>
        <v>23</v>
      </c>
      <c r="N752">
        <f>_xlfn.RANK.EQ(Tabla2[[#This Row],[Columna1]],Tabla2[Columna1],1)</f>
        <v>734</v>
      </c>
      <c r="O752" s="3">
        <f>MAX(P751,Tabla2[[#This Row],[Columna1]])</f>
        <v>40572.781547956722</v>
      </c>
      <c r="P752" s="3">
        <f>O752+Tabla2[[#This Row],[P - Horas]]</f>
        <v>40572.796547956721</v>
      </c>
    </row>
    <row r="753" spans="1:16" x14ac:dyDescent="0.25">
      <c r="A753">
        <v>1000017372</v>
      </c>
      <c r="B753" s="2">
        <v>40563</v>
      </c>
      <c r="C753" s="2">
        <f t="shared" si="44"/>
        <v>40563.625</v>
      </c>
      <c r="D753">
        <v>1218.0999999999999</v>
      </c>
      <c r="E753">
        <v>1218.0999999999999</v>
      </c>
      <c r="F753" t="s">
        <v>5</v>
      </c>
      <c r="G753" t="s">
        <v>6</v>
      </c>
      <c r="H753" s="1" cm="1">
        <f t="array" ref="H753">_xlfn.IFS(F753="Figurado",E753/2600,F753="Mallas",E753/800,F753="Materia Prima",E753*0)/24</f>
        <v>1.9520833333333331E-2</v>
      </c>
      <c r="I753" s="2">
        <f t="shared" si="45"/>
        <v>40564.625</v>
      </c>
      <c r="J753" s="3">
        <f t="shared" si="46"/>
        <v>40563.644520833332</v>
      </c>
      <c r="K753" t="b">
        <f t="shared" si="47"/>
        <v>1</v>
      </c>
      <c r="L753" cm="1">
        <f t="array" ref="L753">SUMPRODUCT((Tabla2[[#This Row],[P - Horas]]&lt;Tabla2[P - Horas])*1,(Tabla2[[#This Row],[Columna1]]=Tabla2[Columna1])*1)+1</f>
        <v>22</v>
      </c>
      <c r="N753">
        <f>_xlfn.RANK.EQ(Tabla2[[#This Row],[Columna1]],Tabla2[Columna1],1)</f>
        <v>734</v>
      </c>
      <c r="O753" s="3">
        <f>MAX(P752,Tabla2[[#This Row],[Columna1]])</f>
        <v>40572.796547956721</v>
      </c>
      <c r="P753" s="3">
        <f>O753+Tabla2[[#This Row],[P - Horas]]</f>
        <v>40572.816068790053</v>
      </c>
    </row>
    <row r="754" spans="1:16" x14ac:dyDescent="0.25">
      <c r="A754">
        <v>1000017369</v>
      </c>
      <c r="B754" s="2">
        <v>40563</v>
      </c>
      <c r="C754" s="2">
        <f t="shared" si="44"/>
        <v>40563.625</v>
      </c>
      <c r="D754">
        <v>17</v>
      </c>
      <c r="E754">
        <v>403.75</v>
      </c>
      <c r="F754" t="s">
        <v>16</v>
      </c>
      <c r="G754" t="s">
        <v>21</v>
      </c>
      <c r="H754" s="1" cm="1">
        <f t="array" ref="H754">_xlfn.IFS(F754="Figurado",E754/2600,F754="Mallas",E754/800,F754="Materia Prima",E754*0)/24</f>
        <v>2.1028645833333331E-2</v>
      </c>
      <c r="I754" s="2">
        <f t="shared" si="45"/>
        <v>40564.625</v>
      </c>
      <c r="J754" s="3">
        <f t="shared" si="46"/>
        <v>40563.646028645831</v>
      </c>
      <c r="K754" t="b">
        <f t="shared" si="47"/>
        <v>1</v>
      </c>
      <c r="L754" cm="1">
        <f t="array" ref="L754">SUMPRODUCT((Tabla2[[#This Row],[P - Horas]]&lt;Tabla2[P - Horas])*1,(Tabla2[[#This Row],[Columna1]]=Tabla2[Columna1])*1)+1</f>
        <v>21</v>
      </c>
      <c r="N754">
        <f>_xlfn.RANK.EQ(Tabla2[[#This Row],[Columna1]],Tabla2[Columna1],1)</f>
        <v>734</v>
      </c>
      <c r="O754" s="3">
        <f>MAX(P753,Tabla2[[#This Row],[Columna1]])</f>
        <v>40572.816068790053</v>
      </c>
      <c r="P754" s="3">
        <f>O754+Tabla2[[#This Row],[P - Horas]]</f>
        <v>40572.837097435884</v>
      </c>
    </row>
    <row r="755" spans="1:16" x14ac:dyDescent="0.25">
      <c r="A755">
        <v>1000017361</v>
      </c>
      <c r="B755" s="2">
        <v>40563</v>
      </c>
      <c r="C755" s="2">
        <f t="shared" si="44"/>
        <v>40563.625</v>
      </c>
      <c r="D755">
        <v>1634.7</v>
      </c>
      <c r="E755">
        <v>1634.7</v>
      </c>
      <c r="F755" t="s">
        <v>5</v>
      </c>
      <c r="G755" t="s">
        <v>8</v>
      </c>
      <c r="H755" s="1" cm="1">
        <f t="array" ref="H755">_xlfn.IFS(F755="Figurado",E755/2600,F755="Mallas",E755/800,F755="Materia Prima",E755*0)/24</f>
        <v>2.6197115384615385E-2</v>
      </c>
      <c r="I755" s="2">
        <f t="shared" si="45"/>
        <v>40564.625</v>
      </c>
      <c r="J755" s="3">
        <f t="shared" si="46"/>
        <v>40563.651197115381</v>
      </c>
      <c r="K755" t="b">
        <f t="shared" si="47"/>
        <v>1</v>
      </c>
      <c r="L755" cm="1">
        <f t="array" ref="L755">SUMPRODUCT((Tabla2[[#This Row],[P - Horas]]&lt;Tabla2[P - Horas])*1,(Tabla2[[#This Row],[Columna1]]=Tabla2[Columna1])*1)+1</f>
        <v>20</v>
      </c>
      <c r="N755">
        <f>_xlfn.RANK.EQ(Tabla2[[#This Row],[Columna1]],Tabla2[Columna1],1)</f>
        <v>734</v>
      </c>
      <c r="O755" s="3">
        <f>MAX(P754,Tabla2[[#This Row],[Columna1]])</f>
        <v>40572.837097435884</v>
      </c>
      <c r="P755" s="3">
        <f>O755+Tabla2[[#This Row],[P - Horas]]</f>
        <v>40572.863294551265</v>
      </c>
    </row>
    <row r="756" spans="1:16" x14ac:dyDescent="0.25">
      <c r="A756">
        <v>1000017365</v>
      </c>
      <c r="B756" s="2">
        <v>40563</v>
      </c>
      <c r="C756" s="2">
        <f t="shared" si="44"/>
        <v>40563.625</v>
      </c>
      <c r="D756">
        <v>1925.6</v>
      </c>
      <c r="E756">
        <v>1925.6</v>
      </c>
      <c r="F756" t="s">
        <v>5</v>
      </c>
      <c r="G756" t="s">
        <v>24</v>
      </c>
      <c r="H756" s="1" cm="1">
        <f t="array" ref="H756">_xlfn.IFS(F756="Figurado",E756/2600,F756="Mallas",E756/800,F756="Materia Prima",E756*0)/24</f>
        <v>3.0858974358974358E-2</v>
      </c>
      <c r="I756" s="2">
        <f t="shared" si="45"/>
        <v>40564.625</v>
      </c>
      <c r="J756" s="3">
        <f t="shared" si="46"/>
        <v>40563.655858974358</v>
      </c>
      <c r="K756" t="b">
        <f t="shared" si="47"/>
        <v>1</v>
      </c>
      <c r="L756" cm="1">
        <f t="array" ref="L756">SUMPRODUCT((Tabla2[[#This Row],[P - Horas]]&lt;Tabla2[P - Horas])*1,(Tabla2[[#This Row],[Columna1]]=Tabla2[Columna1])*1)+1</f>
        <v>19</v>
      </c>
      <c r="N756">
        <f>_xlfn.RANK.EQ(Tabla2[[#This Row],[Columna1]],Tabla2[Columna1],1)</f>
        <v>734</v>
      </c>
      <c r="O756" s="3">
        <f>MAX(P755,Tabla2[[#This Row],[Columna1]])</f>
        <v>40572.863294551265</v>
      </c>
      <c r="P756" s="3">
        <f>O756+Tabla2[[#This Row],[P - Horas]]</f>
        <v>40572.894153525624</v>
      </c>
    </row>
    <row r="757" spans="1:16" x14ac:dyDescent="0.25">
      <c r="A757">
        <v>1000017363</v>
      </c>
      <c r="B757" s="2">
        <v>40563</v>
      </c>
      <c r="C757" s="2">
        <f t="shared" si="44"/>
        <v>40563.625</v>
      </c>
      <c r="D757">
        <v>1950.4</v>
      </c>
      <c r="E757">
        <v>1950.4</v>
      </c>
      <c r="F757" t="s">
        <v>5</v>
      </c>
      <c r="G757" t="s">
        <v>9</v>
      </c>
      <c r="H757" s="1" cm="1">
        <f t="array" ref="H757">_xlfn.IFS(F757="Figurado",E757/2600,F757="Mallas",E757/800,F757="Materia Prima",E757*0)/24</f>
        <v>3.1256410256410259E-2</v>
      </c>
      <c r="I757" s="2">
        <f t="shared" si="45"/>
        <v>40564.625</v>
      </c>
      <c r="J757" s="3">
        <f t="shared" si="46"/>
        <v>40563.656256410257</v>
      </c>
      <c r="K757" t="b">
        <f t="shared" si="47"/>
        <v>1</v>
      </c>
      <c r="L757" cm="1">
        <f t="array" ref="L757">SUMPRODUCT((Tabla2[[#This Row],[P - Horas]]&lt;Tabla2[P - Horas])*1,(Tabla2[[#This Row],[Columna1]]=Tabla2[Columna1])*1)+1</f>
        <v>18</v>
      </c>
      <c r="N757">
        <f>_xlfn.RANK.EQ(Tabla2[[#This Row],[Columna1]],Tabla2[Columna1],1)</f>
        <v>734</v>
      </c>
      <c r="O757" s="3">
        <f>MAX(P756,Tabla2[[#This Row],[Columna1]])</f>
        <v>40572.894153525624</v>
      </c>
      <c r="P757" s="3">
        <f>O757+Tabla2[[#This Row],[P - Horas]]</f>
        <v>40572.92540993588</v>
      </c>
    </row>
    <row r="758" spans="1:16" x14ac:dyDescent="0.25">
      <c r="A758">
        <v>1000017361</v>
      </c>
      <c r="B758" s="2">
        <v>40563</v>
      </c>
      <c r="C758" s="2">
        <f t="shared" si="44"/>
        <v>40563.625</v>
      </c>
      <c r="D758">
        <v>1971.3</v>
      </c>
      <c r="E758">
        <v>1971.3</v>
      </c>
      <c r="F758" t="s">
        <v>5</v>
      </c>
      <c r="G758" t="s">
        <v>6</v>
      </c>
      <c r="H758" s="1" cm="1">
        <f t="array" ref="H758">_xlfn.IFS(F758="Figurado",E758/2600,F758="Mallas",E758/800,F758="Materia Prima",E758*0)/24</f>
        <v>3.1591346153846157E-2</v>
      </c>
      <c r="I758" s="2">
        <f t="shared" si="45"/>
        <v>40564.625</v>
      </c>
      <c r="J758" s="3">
        <f t="shared" si="46"/>
        <v>40563.656591346153</v>
      </c>
      <c r="K758" t="b">
        <f t="shared" si="47"/>
        <v>1</v>
      </c>
      <c r="L758" cm="1">
        <f t="array" ref="L758">SUMPRODUCT((Tabla2[[#This Row],[P - Horas]]&lt;Tabla2[P - Horas])*1,(Tabla2[[#This Row],[Columna1]]=Tabla2[Columna1])*1)+1</f>
        <v>17</v>
      </c>
      <c r="N758">
        <f>_xlfn.RANK.EQ(Tabla2[[#This Row],[Columna1]],Tabla2[Columna1],1)</f>
        <v>734</v>
      </c>
      <c r="O758" s="3">
        <f>MAX(P757,Tabla2[[#This Row],[Columna1]])</f>
        <v>40572.92540993588</v>
      </c>
      <c r="P758" s="3">
        <f>O758+Tabla2[[#This Row],[P - Horas]]</f>
        <v>40572.957001282033</v>
      </c>
    </row>
    <row r="759" spans="1:16" x14ac:dyDescent="0.25">
      <c r="A759">
        <v>1000017361</v>
      </c>
      <c r="B759" s="2">
        <v>40563</v>
      </c>
      <c r="C759" s="2">
        <f t="shared" si="44"/>
        <v>40563.625</v>
      </c>
      <c r="D759">
        <v>1990</v>
      </c>
      <c r="E759">
        <v>1990</v>
      </c>
      <c r="F759" t="s">
        <v>5</v>
      </c>
      <c r="G759" t="s">
        <v>9</v>
      </c>
      <c r="H759" s="1" cm="1">
        <f t="array" ref="H759">_xlfn.IFS(F759="Figurado",E759/2600,F759="Mallas",E759/800,F759="Materia Prima",E759*0)/24</f>
        <v>3.1891025641025639E-2</v>
      </c>
      <c r="I759" s="2">
        <f t="shared" si="45"/>
        <v>40564.625</v>
      </c>
      <c r="J759" s="3">
        <f t="shared" si="46"/>
        <v>40563.656891025639</v>
      </c>
      <c r="K759" t="b">
        <f t="shared" si="47"/>
        <v>1</v>
      </c>
      <c r="L759" cm="1">
        <f t="array" ref="L759">SUMPRODUCT((Tabla2[[#This Row],[P - Horas]]&lt;Tabla2[P - Horas])*1,(Tabla2[[#This Row],[Columna1]]=Tabla2[Columna1])*1)+1</f>
        <v>16</v>
      </c>
      <c r="N759">
        <f>_xlfn.RANK.EQ(Tabla2[[#This Row],[Columna1]],Tabla2[Columna1],1)</f>
        <v>734</v>
      </c>
      <c r="O759" s="3">
        <f>MAX(P758,Tabla2[[#This Row],[Columna1]])</f>
        <v>40572.957001282033</v>
      </c>
      <c r="P759" s="3">
        <f>O759+Tabla2[[#This Row],[P - Horas]]</f>
        <v>40572.988892307672</v>
      </c>
    </row>
    <row r="760" spans="1:16" x14ac:dyDescent="0.25">
      <c r="A760">
        <v>1000017371</v>
      </c>
      <c r="B760" s="2">
        <v>40563</v>
      </c>
      <c r="C760" s="2">
        <f t="shared" si="44"/>
        <v>40563.625</v>
      </c>
      <c r="D760">
        <v>2194.9</v>
      </c>
      <c r="E760">
        <v>2194.9</v>
      </c>
      <c r="F760" t="s">
        <v>5</v>
      </c>
      <c r="G760" t="s">
        <v>6</v>
      </c>
      <c r="H760" s="1" cm="1">
        <f t="array" ref="H760">_xlfn.IFS(F760="Figurado",E760/2600,F760="Mallas",E760/800,F760="Materia Prima",E760*0)/24</f>
        <v>3.5174679487179485E-2</v>
      </c>
      <c r="I760" s="2">
        <f t="shared" si="45"/>
        <v>40564.625</v>
      </c>
      <c r="J760" s="3">
        <f t="shared" si="46"/>
        <v>40563.660174679484</v>
      </c>
      <c r="K760" t="b">
        <f t="shared" si="47"/>
        <v>1</v>
      </c>
      <c r="L760" cm="1">
        <f t="array" ref="L760">SUMPRODUCT((Tabla2[[#This Row],[P - Horas]]&lt;Tabla2[P - Horas])*1,(Tabla2[[#This Row],[Columna1]]=Tabla2[Columna1])*1)+1</f>
        <v>15</v>
      </c>
      <c r="N760">
        <f>_xlfn.RANK.EQ(Tabla2[[#This Row],[Columna1]],Tabla2[Columna1],1)</f>
        <v>734</v>
      </c>
      <c r="O760" s="3">
        <f>MAX(P759,Tabla2[[#This Row],[Columna1]])</f>
        <v>40572.988892307672</v>
      </c>
      <c r="P760" s="3">
        <f>O760+Tabla2[[#This Row],[P - Horas]]</f>
        <v>40573.024066987156</v>
      </c>
    </row>
    <row r="761" spans="1:16" x14ac:dyDescent="0.25">
      <c r="A761">
        <v>1000017373</v>
      </c>
      <c r="B761" s="2">
        <v>40563</v>
      </c>
      <c r="C761" s="2">
        <f t="shared" si="44"/>
        <v>40563.625</v>
      </c>
      <c r="D761">
        <v>2479.1999999999998</v>
      </c>
      <c r="E761">
        <v>2479.1999999999998</v>
      </c>
      <c r="F761" t="s">
        <v>5</v>
      </c>
      <c r="G761" t="s">
        <v>8</v>
      </c>
      <c r="H761" s="1" cm="1">
        <f t="array" ref="H761">_xlfn.IFS(F761="Figurado",E761/2600,F761="Mallas",E761/800,F761="Materia Prima",E761*0)/24</f>
        <v>3.9730769230769229E-2</v>
      </c>
      <c r="I761" s="2">
        <f t="shared" si="45"/>
        <v>40564.625</v>
      </c>
      <c r="J761" s="3">
        <f t="shared" si="46"/>
        <v>40563.664730769233</v>
      </c>
      <c r="K761" t="b">
        <f t="shared" si="47"/>
        <v>1</v>
      </c>
      <c r="L761" cm="1">
        <f t="array" ref="L761">SUMPRODUCT((Tabla2[[#This Row],[P - Horas]]&lt;Tabla2[P - Horas])*1,(Tabla2[[#This Row],[Columna1]]=Tabla2[Columna1])*1)+1</f>
        <v>14</v>
      </c>
      <c r="N761">
        <f>_xlfn.RANK.EQ(Tabla2[[#This Row],[Columna1]],Tabla2[Columna1],1)</f>
        <v>734</v>
      </c>
      <c r="O761" s="3">
        <f>MAX(P760,Tabla2[[#This Row],[Columna1]])</f>
        <v>40573.024066987156</v>
      </c>
      <c r="P761" s="3">
        <f>O761+Tabla2[[#This Row],[P - Horas]]</f>
        <v>40573.063797756389</v>
      </c>
    </row>
    <row r="762" spans="1:16" x14ac:dyDescent="0.25">
      <c r="A762">
        <v>1000017377</v>
      </c>
      <c r="B762" s="2">
        <v>40563</v>
      </c>
      <c r="C762" s="2">
        <f t="shared" si="44"/>
        <v>40563.625</v>
      </c>
      <c r="D762">
        <v>2777.1</v>
      </c>
      <c r="E762">
        <v>2777.1</v>
      </c>
      <c r="F762" t="s">
        <v>5</v>
      </c>
      <c r="G762" t="s">
        <v>6</v>
      </c>
      <c r="H762" s="1" cm="1">
        <f t="array" ref="H762">_xlfn.IFS(F762="Figurado",E762/2600,F762="Mallas",E762/800,F762="Materia Prima",E762*0)/24</f>
        <v>4.4504807692307691E-2</v>
      </c>
      <c r="I762" s="2">
        <f t="shared" si="45"/>
        <v>40564.625</v>
      </c>
      <c r="J762" s="3">
        <f t="shared" si="46"/>
        <v>40563.669504807694</v>
      </c>
      <c r="K762" t="b">
        <f t="shared" si="47"/>
        <v>1</v>
      </c>
      <c r="L762" cm="1">
        <f t="array" ref="L762">SUMPRODUCT((Tabla2[[#This Row],[P - Horas]]&lt;Tabla2[P - Horas])*1,(Tabla2[[#This Row],[Columna1]]=Tabla2[Columna1])*1)+1</f>
        <v>13</v>
      </c>
      <c r="N762">
        <f>_xlfn.RANK.EQ(Tabla2[[#This Row],[Columna1]],Tabla2[Columna1],1)</f>
        <v>734</v>
      </c>
      <c r="O762" s="3">
        <f>MAX(P761,Tabla2[[#This Row],[Columna1]])</f>
        <v>40573.063797756389</v>
      </c>
      <c r="P762" s="3">
        <f>O762+Tabla2[[#This Row],[P - Horas]]</f>
        <v>40573.108302564084</v>
      </c>
    </row>
    <row r="763" spans="1:16" x14ac:dyDescent="0.25">
      <c r="A763">
        <v>1000017378</v>
      </c>
      <c r="B763" s="2">
        <v>40563</v>
      </c>
      <c r="C763" s="2">
        <f t="shared" si="44"/>
        <v>40563.625</v>
      </c>
      <c r="D763">
        <v>2951.8</v>
      </c>
      <c r="E763">
        <v>2951.8</v>
      </c>
      <c r="F763" t="s">
        <v>5</v>
      </c>
      <c r="G763" t="s">
        <v>6</v>
      </c>
      <c r="H763" s="1" cm="1">
        <f t="array" ref="H763">_xlfn.IFS(F763="Figurado",E763/2600,F763="Mallas",E763/800,F763="Materia Prima",E763*0)/24</f>
        <v>4.7304487179487181E-2</v>
      </c>
      <c r="I763" s="2">
        <f t="shared" si="45"/>
        <v>40564.625</v>
      </c>
      <c r="J763" s="3">
        <f t="shared" si="46"/>
        <v>40563.672304487176</v>
      </c>
      <c r="K763" t="b">
        <f t="shared" si="47"/>
        <v>1</v>
      </c>
      <c r="L763" cm="1">
        <f t="array" ref="L763">SUMPRODUCT((Tabla2[[#This Row],[P - Horas]]&lt;Tabla2[P - Horas])*1,(Tabla2[[#This Row],[Columna1]]=Tabla2[Columna1])*1)+1</f>
        <v>12</v>
      </c>
      <c r="N763">
        <f>_xlfn.RANK.EQ(Tabla2[[#This Row],[Columna1]],Tabla2[Columna1],1)</f>
        <v>734</v>
      </c>
      <c r="O763" s="3">
        <f>MAX(P762,Tabla2[[#This Row],[Columna1]])</f>
        <v>40573.108302564084</v>
      </c>
      <c r="P763" s="3">
        <f>O763+Tabla2[[#This Row],[P - Horas]]</f>
        <v>40573.15560705126</v>
      </c>
    </row>
    <row r="764" spans="1:16" x14ac:dyDescent="0.25">
      <c r="A764">
        <v>1000017363</v>
      </c>
      <c r="B764" s="2">
        <v>40563</v>
      </c>
      <c r="C764" s="2">
        <f t="shared" si="44"/>
        <v>40563.625</v>
      </c>
      <c r="D764">
        <v>3054.8</v>
      </c>
      <c r="E764">
        <v>3054.8</v>
      </c>
      <c r="F764" t="s">
        <v>5</v>
      </c>
      <c r="G764" t="s">
        <v>8</v>
      </c>
      <c r="H764" s="1" cm="1">
        <f t="array" ref="H764">_xlfn.IFS(F764="Figurado",E764/2600,F764="Mallas",E764/800,F764="Materia Prima",E764*0)/24</f>
        <v>4.8955128205128207E-2</v>
      </c>
      <c r="I764" s="2">
        <f t="shared" si="45"/>
        <v>40564.625</v>
      </c>
      <c r="J764" s="3">
        <f t="shared" si="46"/>
        <v>40563.673955128208</v>
      </c>
      <c r="K764" t="b">
        <f t="shared" si="47"/>
        <v>1</v>
      </c>
      <c r="L764" cm="1">
        <f t="array" ref="L764">SUMPRODUCT((Tabla2[[#This Row],[P - Horas]]&lt;Tabla2[P - Horas])*1,(Tabla2[[#This Row],[Columna1]]=Tabla2[Columna1])*1)+1</f>
        <v>11</v>
      </c>
      <c r="N764">
        <f>_xlfn.RANK.EQ(Tabla2[[#This Row],[Columna1]],Tabla2[Columna1],1)</f>
        <v>734</v>
      </c>
      <c r="O764" s="3">
        <f>MAX(P763,Tabla2[[#This Row],[Columna1]])</f>
        <v>40573.15560705126</v>
      </c>
      <c r="P764" s="3">
        <f>O764+Tabla2[[#This Row],[P - Horas]]</f>
        <v>40573.204562179468</v>
      </c>
    </row>
    <row r="765" spans="1:16" x14ac:dyDescent="0.25">
      <c r="A765">
        <v>1000017361</v>
      </c>
      <c r="B765" s="2">
        <v>40563</v>
      </c>
      <c r="C765" s="2">
        <f t="shared" si="44"/>
        <v>40563.625</v>
      </c>
      <c r="D765">
        <v>3670.2</v>
      </c>
      <c r="E765">
        <v>3670.2</v>
      </c>
      <c r="F765" t="s">
        <v>5</v>
      </c>
      <c r="G765" t="s">
        <v>14</v>
      </c>
      <c r="H765" s="1" cm="1">
        <f t="array" ref="H765">_xlfn.IFS(F765="Figurado",E765/2600,F765="Mallas",E765/800,F765="Materia Prima",E765*0)/24</f>
        <v>5.881730769230769E-2</v>
      </c>
      <c r="I765" s="2">
        <f t="shared" si="45"/>
        <v>40564.625</v>
      </c>
      <c r="J765" s="3">
        <f t="shared" si="46"/>
        <v>40563.68381730769</v>
      </c>
      <c r="K765" t="b">
        <f t="shared" si="47"/>
        <v>1</v>
      </c>
      <c r="L765" cm="1">
        <f t="array" ref="L765">SUMPRODUCT((Tabla2[[#This Row],[P - Horas]]&lt;Tabla2[P - Horas])*1,(Tabla2[[#This Row],[Columna1]]=Tabla2[Columna1])*1)+1</f>
        <v>10</v>
      </c>
      <c r="N765">
        <f>_xlfn.RANK.EQ(Tabla2[[#This Row],[Columna1]],Tabla2[Columna1],1)</f>
        <v>734</v>
      </c>
      <c r="O765" s="3">
        <f>MAX(P764,Tabla2[[#This Row],[Columna1]])</f>
        <v>40573.204562179468</v>
      </c>
      <c r="P765" s="3">
        <f>O765+Tabla2[[#This Row],[P - Horas]]</f>
        <v>40573.263379487158</v>
      </c>
    </row>
    <row r="766" spans="1:16" x14ac:dyDescent="0.25">
      <c r="A766">
        <v>1000017377</v>
      </c>
      <c r="B766" s="2">
        <v>40563</v>
      </c>
      <c r="C766" s="2">
        <f t="shared" si="44"/>
        <v>40563.625</v>
      </c>
      <c r="D766">
        <v>4806</v>
      </c>
      <c r="E766">
        <v>4806</v>
      </c>
      <c r="F766" t="s">
        <v>5</v>
      </c>
      <c r="G766" t="s">
        <v>14</v>
      </c>
      <c r="H766" s="1" cm="1">
        <f t="array" ref="H766">_xlfn.IFS(F766="Figurado",E766/2600,F766="Mallas",E766/800,F766="Materia Prima",E766*0)/24</f>
        <v>7.701923076923077E-2</v>
      </c>
      <c r="I766" s="2">
        <f t="shared" si="45"/>
        <v>40564.625</v>
      </c>
      <c r="J766" s="3">
        <f t="shared" si="46"/>
        <v>40563.702019230768</v>
      </c>
      <c r="K766" t="b">
        <f t="shared" si="47"/>
        <v>1</v>
      </c>
      <c r="L766" cm="1">
        <f t="array" ref="L766">SUMPRODUCT((Tabla2[[#This Row],[P - Horas]]&lt;Tabla2[P - Horas])*1,(Tabla2[[#This Row],[Columna1]]=Tabla2[Columna1])*1)+1</f>
        <v>9</v>
      </c>
      <c r="N766">
        <f>_xlfn.RANK.EQ(Tabla2[[#This Row],[Columna1]],Tabla2[Columna1],1)</f>
        <v>734</v>
      </c>
      <c r="O766" s="3">
        <f>MAX(P765,Tabla2[[#This Row],[Columna1]])</f>
        <v>40573.263379487158</v>
      </c>
      <c r="P766" s="3">
        <f>O766+Tabla2[[#This Row],[P - Horas]]</f>
        <v>40573.340398717926</v>
      </c>
    </row>
    <row r="767" spans="1:16" x14ac:dyDescent="0.25">
      <c r="A767">
        <v>1000017382</v>
      </c>
      <c r="B767" s="2">
        <v>40563</v>
      </c>
      <c r="C767" s="2">
        <f t="shared" si="44"/>
        <v>40563.625</v>
      </c>
      <c r="D767">
        <v>5550.2</v>
      </c>
      <c r="E767">
        <v>5550.2</v>
      </c>
      <c r="F767" t="s">
        <v>5</v>
      </c>
      <c r="G767" t="s">
        <v>8</v>
      </c>
      <c r="H767" s="1" cm="1">
        <f t="array" ref="H767">_xlfn.IFS(F767="Figurado",E767/2600,F767="Mallas",E767/800,F767="Materia Prima",E767*0)/24</f>
        <v>8.8945512820512815E-2</v>
      </c>
      <c r="I767" s="2">
        <f t="shared" si="45"/>
        <v>40564.625</v>
      </c>
      <c r="J767" s="3">
        <f t="shared" si="46"/>
        <v>40563.71394551282</v>
      </c>
      <c r="K767" t="b">
        <f t="shared" si="47"/>
        <v>1</v>
      </c>
      <c r="L767" cm="1">
        <f t="array" ref="L767">SUMPRODUCT((Tabla2[[#This Row],[P - Horas]]&lt;Tabla2[P - Horas])*1,(Tabla2[[#This Row],[Columna1]]=Tabla2[Columna1])*1)+1</f>
        <v>8</v>
      </c>
      <c r="N767">
        <f>_xlfn.RANK.EQ(Tabla2[[#This Row],[Columna1]],Tabla2[Columna1],1)</f>
        <v>734</v>
      </c>
      <c r="O767" s="3">
        <f>MAX(P766,Tabla2[[#This Row],[Columna1]])</f>
        <v>40573.340398717926</v>
      </c>
      <c r="P767" s="3">
        <f>O767+Tabla2[[#This Row],[P - Horas]]</f>
        <v>40573.429344230746</v>
      </c>
    </row>
    <row r="768" spans="1:16" x14ac:dyDescent="0.25">
      <c r="A768">
        <v>1000017366</v>
      </c>
      <c r="B768" s="2">
        <v>40563</v>
      </c>
      <c r="C768" s="2">
        <f t="shared" si="44"/>
        <v>40563.625</v>
      </c>
      <c r="D768">
        <v>5713.3</v>
      </c>
      <c r="E768">
        <v>5713.3</v>
      </c>
      <c r="F768" t="s">
        <v>5</v>
      </c>
      <c r="G768" t="s">
        <v>6</v>
      </c>
      <c r="H768" s="1" cm="1">
        <f t="array" ref="H768">_xlfn.IFS(F768="Figurado",E768/2600,F768="Mallas",E768/800,F768="Materia Prima",E768*0)/24</f>
        <v>9.1559294871794872E-2</v>
      </c>
      <c r="I768" s="2">
        <f t="shared" si="45"/>
        <v>40564.625</v>
      </c>
      <c r="J768" s="3">
        <f t="shared" si="46"/>
        <v>40563.716559294873</v>
      </c>
      <c r="K768" t="b">
        <f t="shared" si="47"/>
        <v>1</v>
      </c>
      <c r="L768" cm="1">
        <f t="array" ref="L768">SUMPRODUCT((Tabla2[[#This Row],[P - Horas]]&lt;Tabla2[P - Horas])*1,(Tabla2[[#This Row],[Columna1]]=Tabla2[Columna1])*1)+1</f>
        <v>7</v>
      </c>
      <c r="N768">
        <f>_xlfn.RANK.EQ(Tabla2[[#This Row],[Columna1]],Tabla2[Columna1],1)</f>
        <v>734</v>
      </c>
      <c r="O768" s="3">
        <f>MAX(P767,Tabla2[[#This Row],[Columna1]])</f>
        <v>40573.429344230746</v>
      </c>
      <c r="P768" s="3">
        <f>O768+Tabla2[[#This Row],[P - Horas]]</f>
        <v>40573.520903525619</v>
      </c>
    </row>
    <row r="769" spans="1:16" x14ac:dyDescent="0.25">
      <c r="A769">
        <v>1000017382</v>
      </c>
      <c r="B769" s="2">
        <v>40563</v>
      </c>
      <c r="C769" s="2">
        <f t="shared" si="44"/>
        <v>40563.625</v>
      </c>
      <c r="D769">
        <v>5951.6</v>
      </c>
      <c r="E769">
        <v>5951.6</v>
      </c>
      <c r="F769" t="s">
        <v>5</v>
      </c>
      <c r="G769" t="s">
        <v>9</v>
      </c>
      <c r="H769" s="1" cm="1">
        <f t="array" ref="H769">_xlfn.IFS(F769="Figurado",E769/2600,F769="Mallas",E769/800,F769="Materia Prima",E769*0)/24</f>
        <v>9.5378205128205121E-2</v>
      </c>
      <c r="I769" s="2">
        <f t="shared" si="45"/>
        <v>40564.625</v>
      </c>
      <c r="J769" s="3">
        <f t="shared" si="46"/>
        <v>40563.720378205129</v>
      </c>
      <c r="K769" t="b">
        <f t="shared" si="47"/>
        <v>1</v>
      </c>
      <c r="L769" cm="1">
        <f t="array" ref="L769">SUMPRODUCT((Tabla2[[#This Row],[P - Horas]]&lt;Tabla2[P - Horas])*1,(Tabla2[[#This Row],[Columna1]]=Tabla2[Columna1])*1)+1</f>
        <v>6</v>
      </c>
      <c r="N769">
        <f>_xlfn.RANK.EQ(Tabla2[[#This Row],[Columna1]],Tabla2[Columna1],1)</f>
        <v>734</v>
      </c>
      <c r="O769" s="3">
        <f>MAX(P768,Tabla2[[#This Row],[Columna1]])</f>
        <v>40573.520903525619</v>
      </c>
      <c r="P769" s="3">
        <f>O769+Tabla2[[#This Row],[P - Horas]]</f>
        <v>40573.616281730749</v>
      </c>
    </row>
    <row r="770" spans="1:16" x14ac:dyDescent="0.25">
      <c r="A770">
        <v>1000017381</v>
      </c>
      <c r="B770" s="2">
        <v>40563</v>
      </c>
      <c r="C770" s="2">
        <f t="shared" ref="C770:C833" si="48">B770+15/24</f>
        <v>40563.625</v>
      </c>
      <c r="D770">
        <v>60</v>
      </c>
      <c r="E770">
        <v>1879.2</v>
      </c>
      <c r="F770" t="s">
        <v>16</v>
      </c>
      <c r="G770" t="s">
        <v>56</v>
      </c>
      <c r="H770" s="1" cm="1">
        <f t="array" ref="H770">_xlfn.IFS(F770="Figurado",E770/2600,F770="Mallas",E770/800,F770="Materia Prima",E770*0)/24</f>
        <v>9.7875000000000004E-2</v>
      </c>
      <c r="I770" s="2">
        <f t="shared" ref="I770:I833" si="49">IF(OR(WEEKDAY(C770)=1,WEEKDAY(C770+1)=1),C770+2,C770+1)</f>
        <v>40564.625</v>
      </c>
      <c r="J770" s="3">
        <f t="shared" ref="J770:J833" si="50">H770+C770</f>
        <v>40563.722874999999</v>
      </c>
      <c r="K770" t="b">
        <f t="shared" ref="K770:K833" si="51">I770&gt;=J770</f>
        <v>1</v>
      </c>
      <c r="L770" cm="1">
        <f t="array" ref="L770">SUMPRODUCT((Tabla2[[#This Row],[P - Horas]]&lt;Tabla2[P - Horas])*1,(Tabla2[[#This Row],[Columna1]]=Tabla2[Columna1])*1)+1</f>
        <v>5</v>
      </c>
      <c r="N770">
        <f>_xlfn.RANK.EQ(Tabla2[[#This Row],[Columna1]],Tabla2[Columna1],1)</f>
        <v>734</v>
      </c>
      <c r="O770" s="3">
        <f>MAX(P769,Tabla2[[#This Row],[Columna1]])</f>
        <v>40573.616281730749</v>
      </c>
      <c r="P770" s="3">
        <f>O770+Tabla2[[#This Row],[P - Horas]]</f>
        <v>40573.714156730748</v>
      </c>
    </row>
    <row r="771" spans="1:16" x14ac:dyDescent="0.25">
      <c r="A771">
        <v>1000017362</v>
      </c>
      <c r="B771" s="2">
        <v>40563</v>
      </c>
      <c r="C771" s="2">
        <f t="shared" si="48"/>
        <v>40563.625</v>
      </c>
      <c r="D771">
        <v>7378.6</v>
      </c>
      <c r="E771">
        <v>7378.6</v>
      </c>
      <c r="F771" t="s">
        <v>5</v>
      </c>
      <c r="G771" t="s">
        <v>13</v>
      </c>
      <c r="H771" s="1" cm="1">
        <f t="array" ref="H771">_xlfn.IFS(F771="Figurado",E771/2600,F771="Mallas",E771/800,F771="Materia Prima",E771*0)/24</f>
        <v>0.11824679487179489</v>
      </c>
      <c r="I771" s="2">
        <f t="shared" si="49"/>
        <v>40564.625</v>
      </c>
      <c r="J771" s="3">
        <f t="shared" si="50"/>
        <v>40563.743246794875</v>
      </c>
      <c r="K771" t="b">
        <f t="shared" si="51"/>
        <v>1</v>
      </c>
      <c r="L771" cm="1">
        <f t="array" ref="L771">SUMPRODUCT((Tabla2[[#This Row],[P - Horas]]&lt;Tabla2[P - Horas])*1,(Tabla2[[#This Row],[Columna1]]=Tabla2[Columna1])*1)+1</f>
        <v>4</v>
      </c>
      <c r="N771">
        <f>_xlfn.RANK.EQ(Tabla2[[#This Row],[Columna1]],Tabla2[Columna1],1)</f>
        <v>734</v>
      </c>
      <c r="O771" s="3">
        <f>MAX(P770,Tabla2[[#This Row],[Columna1]])</f>
        <v>40573.714156730748</v>
      </c>
      <c r="P771" s="3">
        <f>O771+Tabla2[[#This Row],[P - Horas]]</f>
        <v>40573.832403525623</v>
      </c>
    </row>
    <row r="772" spans="1:16" x14ac:dyDescent="0.25">
      <c r="A772">
        <v>1000017364</v>
      </c>
      <c r="B772" s="2">
        <v>40563</v>
      </c>
      <c r="C772" s="2">
        <f t="shared" si="48"/>
        <v>40563.625</v>
      </c>
      <c r="D772">
        <v>8390</v>
      </c>
      <c r="E772">
        <v>8390</v>
      </c>
      <c r="F772" t="s">
        <v>5</v>
      </c>
      <c r="G772" t="s">
        <v>9</v>
      </c>
      <c r="H772" s="1" cm="1">
        <f t="array" ref="H772">_xlfn.IFS(F772="Figurado",E772/2600,F772="Mallas",E772/800,F772="Materia Prima",E772*0)/24</f>
        <v>0.1344551282051282</v>
      </c>
      <c r="I772" s="2">
        <f t="shared" si="49"/>
        <v>40564.625</v>
      </c>
      <c r="J772" s="3">
        <f t="shared" si="50"/>
        <v>40563.759455128202</v>
      </c>
      <c r="K772" t="b">
        <f t="shared" si="51"/>
        <v>1</v>
      </c>
      <c r="L772" cm="1">
        <f t="array" ref="L772">SUMPRODUCT((Tabla2[[#This Row],[P - Horas]]&lt;Tabla2[P - Horas])*1,(Tabla2[[#This Row],[Columna1]]=Tabla2[Columna1])*1)+1</f>
        <v>3</v>
      </c>
      <c r="N772">
        <f>_xlfn.RANK.EQ(Tabla2[[#This Row],[Columna1]],Tabla2[Columna1],1)</f>
        <v>734</v>
      </c>
      <c r="O772" s="3">
        <f>MAX(P771,Tabla2[[#This Row],[Columna1]])</f>
        <v>40573.832403525623</v>
      </c>
      <c r="P772" s="3">
        <f>O772+Tabla2[[#This Row],[P - Horas]]</f>
        <v>40573.966858653825</v>
      </c>
    </row>
    <row r="773" spans="1:16" x14ac:dyDescent="0.25">
      <c r="A773">
        <v>1000017368</v>
      </c>
      <c r="B773" s="2">
        <v>40563</v>
      </c>
      <c r="C773" s="2">
        <f t="shared" si="48"/>
        <v>40563.625</v>
      </c>
      <c r="D773">
        <v>8527.7999999999993</v>
      </c>
      <c r="E773">
        <v>8527.7999999999993</v>
      </c>
      <c r="F773" t="s">
        <v>5</v>
      </c>
      <c r="G773" t="s">
        <v>24</v>
      </c>
      <c r="H773" s="1" cm="1">
        <f t="array" ref="H773">_xlfn.IFS(F773="Figurado",E773/2600,F773="Mallas",E773/800,F773="Materia Prima",E773*0)/24</f>
        <v>0.13666346153846151</v>
      </c>
      <c r="I773" s="2">
        <f t="shared" si="49"/>
        <v>40564.625</v>
      </c>
      <c r="J773" s="3">
        <f t="shared" si="50"/>
        <v>40563.761663461541</v>
      </c>
      <c r="K773" t="b">
        <f t="shared" si="51"/>
        <v>1</v>
      </c>
      <c r="L773" cm="1">
        <f t="array" ref="L773">SUMPRODUCT((Tabla2[[#This Row],[P - Horas]]&lt;Tabla2[P - Horas])*1,(Tabla2[[#This Row],[Columna1]]=Tabla2[Columna1])*1)+1</f>
        <v>2</v>
      </c>
      <c r="N773">
        <f>_xlfn.RANK.EQ(Tabla2[[#This Row],[Columna1]],Tabla2[Columna1],1)</f>
        <v>734</v>
      </c>
      <c r="O773" s="3">
        <f>MAX(P772,Tabla2[[#This Row],[Columna1]])</f>
        <v>40573.966858653825</v>
      </c>
      <c r="P773" s="3">
        <f>O773+Tabla2[[#This Row],[P - Horas]]</f>
        <v>40574.103522115365</v>
      </c>
    </row>
    <row r="774" spans="1:16" x14ac:dyDescent="0.25">
      <c r="A774">
        <v>1000017380</v>
      </c>
      <c r="B774" s="2">
        <v>40563</v>
      </c>
      <c r="C774" s="2">
        <f t="shared" si="48"/>
        <v>40563.625</v>
      </c>
      <c r="D774">
        <v>300</v>
      </c>
      <c r="E774">
        <v>9396</v>
      </c>
      <c r="F774" t="s">
        <v>16</v>
      </c>
      <c r="G774" t="s">
        <v>56</v>
      </c>
      <c r="H774" s="1" cm="1">
        <f t="array" ref="H774">_xlfn.IFS(F774="Figurado",E774/2600,F774="Mallas",E774/800,F774="Materia Prima",E774*0)/24</f>
        <v>0.48937499999999995</v>
      </c>
      <c r="I774" s="2">
        <f t="shared" si="49"/>
        <v>40564.625</v>
      </c>
      <c r="J774" s="3">
        <f t="shared" si="50"/>
        <v>40564.114374999997</v>
      </c>
      <c r="K774" t="b">
        <f t="shared" si="51"/>
        <v>1</v>
      </c>
      <c r="L774" cm="1">
        <f t="array" ref="L774">SUMPRODUCT((Tabla2[[#This Row],[P - Horas]]&lt;Tabla2[P - Horas])*1,(Tabla2[[#This Row],[Columna1]]=Tabla2[Columna1])*1)+1</f>
        <v>1</v>
      </c>
      <c r="N774">
        <f>_xlfn.RANK.EQ(Tabla2[[#This Row],[Columna1]],Tabla2[Columna1],1)</f>
        <v>734</v>
      </c>
      <c r="O774" s="3">
        <f>MAX(P773,Tabla2[[#This Row],[Columna1]])</f>
        <v>40574.103522115365</v>
      </c>
      <c r="P774" s="3">
        <f>O774+Tabla2[[#This Row],[P - Horas]]</f>
        <v>40574.592897115363</v>
      </c>
    </row>
    <row r="775" spans="1:16" x14ac:dyDescent="0.25">
      <c r="A775">
        <v>1000017390</v>
      </c>
      <c r="B775" s="2">
        <v>40564</v>
      </c>
      <c r="C775" s="2">
        <f t="shared" si="48"/>
        <v>40564.625</v>
      </c>
      <c r="D775">
        <v>360</v>
      </c>
      <c r="E775">
        <v>360</v>
      </c>
      <c r="F775" t="s">
        <v>10</v>
      </c>
      <c r="G775" t="s">
        <v>15</v>
      </c>
      <c r="H775" s="1" cm="1">
        <f t="array" ref="H775">_xlfn.IFS(F775="Figurado",E775/2600,F775="Mallas",E775/800,F775="Materia Prima",E775*0)/24</f>
        <v>0</v>
      </c>
      <c r="I775" s="2">
        <f t="shared" si="49"/>
        <v>40565.625</v>
      </c>
      <c r="J775" s="3">
        <f t="shared" si="50"/>
        <v>40564.625</v>
      </c>
      <c r="K775" t="b">
        <f t="shared" si="51"/>
        <v>1</v>
      </c>
      <c r="L775" cm="1">
        <f t="array" ref="L775">SUMPRODUCT((Tabla2[[#This Row],[P - Horas]]&lt;Tabla2[P - Horas])*1,(Tabla2[[#This Row],[Columna1]]=Tabla2[Columna1])*1)+1</f>
        <v>57</v>
      </c>
      <c r="N775">
        <f>_xlfn.RANK.EQ(Tabla2[[#This Row],[Columna1]],Tabla2[Columna1],1)</f>
        <v>774</v>
      </c>
      <c r="O775" s="3">
        <f>MAX(P774,Tabla2[[#This Row],[Columna1]])</f>
        <v>40574.592897115363</v>
      </c>
      <c r="P775" s="3">
        <f>O775+Tabla2[[#This Row],[P - Horas]]</f>
        <v>40574.592897115363</v>
      </c>
    </row>
    <row r="776" spans="1:16" x14ac:dyDescent="0.25">
      <c r="A776">
        <v>1000017390</v>
      </c>
      <c r="B776" s="2">
        <v>40564</v>
      </c>
      <c r="C776" s="2">
        <f t="shared" si="48"/>
        <v>40564.625</v>
      </c>
      <c r="D776">
        <v>2016</v>
      </c>
      <c r="E776">
        <v>2016</v>
      </c>
      <c r="F776" t="s">
        <v>10</v>
      </c>
      <c r="G776" t="s">
        <v>46</v>
      </c>
      <c r="H776" s="1" cm="1">
        <f t="array" ref="H776">_xlfn.IFS(F776="Figurado",E776/2600,F776="Mallas",E776/800,F776="Materia Prima",E776*0)/24</f>
        <v>0</v>
      </c>
      <c r="I776" s="2">
        <f t="shared" si="49"/>
        <v>40565.625</v>
      </c>
      <c r="J776" s="3">
        <f t="shared" si="50"/>
        <v>40564.625</v>
      </c>
      <c r="K776" t="b">
        <f t="shared" si="51"/>
        <v>1</v>
      </c>
      <c r="L776" cm="1">
        <f t="array" ref="L776">SUMPRODUCT((Tabla2[[#This Row],[P - Horas]]&lt;Tabla2[P - Horas])*1,(Tabla2[[#This Row],[Columna1]]=Tabla2[Columna1])*1)+1</f>
        <v>57</v>
      </c>
      <c r="N776">
        <f>_xlfn.RANK.EQ(Tabla2[[#This Row],[Columna1]],Tabla2[Columna1],1)</f>
        <v>774</v>
      </c>
      <c r="O776" s="3">
        <f>MAX(P775,Tabla2[[#This Row],[Columna1]])</f>
        <v>40574.592897115363</v>
      </c>
      <c r="P776" s="3">
        <f>O776+Tabla2[[#This Row],[P - Horas]]</f>
        <v>40574.592897115363</v>
      </c>
    </row>
    <row r="777" spans="1:16" x14ac:dyDescent="0.25">
      <c r="A777">
        <v>1000017396</v>
      </c>
      <c r="B777" s="2">
        <v>40564</v>
      </c>
      <c r="C777" s="2">
        <f t="shared" si="48"/>
        <v>40564.625</v>
      </c>
      <c r="D777">
        <v>374.4</v>
      </c>
      <c r="E777">
        <v>374.4</v>
      </c>
      <c r="F777" t="s">
        <v>10</v>
      </c>
      <c r="G777" t="s">
        <v>27</v>
      </c>
      <c r="H777" s="1" cm="1">
        <f t="array" ref="H777">_xlfn.IFS(F777="Figurado",E777/2600,F777="Mallas",E777/800,F777="Materia Prima",E777*0)/24</f>
        <v>0</v>
      </c>
      <c r="I777" s="2">
        <f t="shared" si="49"/>
        <v>40565.625</v>
      </c>
      <c r="J777" s="3">
        <f t="shared" si="50"/>
        <v>40564.625</v>
      </c>
      <c r="K777" t="b">
        <f t="shared" si="51"/>
        <v>1</v>
      </c>
      <c r="L777" cm="1">
        <f t="array" ref="L777">SUMPRODUCT((Tabla2[[#This Row],[P - Horas]]&lt;Tabla2[P - Horas])*1,(Tabla2[[#This Row],[Columna1]]=Tabla2[Columna1])*1)+1</f>
        <v>57</v>
      </c>
      <c r="N777">
        <f>_xlfn.RANK.EQ(Tabla2[[#This Row],[Columna1]],Tabla2[Columna1],1)</f>
        <v>774</v>
      </c>
      <c r="O777" s="3">
        <f>MAX(P776,Tabla2[[#This Row],[Columna1]])</f>
        <v>40574.592897115363</v>
      </c>
      <c r="P777" s="3">
        <f>O777+Tabla2[[#This Row],[P - Horas]]</f>
        <v>40574.592897115363</v>
      </c>
    </row>
    <row r="778" spans="1:16" x14ac:dyDescent="0.25">
      <c r="A778">
        <v>1000017396</v>
      </c>
      <c r="B778" s="2">
        <v>40564</v>
      </c>
      <c r="C778" s="2">
        <f t="shared" si="48"/>
        <v>40564.625</v>
      </c>
      <c r="D778">
        <v>73.400000000000006</v>
      </c>
      <c r="E778">
        <v>73.400000000000006</v>
      </c>
      <c r="F778" t="s">
        <v>10</v>
      </c>
      <c r="G778" t="s">
        <v>12</v>
      </c>
      <c r="H778" s="1" cm="1">
        <f t="array" ref="H778">_xlfn.IFS(F778="Figurado",E778/2600,F778="Mallas",E778/800,F778="Materia Prima",E778*0)/24</f>
        <v>0</v>
      </c>
      <c r="I778" s="2">
        <f t="shared" si="49"/>
        <v>40565.625</v>
      </c>
      <c r="J778" s="3">
        <f t="shared" si="50"/>
        <v>40564.625</v>
      </c>
      <c r="K778" t="b">
        <f t="shared" si="51"/>
        <v>1</v>
      </c>
      <c r="L778" cm="1">
        <f t="array" ref="L778">SUMPRODUCT((Tabla2[[#This Row],[P - Horas]]&lt;Tabla2[P - Horas])*1,(Tabla2[[#This Row],[Columna1]]=Tabla2[Columna1])*1)+1</f>
        <v>57</v>
      </c>
      <c r="N778">
        <f>_xlfn.RANK.EQ(Tabla2[[#This Row],[Columna1]],Tabla2[Columna1],1)</f>
        <v>774</v>
      </c>
      <c r="O778" s="3">
        <f>MAX(P777,Tabla2[[#This Row],[Columna1]])</f>
        <v>40574.592897115363</v>
      </c>
      <c r="P778" s="3">
        <f>O778+Tabla2[[#This Row],[P - Horas]]</f>
        <v>40574.592897115363</v>
      </c>
    </row>
    <row r="779" spans="1:16" x14ac:dyDescent="0.25">
      <c r="A779">
        <v>1000017396</v>
      </c>
      <c r="B779" s="2">
        <v>40564</v>
      </c>
      <c r="C779" s="2">
        <f t="shared" si="48"/>
        <v>40564.625</v>
      </c>
      <c r="D779">
        <v>240</v>
      </c>
      <c r="E779">
        <v>240</v>
      </c>
      <c r="F779" t="s">
        <v>10</v>
      </c>
      <c r="G779" t="s">
        <v>46</v>
      </c>
      <c r="H779" s="1" cm="1">
        <f t="array" ref="H779">_xlfn.IFS(F779="Figurado",E779/2600,F779="Mallas",E779/800,F779="Materia Prima",E779*0)/24</f>
        <v>0</v>
      </c>
      <c r="I779" s="2">
        <f t="shared" si="49"/>
        <v>40565.625</v>
      </c>
      <c r="J779" s="3">
        <f t="shared" si="50"/>
        <v>40564.625</v>
      </c>
      <c r="K779" t="b">
        <f t="shared" si="51"/>
        <v>1</v>
      </c>
      <c r="L779" cm="1">
        <f t="array" ref="L779">SUMPRODUCT((Tabla2[[#This Row],[P - Horas]]&lt;Tabla2[P - Horas])*1,(Tabla2[[#This Row],[Columna1]]=Tabla2[Columna1])*1)+1</f>
        <v>57</v>
      </c>
      <c r="N779">
        <f>_xlfn.RANK.EQ(Tabla2[[#This Row],[Columna1]],Tabla2[Columna1],1)</f>
        <v>774</v>
      </c>
      <c r="O779" s="3">
        <f>MAX(P778,Tabla2[[#This Row],[Columna1]])</f>
        <v>40574.592897115363</v>
      </c>
      <c r="P779" s="3">
        <f>O779+Tabla2[[#This Row],[P - Horas]]</f>
        <v>40574.592897115363</v>
      </c>
    </row>
    <row r="780" spans="1:16" x14ac:dyDescent="0.25">
      <c r="A780">
        <v>1000017410</v>
      </c>
      <c r="B780" s="2">
        <v>40564</v>
      </c>
      <c r="C780" s="2">
        <f t="shared" si="48"/>
        <v>40564.625</v>
      </c>
      <c r="D780">
        <v>2088</v>
      </c>
      <c r="E780">
        <v>11588</v>
      </c>
      <c r="F780" t="s">
        <v>10</v>
      </c>
      <c r="G780" t="s">
        <v>43</v>
      </c>
      <c r="H780" s="1" cm="1">
        <f t="array" ref="H780">_xlfn.IFS(F780="Figurado",E780/2600,F780="Mallas",E780/800,F780="Materia Prima",E780*0)/24</f>
        <v>0</v>
      </c>
      <c r="I780" s="2">
        <f t="shared" si="49"/>
        <v>40565.625</v>
      </c>
      <c r="J780" s="3">
        <f t="shared" si="50"/>
        <v>40564.625</v>
      </c>
      <c r="K780" t="b">
        <f t="shared" si="51"/>
        <v>1</v>
      </c>
      <c r="L780" cm="1">
        <f t="array" ref="L780">SUMPRODUCT((Tabla2[[#This Row],[P - Horas]]&lt;Tabla2[P - Horas])*1,(Tabla2[[#This Row],[Columna1]]=Tabla2[Columna1])*1)+1</f>
        <v>57</v>
      </c>
      <c r="N780">
        <f>_xlfn.RANK.EQ(Tabla2[[#This Row],[Columna1]],Tabla2[Columna1],1)</f>
        <v>774</v>
      </c>
      <c r="O780" s="3">
        <f>MAX(P779,Tabla2[[#This Row],[Columna1]])</f>
        <v>40574.592897115363</v>
      </c>
      <c r="P780" s="3">
        <f>O780+Tabla2[[#This Row],[P - Horas]]</f>
        <v>40574.592897115363</v>
      </c>
    </row>
    <row r="781" spans="1:16" x14ac:dyDescent="0.25">
      <c r="A781">
        <v>1000017411</v>
      </c>
      <c r="B781" s="2">
        <v>40564</v>
      </c>
      <c r="C781" s="2">
        <f t="shared" si="48"/>
        <v>40564.625</v>
      </c>
      <c r="D781">
        <v>2789.3</v>
      </c>
      <c r="E781">
        <v>2789.3</v>
      </c>
      <c r="F781" t="s">
        <v>10</v>
      </c>
      <c r="G781" t="s">
        <v>27</v>
      </c>
      <c r="H781" s="1" cm="1">
        <f t="array" ref="H781">_xlfn.IFS(F781="Figurado",E781/2600,F781="Mallas",E781/800,F781="Materia Prima",E781*0)/24</f>
        <v>0</v>
      </c>
      <c r="I781" s="2">
        <f t="shared" si="49"/>
        <v>40565.625</v>
      </c>
      <c r="J781" s="3">
        <f t="shared" si="50"/>
        <v>40564.625</v>
      </c>
      <c r="K781" t="b">
        <f t="shared" si="51"/>
        <v>1</v>
      </c>
      <c r="L781" cm="1">
        <f t="array" ref="L781">SUMPRODUCT((Tabla2[[#This Row],[P - Horas]]&lt;Tabla2[P - Horas])*1,(Tabla2[[#This Row],[Columna1]]=Tabla2[Columna1])*1)+1</f>
        <v>57</v>
      </c>
      <c r="N781">
        <f>_xlfn.RANK.EQ(Tabla2[[#This Row],[Columna1]],Tabla2[Columna1],1)</f>
        <v>774</v>
      </c>
      <c r="O781" s="3">
        <f>MAX(P780,Tabla2[[#This Row],[Columna1]])</f>
        <v>40574.592897115363</v>
      </c>
      <c r="P781" s="3">
        <f>O781+Tabla2[[#This Row],[P - Horas]]</f>
        <v>40574.592897115363</v>
      </c>
    </row>
    <row r="782" spans="1:16" x14ac:dyDescent="0.25">
      <c r="A782">
        <v>1000017412</v>
      </c>
      <c r="B782" s="2">
        <v>40564</v>
      </c>
      <c r="C782" s="2">
        <f t="shared" si="48"/>
        <v>40564.625</v>
      </c>
      <c r="D782">
        <v>936</v>
      </c>
      <c r="E782">
        <v>936</v>
      </c>
      <c r="F782" t="s">
        <v>10</v>
      </c>
      <c r="G782" t="s">
        <v>27</v>
      </c>
      <c r="H782" s="1" cm="1">
        <f t="array" ref="H782">_xlfn.IFS(F782="Figurado",E782/2600,F782="Mallas",E782/800,F782="Materia Prima",E782*0)/24</f>
        <v>0</v>
      </c>
      <c r="I782" s="2">
        <f t="shared" si="49"/>
        <v>40565.625</v>
      </c>
      <c r="J782" s="3">
        <f t="shared" si="50"/>
        <v>40564.625</v>
      </c>
      <c r="K782" t="b">
        <f t="shared" si="51"/>
        <v>1</v>
      </c>
      <c r="L782" cm="1">
        <f t="array" ref="L782">SUMPRODUCT((Tabla2[[#This Row],[P - Horas]]&lt;Tabla2[P - Horas])*1,(Tabla2[[#This Row],[Columna1]]=Tabla2[Columna1])*1)+1</f>
        <v>57</v>
      </c>
      <c r="N782">
        <f>_xlfn.RANK.EQ(Tabla2[[#This Row],[Columna1]],Tabla2[Columna1],1)</f>
        <v>774</v>
      </c>
      <c r="O782" s="3">
        <f>MAX(P781,Tabla2[[#This Row],[Columna1]])</f>
        <v>40574.592897115363</v>
      </c>
      <c r="P782" s="3">
        <f>O782+Tabla2[[#This Row],[P - Horas]]</f>
        <v>40574.592897115363</v>
      </c>
    </row>
    <row r="783" spans="1:16" x14ac:dyDescent="0.25">
      <c r="A783">
        <v>1000017413</v>
      </c>
      <c r="B783" s="2">
        <v>40564</v>
      </c>
      <c r="C783" s="2">
        <f t="shared" si="48"/>
        <v>40564.625</v>
      </c>
      <c r="D783">
        <v>355.7</v>
      </c>
      <c r="E783">
        <v>355.7</v>
      </c>
      <c r="F783" t="s">
        <v>10</v>
      </c>
      <c r="G783" t="s">
        <v>27</v>
      </c>
      <c r="H783" s="1" cm="1">
        <f t="array" ref="H783">_xlfn.IFS(F783="Figurado",E783/2600,F783="Mallas",E783/800,F783="Materia Prima",E783*0)/24</f>
        <v>0</v>
      </c>
      <c r="I783" s="2">
        <f t="shared" si="49"/>
        <v>40565.625</v>
      </c>
      <c r="J783" s="3">
        <f t="shared" si="50"/>
        <v>40564.625</v>
      </c>
      <c r="K783" t="b">
        <f t="shared" si="51"/>
        <v>1</v>
      </c>
      <c r="L783" cm="1">
        <f t="array" ref="L783">SUMPRODUCT((Tabla2[[#This Row],[P - Horas]]&lt;Tabla2[P - Horas])*1,(Tabla2[[#This Row],[Columna1]]=Tabla2[Columna1])*1)+1</f>
        <v>57</v>
      </c>
      <c r="N783">
        <f>_xlfn.RANK.EQ(Tabla2[[#This Row],[Columna1]],Tabla2[Columna1],1)</f>
        <v>774</v>
      </c>
      <c r="O783" s="3">
        <f>MAX(P782,Tabla2[[#This Row],[Columna1]])</f>
        <v>40574.592897115363</v>
      </c>
      <c r="P783" s="3">
        <f>O783+Tabla2[[#This Row],[P - Horas]]</f>
        <v>40574.592897115363</v>
      </c>
    </row>
    <row r="784" spans="1:16" x14ac:dyDescent="0.25">
      <c r="A784">
        <v>1000017414</v>
      </c>
      <c r="B784" s="2">
        <v>40564</v>
      </c>
      <c r="C784" s="2">
        <f t="shared" si="48"/>
        <v>40564.625</v>
      </c>
      <c r="D784">
        <v>2808</v>
      </c>
      <c r="E784">
        <v>2808</v>
      </c>
      <c r="F784" t="s">
        <v>10</v>
      </c>
      <c r="G784" t="s">
        <v>27</v>
      </c>
      <c r="H784" s="1" cm="1">
        <f t="array" ref="H784">_xlfn.IFS(F784="Figurado",E784/2600,F784="Mallas",E784/800,F784="Materia Prima",E784*0)/24</f>
        <v>0</v>
      </c>
      <c r="I784" s="2">
        <f t="shared" si="49"/>
        <v>40565.625</v>
      </c>
      <c r="J784" s="3">
        <f t="shared" si="50"/>
        <v>40564.625</v>
      </c>
      <c r="K784" t="b">
        <f t="shared" si="51"/>
        <v>1</v>
      </c>
      <c r="L784" cm="1">
        <f t="array" ref="L784">SUMPRODUCT((Tabla2[[#This Row],[P - Horas]]&lt;Tabla2[P - Horas])*1,(Tabla2[[#This Row],[Columna1]]=Tabla2[Columna1])*1)+1</f>
        <v>57</v>
      </c>
      <c r="N784">
        <f>_xlfn.RANK.EQ(Tabla2[[#This Row],[Columna1]],Tabla2[Columna1],1)</f>
        <v>774</v>
      </c>
      <c r="O784" s="3">
        <f>MAX(P783,Tabla2[[#This Row],[Columna1]])</f>
        <v>40574.592897115363</v>
      </c>
      <c r="P784" s="3">
        <f>O784+Tabla2[[#This Row],[P - Horas]]</f>
        <v>40574.592897115363</v>
      </c>
    </row>
    <row r="785" spans="1:16" x14ac:dyDescent="0.25">
      <c r="A785">
        <v>1000017415</v>
      </c>
      <c r="B785" s="2">
        <v>40564</v>
      </c>
      <c r="C785" s="2">
        <f t="shared" si="48"/>
        <v>40564.625</v>
      </c>
      <c r="D785">
        <v>3744</v>
      </c>
      <c r="E785">
        <v>3744</v>
      </c>
      <c r="F785" t="s">
        <v>10</v>
      </c>
      <c r="G785" t="s">
        <v>27</v>
      </c>
      <c r="H785" s="1" cm="1">
        <f t="array" ref="H785">_xlfn.IFS(F785="Figurado",E785/2600,F785="Mallas",E785/800,F785="Materia Prima",E785*0)/24</f>
        <v>0</v>
      </c>
      <c r="I785" s="2">
        <f t="shared" si="49"/>
        <v>40565.625</v>
      </c>
      <c r="J785" s="3">
        <f t="shared" si="50"/>
        <v>40564.625</v>
      </c>
      <c r="K785" t="b">
        <f t="shared" si="51"/>
        <v>1</v>
      </c>
      <c r="L785" cm="1">
        <f t="array" ref="L785">SUMPRODUCT((Tabla2[[#This Row],[P - Horas]]&lt;Tabla2[P - Horas])*1,(Tabla2[[#This Row],[Columna1]]=Tabla2[Columna1])*1)+1</f>
        <v>57</v>
      </c>
      <c r="N785">
        <f>_xlfn.RANK.EQ(Tabla2[[#This Row],[Columna1]],Tabla2[Columna1],1)</f>
        <v>774</v>
      </c>
      <c r="O785" s="3">
        <f>MAX(P784,Tabla2[[#This Row],[Columna1]])</f>
        <v>40574.592897115363</v>
      </c>
      <c r="P785" s="3">
        <f>O785+Tabla2[[#This Row],[P - Horas]]</f>
        <v>40574.592897115363</v>
      </c>
    </row>
    <row r="786" spans="1:16" x14ac:dyDescent="0.25">
      <c r="A786">
        <v>1000017400</v>
      </c>
      <c r="B786" s="2">
        <v>40564</v>
      </c>
      <c r="C786" s="2">
        <f t="shared" si="48"/>
        <v>40564.625</v>
      </c>
      <c r="D786">
        <v>25.5</v>
      </c>
      <c r="E786">
        <v>25.5</v>
      </c>
      <c r="F786" t="s">
        <v>5</v>
      </c>
      <c r="G786" t="s">
        <v>14</v>
      </c>
      <c r="H786" s="1" cm="1">
        <f t="array" ref="H786">_xlfn.IFS(F786="Figurado",E786/2600,F786="Mallas",E786/800,F786="Materia Prima",E786*0)/24</f>
        <v>4.0865384615384613E-4</v>
      </c>
      <c r="I786" s="2">
        <f t="shared" si="49"/>
        <v>40565.625</v>
      </c>
      <c r="J786" s="3">
        <f t="shared" si="50"/>
        <v>40564.625408653847</v>
      </c>
      <c r="K786" t="b">
        <f t="shared" si="51"/>
        <v>1</v>
      </c>
      <c r="L786" cm="1">
        <f t="array" ref="L786">SUMPRODUCT((Tabla2[[#This Row],[P - Horas]]&lt;Tabla2[P - Horas])*1,(Tabla2[[#This Row],[Columna1]]=Tabla2[Columna1])*1)+1</f>
        <v>56</v>
      </c>
      <c r="N786">
        <f>_xlfn.RANK.EQ(Tabla2[[#This Row],[Columna1]],Tabla2[Columna1],1)</f>
        <v>774</v>
      </c>
      <c r="O786" s="3">
        <f>MAX(P785,Tabla2[[#This Row],[Columna1]])</f>
        <v>40574.592897115363</v>
      </c>
      <c r="P786" s="3">
        <f>O786+Tabla2[[#This Row],[P - Horas]]</f>
        <v>40574.593305769209</v>
      </c>
    </row>
    <row r="787" spans="1:16" x14ac:dyDescent="0.25">
      <c r="A787">
        <v>1000017400</v>
      </c>
      <c r="B787" s="2">
        <v>40564</v>
      </c>
      <c r="C787" s="2">
        <f t="shared" si="48"/>
        <v>40564.625</v>
      </c>
      <c r="D787">
        <v>27.1</v>
      </c>
      <c r="E787">
        <v>27.1</v>
      </c>
      <c r="F787" t="s">
        <v>5</v>
      </c>
      <c r="G787" t="s">
        <v>6</v>
      </c>
      <c r="H787" s="1" cm="1">
        <f t="array" ref="H787">_xlfn.IFS(F787="Figurado",E787/2600,F787="Mallas",E787/800,F787="Materia Prima",E787*0)/24</f>
        <v>4.3429487179487181E-4</v>
      </c>
      <c r="I787" s="2">
        <f t="shared" si="49"/>
        <v>40565.625</v>
      </c>
      <c r="J787" s="3">
        <f t="shared" si="50"/>
        <v>40564.625434294874</v>
      </c>
      <c r="K787" t="b">
        <f t="shared" si="51"/>
        <v>1</v>
      </c>
      <c r="L787" cm="1">
        <f t="array" ref="L787">SUMPRODUCT((Tabla2[[#This Row],[P - Horas]]&lt;Tabla2[P - Horas])*1,(Tabla2[[#This Row],[Columna1]]=Tabla2[Columna1])*1)+1</f>
        <v>55</v>
      </c>
      <c r="N787">
        <f>_xlfn.RANK.EQ(Tabla2[[#This Row],[Columna1]],Tabla2[Columna1],1)</f>
        <v>774</v>
      </c>
      <c r="O787" s="3">
        <f>MAX(P786,Tabla2[[#This Row],[Columna1]])</f>
        <v>40574.593305769209</v>
      </c>
      <c r="P787" s="3">
        <f>O787+Tabla2[[#This Row],[P - Horas]]</f>
        <v>40574.593740064083</v>
      </c>
    </row>
    <row r="788" spans="1:16" x14ac:dyDescent="0.25">
      <c r="A788">
        <v>1000017384</v>
      </c>
      <c r="B788" s="2">
        <v>40564</v>
      </c>
      <c r="C788" s="2">
        <f t="shared" si="48"/>
        <v>40564.625</v>
      </c>
      <c r="D788">
        <v>43.2</v>
      </c>
      <c r="E788">
        <v>43.2</v>
      </c>
      <c r="F788" t="s">
        <v>5</v>
      </c>
      <c r="G788" t="s">
        <v>9</v>
      </c>
      <c r="H788" s="1" cm="1">
        <f t="array" ref="H788">_xlfn.IFS(F788="Figurado",E788/2600,F788="Mallas",E788/800,F788="Materia Prima",E788*0)/24</f>
        <v>6.9230769230769226E-4</v>
      </c>
      <c r="I788" s="2">
        <f t="shared" si="49"/>
        <v>40565.625</v>
      </c>
      <c r="J788" s="3">
        <f t="shared" si="50"/>
        <v>40564.625692307694</v>
      </c>
      <c r="K788" t="b">
        <f t="shared" si="51"/>
        <v>1</v>
      </c>
      <c r="L788" cm="1">
        <f t="array" ref="L788">SUMPRODUCT((Tabla2[[#This Row],[P - Horas]]&lt;Tabla2[P - Horas])*1,(Tabla2[[#This Row],[Columna1]]=Tabla2[Columna1])*1)+1</f>
        <v>54</v>
      </c>
      <c r="N788">
        <f>_xlfn.RANK.EQ(Tabla2[[#This Row],[Columna1]],Tabla2[Columna1],1)</f>
        <v>774</v>
      </c>
      <c r="O788" s="3">
        <f>MAX(P787,Tabla2[[#This Row],[Columna1]])</f>
        <v>40574.593740064083</v>
      </c>
      <c r="P788" s="3">
        <f>O788+Tabla2[[#This Row],[P - Horas]]</f>
        <v>40574.594432371778</v>
      </c>
    </row>
    <row r="789" spans="1:16" x14ac:dyDescent="0.25">
      <c r="A789">
        <v>1000017405</v>
      </c>
      <c r="B789" s="2">
        <v>40564</v>
      </c>
      <c r="C789" s="2">
        <f t="shared" si="48"/>
        <v>40564.625</v>
      </c>
      <c r="D789">
        <v>66.599999999999994</v>
      </c>
      <c r="E789">
        <v>66.599999999999994</v>
      </c>
      <c r="F789" t="s">
        <v>5</v>
      </c>
      <c r="G789" t="s">
        <v>14</v>
      </c>
      <c r="H789" s="1" cm="1">
        <f t="array" ref="H789">_xlfn.IFS(F789="Figurado",E789/2600,F789="Mallas",E789/800,F789="Materia Prima",E789*0)/24</f>
        <v>1.0673076923076923E-3</v>
      </c>
      <c r="I789" s="2">
        <f t="shared" si="49"/>
        <v>40565.625</v>
      </c>
      <c r="J789" s="3">
        <f t="shared" si="50"/>
        <v>40564.62606730769</v>
      </c>
      <c r="K789" t="b">
        <f t="shared" si="51"/>
        <v>1</v>
      </c>
      <c r="L789" cm="1">
        <f t="array" ref="L789">SUMPRODUCT((Tabla2[[#This Row],[P - Horas]]&lt;Tabla2[P - Horas])*1,(Tabla2[[#This Row],[Columna1]]=Tabla2[Columna1])*1)+1</f>
        <v>52</v>
      </c>
      <c r="N789">
        <f>_xlfn.RANK.EQ(Tabla2[[#This Row],[Columna1]],Tabla2[Columna1],1)</f>
        <v>774</v>
      </c>
      <c r="O789" s="3">
        <f>MAX(P788,Tabla2[[#This Row],[Columna1]])</f>
        <v>40574.594432371778</v>
      </c>
      <c r="P789" s="3">
        <f>O789+Tabla2[[#This Row],[P - Horas]]</f>
        <v>40574.595499679468</v>
      </c>
    </row>
    <row r="790" spans="1:16" x14ac:dyDescent="0.25">
      <c r="A790">
        <v>1000017409</v>
      </c>
      <c r="B790" s="2">
        <v>40564</v>
      </c>
      <c r="C790" s="2">
        <f t="shared" si="48"/>
        <v>40564.625</v>
      </c>
      <c r="D790">
        <v>66.599999999999994</v>
      </c>
      <c r="E790">
        <v>66.599999999999994</v>
      </c>
      <c r="F790" t="s">
        <v>5</v>
      </c>
      <c r="G790" t="s">
        <v>14</v>
      </c>
      <c r="H790" s="1" cm="1">
        <f t="array" ref="H790">_xlfn.IFS(F790="Figurado",E790/2600,F790="Mallas",E790/800,F790="Materia Prima",E790*0)/24</f>
        <v>1.0673076923076923E-3</v>
      </c>
      <c r="I790" s="2">
        <f t="shared" si="49"/>
        <v>40565.625</v>
      </c>
      <c r="J790" s="3">
        <f t="shared" si="50"/>
        <v>40564.62606730769</v>
      </c>
      <c r="K790" t="b">
        <f t="shared" si="51"/>
        <v>1</v>
      </c>
      <c r="L790" cm="1">
        <f t="array" ref="L790">SUMPRODUCT((Tabla2[[#This Row],[P - Horas]]&lt;Tabla2[P - Horas])*1,(Tabla2[[#This Row],[Columna1]]=Tabla2[Columna1])*1)+1</f>
        <v>52</v>
      </c>
      <c r="N790">
        <f>_xlfn.RANK.EQ(Tabla2[[#This Row],[Columna1]],Tabla2[Columna1],1)</f>
        <v>774</v>
      </c>
      <c r="O790" s="3">
        <f>MAX(P789,Tabla2[[#This Row],[Columna1]])</f>
        <v>40574.595499679468</v>
      </c>
      <c r="P790" s="3">
        <f>O790+Tabla2[[#This Row],[P - Horas]]</f>
        <v>40574.596566987158</v>
      </c>
    </row>
    <row r="791" spans="1:16" x14ac:dyDescent="0.25">
      <c r="A791">
        <v>1000017404</v>
      </c>
      <c r="B791" s="2">
        <v>40564</v>
      </c>
      <c r="C791" s="2">
        <f t="shared" si="48"/>
        <v>40564.625</v>
      </c>
      <c r="D791">
        <v>72</v>
      </c>
      <c r="E791">
        <v>72</v>
      </c>
      <c r="F791" t="s">
        <v>5</v>
      </c>
      <c r="G791" t="s">
        <v>9</v>
      </c>
      <c r="H791" s="1" cm="1">
        <f t="array" ref="H791">_xlfn.IFS(F791="Figurado",E791/2600,F791="Mallas",E791/800,F791="Materia Prima",E791*0)/24</f>
        <v>1.153846153846154E-3</v>
      </c>
      <c r="I791" s="2">
        <f t="shared" si="49"/>
        <v>40565.625</v>
      </c>
      <c r="J791" s="3">
        <f t="shared" si="50"/>
        <v>40564.626153846155</v>
      </c>
      <c r="K791" t="b">
        <f t="shared" si="51"/>
        <v>1</v>
      </c>
      <c r="L791" cm="1">
        <f t="array" ref="L791">SUMPRODUCT((Tabla2[[#This Row],[P - Horas]]&lt;Tabla2[P - Horas])*1,(Tabla2[[#This Row],[Columna1]]=Tabla2[Columna1])*1)+1</f>
        <v>51</v>
      </c>
      <c r="N791">
        <f>_xlfn.RANK.EQ(Tabla2[[#This Row],[Columna1]],Tabla2[Columna1],1)</f>
        <v>774</v>
      </c>
      <c r="O791" s="3">
        <f>MAX(P790,Tabla2[[#This Row],[Columna1]])</f>
        <v>40574.596566987158</v>
      </c>
      <c r="P791" s="3">
        <f>O791+Tabla2[[#This Row],[P - Horas]]</f>
        <v>40574.597720833313</v>
      </c>
    </row>
    <row r="792" spans="1:16" x14ac:dyDescent="0.25">
      <c r="A792">
        <v>1000017384</v>
      </c>
      <c r="B792" s="2">
        <v>40564</v>
      </c>
      <c r="C792" s="2">
        <f t="shared" si="48"/>
        <v>40564.625</v>
      </c>
      <c r="D792">
        <v>72.5</v>
      </c>
      <c r="E792">
        <v>72.5</v>
      </c>
      <c r="F792" t="s">
        <v>5</v>
      </c>
      <c r="G792" t="s">
        <v>14</v>
      </c>
      <c r="H792" s="1" cm="1">
        <f t="array" ref="H792">_xlfn.IFS(F792="Figurado",E792/2600,F792="Mallas",E792/800,F792="Materia Prima",E792*0)/24</f>
        <v>1.1618589743589744E-3</v>
      </c>
      <c r="I792" s="2">
        <f t="shared" si="49"/>
        <v>40565.625</v>
      </c>
      <c r="J792" s="3">
        <f t="shared" si="50"/>
        <v>40564.626161858978</v>
      </c>
      <c r="K792" t="b">
        <f t="shared" si="51"/>
        <v>1</v>
      </c>
      <c r="L792" cm="1">
        <f t="array" ref="L792">SUMPRODUCT((Tabla2[[#This Row],[P - Horas]]&lt;Tabla2[P - Horas])*1,(Tabla2[[#This Row],[Columna1]]=Tabla2[Columna1])*1)+1</f>
        <v>50</v>
      </c>
      <c r="N792">
        <f>_xlfn.RANK.EQ(Tabla2[[#This Row],[Columna1]],Tabla2[Columna1],1)</f>
        <v>774</v>
      </c>
      <c r="O792" s="3">
        <f>MAX(P791,Tabla2[[#This Row],[Columna1]])</f>
        <v>40574.597720833313</v>
      </c>
      <c r="P792" s="3">
        <f>O792+Tabla2[[#This Row],[P - Horas]]</f>
        <v>40574.598882692291</v>
      </c>
    </row>
    <row r="793" spans="1:16" x14ac:dyDescent="0.25">
      <c r="A793">
        <v>1000017418</v>
      </c>
      <c r="B793" s="2">
        <v>40564</v>
      </c>
      <c r="C793" s="2">
        <f t="shared" si="48"/>
        <v>40564.625</v>
      </c>
      <c r="D793">
        <v>78.400000000000006</v>
      </c>
      <c r="E793">
        <v>78.400000000000006</v>
      </c>
      <c r="F793" t="s">
        <v>5</v>
      </c>
      <c r="G793" t="s">
        <v>14</v>
      </c>
      <c r="H793" s="1" cm="1">
        <f t="array" ref="H793">_xlfn.IFS(F793="Figurado",E793/2600,F793="Mallas",E793/800,F793="Materia Prima",E793*0)/24</f>
        <v>1.2564102564102564E-3</v>
      </c>
      <c r="I793" s="2">
        <f t="shared" si="49"/>
        <v>40565.625</v>
      </c>
      <c r="J793" s="3">
        <f t="shared" si="50"/>
        <v>40564.626256410258</v>
      </c>
      <c r="K793" t="b">
        <f t="shared" si="51"/>
        <v>1</v>
      </c>
      <c r="L793" cm="1">
        <f t="array" ref="L793">SUMPRODUCT((Tabla2[[#This Row],[P - Horas]]&lt;Tabla2[P - Horas])*1,(Tabla2[[#This Row],[Columna1]]=Tabla2[Columna1])*1)+1</f>
        <v>49</v>
      </c>
      <c r="N793">
        <f>_xlfn.RANK.EQ(Tabla2[[#This Row],[Columna1]],Tabla2[Columna1],1)</f>
        <v>774</v>
      </c>
      <c r="O793" s="3">
        <f>MAX(P792,Tabla2[[#This Row],[Columna1]])</f>
        <v>40574.598882692291</v>
      </c>
      <c r="P793" s="3">
        <f>O793+Tabla2[[#This Row],[P - Horas]]</f>
        <v>40574.600139102549</v>
      </c>
    </row>
    <row r="794" spans="1:16" x14ac:dyDescent="0.25">
      <c r="A794">
        <v>1000017417</v>
      </c>
      <c r="B794" s="2">
        <v>40564</v>
      </c>
      <c r="C794" s="2">
        <f t="shared" si="48"/>
        <v>40564.625</v>
      </c>
      <c r="D794">
        <v>141</v>
      </c>
      <c r="E794">
        <v>141</v>
      </c>
      <c r="F794" t="s">
        <v>5</v>
      </c>
      <c r="G794" t="s">
        <v>6</v>
      </c>
      <c r="H794" s="1" cm="1">
        <f t="array" ref="H794">_xlfn.IFS(F794="Figurado",E794/2600,F794="Mallas",E794/800,F794="Materia Prima",E794*0)/24</f>
        <v>2.2596153846153847E-3</v>
      </c>
      <c r="I794" s="2">
        <f t="shared" si="49"/>
        <v>40565.625</v>
      </c>
      <c r="J794" s="3">
        <f t="shared" si="50"/>
        <v>40564.627259615387</v>
      </c>
      <c r="K794" t="b">
        <f t="shared" si="51"/>
        <v>1</v>
      </c>
      <c r="L794" cm="1">
        <f t="array" ref="L794">SUMPRODUCT((Tabla2[[#This Row],[P - Horas]]&lt;Tabla2[P - Horas])*1,(Tabla2[[#This Row],[Columna1]]=Tabla2[Columna1])*1)+1</f>
        <v>48</v>
      </c>
      <c r="N794">
        <f>_xlfn.RANK.EQ(Tabla2[[#This Row],[Columna1]],Tabla2[Columna1],1)</f>
        <v>774</v>
      </c>
      <c r="O794" s="3">
        <f>MAX(P793,Tabla2[[#This Row],[Columna1]])</f>
        <v>40574.600139102549</v>
      </c>
      <c r="P794" s="3">
        <f>O794+Tabla2[[#This Row],[P - Horas]]</f>
        <v>40574.602398717936</v>
      </c>
    </row>
    <row r="795" spans="1:16" x14ac:dyDescent="0.25">
      <c r="A795">
        <v>1000017418</v>
      </c>
      <c r="B795" s="2">
        <v>40564</v>
      </c>
      <c r="C795" s="2">
        <f t="shared" si="48"/>
        <v>40564.625</v>
      </c>
      <c r="D795">
        <v>157.9</v>
      </c>
      <c r="E795">
        <v>157.9</v>
      </c>
      <c r="F795" t="s">
        <v>5</v>
      </c>
      <c r="G795" t="s">
        <v>6</v>
      </c>
      <c r="H795" s="1" cm="1">
        <f t="array" ref="H795">_xlfn.IFS(F795="Figurado",E795/2600,F795="Mallas",E795/800,F795="Materia Prima",E795*0)/24</f>
        <v>2.5304487179487181E-3</v>
      </c>
      <c r="I795" s="2">
        <f t="shared" si="49"/>
        <v>40565.625</v>
      </c>
      <c r="J795" s="3">
        <f t="shared" si="50"/>
        <v>40564.627530448721</v>
      </c>
      <c r="K795" t="b">
        <f t="shared" si="51"/>
        <v>1</v>
      </c>
      <c r="L795" cm="1">
        <f t="array" ref="L795">SUMPRODUCT((Tabla2[[#This Row],[P - Horas]]&lt;Tabla2[P - Horas])*1,(Tabla2[[#This Row],[Columna1]]=Tabla2[Columna1])*1)+1</f>
        <v>47</v>
      </c>
      <c r="N795">
        <f>_xlfn.RANK.EQ(Tabla2[[#This Row],[Columna1]],Tabla2[Columna1],1)</f>
        <v>774</v>
      </c>
      <c r="O795" s="3">
        <f>MAX(P794,Tabla2[[#This Row],[Columna1]])</f>
        <v>40574.602398717936</v>
      </c>
      <c r="P795" s="3">
        <f>O795+Tabla2[[#This Row],[P - Horas]]</f>
        <v>40574.604929166657</v>
      </c>
    </row>
    <row r="796" spans="1:16" x14ac:dyDescent="0.25">
      <c r="A796">
        <v>1000017401</v>
      </c>
      <c r="B796" s="2">
        <v>40564</v>
      </c>
      <c r="C796" s="2">
        <f t="shared" si="48"/>
        <v>40564.625</v>
      </c>
      <c r="D796">
        <v>175.6</v>
      </c>
      <c r="E796">
        <v>175.6</v>
      </c>
      <c r="F796" t="s">
        <v>5</v>
      </c>
      <c r="G796" t="s">
        <v>14</v>
      </c>
      <c r="H796" s="1" cm="1">
        <f t="array" ref="H796">_xlfn.IFS(F796="Figurado",E796/2600,F796="Mallas",E796/800,F796="Materia Prima",E796*0)/24</f>
        <v>2.8141025641025639E-3</v>
      </c>
      <c r="I796" s="2">
        <f t="shared" si="49"/>
        <v>40565.625</v>
      </c>
      <c r="J796" s="3">
        <f t="shared" si="50"/>
        <v>40564.627814102561</v>
      </c>
      <c r="K796" t="b">
        <f t="shared" si="51"/>
        <v>1</v>
      </c>
      <c r="L796" cm="1">
        <f t="array" ref="L796">SUMPRODUCT((Tabla2[[#This Row],[P - Horas]]&lt;Tabla2[P - Horas])*1,(Tabla2[[#This Row],[Columna1]]=Tabla2[Columna1])*1)+1</f>
        <v>46</v>
      </c>
      <c r="N796">
        <f>_xlfn.RANK.EQ(Tabla2[[#This Row],[Columna1]],Tabla2[Columna1],1)</f>
        <v>774</v>
      </c>
      <c r="O796" s="3">
        <f>MAX(P795,Tabla2[[#This Row],[Columna1]])</f>
        <v>40574.604929166657</v>
      </c>
      <c r="P796" s="3">
        <f>O796+Tabla2[[#This Row],[P - Horas]]</f>
        <v>40574.607743269218</v>
      </c>
    </row>
    <row r="797" spans="1:16" x14ac:dyDescent="0.25">
      <c r="A797">
        <v>1000017407</v>
      </c>
      <c r="B797" s="2">
        <v>40564</v>
      </c>
      <c r="C797" s="2">
        <f t="shared" si="48"/>
        <v>40564.625</v>
      </c>
      <c r="D797">
        <v>187.4</v>
      </c>
      <c r="E797">
        <v>187.4</v>
      </c>
      <c r="F797" t="s">
        <v>5</v>
      </c>
      <c r="G797" t="s">
        <v>14</v>
      </c>
      <c r="H797" s="1" cm="1">
        <f t="array" ref="H797">_xlfn.IFS(F797="Figurado",E797/2600,F797="Mallas",E797/800,F797="Materia Prima",E797*0)/24</f>
        <v>3.0032051282051285E-3</v>
      </c>
      <c r="I797" s="2">
        <f t="shared" si="49"/>
        <v>40565.625</v>
      </c>
      <c r="J797" s="3">
        <f t="shared" si="50"/>
        <v>40564.628003205129</v>
      </c>
      <c r="K797" t="b">
        <f t="shared" si="51"/>
        <v>1</v>
      </c>
      <c r="L797" cm="1">
        <f t="array" ref="L797">SUMPRODUCT((Tabla2[[#This Row],[P - Horas]]&lt;Tabla2[P - Horas])*1,(Tabla2[[#This Row],[Columna1]]=Tabla2[Columna1])*1)+1</f>
        <v>45</v>
      </c>
      <c r="N797">
        <f>_xlfn.RANK.EQ(Tabla2[[#This Row],[Columna1]],Tabla2[Columna1],1)</f>
        <v>774</v>
      </c>
      <c r="O797" s="3">
        <f>MAX(P796,Tabla2[[#This Row],[Columna1]])</f>
        <v>40574.607743269218</v>
      </c>
      <c r="P797" s="3">
        <f>O797+Tabla2[[#This Row],[P - Horas]]</f>
        <v>40574.610746474347</v>
      </c>
    </row>
    <row r="798" spans="1:16" x14ac:dyDescent="0.25">
      <c r="A798">
        <v>1000017417</v>
      </c>
      <c r="B798" s="2">
        <v>40564</v>
      </c>
      <c r="C798" s="2">
        <f t="shared" si="48"/>
        <v>40564.625</v>
      </c>
      <c r="D798">
        <v>203.4</v>
      </c>
      <c r="E798">
        <v>203.4</v>
      </c>
      <c r="F798" t="s">
        <v>5</v>
      </c>
      <c r="G798" t="s">
        <v>7</v>
      </c>
      <c r="H798" s="1" cm="1">
        <f t="array" ref="H798">_xlfn.IFS(F798="Figurado",E798/2600,F798="Mallas",E798/800,F798="Materia Prima",E798*0)/24</f>
        <v>3.2596153846153847E-3</v>
      </c>
      <c r="I798" s="2">
        <f t="shared" si="49"/>
        <v>40565.625</v>
      </c>
      <c r="J798" s="3">
        <f t="shared" si="50"/>
        <v>40564.628259615383</v>
      </c>
      <c r="K798" t="b">
        <f t="shared" si="51"/>
        <v>1</v>
      </c>
      <c r="L798" cm="1">
        <f t="array" ref="L798">SUMPRODUCT((Tabla2[[#This Row],[P - Horas]]&lt;Tabla2[P - Horas])*1,(Tabla2[[#This Row],[Columna1]]=Tabla2[Columna1])*1)+1</f>
        <v>44</v>
      </c>
      <c r="N798">
        <f>_xlfn.RANK.EQ(Tabla2[[#This Row],[Columna1]],Tabla2[Columna1],1)</f>
        <v>774</v>
      </c>
      <c r="O798" s="3">
        <f>MAX(P797,Tabla2[[#This Row],[Columna1]])</f>
        <v>40574.610746474347</v>
      </c>
      <c r="P798" s="3">
        <f>O798+Tabla2[[#This Row],[P - Horas]]</f>
        <v>40574.614006089731</v>
      </c>
    </row>
    <row r="799" spans="1:16" x14ac:dyDescent="0.25">
      <c r="A799">
        <v>1000017398</v>
      </c>
      <c r="B799" s="2">
        <v>40564</v>
      </c>
      <c r="C799" s="2">
        <f t="shared" si="48"/>
        <v>40564.625</v>
      </c>
      <c r="D799">
        <v>204</v>
      </c>
      <c r="E799">
        <v>204</v>
      </c>
      <c r="F799" t="s">
        <v>5</v>
      </c>
      <c r="G799" t="s">
        <v>14</v>
      </c>
      <c r="H799" s="1" cm="1">
        <f t="array" ref="H799">_xlfn.IFS(F799="Figurado",E799/2600,F799="Mallas",E799/800,F799="Materia Prima",E799*0)/24</f>
        <v>3.2692307692307691E-3</v>
      </c>
      <c r="I799" s="2">
        <f t="shared" si="49"/>
        <v>40565.625</v>
      </c>
      <c r="J799" s="3">
        <f t="shared" si="50"/>
        <v>40564.628269230772</v>
      </c>
      <c r="K799" t="b">
        <f t="shared" si="51"/>
        <v>1</v>
      </c>
      <c r="L799" cm="1">
        <f t="array" ref="L799">SUMPRODUCT((Tabla2[[#This Row],[P - Horas]]&lt;Tabla2[P - Horas])*1,(Tabla2[[#This Row],[Columna1]]=Tabla2[Columna1])*1)+1</f>
        <v>43</v>
      </c>
      <c r="N799">
        <f>_xlfn.RANK.EQ(Tabla2[[#This Row],[Columna1]],Tabla2[Columna1],1)</f>
        <v>774</v>
      </c>
      <c r="O799" s="3">
        <f>MAX(P798,Tabla2[[#This Row],[Columna1]])</f>
        <v>40574.614006089731</v>
      </c>
      <c r="P799" s="3">
        <f>O799+Tabla2[[#This Row],[P - Horas]]</f>
        <v>40574.617275320503</v>
      </c>
    </row>
    <row r="800" spans="1:16" x14ac:dyDescent="0.25">
      <c r="A800">
        <v>1000017404</v>
      </c>
      <c r="B800" s="2">
        <v>40564</v>
      </c>
      <c r="C800" s="2">
        <f t="shared" si="48"/>
        <v>40564.625</v>
      </c>
      <c r="D800">
        <v>207.8</v>
      </c>
      <c r="E800">
        <v>207.8</v>
      </c>
      <c r="F800" t="s">
        <v>5</v>
      </c>
      <c r="G800" t="s">
        <v>8</v>
      </c>
      <c r="H800" s="1" cm="1">
        <f t="array" ref="H800">_xlfn.IFS(F800="Figurado",E800/2600,F800="Mallas",E800/800,F800="Materia Prima",E800*0)/24</f>
        <v>3.3301282051282056E-3</v>
      </c>
      <c r="I800" s="2">
        <f t="shared" si="49"/>
        <v>40565.625</v>
      </c>
      <c r="J800" s="3">
        <f t="shared" si="50"/>
        <v>40564.628330128202</v>
      </c>
      <c r="K800" t="b">
        <f t="shared" si="51"/>
        <v>1</v>
      </c>
      <c r="L800" cm="1">
        <f t="array" ref="L800">SUMPRODUCT((Tabla2[[#This Row],[P - Horas]]&lt;Tabla2[P - Horas])*1,(Tabla2[[#This Row],[Columna1]]=Tabla2[Columna1])*1)+1</f>
        <v>42</v>
      </c>
      <c r="N800">
        <f>_xlfn.RANK.EQ(Tabla2[[#This Row],[Columna1]],Tabla2[Columna1],1)</f>
        <v>774</v>
      </c>
      <c r="O800" s="3">
        <f>MAX(P799,Tabla2[[#This Row],[Columna1]])</f>
        <v>40574.617275320503</v>
      </c>
      <c r="P800" s="3">
        <f>O800+Tabla2[[#This Row],[P - Horas]]</f>
        <v>40574.620605448705</v>
      </c>
    </row>
    <row r="801" spans="1:16" x14ac:dyDescent="0.25">
      <c r="A801">
        <v>1000017407</v>
      </c>
      <c r="B801" s="2">
        <v>40564</v>
      </c>
      <c r="C801" s="2">
        <f t="shared" si="48"/>
        <v>40564.625</v>
      </c>
      <c r="D801">
        <v>213.4</v>
      </c>
      <c r="E801">
        <v>213.4</v>
      </c>
      <c r="F801" t="s">
        <v>5</v>
      </c>
      <c r="G801" t="s">
        <v>6</v>
      </c>
      <c r="H801" s="1" cm="1">
        <f t="array" ref="H801">_xlfn.IFS(F801="Figurado",E801/2600,F801="Mallas",E801/800,F801="Materia Prima",E801*0)/24</f>
        <v>3.4198717948717948E-3</v>
      </c>
      <c r="I801" s="2">
        <f t="shared" si="49"/>
        <v>40565.625</v>
      </c>
      <c r="J801" s="3">
        <f t="shared" si="50"/>
        <v>40564.628419871791</v>
      </c>
      <c r="K801" t="b">
        <f t="shared" si="51"/>
        <v>1</v>
      </c>
      <c r="L801" cm="1">
        <f t="array" ref="L801">SUMPRODUCT((Tabla2[[#This Row],[P - Horas]]&lt;Tabla2[P - Horas])*1,(Tabla2[[#This Row],[Columna1]]=Tabla2[Columna1])*1)+1</f>
        <v>41</v>
      </c>
      <c r="N801">
        <f>_xlfn.RANK.EQ(Tabla2[[#This Row],[Columna1]],Tabla2[Columna1],1)</f>
        <v>774</v>
      </c>
      <c r="O801" s="3">
        <f>MAX(P800,Tabla2[[#This Row],[Columna1]])</f>
        <v>40574.620605448705</v>
      </c>
      <c r="P801" s="3">
        <f>O801+Tabla2[[#This Row],[P - Horas]]</f>
        <v>40574.624025320496</v>
      </c>
    </row>
    <row r="802" spans="1:16" x14ac:dyDescent="0.25">
      <c r="A802">
        <v>1000017419</v>
      </c>
      <c r="B802" s="2">
        <v>40564</v>
      </c>
      <c r="C802" s="2">
        <f t="shared" si="48"/>
        <v>40564.625</v>
      </c>
      <c r="D802">
        <v>282</v>
      </c>
      <c r="E802">
        <v>282</v>
      </c>
      <c r="F802" t="s">
        <v>5</v>
      </c>
      <c r="G802" t="s">
        <v>6</v>
      </c>
      <c r="H802" s="1" cm="1">
        <f t="array" ref="H802">_xlfn.IFS(F802="Figurado",E802/2600,F802="Mallas",E802/800,F802="Materia Prima",E802*0)/24</f>
        <v>4.5192307692307693E-3</v>
      </c>
      <c r="I802" s="2">
        <f t="shared" si="49"/>
        <v>40565.625</v>
      </c>
      <c r="J802" s="3">
        <f t="shared" si="50"/>
        <v>40564.629519230766</v>
      </c>
      <c r="K802" t="b">
        <f t="shared" si="51"/>
        <v>1</v>
      </c>
      <c r="L802" cm="1">
        <f t="array" ref="L802">SUMPRODUCT((Tabla2[[#This Row],[P - Horas]]&lt;Tabla2[P - Horas])*1,(Tabla2[[#This Row],[Columna1]]=Tabla2[Columna1])*1)+1</f>
        <v>40</v>
      </c>
      <c r="N802">
        <f>_xlfn.RANK.EQ(Tabla2[[#This Row],[Columna1]],Tabla2[Columna1],1)</f>
        <v>774</v>
      </c>
      <c r="O802" s="3">
        <f>MAX(P801,Tabla2[[#This Row],[Columna1]])</f>
        <v>40574.624025320496</v>
      </c>
      <c r="P802" s="3">
        <f>O802+Tabla2[[#This Row],[P - Horas]]</f>
        <v>40574.628544551262</v>
      </c>
    </row>
    <row r="803" spans="1:16" x14ac:dyDescent="0.25">
      <c r="A803">
        <v>1000017391</v>
      </c>
      <c r="B803" s="2">
        <v>40564</v>
      </c>
      <c r="C803" s="2">
        <f t="shared" si="48"/>
        <v>40564.625</v>
      </c>
      <c r="D803">
        <v>312</v>
      </c>
      <c r="E803">
        <v>312</v>
      </c>
      <c r="F803" t="s">
        <v>5</v>
      </c>
      <c r="G803" t="s">
        <v>14</v>
      </c>
      <c r="H803" s="1" cm="1">
        <f t="array" ref="H803">_xlfn.IFS(F803="Figurado",E803/2600,F803="Mallas",E803/800,F803="Materia Prima",E803*0)/24</f>
        <v>5.0000000000000001E-3</v>
      </c>
      <c r="I803" s="2">
        <f t="shared" si="49"/>
        <v>40565.625</v>
      </c>
      <c r="J803" s="3">
        <f t="shared" si="50"/>
        <v>40564.629999999997</v>
      </c>
      <c r="K803" t="b">
        <f t="shared" si="51"/>
        <v>1</v>
      </c>
      <c r="L803" cm="1">
        <f t="array" ref="L803">SUMPRODUCT((Tabla2[[#This Row],[P - Horas]]&lt;Tabla2[P - Horas])*1,(Tabla2[[#This Row],[Columna1]]=Tabla2[Columna1])*1)+1</f>
        <v>39</v>
      </c>
      <c r="N803">
        <f>_xlfn.RANK.EQ(Tabla2[[#This Row],[Columna1]],Tabla2[Columna1],1)</f>
        <v>774</v>
      </c>
      <c r="O803" s="3">
        <f>MAX(P802,Tabla2[[#This Row],[Columna1]])</f>
        <v>40574.628544551262</v>
      </c>
      <c r="P803" s="3">
        <f>O803+Tabla2[[#This Row],[P - Horas]]</f>
        <v>40574.63354455126</v>
      </c>
    </row>
    <row r="804" spans="1:16" x14ac:dyDescent="0.25">
      <c r="A804">
        <v>1000017384</v>
      </c>
      <c r="B804" s="2">
        <v>40564</v>
      </c>
      <c r="C804" s="2">
        <f t="shared" si="48"/>
        <v>40564.625</v>
      </c>
      <c r="D804">
        <v>339.7</v>
      </c>
      <c r="E804">
        <v>339.7</v>
      </c>
      <c r="F804" t="s">
        <v>5</v>
      </c>
      <c r="G804" t="s">
        <v>8</v>
      </c>
      <c r="H804" s="1" cm="1">
        <f t="array" ref="H804">_xlfn.IFS(F804="Figurado",E804/2600,F804="Mallas",E804/800,F804="Materia Prima",E804*0)/24</f>
        <v>5.4439102564102565E-3</v>
      </c>
      <c r="I804" s="2">
        <f t="shared" si="49"/>
        <v>40565.625</v>
      </c>
      <c r="J804" s="3">
        <f t="shared" si="50"/>
        <v>40564.630443910253</v>
      </c>
      <c r="K804" t="b">
        <f t="shared" si="51"/>
        <v>1</v>
      </c>
      <c r="L804" cm="1">
        <f t="array" ref="L804">SUMPRODUCT((Tabla2[[#This Row],[P - Horas]]&lt;Tabla2[P - Horas])*1,(Tabla2[[#This Row],[Columna1]]=Tabla2[Columna1])*1)+1</f>
        <v>38</v>
      </c>
      <c r="N804">
        <f>_xlfn.RANK.EQ(Tabla2[[#This Row],[Columna1]],Tabla2[Columna1],1)</f>
        <v>774</v>
      </c>
      <c r="O804" s="3">
        <f>MAX(P803,Tabla2[[#This Row],[Columna1]])</f>
        <v>40574.63354455126</v>
      </c>
      <c r="P804" s="3">
        <f>O804+Tabla2[[#This Row],[P - Horas]]</f>
        <v>40574.638988461513</v>
      </c>
    </row>
    <row r="805" spans="1:16" x14ac:dyDescent="0.25">
      <c r="A805">
        <v>1000017383</v>
      </c>
      <c r="B805" s="2">
        <v>40564</v>
      </c>
      <c r="C805" s="2">
        <f t="shared" si="48"/>
        <v>40564.625</v>
      </c>
      <c r="D805">
        <v>341</v>
      </c>
      <c r="E805">
        <v>341</v>
      </c>
      <c r="F805" t="s">
        <v>5</v>
      </c>
      <c r="G805" t="s">
        <v>14</v>
      </c>
      <c r="H805" s="1" cm="1">
        <f t="array" ref="H805">_xlfn.IFS(F805="Figurado",E805/2600,F805="Mallas",E805/800,F805="Materia Prima",E805*0)/24</f>
        <v>5.4647435897435892E-3</v>
      </c>
      <c r="I805" s="2">
        <f t="shared" si="49"/>
        <v>40565.625</v>
      </c>
      <c r="J805" s="3">
        <f t="shared" si="50"/>
        <v>40564.63046474359</v>
      </c>
      <c r="K805" t="b">
        <f t="shared" si="51"/>
        <v>1</v>
      </c>
      <c r="L805" cm="1">
        <f t="array" ref="L805">SUMPRODUCT((Tabla2[[#This Row],[P - Horas]]&lt;Tabla2[P - Horas])*1,(Tabla2[[#This Row],[Columna1]]=Tabla2[Columna1])*1)+1</f>
        <v>37</v>
      </c>
      <c r="N805">
        <f>_xlfn.RANK.EQ(Tabla2[[#This Row],[Columna1]],Tabla2[Columna1],1)</f>
        <v>774</v>
      </c>
      <c r="O805" s="3">
        <f>MAX(P804,Tabla2[[#This Row],[Columna1]])</f>
        <v>40574.638988461513</v>
      </c>
      <c r="P805" s="3">
        <f>O805+Tabla2[[#This Row],[P - Horas]]</f>
        <v>40574.644453205103</v>
      </c>
    </row>
    <row r="806" spans="1:16" x14ac:dyDescent="0.25">
      <c r="A806">
        <v>1000017406</v>
      </c>
      <c r="B806" s="2">
        <v>40564</v>
      </c>
      <c r="C806" s="2">
        <f t="shared" si="48"/>
        <v>40564.625</v>
      </c>
      <c r="D806">
        <v>433</v>
      </c>
      <c r="E806">
        <v>433</v>
      </c>
      <c r="F806" t="s">
        <v>5</v>
      </c>
      <c r="G806" t="s">
        <v>6</v>
      </c>
      <c r="H806" s="1" cm="1">
        <f t="array" ref="H806">_xlfn.IFS(F806="Figurado",E806/2600,F806="Mallas",E806/800,F806="Materia Prima",E806*0)/24</f>
        <v>6.939102564102565E-3</v>
      </c>
      <c r="I806" s="2">
        <f t="shared" si="49"/>
        <v>40565.625</v>
      </c>
      <c r="J806" s="3">
        <f t="shared" si="50"/>
        <v>40564.631939102561</v>
      </c>
      <c r="K806" t="b">
        <f t="shared" si="51"/>
        <v>1</v>
      </c>
      <c r="L806" cm="1">
        <f t="array" ref="L806">SUMPRODUCT((Tabla2[[#This Row],[P - Horas]]&lt;Tabla2[P - Horas])*1,(Tabla2[[#This Row],[Columna1]]=Tabla2[Columna1])*1)+1</f>
        <v>36</v>
      </c>
      <c r="N806">
        <f>_xlfn.RANK.EQ(Tabla2[[#This Row],[Columna1]],Tabla2[Columna1],1)</f>
        <v>774</v>
      </c>
      <c r="O806" s="3">
        <f>MAX(P805,Tabla2[[#This Row],[Columna1]])</f>
        <v>40574.644453205103</v>
      </c>
      <c r="P806" s="3">
        <f>O806+Tabla2[[#This Row],[P - Horas]]</f>
        <v>40574.651392307664</v>
      </c>
    </row>
    <row r="807" spans="1:16" x14ac:dyDescent="0.25">
      <c r="A807">
        <v>1000017406</v>
      </c>
      <c r="B807" s="2">
        <v>40564</v>
      </c>
      <c r="C807" s="2">
        <f t="shared" si="48"/>
        <v>40564.625</v>
      </c>
      <c r="D807">
        <v>448.8</v>
      </c>
      <c r="E807">
        <v>448.8</v>
      </c>
      <c r="F807" t="s">
        <v>5</v>
      </c>
      <c r="G807" t="s">
        <v>14</v>
      </c>
      <c r="H807" s="1" cm="1">
        <f t="array" ref="H807">_xlfn.IFS(F807="Figurado",E807/2600,F807="Mallas",E807/800,F807="Materia Prima",E807*0)/24</f>
        <v>7.1923076923076923E-3</v>
      </c>
      <c r="I807" s="2">
        <f t="shared" si="49"/>
        <v>40565.625</v>
      </c>
      <c r="J807" s="3">
        <f t="shared" si="50"/>
        <v>40564.63219230769</v>
      </c>
      <c r="K807" t="b">
        <f t="shared" si="51"/>
        <v>1</v>
      </c>
      <c r="L807" cm="1">
        <f t="array" ref="L807">SUMPRODUCT((Tabla2[[#This Row],[P - Horas]]&lt;Tabla2[P - Horas])*1,(Tabla2[[#This Row],[Columna1]]=Tabla2[Columna1])*1)+1</f>
        <v>35</v>
      </c>
      <c r="N807">
        <f>_xlfn.RANK.EQ(Tabla2[[#This Row],[Columna1]],Tabla2[Columna1],1)</f>
        <v>774</v>
      </c>
      <c r="O807" s="3">
        <f>MAX(P806,Tabla2[[#This Row],[Columna1]])</f>
        <v>40574.651392307664</v>
      </c>
      <c r="P807" s="3">
        <f>O807+Tabla2[[#This Row],[P - Horas]]</f>
        <v>40574.658584615354</v>
      </c>
    </row>
    <row r="808" spans="1:16" x14ac:dyDescent="0.25">
      <c r="A808">
        <v>1000017390</v>
      </c>
      <c r="B808" s="2">
        <v>40564</v>
      </c>
      <c r="C808" s="2">
        <f t="shared" si="48"/>
        <v>40564.625</v>
      </c>
      <c r="D808">
        <v>480.5</v>
      </c>
      <c r="E808">
        <v>480.5</v>
      </c>
      <c r="F808" t="s">
        <v>5</v>
      </c>
      <c r="G808" t="s">
        <v>6</v>
      </c>
      <c r="H808" s="1" cm="1">
        <f t="array" ref="H808">_xlfn.IFS(F808="Figurado",E808/2600,F808="Mallas",E808/800,F808="Materia Prima",E808*0)/24</f>
        <v>7.7003205128205127E-3</v>
      </c>
      <c r="I808" s="2">
        <f t="shared" si="49"/>
        <v>40565.625</v>
      </c>
      <c r="J808" s="3">
        <f t="shared" si="50"/>
        <v>40564.632700320515</v>
      </c>
      <c r="K808" t="b">
        <f t="shared" si="51"/>
        <v>1</v>
      </c>
      <c r="L808" cm="1">
        <f t="array" ref="L808">SUMPRODUCT((Tabla2[[#This Row],[P - Horas]]&lt;Tabla2[P - Horas])*1,(Tabla2[[#This Row],[Columna1]]=Tabla2[Columna1])*1)+1</f>
        <v>34</v>
      </c>
      <c r="N808">
        <f>_xlfn.RANK.EQ(Tabla2[[#This Row],[Columna1]],Tabla2[Columna1],1)</f>
        <v>774</v>
      </c>
      <c r="O808" s="3">
        <f>MAX(P807,Tabla2[[#This Row],[Columna1]])</f>
        <v>40574.658584615354</v>
      </c>
      <c r="P808" s="3">
        <f>O808+Tabla2[[#This Row],[P - Horas]]</f>
        <v>40574.666284935869</v>
      </c>
    </row>
    <row r="809" spans="1:16" x14ac:dyDescent="0.25">
      <c r="A809">
        <v>1000017391</v>
      </c>
      <c r="B809" s="2">
        <v>40564</v>
      </c>
      <c r="C809" s="2">
        <f t="shared" si="48"/>
        <v>40564.625</v>
      </c>
      <c r="D809">
        <v>488.6</v>
      </c>
      <c r="E809">
        <v>488.6</v>
      </c>
      <c r="F809" t="s">
        <v>5</v>
      </c>
      <c r="G809" t="s">
        <v>6</v>
      </c>
      <c r="H809" s="1" cm="1">
        <f t="array" ref="H809">_xlfn.IFS(F809="Figurado",E809/2600,F809="Mallas",E809/800,F809="Materia Prima",E809*0)/24</f>
        <v>7.8301282051282065E-3</v>
      </c>
      <c r="I809" s="2">
        <f t="shared" si="49"/>
        <v>40565.625</v>
      </c>
      <c r="J809" s="3">
        <f t="shared" si="50"/>
        <v>40564.632830128205</v>
      </c>
      <c r="K809" t="b">
        <f t="shared" si="51"/>
        <v>1</v>
      </c>
      <c r="L809" cm="1">
        <f t="array" ref="L809">SUMPRODUCT((Tabla2[[#This Row],[P - Horas]]&lt;Tabla2[P - Horas])*1,(Tabla2[[#This Row],[Columna1]]=Tabla2[Columna1])*1)+1</f>
        <v>33</v>
      </c>
      <c r="N809">
        <f>_xlfn.RANK.EQ(Tabla2[[#This Row],[Columna1]],Tabla2[Columna1],1)</f>
        <v>774</v>
      </c>
      <c r="O809" s="3">
        <f>MAX(P808,Tabla2[[#This Row],[Columna1]])</f>
        <v>40574.666284935869</v>
      </c>
      <c r="P809" s="3">
        <f>O809+Tabla2[[#This Row],[P - Horas]]</f>
        <v>40574.674115064074</v>
      </c>
    </row>
    <row r="810" spans="1:16" x14ac:dyDescent="0.25">
      <c r="A810">
        <v>1000017416</v>
      </c>
      <c r="B810" s="2">
        <v>40564</v>
      </c>
      <c r="C810" s="2">
        <f t="shared" si="48"/>
        <v>40564.625</v>
      </c>
      <c r="D810">
        <v>540</v>
      </c>
      <c r="E810">
        <v>540</v>
      </c>
      <c r="F810" t="s">
        <v>5</v>
      </c>
      <c r="G810" t="s">
        <v>13</v>
      </c>
      <c r="H810" s="1" cm="1">
        <f t="array" ref="H810">_xlfn.IFS(F810="Figurado",E810/2600,F810="Mallas",E810/800,F810="Materia Prima",E810*0)/24</f>
        <v>8.6538461538461543E-3</v>
      </c>
      <c r="I810" s="2">
        <f t="shared" si="49"/>
        <v>40565.625</v>
      </c>
      <c r="J810" s="3">
        <f t="shared" si="50"/>
        <v>40564.633653846155</v>
      </c>
      <c r="K810" t="b">
        <f t="shared" si="51"/>
        <v>1</v>
      </c>
      <c r="L810" cm="1">
        <f t="array" ref="L810">SUMPRODUCT((Tabla2[[#This Row],[P - Horas]]&lt;Tabla2[P - Horas])*1,(Tabla2[[#This Row],[Columna1]]=Tabla2[Columna1])*1)+1</f>
        <v>32</v>
      </c>
      <c r="N810">
        <f>_xlfn.RANK.EQ(Tabla2[[#This Row],[Columna1]],Tabla2[Columna1],1)</f>
        <v>774</v>
      </c>
      <c r="O810" s="3">
        <f>MAX(P809,Tabla2[[#This Row],[Columna1]])</f>
        <v>40574.674115064074</v>
      </c>
      <c r="P810" s="3">
        <f>O810+Tabla2[[#This Row],[P - Horas]]</f>
        <v>40574.682768910228</v>
      </c>
    </row>
    <row r="811" spans="1:16" x14ac:dyDescent="0.25">
      <c r="A811">
        <v>1000017401</v>
      </c>
      <c r="B811" s="2">
        <v>40564</v>
      </c>
      <c r="C811" s="2">
        <f t="shared" si="48"/>
        <v>40564.625</v>
      </c>
      <c r="D811">
        <v>590</v>
      </c>
      <c r="E811">
        <v>590</v>
      </c>
      <c r="F811" t="s">
        <v>5</v>
      </c>
      <c r="G811" t="s">
        <v>6</v>
      </c>
      <c r="H811" s="1" cm="1">
        <f t="array" ref="H811">_xlfn.IFS(F811="Figurado",E811/2600,F811="Mallas",E811/800,F811="Materia Prima",E811*0)/24</f>
        <v>9.4551282051282045E-3</v>
      </c>
      <c r="I811" s="2">
        <f t="shared" si="49"/>
        <v>40565.625</v>
      </c>
      <c r="J811" s="3">
        <f t="shared" si="50"/>
        <v>40564.634455128202</v>
      </c>
      <c r="K811" t="b">
        <f t="shared" si="51"/>
        <v>1</v>
      </c>
      <c r="L811" cm="1">
        <f t="array" ref="L811">SUMPRODUCT((Tabla2[[#This Row],[P - Horas]]&lt;Tabla2[P - Horas])*1,(Tabla2[[#This Row],[Columna1]]=Tabla2[Columna1])*1)+1</f>
        <v>31</v>
      </c>
      <c r="N811">
        <f>_xlfn.RANK.EQ(Tabla2[[#This Row],[Columna1]],Tabla2[Columna1],1)</f>
        <v>774</v>
      </c>
      <c r="O811" s="3">
        <f>MAX(P810,Tabla2[[#This Row],[Columna1]])</f>
        <v>40574.682768910228</v>
      </c>
      <c r="P811" s="3">
        <f>O811+Tabla2[[#This Row],[P - Horas]]</f>
        <v>40574.69222403843</v>
      </c>
    </row>
    <row r="812" spans="1:16" x14ac:dyDescent="0.25">
      <c r="A812">
        <v>1000017399</v>
      </c>
      <c r="B812" s="2">
        <v>40564</v>
      </c>
      <c r="C812" s="2">
        <f t="shared" si="48"/>
        <v>40564.625</v>
      </c>
      <c r="D812">
        <v>602</v>
      </c>
      <c r="E812">
        <v>602</v>
      </c>
      <c r="F812" t="s">
        <v>5</v>
      </c>
      <c r="G812" t="s">
        <v>9</v>
      </c>
      <c r="H812" s="1" cm="1">
        <f t="array" ref="H812">_xlfn.IFS(F812="Figurado",E812/2600,F812="Mallas",E812/800,F812="Materia Prima",E812*0)/24</f>
        <v>9.6474358974358975E-3</v>
      </c>
      <c r="I812" s="2">
        <f t="shared" si="49"/>
        <v>40565.625</v>
      </c>
      <c r="J812" s="3">
        <f t="shared" si="50"/>
        <v>40564.634647435894</v>
      </c>
      <c r="K812" t="b">
        <f t="shared" si="51"/>
        <v>1</v>
      </c>
      <c r="L812" cm="1">
        <f t="array" ref="L812">SUMPRODUCT((Tabla2[[#This Row],[P - Horas]]&lt;Tabla2[P - Horas])*1,(Tabla2[[#This Row],[Columna1]]=Tabla2[Columna1])*1)+1</f>
        <v>30</v>
      </c>
      <c r="N812">
        <f>_xlfn.RANK.EQ(Tabla2[[#This Row],[Columna1]],Tabla2[Columna1],1)</f>
        <v>774</v>
      </c>
      <c r="O812" s="3">
        <f>MAX(P811,Tabla2[[#This Row],[Columna1]])</f>
        <v>40574.69222403843</v>
      </c>
      <c r="P812" s="3">
        <f>O812+Tabla2[[#This Row],[P - Horas]]</f>
        <v>40574.701871474324</v>
      </c>
    </row>
    <row r="813" spans="1:16" x14ac:dyDescent="0.25">
      <c r="A813">
        <v>1000017401</v>
      </c>
      <c r="B813" s="2">
        <v>40564</v>
      </c>
      <c r="C813" s="2">
        <f t="shared" si="48"/>
        <v>40564.625</v>
      </c>
      <c r="D813">
        <v>640.20000000000005</v>
      </c>
      <c r="E813">
        <v>640.20000000000005</v>
      </c>
      <c r="F813" t="s">
        <v>5</v>
      </c>
      <c r="G813" t="s">
        <v>8</v>
      </c>
      <c r="H813" s="1" cm="1">
        <f t="array" ref="H813">_xlfn.IFS(F813="Figurado",E813/2600,F813="Mallas",E813/800,F813="Materia Prima",E813*0)/24</f>
        <v>1.0259615384615386E-2</v>
      </c>
      <c r="I813" s="2">
        <f t="shared" si="49"/>
        <v>40565.625</v>
      </c>
      <c r="J813" s="3">
        <f t="shared" si="50"/>
        <v>40564.635259615381</v>
      </c>
      <c r="K813" t="b">
        <f t="shared" si="51"/>
        <v>1</v>
      </c>
      <c r="L813" cm="1">
        <f t="array" ref="L813">SUMPRODUCT((Tabla2[[#This Row],[P - Horas]]&lt;Tabla2[P - Horas])*1,(Tabla2[[#This Row],[Columna1]]=Tabla2[Columna1])*1)+1</f>
        <v>29</v>
      </c>
      <c r="N813">
        <f>_xlfn.RANK.EQ(Tabla2[[#This Row],[Columna1]],Tabla2[Columna1],1)</f>
        <v>774</v>
      </c>
      <c r="O813" s="3">
        <f>MAX(P812,Tabla2[[#This Row],[Columna1]])</f>
        <v>40574.701871474324</v>
      </c>
      <c r="P813" s="3">
        <f>O813+Tabla2[[#This Row],[P - Horas]]</f>
        <v>40574.712131089706</v>
      </c>
    </row>
    <row r="814" spans="1:16" x14ac:dyDescent="0.25">
      <c r="A814">
        <v>1000017408</v>
      </c>
      <c r="B814" s="2">
        <v>40564</v>
      </c>
      <c r="C814" s="2">
        <f t="shared" si="48"/>
        <v>40564.625</v>
      </c>
      <c r="D814">
        <v>677.5</v>
      </c>
      <c r="E814">
        <v>677.5</v>
      </c>
      <c r="F814" t="s">
        <v>5</v>
      </c>
      <c r="G814" t="s">
        <v>8</v>
      </c>
      <c r="H814" s="1" cm="1">
        <f t="array" ref="H814">_xlfn.IFS(F814="Figurado",E814/2600,F814="Mallas",E814/800,F814="Materia Prima",E814*0)/24</f>
        <v>1.0857371794871796E-2</v>
      </c>
      <c r="I814" s="2">
        <f t="shared" si="49"/>
        <v>40565.625</v>
      </c>
      <c r="J814" s="3">
        <f t="shared" si="50"/>
        <v>40564.635857371795</v>
      </c>
      <c r="K814" t="b">
        <f t="shared" si="51"/>
        <v>1</v>
      </c>
      <c r="L814" cm="1">
        <f t="array" ref="L814">SUMPRODUCT((Tabla2[[#This Row],[P - Horas]]&lt;Tabla2[P - Horas])*1,(Tabla2[[#This Row],[Columna1]]=Tabla2[Columna1])*1)+1</f>
        <v>28</v>
      </c>
      <c r="N814">
        <f>_xlfn.RANK.EQ(Tabla2[[#This Row],[Columna1]],Tabla2[Columna1],1)</f>
        <v>774</v>
      </c>
      <c r="O814" s="3">
        <f>MAX(P813,Tabla2[[#This Row],[Columna1]])</f>
        <v>40574.712131089706</v>
      </c>
      <c r="P814" s="3">
        <f>O814+Tabla2[[#This Row],[P - Horas]]</f>
        <v>40574.722988461501</v>
      </c>
    </row>
    <row r="815" spans="1:16" x14ac:dyDescent="0.25">
      <c r="A815">
        <v>1000017385</v>
      </c>
      <c r="B815" s="2">
        <v>40564</v>
      </c>
      <c r="C815" s="2">
        <f t="shared" si="48"/>
        <v>40564.625</v>
      </c>
      <c r="D815">
        <v>694.7</v>
      </c>
      <c r="E815">
        <v>694.7</v>
      </c>
      <c r="F815" t="s">
        <v>5</v>
      </c>
      <c r="G815" t="s">
        <v>6</v>
      </c>
      <c r="H815" s="1" cm="1">
        <f t="array" ref="H815">_xlfn.IFS(F815="Figurado",E815/2600,F815="Mallas",E815/800,F815="Materia Prima",E815*0)/24</f>
        <v>1.1133012820512822E-2</v>
      </c>
      <c r="I815" s="2">
        <f t="shared" si="49"/>
        <v>40565.625</v>
      </c>
      <c r="J815" s="3">
        <f t="shared" si="50"/>
        <v>40564.63613301282</v>
      </c>
      <c r="K815" t="b">
        <f t="shared" si="51"/>
        <v>1</v>
      </c>
      <c r="L815" cm="1">
        <f t="array" ref="L815">SUMPRODUCT((Tabla2[[#This Row],[P - Horas]]&lt;Tabla2[P - Horas])*1,(Tabla2[[#This Row],[Columna1]]=Tabla2[Columna1])*1)+1</f>
        <v>27</v>
      </c>
      <c r="N815">
        <f>_xlfn.RANK.EQ(Tabla2[[#This Row],[Columna1]],Tabla2[Columna1],1)</f>
        <v>774</v>
      </c>
      <c r="O815" s="3">
        <f>MAX(P814,Tabla2[[#This Row],[Columna1]])</f>
        <v>40574.722988461501</v>
      </c>
      <c r="P815" s="3">
        <f>O815+Tabla2[[#This Row],[P - Horas]]</f>
        <v>40574.734121474321</v>
      </c>
    </row>
    <row r="816" spans="1:16" x14ac:dyDescent="0.25">
      <c r="A816">
        <v>1000017408</v>
      </c>
      <c r="B816" s="2">
        <v>40564</v>
      </c>
      <c r="C816" s="2">
        <f t="shared" si="48"/>
        <v>40564.625</v>
      </c>
      <c r="D816">
        <v>745.1</v>
      </c>
      <c r="E816">
        <v>745.1</v>
      </c>
      <c r="F816" t="s">
        <v>5</v>
      </c>
      <c r="G816" t="s">
        <v>6</v>
      </c>
      <c r="H816" s="1" cm="1">
        <f t="array" ref="H816">_xlfn.IFS(F816="Figurado",E816/2600,F816="Mallas",E816/800,F816="Materia Prima",E816*0)/24</f>
        <v>1.1940705128205128E-2</v>
      </c>
      <c r="I816" s="2">
        <f t="shared" si="49"/>
        <v>40565.625</v>
      </c>
      <c r="J816" s="3">
        <f t="shared" si="50"/>
        <v>40564.636940705132</v>
      </c>
      <c r="K816" t="b">
        <f t="shared" si="51"/>
        <v>1</v>
      </c>
      <c r="L816" cm="1">
        <f t="array" ref="L816">SUMPRODUCT((Tabla2[[#This Row],[P - Horas]]&lt;Tabla2[P - Horas])*1,(Tabla2[[#This Row],[Columna1]]=Tabla2[Columna1])*1)+1</f>
        <v>26</v>
      </c>
      <c r="N816">
        <f>_xlfn.RANK.EQ(Tabla2[[#This Row],[Columna1]],Tabla2[Columna1],1)</f>
        <v>774</v>
      </c>
      <c r="O816" s="3">
        <f>MAX(P815,Tabla2[[#This Row],[Columna1]])</f>
        <v>40574.734121474321</v>
      </c>
      <c r="P816" s="3">
        <f>O816+Tabla2[[#This Row],[P - Horas]]</f>
        <v>40574.746062179453</v>
      </c>
    </row>
    <row r="817" spans="1:16" x14ac:dyDescent="0.25">
      <c r="A817">
        <v>1000017416</v>
      </c>
      <c r="B817" s="2">
        <v>40564</v>
      </c>
      <c r="C817" s="2">
        <f t="shared" si="48"/>
        <v>40564.625</v>
      </c>
      <c r="D817">
        <v>775.6</v>
      </c>
      <c r="E817">
        <v>775.6</v>
      </c>
      <c r="F817" t="s">
        <v>5</v>
      </c>
      <c r="G817" t="s">
        <v>6</v>
      </c>
      <c r="H817" s="1" cm="1">
        <f t="array" ref="H817">_xlfn.IFS(F817="Figurado",E817/2600,F817="Mallas",E817/800,F817="Materia Prima",E817*0)/24</f>
        <v>1.242948717948718E-2</v>
      </c>
      <c r="I817" s="2">
        <f t="shared" si="49"/>
        <v>40565.625</v>
      </c>
      <c r="J817" s="3">
        <f t="shared" si="50"/>
        <v>40564.637429487178</v>
      </c>
      <c r="K817" t="b">
        <f t="shared" si="51"/>
        <v>1</v>
      </c>
      <c r="L817" cm="1">
        <f t="array" ref="L817">SUMPRODUCT((Tabla2[[#This Row],[P - Horas]]&lt;Tabla2[P - Horas])*1,(Tabla2[[#This Row],[Columna1]]=Tabla2[Columna1])*1)+1</f>
        <v>25</v>
      </c>
      <c r="N817">
        <f>_xlfn.RANK.EQ(Tabla2[[#This Row],[Columna1]],Tabla2[Columna1],1)</f>
        <v>774</v>
      </c>
      <c r="O817" s="3">
        <f>MAX(P816,Tabla2[[#This Row],[Columna1]])</f>
        <v>40574.746062179453</v>
      </c>
      <c r="P817" s="3">
        <f>O817+Tabla2[[#This Row],[P - Horas]]</f>
        <v>40574.758491666631</v>
      </c>
    </row>
    <row r="818" spans="1:16" x14ac:dyDescent="0.25">
      <c r="A818">
        <v>1000017402</v>
      </c>
      <c r="B818" s="2">
        <v>40564</v>
      </c>
      <c r="C818" s="2">
        <f t="shared" si="48"/>
        <v>40564.625</v>
      </c>
      <c r="D818">
        <v>777.1</v>
      </c>
      <c r="E818">
        <v>777.1</v>
      </c>
      <c r="F818" t="s">
        <v>5</v>
      </c>
      <c r="G818" t="s">
        <v>6</v>
      </c>
      <c r="H818" s="1" cm="1">
        <f t="array" ref="H818">_xlfn.IFS(F818="Figurado",E818/2600,F818="Mallas",E818/800,F818="Materia Prima",E818*0)/24</f>
        <v>1.2453525641025642E-2</v>
      </c>
      <c r="I818" s="2">
        <f t="shared" si="49"/>
        <v>40565.625</v>
      </c>
      <c r="J818" s="3">
        <f t="shared" si="50"/>
        <v>40564.63745352564</v>
      </c>
      <c r="K818" t="b">
        <f t="shared" si="51"/>
        <v>1</v>
      </c>
      <c r="L818" cm="1">
        <f t="array" ref="L818">SUMPRODUCT((Tabla2[[#This Row],[P - Horas]]&lt;Tabla2[P - Horas])*1,(Tabla2[[#This Row],[Columna1]]=Tabla2[Columna1])*1)+1</f>
        <v>24</v>
      </c>
      <c r="N818">
        <f>_xlfn.RANK.EQ(Tabla2[[#This Row],[Columna1]],Tabla2[Columna1],1)</f>
        <v>774</v>
      </c>
      <c r="O818" s="3">
        <f>MAX(P817,Tabla2[[#This Row],[Columna1]])</f>
        <v>40574.758491666631</v>
      </c>
      <c r="P818" s="3">
        <f>O818+Tabla2[[#This Row],[P - Horas]]</f>
        <v>40574.770945192271</v>
      </c>
    </row>
    <row r="819" spans="1:16" x14ac:dyDescent="0.25">
      <c r="A819">
        <v>1000017399</v>
      </c>
      <c r="B819" s="2">
        <v>40564</v>
      </c>
      <c r="C819" s="2">
        <f t="shared" si="48"/>
        <v>40564.625</v>
      </c>
      <c r="D819">
        <v>825.6</v>
      </c>
      <c r="E819">
        <v>825.6</v>
      </c>
      <c r="F819" t="s">
        <v>5</v>
      </c>
      <c r="G819" t="s">
        <v>8</v>
      </c>
      <c r="H819" s="1" cm="1">
        <f t="array" ref="H819">_xlfn.IFS(F819="Figurado",E819/2600,F819="Mallas",E819/800,F819="Materia Prima",E819*0)/24</f>
        <v>1.3230769230769232E-2</v>
      </c>
      <c r="I819" s="2">
        <f t="shared" si="49"/>
        <v>40565.625</v>
      </c>
      <c r="J819" s="3">
        <f t="shared" si="50"/>
        <v>40564.638230769233</v>
      </c>
      <c r="K819" t="b">
        <f t="shared" si="51"/>
        <v>1</v>
      </c>
      <c r="L819" cm="1">
        <f t="array" ref="L819">SUMPRODUCT((Tabla2[[#This Row],[P - Horas]]&lt;Tabla2[P - Horas])*1,(Tabla2[[#This Row],[Columna1]]=Tabla2[Columna1])*1)+1</f>
        <v>23</v>
      </c>
      <c r="N819">
        <f>_xlfn.RANK.EQ(Tabla2[[#This Row],[Columna1]],Tabla2[Columna1],1)</f>
        <v>774</v>
      </c>
      <c r="O819" s="3">
        <f>MAX(P818,Tabla2[[#This Row],[Columna1]])</f>
        <v>40574.770945192271</v>
      </c>
      <c r="P819" s="3">
        <f>O819+Tabla2[[#This Row],[P - Horas]]</f>
        <v>40574.784175961504</v>
      </c>
    </row>
    <row r="820" spans="1:16" x14ac:dyDescent="0.25">
      <c r="A820">
        <v>1000017385</v>
      </c>
      <c r="B820" s="2">
        <v>40564</v>
      </c>
      <c r="C820" s="2">
        <f t="shared" si="48"/>
        <v>40564.625</v>
      </c>
      <c r="D820">
        <v>895</v>
      </c>
      <c r="E820">
        <v>895</v>
      </c>
      <c r="F820" t="s">
        <v>5</v>
      </c>
      <c r="G820" t="s">
        <v>8</v>
      </c>
      <c r="H820" s="1" cm="1">
        <f t="array" ref="H820">_xlfn.IFS(F820="Figurado",E820/2600,F820="Mallas",E820/800,F820="Materia Prima",E820*0)/24</f>
        <v>1.4342948717948717E-2</v>
      </c>
      <c r="I820" s="2">
        <f t="shared" si="49"/>
        <v>40565.625</v>
      </c>
      <c r="J820" s="3">
        <f t="shared" si="50"/>
        <v>40564.639342948714</v>
      </c>
      <c r="K820" t="b">
        <f t="shared" si="51"/>
        <v>1</v>
      </c>
      <c r="L820" cm="1">
        <f t="array" ref="L820">SUMPRODUCT((Tabla2[[#This Row],[P - Horas]]&lt;Tabla2[P - Horas])*1,(Tabla2[[#This Row],[Columna1]]=Tabla2[Columna1])*1)+1</f>
        <v>22</v>
      </c>
      <c r="N820">
        <f>_xlfn.RANK.EQ(Tabla2[[#This Row],[Columna1]],Tabla2[Columna1],1)</f>
        <v>774</v>
      </c>
      <c r="O820" s="3">
        <f>MAX(P819,Tabla2[[#This Row],[Columna1]])</f>
        <v>40574.784175961504</v>
      </c>
      <c r="P820" s="3">
        <f>O820+Tabla2[[#This Row],[P - Horas]]</f>
        <v>40574.798518910218</v>
      </c>
    </row>
    <row r="821" spans="1:16" x14ac:dyDescent="0.25">
      <c r="A821">
        <v>1000017408</v>
      </c>
      <c r="B821" s="2">
        <v>40564</v>
      </c>
      <c r="C821" s="2">
        <f t="shared" si="48"/>
        <v>40564.625</v>
      </c>
      <c r="D821">
        <v>953.4</v>
      </c>
      <c r="E821">
        <v>953.4</v>
      </c>
      <c r="F821" t="s">
        <v>5</v>
      </c>
      <c r="G821" t="s">
        <v>14</v>
      </c>
      <c r="H821" s="1" cm="1">
        <f t="array" ref="H821">_xlfn.IFS(F821="Figurado",E821/2600,F821="Mallas",E821/800,F821="Materia Prima",E821*0)/24</f>
        <v>1.5278846153846155E-2</v>
      </c>
      <c r="I821" s="2">
        <f t="shared" si="49"/>
        <v>40565.625</v>
      </c>
      <c r="J821" s="3">
        <f t="shared" si="50"/>
        <v>40564.640278846156</v>
      </c>
      <c r="K821" t="b">
        <f t="shared" si="51"/>
        <v>1</v>
      </c>
      <c r="L821" cm="1">
        <f t="array" ref="L821">SUMPRODUCT((Tabla2[[#This Row],[P - Horas]]&lt;Tabla2[P - Horas])*1,(Tabla2[[#This Row],[Columna1]]=Tabla2[Columna1])*1)+1</f>
        <v>21</v>
      </c>
      <c r="N821">
        <f>_xlfn.RANK.EQ(Tabla2[[#This Row],[Columna1]],Tabla2[Columna1],1)</f>
        <v>774</v>
      </c>
      <c r="O821" s="3">
        <f>MAX(P820,Tabla2[[#This Row],[Columna1]])</f>
        <v>40574.798518910218</v>
      </c>
      <c r="P821" s="3">
        <f>O821+Tabla2[[#This Row],[P - Horas]]</f>
        <v>40574.813797756375</v>
      </c>
    </row>
    <row r="822" spans="1:16" x14ac:dyDescent="0.25">
      <c r="A822">
        <v>1000017396</v>
      </c>
      <c r="B822" s="2">
        <v>40564</v>
      </c>
      <c r="C822" s="2">
        <f t="shared" si="48"/>
        <v>40564.625</v>
      </c>
      <c r="D822">
        <v>1076</v>
      </c>
      <c r="E822">
        <v>1076</v>
      </c>
      <c r="F822" t="s">
        <v>5</v>
      </c>
      <c r="G822" t="s">
        <v>14</v>
      </c>
      <c r="H822" s="1" cm="1">
        <f t="array" ref="H822">_xlfn.IFS(F822="Figurado",E822/2600,F822="Mallas",E822/800,F822="Materia Prima",E822*0)/24</f>
        <v>1.7243589743589745E-2</v>
      </c>
      <c r="I822" s="2">
        <f t="shared" si="49"/>
        <v>40565.625</v>
      </c>
      <c r="J822" s="3">
        <f t="shared" si="50"/>
        <v>40564.64224358974</v>
      </c>
      <c r="K822" t="b">
        <f t="shared" si="51"/>
        <v>1</v>
      </c>
      <c r="L822" cm="1">
        <f t="array" ref="L822">SUMPRODUCT((Tabla2[[#This Row],[P - Horas]]&lt;Tabla2[P - Horas])*1,(Tabla2[[#This Row],[Columna1]]=Tabla2[Columna1])*1)+1</f>
        <v>20</v>
      </c>
      <c r="N822">
        <f>_xlfn.RANK.EQ(Tabla2[[#This Row],[Columna1]],Tabla2[Columna1],1)</f>
        <v>774</v>
      </c>
      <c r="O822" s="3">
        <f>MAX(P821,Tabla2[[#This Row],[Columna1]])</f>
        <v>40574.813797756375</v>
      </c>
      <c r="P822" s="3">
        <f>O822+Tabla2[[#This Row],[P - Horas]]</f>
        <v>40574.831041346115</v>
      </c>
    </row>
    <row r="823" spans="1:16" x14ac:dyDescent="0.25">
      <c r="A823">
        <v>1000017397</v>
      </c>
      <c r="B823" s="2">
        <v>40564</v>
      </c>
      <c r="C823" s="2">
        <f t="shared" si="48"/>
        <v>40564.625</v>
      </c>
      <c r="D823">
        <v>1238.4000000000001</v>
      </c>
      <c r="E823">
        <v>1238.4000000000001</v>
      </c>
      <c r="F823" t="s">
        <v>5</v>
      </c>
      <c r="G823" t="s">
        <v>14</v>
      </c>
      <c r="H823" s="1" cm="1">
        <f t="array" ref="H823">_xlfn.IFS(F823="Figurado",E823/2600,F823="Mallas",E823/800,F823="Materia Prima",E823*0)/24</f>
        <v>1.9846153846153847E-2</v>
      </c>
      <c r="I823" s="2">
        <f t="shared" si="49"/>
        <v>40565.625</v>
      </c>
      <c r="J823" s="3">
        <f t="shared" si="50"/>
        <v>40564.644846153846</v>
      </c>
      <c r="K823" t="b">
        <f t="shared" si="51"/>
        <v>1</v>
      </c>
      <c r="L823" cm="1">
        <f t="array" ref="L823">SUMPRODUCT((Tabla2[[#This Row],[P - Horas]]&lt;Tabla2[P - Horas])*1,(Tabla2[[#This Row],[Columna1]]=Tabla2[Columna1])*1)+1</f>
        <v>19</v>
      </c>
      <c r="N823">
        <f>_xlfn.RANK.EQ(Tabla2[[#This Row],[Columna1]],Tabla2[Columna1],1)</f>
        <v>774</v>
      </c>
      <c r="O823" s="3">
        <f>MAX(P822,Tabla2[[#This Row],[Columna1]])</f>
        <v>40574.831041346115</v>
      </c>
      <c r="P823" s="3">
        <f>O823+Tabla2[[#This Row],[P - Horas]]</f>
        <v>40574.850887499961</v>
      </c>
    </row>
    <row r="824" spans="1:16" x14ac:dyDescent="0.25">
      <c r="A824">
        <v>1000017390</v>
      </c>
      <c r="B824" s="2">
        <v>40564</v>
      </c>
      <c r="C824" s="2">
        <f t="shared" si="48"/>
        <v>40564.625</v>
      </c>
      <c r="D824">
        <v>1386</v>
      </c>
      <c r="E824">
        <v>1386</v>
      </c>
      <c r="F824" t="s">
        <v>5</v>
      </c>
      <c r="G824" t="s">
        <v>7</v>
      </c>
      <c r="H824" s="1" cm="1">
        <f t="array" ref="H824">_xlfn.IFS(F824="Figurado",E824/2600,F824="Mallas",E824/800,F824="Materia Prima",E824*0)/24</f>
        <v>2.2211538461538463E-2</v>
      </c>
      <c r="I824" s="2">
        <f t="shared" si="49"/>
        <v>40565.625</v>
      </c>
      <c r="J824" s="3">
        <f t="shared" si="50"/>
        <v>40564.64721153846</v>
      </c>
      <c r="K824" t="b">
        <f t="shared" si="51"/>
        <v>1</v>
      </c>
      <c r="L824" cm="1">
        <f t="array" ref="L824">SUMPRODUCT((Tabla2[[#This Row],[P - Horas]]&lt;Tabla2[P - Horas])*1,(Tabla2[[#This Row],[Columna1]]=Tabla2[Columna1])*1)+1</f>
        <v>18</v>
      </c>
      <c r="N824">
        <f>_xlfn.RANK.EQ(Tabla2[[#This Row],[Columna1]],Tabla2[Columna1],1)</f>
        <v>774</v>
      </c>
      <c r="O824" s="3">
        <f>MAX(P823,Tabla2[[#This Row],[Columna1]])</f>
        <v>40574.850887499961</v>
      </c>
      <c r="P824" s="3">
        <f>O824+Tabla2[[#This Row],[P - Horas]]</f>
        <v>40574.873099038421</v>
      </c>
    </row>
    <row r="825" spans="1:16" x14ac:dyDescent="0.25">
      <c r="A825">
        <v>1000017404</v>
      </c>
      <c r="B825" s="2">
        <v>40564</v>
      </c>
      <c r="C825" s="2">
        <f t="shared" si="48"/>
        <v>40564.625</v>
      </c>
      <c r="D825">
        <v>1608.3</v>
      </c>
      <c r="E825">
        <v>1608.3</v>
      </c>
      <c r="F825" t="s">
        <v>5</v>
      </c>
      <c r="G825" t="s">
        <v>6</v>
      </c>
      <c r="H825" s="1" cm="1">
        <f t="array" ref="H825">_xlfn.IFS(F825="Figurado",E825/2600,F825="Mallas",E825/800,F825="Materia Prima",E825*0)/24</f>
        <v>2.5774038461538459E-2</v>
      </c>
      <c r="I825" s="2">
        <f t="shared" si="49"/>
        <v>40565.625</v>
      </c>
      <c r="J825" s="3">
        <f t="shared" si="50"/>
        <v>40564.650774038462</v>
      </c>
      <c r="K825" t="b">
        <f t="shared" si="51"/>
        <v>1</v>
      </c>
      <c r="L825" cm="1">
        <f t="array" ref="L825">SUMPRODUCT((Tabla2[[#This Row],[P - Horas]]&lt;Tabla2[P - Horas])*1,(Tabla2[[#This Row],[Columna1]]=Tabla2[Columna1])*1)+1</f>
        <v>17</v>
      </c>
      <c r="N825">
        <f>_xlfn.RANK.EQ(Tabla2[[#This Row],[Columna1]],Tabla2[Columna1],1)</f>
        <v>774</v>
      </c>
      <c r="O825" s="3">
        <f>MAX(P824,Tabla2[[#This Row],[Columna1]])</f>
        <v>40574.873099038421</v>
      </c>
      <c r="P825" s="3">
        <f>O825+Tabla2[[#This Row],[P - Horas]]</f>
        <v>40574.898873076883</v>
      </c>
    </row>
    <row r="826" spans="1:16" x14ac:dyDescent="0.25">
      <c r="A826">
        <v>1000017402</v>
      </c>
      <c r="B826" s="2">
        <v>40564</v>
      </c>
      <c r="C826" s="2">
        <f t="shared" si="48"/>
        <v>40564.625</v>
      </c>
      <c r="D826">
        <v>1763.8</v>
      </c>
      <c r="E826">
        <v>1763.8</v>
      </c>
      <c r="F826" t="s">
        <v>5</v>
      </c>
      <c r="G826" t="s">
        <v>14</v>
      </c>
      <c r="H826" s="1" cm="1">
        <f t="array" ref="H826">_xlfn.IFS(F826="Figurado",E826/2600,F826="Mallas",E826/800,F826="Materia Prima",E826*0)/24</f>
        <v>2.8266025641025639E-2</v>
      </c>
      <c r="I826" s="2">
        <f t="shared" si="49"/>
        <v>40565.625</v>
      </c>
      <c r="J826" s="3">
        <f t="shared" si="50"/>
        <v>40564.653266025642</v>
      </c>
      <c r="K826" t="b">
        <f t="shared" si="51"/>
        <v>1</v>
      </c>
      <c r="L826" cm="1">
        <f t="array" ref="L826">SUMPRODUCT((Tabla2[[#This Row],[P - Horas]]&lt;Tabla2[P - Horas])*1,(Tabla2[[#This Row],[Columna1]]=Tabla2[Columna1])*1)+1</f>
        <v>16</v>
      </c>
      <c r="N826">
        <f>_xlfn.RANK.EQ(Tabla2[[#This Row],[Columna1]],Tabla2[Columna1],1)</f>
        <v>774</v>
      </c>
      <c r="O826" s="3">
        <f>MAX(P825,Tabla2[[#This Row],[Columna1]])</f>
        <v>40574.898873076883</v>
      </c>
      <c r="P826" s="3">
        <f>O826+Tabla2[[#This Row],[P - Horas]]</f>
        <v>40574.927139102525</v>
      </c>
    </row>
    <row r="827" spans="1:16" x14ac:dyDescent="0.25">
      <c r="A827">
        <v>1000017390</v>
      </c>
      <c r="B827" s="2">
        <v>40564</v>
      </c>
      <c r="C827" s="2">
        <f t="shared" si="48"/>
        <v>40564.625</v>
      </c>
      <c r="D827">
        <v>1885</v>
      </c>
      <c r="E827">
        <v>1885</v>
      </c>
      <c r="F827" t="s">
        <v>5</v>
      </c>
      <c r="G827" t="s">
        <v>8</v>
      </c>
      <c r="H827" s="1" cm="1">
        <f t="array" ref="H827">_xlfn.IFS(F827="Figurado",E827/2600,F827="Mallas",E827/800,F827="Materia Prima",E827*0)/24</f>
        <v>3.0208333333333334E-2</v>
      </c>
      <c r="I827" s="2">
        <f t="shared" si="49"/>
        <v>40565.625</v>
      </c>
      <c r="J827" s="3">
        <f t="shared" si="50"/>
        <v>40564.65520833333</v>
      </c>
      <c r="K827" t="b">
        <f t="shared" si="51"/>
        <v>1</v>
      </c>
      <c r="L827" cm="1">
        <f t="array" ref="L827">SUMPRODUCT((Tabla2[[#This Row],[P - Horas]]&lt;Tabla2[P - Horas])*1,(Tabla2[[#This Row],[Columna1]]=Tabla2[Columna1])*1)+1</f>
        <v>15</v>
      </c>
      <c r="N827">
        <f>_xlfn.RANK.EQ(Tabla2[[#This Row],[Columna1]],Tabla2[Columna1],1)</f>
        <v>774</v>
      </c>
      <c r="O827" s="3">
        <f>MAX(P826,Tabla2[[#This Row],[Columna1]])</f>
        <v>40574.927139102525</v>
      </c>
      <c r="P827" s="3">
        <f>O827+Tabla2[[#This Row],[P - Horas]]</f>
        <v>40574.957347435855</v>
      </c>
    </row>
    <row r="828" spans="1:16" x14ac:dyDescent="0.25">
      <c r="A828">
        <v>1000017384</v>
      </c>
      <c r="B828" s="2">
        <v>40564</v>
      </c>
      <c r="C828" s="2">
        <f t="shared" si="48"/>
        <v>40564.625</v>
      </c>
      <c r="D828">
        <v>1891.7</v>
      </c>
      <c r="E828">
        <v>1891.7</v>
      </c>
      <c r="F828" t="s">
        <v>5</v>
      </c>
      <c r="G828" t="s">
        <v>6</v>
      </c>
      <c r="H828" s="1" cm="1">
        <f t="array" ref="H828">_xlfn.IFS(F828="Figurado",E828/2600,F828="Mallas",E828/800,F828="Materia Prima",E828*0)/24</f>
        <v>3.0315705128205129E-2</v>
      </c>
      <c r="I828" s="2">
        <f t="shared" si="49"/>
        <v>40565.625</v>
      </c>
      <c r="J828" s="3">
        <f t="shared" si="50"/>
        <v>40564.655315705131</v>
      </c>
      <c r="K828" t="b">
        <f t="shared" si="51"/>
        <v>1</v>
      </c>
      <c r="L828" cm="1">
        <f t="array" ref="L828">SUMPRODUCT((Tabla2[[#This Row],[P - Horas]]&lt;Tabla2[P - Horas])*1,(Tabla2[[#This Row],[Columna1]]=Tabla2[Columna1])*1)+1</f>
        <v>14</v>
      </c>
      <c r="N828">
        <f>_xlfn.RANK.EQ(Tabla2[[#This Row],[Columna1]],Tabla2[Columna1],1)</f>
        <v>774</v>
      </c>
      <c r="O828" s="3">
        <f>MAX(P827,Tabla2[[#This Row],[Columna1]])</f>
        <v>40574.957347435855</v>
      </c>
      <c r="P828" s="3">
        <f>O828+Tabla2[[#This Row],[P - Horas]]</f>
        <v>40574.987663140986</v>
      </c>
    </row>
    <row r="829" spans="1:16" x14ac:dyDescent="0.25">
      <c r="A829">
        <v>1000017403</v>
      </c>
      <c r="B829" s="2">
        <v>40564</v>
      </c>
      <c r="C829" s="2">
        <f t="shared" si="48"/>
        <v>40564.625</v>
      </c>
      <c r="D829">
        <v>2042</v>
      </c>
      <c r="E829">
        <v>2042</v>
      </c>
      <c r="F829" t="s">
        <v>5</v>
      </c>
      <c r="G829" t="s">
        <v>6</v>
      </c>
      <c r="H829" s="1" cm="1">
        <f t="array" ref="H829">_xlfn.IFS(F829="Figurado",E829/2600,F829="Mallas",E829/800,F829="Materia Prima",E829*0)/24</f>
        <v>3.2724358974358971E-2</v>
      </c>
      <c r="I829" s="2">
        <f t="shared" si="49"/>
        <v>40565.625</v>
      </c>
      <c r="J829" s="3">
        <f t="shared" si="50"/>
        <v>40564.657724358971</v>
      </c>
      <c r="K829" t="b">
        <f t="shared" si="51"/>
        <v>1</v>
      </c>
      <c r="L829" cm="1">
        <f t="array" ref="L829">SUMPRODUCT((Tabla2[[#This Row],[P - Horas]]&lt;Tabla2[P - Horas])*1,(Tabla2[[#This Row],[Columna1]]=Tabla2[Columna1])*1)+1</f>
        <v>13</v>
      </c>
      <c r="N829">
        <f>_xlfn.RANK.EQ(Tabla2[[#This Row],[Columna1]],Tabla2[Columna1],1)</f>
        <v>774</v>
      </c>
      <c r="O829" s="3">
        <f>MAX(P828,Tabla2[[#This Row],[Columna1]])</f>
        <v>40574.987663140986</v>
      </c>
      <c r="P829" s="3">
        <f>O829+Tabla2[[#This Row],[P - Horas]]</f>
        <v>40575.020387499957</v>
      </c>
    </row>
    <row r="830" spans="1:16" x14ac:dyDescent="0.25">
      <c r="A830">
        <v>1000017404</v>
      </c>
      <c r="B830" s="2">
        <v>40564</v>
      </c>
      <c r="C830" s="2">
        <f t="shared" si="48"/>
        <v>40564.625</v>
      </c>
      <c r="D830">
        <v>2196.8000000000002</v>
      </c>
      <c r="E830">
        <v>2196.8000000000002</v>
      </c>
      <c r="F830" t="s">
        <v>5</v>
      </c>
      <c r="G830" t="s">
        <v>14</v>
      </c>
      <c r="H830" s="1" cm="1">
        <f t="array" ref="H830">_xlfn.IFS(F830="Figurado",E830/2600,F830="Mallas",E830/800,F830="Materia Prima",E830*0)/24</f>
        <v>3.5205128205128208E-2</v>
      </c>
      <c r="I830" s="2">
        <f t="shared" si="49"/>
        <v>40565.625</v>
      </c>
      <c r="J830" s="3">
        <f t="shared" si="50"/>
        <v>40564.660205128203</v>
      </c>
      <c r="K830" t="b">
        <f t="shared" si="51"/>
        <v>1</v>
      </c>
      <c r="L830" cm="1">
        <f t="array" ref="L830">SUMPRODUCT((Tabla2[[#This Row],[P - Horas]]&lt;Tabla2[P - Horas])*1,(Tabla2[[#This Row],[Columna1]]=Tabla2[Columna1])*1)+1</f>
        <v>12</v>
      </c>
      <c r="N830">
        <f>_xlfn.RANK.EQ(Tabla2[[#This Row],[Columna1]],Tabla2[Columna1],1)</f>
        <v>774</v>
      </c>
      <c r="O830" s="3">
        <f>MAX(P829,Tabla2[[#This Row],[Columna1]])</f>
        <v>40575.020387499957</v>
      </c>
      <c r="P830" s="3">
        <f>O830+Tabla2[[#This Row],[P - Horas]]</f>
        <v>40575.05559262816</v>
      </c>
    </row>
    <row r="831" spans="1:16" x14ac:dyDescent="0.25">
      <c r="A831">
        <v>1000017390</v>
      </c>
      <c r="B831" s="2">
        <v>40564</v>
      </c>
      <c r="C831" s="2">
        <f t="shared" si="48"/>
        <v>40564.625</v>
      </c>
      <c r="D831">
        <v>2464</v>
      </c>
      <c r="E831">
        <v>2464</v>
      </c>
      <c r="F831" t="s">
        <v>5</v>
      </c>
      <c r="G831" t="s">
        <v>9</v>
      </c>
      <c r="H831" s="1" cm="1">
        <f t="array" ref="H831">_xlfn.IFS(F831="Figurado",E831/2600,F831="Mallas",E831/800,F831="Materia Prima",E831*0)/24</f>
        <v>3.9487179487179488E-2</v>
      </c>
      <c r="I831" s="2">
        <f t="shared" si="49"/>
        <v>40565.625</v>
      </c>
      <c r="J831" s="3">
        <f t="shared" si="50"/>
        <v>40564.664487179485</v>
      </c>
      <c r="K831" t="b">
        <f t="shared" si="51"/>
        <v>1</v>
      </c>
      <c r="L831" cm="1">
        <f t="array" ref="L831">SUMPRODUCT((Tabla2[[#This Row],[P - Horas]]&lt;Tabla2[P - Horas])*1,(Tabla2[[#This Row],[Columna1]]=Tabla2[Columna1])*1)+1</f>
        <v>11</v>
      </c>
      <c r="N831">
        <f>_xlfn.RANK.EQ(Tabla2[[#This Row],[Columna1]],Tabla2[Columna1],1)</f>
        <v>774</v>
      </c>
      <c r="O831" s="3">
        <f>MAX(P830,Tabla2[[#This Row],[Columna1]])</f>
        <v>40575.05559262816</v>
      </c>
      <c r="P831" s="3">
        <f>O831+Tabla2[[#This Row],[P - Horas]]</f>
        <v>40575.095079807645</v>
      </c>
    </row>
    <row r="832" spans="1:16" x14ac:dyDescent="0.25">
      <c r="A832">
        <v>1000017396</v>
      </c>
      <c r="B832" s="2">
        <v>40564</v>
      </c>
      <c r="C832" s="2">
        <f t="shared" si="48"/>
        <v>40564.625</v>
      </c>
      <c r="D832">
        <v>2679</v>
      </c>
      <c r="E832">
        <v>2679</v>
      </c>
      <c r="F832" t="s">
        <v>5</v>
      </c>
      <c r="G832" t="s">
        <v>8</v>
      </c>
      <c r="H832" s="1" cm="1">
        <f t="array" ref="H832">_xlfn.IFS(F832="Figurado",E832/2600,F832="Mallas",E832/800,F832="Materia Prima",E832*0)/24</f>
        <v>4.2932692307692311E-2</v>
      </c>
      <c r="I832" s="2">
        <f t="shared" si="49"/>
        <v>40565.625</v>
      </c>
      <c r="J832" s="3">
        <f t="shared" si="50"/>
        <v>40564.667932692311</v>
      </c>
      <c r="K832" t="b">
        <f t="shared" si="51"/>
        <v>1</v>
      </c>
      <c r="L832" cm="1">
        <f t="array" ref="L832">SUMPRODUCT((Tabla2[[#This Row],[P - Horas]]&lt;Tabla2[P - Horas])*1,(Tabla2[[#This Row],[Columna1]]=Tabla2[Columna1])*1)+1</f>
        <v>10</v>
      </c>
      <c r="N832">
        <f>_xlfn.RANK.EQ(Tabla2[[#This Row],[Columna1]],Tabla2[Columna1],1)</f>
        <v>774</v>
      </c>
      <c r="O832" s="3">
        <f>MAX(P831,Tabla2[[#This Row],[Columna1]])</f>
        <v>40575.095079807645</v>
      </c>
      <c r="P832" s="3">
        <f>O832+Tabla2[[#This Row],[P - Horas]]</f>
        <v>40575.138012499956</v>
      </c>
    </row>
    <row r="833" spans="1:16" x14ac:dyDescent="0.25">
      <c r="A833">
        <v>1000017396</v>
      </c>
      <c r="B833" s="2">
        <v>40564</v>
      </c>
      <c r="C833" s="2">
        <f t="shared" si="48"/>
        <v>40564.625</v>
      </c>
      <c r="D833">
        <v>2930.1</v>
      </c>
      <c r="E833">
        <v>2930.1</v>
      </c>
      <c r="F833" t="s">
        <v>5</v>
      </c>
      <c r="G833" t="s">
        <v>6</v>
      </c>
      <c r="H833" s="1" cm="1">
        <f t="array" ref="H833">_xlfn.IFS(F833="Figurado",E833/2600,F833="Mallas",E833/800,F833="Materia Prima",E833*0)/24</f>
        <v>4.6956730769230764E-2</v>
      </c>
      <c r="I833" s="2">
        <f t="shared" si="49"/>
        <v>40565.625</v>
      </c>
      <c r="J833" s="3">
        <f t="shared" si="50"/>
        <v>40564.671956730766</v>
      </c>
      <c r="K833" t="b">
        <f t="shared" si="51"/>
        <v>1</v>
      </c>
      <c r="L833" cm="1">
        <f t="array" ref="L833">SUMPRODUCT((Tabla2[[#This Row],[P - Horas]]&lt;Tabla2[P - Horas])*1,(Tabla2[[#This Row],[Columna1]]=Tabla2[Columna1])*1)+1</f>
        <v>9</v>
      </c>
      <c r="N833">
        <f>_xlfn.RANK.EQ(Tabla2[[#This Row],[Columna1]],Tabla2[Columna1],1)</f>
        <v>774</v>
      </c>
      <c r="O833" s="3">
        <f>MAX(P832,Tabla2[[#This Row],[Columna1]])</f>
        <v>40575.138012499956</v>
      </c>
      <c r="P833" s="3">
        <f>O833+Tabla2[[#This Row],[P - Horas]]</f>
        <v>40575.184969230722</v>
      </c>
    </row>
    <row r="834" spans="1:16" x14ac:dyDescent="0.25">
      <c r="A834">
        <v>1000017396</v>
      </c>
      <c r="B834" s="2">
        <v>40564</v>
      </c>
      <c r="C834" s="2">
        <f t="shared" ref="C834:C897" si="52">B834+15/24</f>
        <v>40564.625</v>
      </c>
      <c r="D834">
        <v>4485.2</v>
      </c>
      <c r="E834">
        <v>4485.2</v>
      </c>
      <c r="F834" t="s">
        <v>5</v>
      </c>
      <c r="G834" t="s">
        <v>9</v>
      </c>
      <c r="H834" s="1" cm="1">
        <f t="array" ref="H834">_xlfn.IFS(F834="Figurado",E834/2600,F834="Mallas",E834/800,F834="Materia Prima",E834*0)/24</f>
        <v>7.1878205128205128E-2</v>
      </c>
      <c r="I834" s="2">
        <f t="shared" ref="I834:I897" si="53">IF(OR(WEEKDAY(C834)=1,WEEKDAY(C834+1)=1),C834+2,C834+1)</f>
        <v>40565.625</v>
      </c>
      <c r="J834" s="3">
        <f t="shared" ref="J834:J897" si="54">H834+C834</f>
        <v>40564.696878205126</v>
      </c>
      <c r="K834" t="b">
        <f t="shared" ref="K834:K897" si="55">I834&gt;=J834</f>
        <v>1</v>
      </c>
      <c r="L834" cm="1">
        <f t="array" ref="L834">SUMPRODUCT((Tabla2[[#This Row],[P - Horas]]&lt;Tabla2[P - Horas])*1,(Tabla2[[#This Row],[Columna1]]=Tabla2[Columna1])*1)+1</f>
        <v>8</v>
      </c>
      <c r="N834">
        <f>_xlfn.RANK.EQ(Tabla2[[#This Row],[Columna1]],Tabla2[Columna1],1)</f>
        <v>774</v>
      </c>
      <c r="O834" s="3">
        <f>MAX(P833,Tabla2[[#This Row],[Columna1]])</f>
        <v>40575.184969230722</v>
      </c>
      <c r="P834" s="3">
        <f>O834+Tabla2[[#This Row],[P - Horas]]</f>
        <v>40575.256847435849</v>
      </c>
    </row>
    <row r="835" spans="1:16" x14ac:dyDescent="0.25">
      <c r="A835">
        <v>1000017392</v>
      </c>
      <c r="B835" s="2">
        <v>40564</v>
      </c>
      <c r="C835" s="2">
        <f t="shared" si="52"/>
        <v>40564.625</v>
      </c>
      <c r="D835">
        <v>6344.8</v>
      </c>
      <c r="E835">
        <v>6344.8</v>
      </c>
      <c r="F835" t="s">
        <v>5</v>
      </c>
      <c r="G835" t="s">
        <v>13</v>
      </c>
      <c r="H835" s="1" cm="1">
        <f t="array" ref="H835">_xlfn.IFS(F835="Figurado",E835/2600,F835="Mallas",E835/800,F835="Materia Prima",E835*0)/24</f>
        <v>0.10167948717948717</v>
      </c>
      <c r="I835" s="2">
        <f t="shared" si="53"/>
        <v>40565.625</v>
      </c>
      <c r="J835" s="3">
        <f t="shared" si="54"/>
        <v>40564.726679487183</v>
      </c>
      <c r="K835" t="b">
        <f t="shared" si="55"/>
        <v>1</v>
      </c>
      <c r="L835" cm="1">
        <f t="array" ref="L835">SUMPRODUCT((Tabla2[[#This Row],[P - Horas]]&lt;Tabla2[P - Horas])*1,(Tabla2[[#This Row],[Columna1]]=Tabla2[Columna1])*1)+1</f>
        <v>7</v>
      </c>
      <c r="N835">
        <f>_xlfn.RANK.EQ(Tabla2[[#This Row],[Columna1]],Tabla2[Columna1],1)</f>
        <v>774</v>
      </c>
      <c r="O835" s="3">
        <f>MAX(P834,Tabla2[[#This Row],[Columna1]])</f>
        <v>40575.256847435849</v>
      </c>
      <c r="P835" s="3">
        <f>O835+Tabla2[[#This Row],[P - Horas]]</f>
        <v>40575.358526923032</v>
      </c>
    </row>
    <row r="836" spans="1:16" x14ac:dyDescent="0.25">
      <c r="A836">
        <v>1000017388</v>
      </c>
      <c r="B836" s="2">
        <v>40564</v>
      </c>
      <c r="C836" s="2">
        <f t="shared" si="52"/>
        <v>40564.625</v>
      </c>
      <c r="D836">
        <v>90</v>
      </c>
      <c r="E836">
        <v>2137.5</v>
      </c>
      <c r="F836" t="s">
        <v>16</v>
      </c>
      <c r="G836" t="s">
        <v>21</v>
      </c>
      <c r="H836" s="1" cm="1">
        <f t="array" ref="H836">_xlfn.IFS(F836="Figurado",E836/2600,F836="Mallas",E836/800,F836="Materia Prima",E836*0)/24</f>
        <v>0.111328125</v>
      </c>
      <c r="I836" s="2">
        <f t="shared" si="53"/>
        <v>40565.625</v>
      </c>
      <c r="J836" s="3">
        <f t="shared" si="54"/>
        <v>40564.736328125</v>
      </c>
      <c r="K836" t="b">
        <f t="shared" si="55"/>
        <v>1</v>
      </c>
      <c r="L836" cm="1">
        <f t="array" ref="L836">SUMPRODUCT((Tabla2[[#This Row],[P - Horas]]&lt;Tabla2[P - Horas])*1,(Tabla2[[#This Row],[Columna1]]=Tabla2[Columna1])*1)+1</f>
        <v>6</v>
      </c>
      <c r="N836">
        <f>_xlfn.RANK.EQ(Tabla2[[#This Row],[Columna1]],Tabla2[Columna1],1)</f>
        <v>774</v>
      </c>
      <c r="O836" s="3">
        <f>MAX(P835,Tabla2[[#This Row],[Columna1]])</f>
        <v>40575.358526923032</v>
      </c>
      <c r="P836" s="3">
        <f>O836+Tabla2[[#This Row],[P - Horas]]</f>
        <v>40575.469855048032</v>
      </c>
    </row>
    <row r="837" spans="1:16" x14ac:dyDescent="0.25">
      <c r="A837">
        <v>1000017420</v>
      </c>
      <c r="B837" s="2">
        <v>40564</v>
      </c>
      <c r="C837" s="2">
        <f t="shared" si="52"/>
        <v>40564.625</v>
      </c>
      <c r="D837">
        <v>8539.4</v>
      </c>
      <c r="E837">
        <v>8539.4</v>
      </c>
      <c r="F837" t="s">
        <v>5</v>
      </c>
      <c r="G837" t="s">
        <v>6</v>
      </c>
      <c r="H837" s="1" cm="1">
        <f t="array" ref="H837">_xlfn.IFS(F837="Figurado",E837/2600,F837="Mallas",E837/800,F837="Materia Prima",E837*0)/24</f>
        <v>0.13684935897435899</v>
      </c>
      <c r="I837" s="2">
        <f t="shared" si="53"/>
        <v>40565.625</v>
      </c>
      <c r="J837" s="3">
        <f t="shared" si="54"/>
        <v>40564.761849358976</v>
      </c>
      <c r="K837" t="b">
        <f t="shared" si="55"/>
        <v>1</v>
      </c>
      <c r="L837" cm="1">
        <f t="array" ref="L837">SUMPRODUCT((Tabla2[[#This Row],[P - Horas]]&lt;Tabla2[P - Horas])*1,(Tabla2[[#This Row],[Columna1]]=Tabla2[Columna1])*1)+1</f>
        <v>5</v>
      </c>
      <c r="N837">
        <f>_xlfn.RANK.EQ(Tabla2[[#This Row],[Columna1]],Tabla2[Columna1],1)</f>
        <v>774</v>
      </c>
      <c r="O837" s="3">
        <f>MAX(P836,Tabla2[[#This Row],[Columna1]])</f>
        <v>40575.469855048032</v>
      </c>
      <c r="P837" s="3">
        <f>O837+Tabla2[[#This Row],[P - Horas]]</f>
        <v>40575.606704407008</v>
      </c>
    </row>
    <row r="838" spans="1:16" x14ac:dyDescent="0.25">
      <c r="A838">
        <v>1000017389</v>
      </c>
      <c r="B838" s="2">
        <v>40564</v>
      </c>
      <c r="C838" s="2">
        <f t="shared" si="52"/>
        <v>40564.625</v>
      </c>
      <c r="D838">
        <v>121</v>
      </c>
      <c r="E838">
        <v>2873.75</v>
      </c>
      <c r="F838" t="s">
        <v>16</v>
      </c>
      <c r="G838" t="s">
        <v>21</v>
      </c>
      <c r="H838" s="1" cm="1">
        <f t="array" ref="H838">_xlfn.IFS(F838="Figurado",E838/2600,F838="Mallas",E838/800,F838="Materia Prima",E838*0)/24</f>
        <v>0.14967447916666668</v>
      </c>
      <c r="I838" s="2">
        <f t="shared" si="53"/>
        <v>40565.625</v>
      </c>
      <c r="J838" s="3">
        <f t="shared" si="54"/>
        <v>40564.774674479166</v>
      </c>
      <c r="K838" t="b">
        <f t="shared" si="55"/>
        <v>1</v>
      </c>
      <c r="L838" cm="1">
        <f t="array" ref="L838">SUMPRODUCT((Tabla2[[#This Row],[P - Horas]]&lt;Tabla2[P - Horas])*1,(Tabla2[[#This Row],[Columna1]]=Tabla2[Columna1])*1)+1</f>
        <v>4</v>
      </c>
      <c r="N838">
        <f>_xlfn.RANK.EQ(Tabla2[[#This Row],[Columna1]],Tabla2[Columna1],1)</f>
        <v>774</v>
      </c>
      <c r="O838" s="3">
        <f>MAX(P837,Tabla2[[#This Row],[Columna1]])</f>
        <v>40575.606704407008</v>
      </c>
      <c r="P838" s="3">
        <f>O838+Tabla2[[#This Row],[P - Horas]]</f>
        <v>40575.756378886173</v>
      </c>
    </row>
    <row r="839" spans="1:16" x14ac:dyDescent="0.25">
      <c r="A839">
        <v>1000017386</v>
      </c>
      <c r="B839" s="2">
        <v>40564</v>
      </c>
      <c r="C839" s="2">
        <f t="shared" si="52"/>
        <v>40564.625</v>
      </c>
      <c r="D839">
        <v>10078.799999999999</v>
      </c>
      <c r="E839">
        <v>10078.799999999999</v>
      </c>
      <c r="F839" t="s">
        <v>5</v>
      </c>
      <c r="G839" t="s">
        <v>9</v>
      </c>
      <c r="H839" s="1" cm="1">
        <f t="array" ref="H839">_xlfn.IFS(F839="Figurado",E839/2600,F839="Mallas",E839/800,F839="Materia Prima",E839*0)/24</f>
        <v>0.16151923076923078</v>
      </c>
      <c r="I839" s="2">
        <f t="shared" si="53"/>
        <v>40565.625</v>
      </c>
      <c r="J839" s="3">
        <f t="shared" si="54"/>
        <v>40564.786519230773</v>
      </c>
      <c r="K839" t="b">
        <f t="shared" si="55"/>
        <v>1</v>
      </c>
      <c r="L839" cm="1">
        <f t="array" ref="L839">SUMPRODUCT((Tabla2[[#This Row],[P - Horas]]&lt;Tabla2[P - Horas])*1,(Tabla2[[#This Row],[Columna1]]=Tabla2[Columna1])*1)+1</f>
        <v>3</v>
      </c>
      <c r="N839">
        <f>_xlfn.RANK.EQ(Tabla2[[#This Row],[Columna1]],Tabla2[Columna1],1)</f>
        <v>774</v>
      </c>
      <c r="O839" s="3">
        <f>MAX(P838,Tabla2[[#This Row],[Columna1]])</f>
        <v>40575.756378886173</v>
      </c>
      <c r="P839" s="3">
        <f>O839+Tabla2[[#This Row],[P - Horas]]</f>
        <v>40575.917898116946</v>
      </c>
    </row>
    <row r="840" spans="1:16" x14ac:dyDescent="0.25">
      <c r="A840">
        <v>1000017387</v>
      </c>
      <c r="B840" s="2">
        <v>40564</v>
      </c>
      <c r="C840" s="2">
        <f t="shared" si="52"/>
        <v>40564.625</v>
      </c>
      <c r="D840">
        <v>150</v>
      </c>
      <c r="E840">
        <v>3562.5</v>
      </c>
      <c r="F840" t="s">
        <v>16</v>
      </c>
      <c r="G840" t="s">
        <v>21</v>
      </c>
      <c r="H840" s="1" cm="1">
        <f t="array" ref="H840">_xlfn.IFS(F840="Figurado",E840/2600,F840="Mallas",E840/800,F840="Materia Prima",E840*0)/24</f>
        <v>0.185546875</v>
      </c>
      <c r="I840" s="2">
        <f t="shared" si="53"/>
        <v>40565.625</v>
      </c>
      <c r="J840" s="3">
        <f t="shared" si="54"/>
        <v>40564.810546875</v>
      </c>
      <c r="K840" t="b">
        <f t="shared" si="55"/>
        <v>1</v>
      </c>
      <c r="L840" cm="1">
        <f t="array" ref="L840">SUMPRODUCT((Tabla2[[#This Row],[P - Horas]]&lt;Tabla2[P - Horas])*1,(Tabla2[[#This Row],[Columna1]]=Tabla2[Columna1])*1)+1</f>
        <v>2</v>
      </c>
      <c r="N840">
        <f>_xlfn.RANK.EQ(Tabla2[[#This Row],[Columna1]],Tabla2[Columna1],1)</f>
        <v>774</v>
      </c>
      <c r="O840" s="3">
        <f>MAX(P839,Tabla2[[#This Row],[Columna1]])</f>
        <v>40575.917898116946</v>
      </c>
      <c r="P840" s="3">
        <f>O840+Tabla2[[#This Row],[P - Horas]]</f>
        <v>40576.103444991946</v>
      </c>
    </row>
    <row r="841" spans="1:16" x14ac:dyDescent="0.25">
      <c r="A841">
        <v>1000017395</v>
      </c>
      <c r="B841" s="2">
        <v>40564</v>
      </c>
      <c r="C841" s="2">
        <f t="shared" si="52"/>
        <v>40564.625</v>
      </c>
      <c r="D841">
        <v>11676.2</v>
      </c>
      <c r="E841">
        <v>11676.2</v>
      </c>
      <c r="F841" t="s">
        <v>5</v>
      </c>
      <c r="G841" t="s">
        <v>9</v>
      </c>
      <c r="H841" s="1" cm="1">
        <f t="array" ref="H841">_xlfn.IFS(F841="Figurado",E841/2600,F841="Mallas",E841/800,F841="Materia Prima",E841*0)/24</f>
        <v>0.18711858974358975</v>
      </c>
      <c r="I841" s="2">
        <f t="shared" si="53"/>
        <v>40565.625</v>
      </c>
      <c r="J841" s="3">
        <f t="shared" si="54"/>
        <v>40564.812118589747</v>
      </c>
      <c r="K841" t="b">
        <f t="shared" si="55"/>
        <v>1</v>
      </c>
      <c r="L841" cm="1">
        <f t="array" ref="L841">SUMPRODUCT((Tabla2[[#This Row],[P - Horas]]&lt;Tabla2[P - Horas])*1,(Tabla2[[#This Row],[Columna1]]=Tabla2[Columna1])*1)+1</f>
        <v>1</v>
      </c>
      <c r="N841">
        <f>_xlfn.RANK.EQ(Tabla2[[#This Row],[Columna1]],Tabla2[Columna1],1)</f>
        <v>774</v>
      </c>
      <c r="O841" s="3">
        <f>MAX(P840,Tabla2[[#This Row],[Columna1]])</f>
        <v>40576.103444991946</v>
      </c>
      <c r="P841" s="3">
        <f>O841+Tabla2[[#This Row],[P - Horas]]</f>
        <v>40576.290563581693</v>
      </c>
    </row>
    <row r="842" spans="1:16" x14ac:dyDescent="0.25">
      <c r="A842">
        <v>1000017421</v>
      </c>
      <c r="B842" s="2">
        <v>40565</v>
      </c>
      <c r="C842" s="2">
        <f t="shared" si="52"/>
        <v>40565.625</v>
      </c>
      <c r="D842">
        <v>1788</v>
      </c>
      <c r="E842">
        <v>1788</v>
      </c>
      <c r="F842" t="s">
        <v>10</v>
      </c>
      <c r="G842" t="s">
        <v>15</v>
      </c>
      <c r="H842" s="1" cm="1">
        <f t="array" ref="H842">_xlfn.IFS(F842="Figurado",E842/2600,F842="Mallas",E842/800,F842="Materia Prima",E842*0)/24</f>
        <v>0</v>
      </c>
      <c r="I842" s="2">
        <f t="shared" si="53"/>
        <v>40567.625</v>
      </c>
      <c r="J842" s="3">
        <f t="shared" si="54"/>
        <v>40565.625</v>
      </c>
      <c r="K842" t="b">
        <f t="shared" si="55"/>
        <v>1</v>
      </c>
      <c r="L842" cm="1">
        <f t="array" ref="L842">SUMPRODUCT((Tabla2[[#This Row],[P - Horas]]&lt;Tabla2[P - Horas])*1,(Tabla2[[#This Row],[Columna1]]=Tabla2[Columna1])*1)+1</f>
        <v>26</v>
      </c>
      <c r="N842">
        <f>_xlfn.RANK.EQ(Tabla2[[#This Row],[Columna1]],Tabla2[Columna1],1)</f>
        <v>841</v>
      </c>
      <c r="O842" s="3">
        <f>MAX(P841,Tabla2[[#This Row],[Columna1]])</f>
        <v>40576.290563581693</v>
      </c>
      <c r="P842" s="3">
        <f>O842+Tabla2[[#This Row],[P - Horas]]</f>
        <v>40576.290563581693</v>
      </c>
    </row>
    <row r="843" spans="1:16" x14ac:dyDescent="0.25">
      <c r="A843">
        <v>1000017423</v>
      </c>
      <c r="B843" s="2">
        <v>40565</v>
      </c>
      <c r="C843" s="2">
        <f t="shared" si="52"/>
        <v>40565.625</v>
      </c>
      <c r="D843">
        <v>257</v>
      </c>
      <c r="E843">
        <v>257</v>
      </c>
      <c r="F843" t="s">
        <v>10</v>
      </c>
      <c r="G843" t="s">
        <v>12</v>
      </c>
      <c r="H843" s="1" cm="1">
        <f t="array" ref="H843">_xlfn.IFS(F843="Figurado",E843/2600,F843="Mallas",E843/800,F843="Materia Prima",E843*0)/24</f>
        <v>0</v>
      </c>
      <c r="I843" s="2">
        <f t="shared" si="53"/>
        <v>40567.625</v>
      </c>
      <c r="J843" s="3">
        <f t="shared" si="54"/>
        <v>40565.625</v>
      </c>
      <c r="K843" t="b">
        <f t="shared" si="55"/>
        <v>1</v>
      </c>
      <c r="L843" cm="1">
        <f t="array" ref="L843">SUMPRODUCT((Tabla2[[#This Row],[P - Horas]]&lt;Tabla2[P - Horas])*1,(Tabla2[[#This Row],[Columna1]]=Tabla2[Columna1])*1)+1</f>
        <v>26</v>
      </c>
      <c r="N843">
        <f>_xlfn.RANK.EQ(Tabla2[[#This Row],[Columna1]],Tabla2[Columna1],1)</f>
        <v>841</v>
      </c>
      <c r="O843" s="3">
        <f>MAX(P842,Tabla2[[#This Row],[Columna1]])</f>
        <v>40576.290563581693</v>
      </c>
      <c r="P843" s="3">
        <f>O843+Tabla2[[#This Row],[P - Horas]]</f>
        <v>40576.290563581693</v>
      </c>
    </row>
    <row r="844" spans="1:16" x14ac:dyDescent="0.25">
      <c r="A844">
        <v>1000017434</v>
      </c>
      <c r="B844" s="2">
        <v>40565</v>
      </c>
      <c r="C844" s="2">
        <f t="shared" si="52"/>
        <v>40565.625</v>
      </c>
      <c r="D844">
        <v>3024</v>
      </c>
      <c r="E844">
        <v>3024</v>
      </c>
      <c r="F844" t="s">
        <v>10</v>
      </c>
      <c r="G844" t="s">
        <v>22</v>
      </c>
      <c r="H844" s="1" cm="1">
        <f t="array" ref="H844">_xlfn.IFS(F844="Figurado",E844/2600,F844="Mallas",E844/800,F844="Materia Prima",E844*0)/24</f>
        <v>0</v>
      </c>
      <c r="I844" s="2">
        <f t="shared" si="53"/>
        <v>40567.625</v>
      </c>
      <c r="J844" s="3">
        <f t="shared" si="54"/>
        <v>40565.625</v>
      </c>
      <c r="K844" t="b">
        <f t="shared" si="55"/>
        <v>1</v>
      </c>
      <c r="L844" cm="1">
        <f t="array" ref="L844">SUMPRODUCT((Tabla2[[#This Row],[P - Horas]]&lt;Tabla2[P - Horas])*1,(Tabla2[[#This Row],[Columna1]]=Tabla2[Columna1])*1)+1</f>
        <v>26</v>
      </c>
      <c r="N844">
        <f>_xlfn.RANK.EQ(Tabla2[[#This Row],[Columna1]],Tabla2[Columna1],1)</f>
        <v>841</v>
      </c>
      <c r="O844" s="3">
        <f>MAX(P843,Tabla2[[#This Row],[Columna1]])</f>
        <v>40576.290563581693</v>
      </c>
      <c r="P844" s="3">
        <f>O844+Tabla2[[#This Row],[P - Horas]]</f>
        <v>40576.290563581693</v>
      </c>
    </row>
    <row r="845" spans="1:16" x14ac:dyDescent="0.25">
      <c r="A845">
        <v>1000017436</v>
      </c>
      <c r="B845" s="2">
        <v>40565</v>
      </c>
      <c r="C845" s="2">
        <f t="shared" si="52"/>
        <v>40565.625</v>
      </c>
      <c r="D845">
        <v>3132</v>
      </c>
      <c r="E845">
        <v>17709</v>
      </c>
      <c r="F845" t="s">
        <v>10</v>
      </c>
      <c r="G845" t="s">
        <v>43</v>
      </c>
      <c r="H845" s="1" cm="1">
        <f t="array" ref="H845">_xlfn.IFS(F845="Figurado",E845/2600,F845="Mallas",E845/800,F845="Materia Prima",E845*0)/24</f>
        <v>0</v>
      </c>
      <c r="I845" s="2">
        <f t="shared" si="53"/>
        <v>40567.625</v>
      </c>
      <c r="J845" s="3">
        <f t="shared" si="54"/>
        <v>40565.625</v>
      </c>
      <c r="K845" t="b">
        <f t="shared" si="55"/>
        <v>1</v>
      </c>
      <c r="L845" cm="1">
        <f t="array" ref="L845">SUMPRODUCT((Tabla2[[#This Row],[P - Horas]]&lt;Tabla2[P - Horas])*1,(Tabla2[[#This Row],[Columna1]]=Tabla2[Columna1])*1)+1</f>
        <v>26</v>
      </c>
      <c r="N845">
        <f>_xlfn.RANK.EQ(Tabla2[[#This Row],[Columna1]],Tabla2[Columna1],1)</f>
        <v>841</v>
      </c>
      <c r="O845" s="3">
        <f>MAX(P844,Tabla2[[#This Row],[Columna1]])</f>
        <v>40576.290563581693</v>
      </c>
      <c r="P845" s="3">
        <f>O845+Tabla2[[#This Row],[P - Horas]]</f>
        <v>40576.290563581693</v>
      </c>
    </row>
    <row r="846" spans="1:16" x14ac:dyDescent="0.25">
      <c r="A846">
        <v>1000017437</v>
      </c>
      <c r="B846" s="2">
        <v>40565</v>
      </c>
      <c r="C846" s="2">
        <f t="shared" si="52"/>
        <v>40565.625</v>
      </c>
      <c r="D846">
        <v>3132</v>
      </c>
      <c r="E846">
        <v>17780</v>
      </c>
      <c r="F846" t="s">
        <v>10</v>
      </c>
      <c r="G846" t="s">
        <v>43</v>
      </c>
      <c r="H846" s="1" cm="1">
        <f t="array" ref="H846">_xlfn.IFS(F846="Figurado",E846/2600,F846="Mallas",E846/800,F846="Materia Prima",E846*0)/24</f>
        <v>0</v>
      </c>
      <c r="I846" s="2">
        <f t="shared" si="53"/>
        <v>40567.625</v>
      </c>
      <c r="J846" s="3">
        <f t="shared" si="54"/>
        <v>40565.625</v>
      </c>
      <c r="K846" t="b">
        <f t="shared" si="55"/>
        <v>1</v>
      </c>
      <c r="L846" cm="1">
        <f t="array" ref="L846">SUMPRODUCT((Tabla2[[#This Row],[P - Horas]]&lt;Tabla2[P - Horas])*1,(Tabla2[[#This Row],[Columna1]]=Tabla2[Columna1])*1)+1</f>
        <v>26</v>
      </c>
      <c r="N846">
        <f>_xlfn.RANK.EQ(Tabla2[[#This Row],[Columna1]],Tabla2[Columna1],1)</f>
        <v>841</v>
      </c>
      <c r="O846" s="3">
        <f>MAX(P845,Tabla2[[#This Row],[Columna1]])</f>
        <v>40576.290563581693</v>
      </c>
      <c r="P846" s="3">
        <f>O846+Tabla2[[#This Row],[P - Horas]]</f>
        <v>40576.290563581693</v>
      </c>
    </row>
    <row r="847" spans="1:16" x14ac:dyDescent="0.25">
      <c r="A847">
        <v>1000017425</v>
      </c>
      <c r="B847" s="2">
        <v>40565</v>
      </c>
      <c r="C847" s="2">
        <f t="shared" si="52"/>
        <v>40565.625</v>
      </c>
      <c r="D847">
        <v>246</v>
      </c>
      <c r="E847">
        <v>246</v>
      </c>
      <c r="F847" t="s">
        <v>10</v>
      </c>
      <c r="G847" t="s">
        <v>61</v>
      </c>
      <c r="H847" s="1" cm="1">
        <f t="array" ref="H847">_xlfn.IFS(F847="Figurado",E847/2600,F847="Mallas",E847/800,F847="Materia Prima",E847*0)/24</f>
        <v>0</v>
      </c>
      <c r="I847" s="2">
        <f t="shared" si="53"/>
        <v>40567.625</v>
      </c>
      <c r="J847" s="3">
        <f t="shared" si="54"/>
        <v>40565.625</v>
      </c>
      <c r="K847" t="b">
        <f t="shared" si="55"/>
        <v>1</v>
      </c>
      <c r="L847" cm="1">
        <f t="array" ref="L847">SUMPRODUCT((Tabla2[[#This Row],[P - Horas]]&lt;Tabla2[P - Horas])*1,(Tabla2[[#This Row],[Columna1]]=Tabla2[Columna1])*1)+1</f>
        <v>26</v>
      </c>
      <c r="N847">
        <f>_xlfn.RANK.EQ(Tabla2[[#This Row],[Columna1]],Tabla2[Columna1],1)</f>
        <v>841</v>
      </c>
      <c r="O847" s="3">
        <f>MAX(P846,Tabla2[[#This Row],[Columna1]])</f>
        <v>40576.290563581693</v>
      </c>
      <c r="P847" s="3">
        <f>O847+Tabla2[[#This Row],[P - Horas]]</f>
        <v>40576.290563581693</v>
      </c>
    </row>
    <row r="848" spans="1:16" x14ac:dyDescent="0.25">
      <c r="A848">
        <v>1000017425</v>
      </c>
      <c r="B848" s="2">
        <v>40565</v>
      </c>
      <c r="C848" s="2">
        <f t="shared" si="52"/>
        <v>40565.625</v>
      </c>
      <c r="D848">
        <v>187.9</v>
      </c>
      <c r="E848">
        <v>187.9</v>
      </c>
      <c r="F848" t="s">
        <v>10</v>
      </c>
      <c r="G848" t="s">
        <v>62</v>
      </c>
      <c r="H848" s="1" cm="1">
        <f t="array" ref="H848">_xlfn.IFS(F848="Figurado",E848/2600,F848="Mallas",E848/800,F848="Materia Prima",E848*0)/24</f>
        <v>0</v>
      </c>
      <c r="I848" s="2">
        <f t="shared" si="53"/>
        <v>40567.625</v>
      </c>
      <c r="J848" s="3">
        <f t="shared" si="54"/>
        <v>40565.625</v>
      </c>
      <c r="K848" t="b">
        <f t="shared" si="55"/>
        <v>1</v>
      </c>
      <c r="L848" cm="1">
        <f t="array" ref="L848">SUMPRODUCT((Tabla2[[#This Row],[P - Horas]]&lt;Tabla2[P - Horas])*1,(Tabla2[[#This Row],[Columna1]]=Tabla2[Columna1])*1)+1</f>
        <v>26</v>
      </c>
      <c r="N848">
        <f>_xlfn.RANK.EQ(Tabla2[[#This Row],[Columna1]],Tabla2[Columna1],1)</f>
        <v>841</v>
      </c>
      <c r="O848" s="3">
        <f>MAX(P847,Tabla2[[#This Row],[Columna1]])</f>
        <v>40576.290563581693</v>
      </c>
      <c r="P848" s="3">
        <f>O848+Tabla2[[#This Row],[P - Horas]]</f>
        <v>40576.290563581693</v>
      </c>
    </row>
    <row r="849" spans="1:16" x14ac:dyDescent="0.25">
      <c r="A849">
        <v>1000017425</v>
      </c>
      <c r="B849" s="2">
        <v>40565</v>
      </c>
      <c r="C849" s="2">
        <f t="shared" si="52"/>
        <v>40565.625</v>
      </c>
      <c r="D849">
        <v>44.7</v>
      </c>
      <c r="E849">
        <v>44.7</v>
      </c>
      <c r="F849" t="s">
        <v>10</v>
      </c>
      <c r="G849" t="s">
        <v>63</v>
      </c>
      <c r="H849" s="1" cm="1">
        <f t="array" ref="H849">_xlfn.IFS(F849="Figurado",E849/2600,F849="Mallas",E849/800,F849="Materia Prima",E849*0)/24</f>
        <v>0</v>
      </c>
      <c r="I849" s="2">
        <f t="shared" si="53"/>
        <v>40567.625</v>
      </c>
      <c r="J849" s="3">
        <f t="shared" si="54"/>
        <v>40565.625</v>
      </c>
      <c r="K849" t="b">
        <f t="shared" si="55"/>
        <v>1</v>
      </c>
      <c r="L849" cm="1">
        <f t="array" ref="L849">SUMPRODUCT((Tabla2[[#This Row],[P - Horas]]&lt;Tabla2[P - Horas])*1,(Tabla2[[#This Row],[Columna1]]=Tabla2[Columna1])*1)+1</f>
        <v>26</v>
      </c>
      <c r="N849">
        <f>_xlfn.RANK.EQ(Tabla2[[#This Row],[Columna1]],Tabla2[Columna1],1)</f>
        <v>841</v>
      </c>
      <c r="O849" s="3">
        <f>MAX(P848,Tabla2[[#This Row],[Columna1]])</f>
        <v>40576.290563581693</v>
      </c>
      <c r="P849" s="3">
        <f>O849+Tabla2[[#This Row],[P - Horas]]</f>
        <v>40576.290563581693</v>
      </c>
    </row>
    <row r="850" spans="1:16" x14ac:dyDescent="0.25">
      <c r="A850">
        <v>1000017425</v>
      </c>
      <c r="B850" s="2">
        <v>40565</v>
      </c>
      <c r="C850" s="2">
        <f t="shared" si="52"/>
        <v>40565.625</v>
      </c>
      <c r="D850">
        <v>178.5</v>
      </c>
      <c r="E850">
        <v>178.5</v>
      </c>
      <c r="F850" t="s">
        <v>10</v>
      </c>
      <c r="G850" t="s">
        <v>58</v>
      </c>
      <c r="H850" s="1" cm="1">
        <f t="array" ref="H850">_xlfn.IFS(F850="Figurado",E850/2600,F850="Mallas",E850/800,F850="Materia Prima",E850*0)/24</f>
        <v>0</v>
      </c>
      <c r="I850" s="2">
        <f t="shared" si="53"/>
        <v>40567.625</v>
      </c>
      <c r="J850" s="3">
        <f t="shared" si="54"/>
        <v>40565.625</v>
      </c>
      <c r="K850" t="b">
        <f t="shared" si="55"/>
        <v>1</v>
      </c>
      <c r="L850" cm="1">
        <f t="array" ref="L850">SUMPRODUCT((Tabla2[[#This Row],[P - Horas]]&lt;Tabla2[P - Horas])*1,(Tabla2[[#This Row],[Columna1]]=Tabla2[Columna1])*1)+1</f>
        <v>26</v>
      </c>
      <c r="N850">
        <f>_xlfn.RANK.EQ(Tabla2[[#This Row],[Columna1]],Tabla2[Columna1],1)</f>
        <v>841</v>
      </c>
      <c r="O850" s="3">
        <f>MAX(P849,Tabla2[[#This Row],[Columna1]])</f>
        <v>40576.290563581693</v>
      </c>
      <c r="P850" s="3">
        <f>O850+Tabla2[[#This Row],[P - Horas]]</f>
        <v>40576.290563581693</v>
      </c>
    </row>
    <row r="851" spans="1:16" x14ac:dyDescent="0.25">
      <c r="A851">
        <v>1000017425</v>
      </c>
      <c r="B851" s="2">
        <v>40565</v>
      </c>
      <c r="C851" s="2">
        <f t="shared" si="52"/>
        <v>40565.625</v>
      </c>
      <c r="D851">
        <v>48</v>
      </c>
      <c r="E851">
        <v>87.024000000000001</v>
      </c>
      <c r="F851" t="s">
        <v>10</v>
      </c>
      <c r="G851" t="s">
        <v>63</v>
      </c>
      <c r="H851" s="1" cm="1">
        <f t="array" ref="H851">_xlfn.IFS(F851="Figurado",E851/2600,F851="Mallas",E851/800,F851="Materia Prima",E851*0)/24</f>
        <v>0</v>
      </c>
      <c r="I851" s="2">
        <f t="shared" si="53"/>
        <v>40567.625</v>
      </c>
      <c r="J851" s="3">
        <f t="shared" si="54"/>
        <v>40565.625</v>
      </c>
      <c r="K851" t="b">
        <f t="shared" si="55"/>
        <v>1</v>
      </c>
      <c r="L851" cm="1">
        <f t="array" ref="L851">SUMPRODUCT((Tabla2[[#This Row],[P - Horas]]&lt;Tabla2[P - Horas])*1,(Tabla2[[#This Row],[Columna1]]=Tabla2[Columna1])*1)+1</f>
        <v>26</v>
      </c>
      <c r="N851">
        <f>_xlfn.RANK.EQ(Tabla2[[#This Row],[Columna1]],Tabla2[Columna1],1)</f>
        <v>841</v>
      </c>
      <c r="O851" s="3">
        <f>MAX(P850,Tabla2[[#This Row],[Columna1]])</f>
        <v>40576.290563581693</v>
      </c>
      <c r="P851" s="3">
        <f>O851+Tabla2[[#This Row],[P - Horas]]</f>
        <v>40576.290563581693</v>
      </c>
    </row>
    <row r="852" spans="1:16" x14ac:dyDescent="0.25">
      <c r="A852">
        <v>1000017426</v>
      </c>
      <c r="B852" s="2">
        <v>40565</v>
      </c>
      <c r="C852" s="2">
        <f t="shared" si="52"/>
        <v>40565.625</v>
      </c>
      <c r="D852">
        <v>182.5</v>
      </c>
      <c r="E852">
        <v>182.5</v>
      </c>
      <c r="F852" t="s">
        <v>10</v>
      </c>
      <c r="G852" t="s">
        <v>61</v>
      </c>
      <c r="H852" s="1" cm="1">
        <f t="array" ref="H852">_xlfn.IFS(F852="Figurado",E852/2600,F852="Mallas",E852/800,F852="Materia Prima",E852*0)/24</f>
        <v>0</v>
      </c>
      <c r="I852" s="2">
        <f t="shared" si="53"/>
        <v>40567.625</v>
      </c>
      <c r="J852" s="3">
        <f t="shared" si="54"/>
        <v>40565.625</v>
      </c>
      <c r="K852" t="b">
        <f t="shared" si="55"/>
        <v>1</v>
      </c>
      <c r="L852" cm="1">
        <f t="array" ref="L852">SUMPRODUCT((Tabla2[[#This Row],[P - Horas]]&lt;Tabla2[P - Horas])*1,(Tabla2[[#This Row],[Columna1]]=Tabla2[Columna1])*1)+1</f>
        <v>26</v>
      </c>
      <c r="N852">
        <f>_xlfn.RANK.EQ(Tabla2[[#This Row],[Columna1]],Tabla2[Columna1],1)</f>
        <v>841</v>
      </c>
      <c r="O852" s="3">
        <f>MAX(P851,Tabla2[[#This Row],[Columna1]])</f>
        <v>40576.290563581693</v>
      </c>
      <c r="P852" s="3">
        <f>O852+Tabla2[[#This Row],[P - Horas]]</f>
        <v>40576.290563581693</v>
      </c>
    </row>
    <row r="853" spans="1:16" x14ac:dyDescent="0.25">
      <c r="A853">
        <v>1000017426</v>
      </c>
      <c r="B853" s="2">
        <v>40565</v>
      </c>
      <c r="C853" s="2">
        <f t="shared" si="52"/>
        <v>40565.625</v>
      </c>
      <c r="D853">
        <v>211</v>
      </c>
      <c r="E853">
        <v>211</v>
      </c>
      <c r="F853" t="s">
        <v>10</v>
      </c>
      <c r="G853" t="s">
        <v>62</v>
      </c>
      <c r="H853" s="1" cm="1">
        <f t="array" ref="H853">_xlfn.IFS(F853="Figurado",E853/2600,F853="Mallas",E853/800,F853="Materia Prima",E853*0)/24</f>
        <v>0</v>
      </c>
      <c r="I853" s="2">
        <f t="shared" si="53"/>
        <v>40567.625</v>
      </c>
      <c r="J853" s="3">
        <f t="shared" si="54"/>
        <v>40565.625</v>
      </c>
      <c r="K853" t="b">
        <f t="shared" si="55"/>
        <v>1</v>
      </c>
      <c r="L853" cm="1">
        <f t="array" ref="L853">SUMPRODUCT((Tabla2[[#This Row],[P - Horas]]&lt;Tabla2[P - Horas])*1,(Tabla2[[#This Row],[Columna1]]=Tabla2[Columna1])*1)+1</f>
        <v>26</v>
      </c>
      <c r="N853">
        <f>_xlfn.RANK.EQ(Tabla2[[#This Row],[Columna1]],Tabla2[Columna1],1)</f>
        <v>841</v>
      </c>
      <c r="O853" s="3">
        <f>MAX(P852,Tabla2[[#This Row],[Columna1]])</f>
        <v>40576.290563581693</v>
      </c>
      <c r="P853" s="3">
        <f>O853+Tabla2[[#This Row],[P - Horas]]</f>
        <v>40576.290563581693</v>
      </c>
    </row>
    <row r="854" spans="1:16" x14ac:dyDescent="0.25">
      <c r="A854">
        <v>1000017426</v>
      </c>
      <c r="B854" s="2">
        <v>40565</v>
      </c>
      <c r="C854" s="2">
        <f t="shared" si="52"/>
        <v>40565.625</v>
      </c>
      <c r="D854">
        <v>40.4</v>
      </c>
      <c r="E854">
        <v>40.4</v>
      </c>
      <c r="F854" t="s">
        <v>10</v>
      </c>
      <c r="G854" t="s">
        <v>63</v>
      </c>
      <c r="H854" s="1" cm="1">
        <f t="array" ref="H854">_xlfn.IFS(F854="Figurado",E854/2600,F854="Mallas",E854/800,F854="Materia Prima",E854*0)/24</f>
        <v>0</v>
      </c>
      <c r="I854" s="2">
        <f t="shared" si="53"/>
        <v>40567.625</v>
      </c>
      <c r="J854" s="3">
        <f t="shared" si="54"/>
        <v>40565.625</v>
      </c>
      <c r="K854" t="b">
        <f t="shared" si="55"/>
        <v>1</v>
      </c>
      <c r="L854" cm="1">
        <f t="array" ref="L854">SUMPRODUCT((Tabla2[[#This Row],[P - Horas]]&lt;Tabla2[P - Horas])*1,(Tabla2[[#This Row],[Columna1]]=Tabla2[Columna1])*1)+1</f>
        <v>26</v>
      </c>
      <c r="N854">
        <f>_xlfn.RANK.EQ(Tabla2[[#This Row],[Columna1]],Tabla2[Columna1],1)</f>
        <v>841</v>
      </c>
      <c r="O854" s="3">
        <f>MAX(P853,Tabla2[[#This Row],[Columna1]])</f>
        <v>40576.290563581693</v>
      </c>
      <c r="P854" s="3">
        <f>O854+Tabla2[[#This Row],[P - Horas]]</f>
        <v>40576.290563581693</v>
      </c>
    </row>
    <row r="855" spans="1:16" x14ac:dyDescent="0.25">
      <c r="A855">
        <v>1000017426</v>
      </c>
      <c r="B855" s="2">
        <v>40565</v>
      </c>
      <c r="C855" s="2">
        <f t="shared" si="52"/>
        <v>40565.625</v>
      </c>
      <c r="D855">
        <v>151.9</v>
      </c>
      <c r="E855">
        <v>151.9</v>
      </c>
      <c r="F855" t="s">
        <v>10</v>
      </c>
      <c r="G855" t="s">
        <v>58</v>
      </c>
      <c r="H855" s="1" cm="1">
        <f t="array" ref="H855">_xlfn.IFS(F855="Figurado",E855/2600,F855="Mallas",E855/800,F855="Materia Prima",E855*0)/24</f>
        <v>0</v>
      </c>
      <c r="I855" s="2">
        <f t="shared" si="53"/>
        <v>40567.625</v>
      </c>
      <c r="J855" s="3">
        <f t="shared" si="54"/>
        <v>40565.625</v>
      </c>
      <c r="K855" t="b">
        <f t="shared" si="55"/>
        <v>1</v>
      </c>
      <c r="L855" cm="1">
        <f t="array" ref="L855">SUMPRODUCT((Tabla2[[#This Row],[P - Horas]]&lt;Tabla2[P - Horas])*1,(Tabla2[[#This Row],[Columna1]]=Tabla2[Columna1])*1)+1</f>
        <v>26</v>
      </c>
      <c r="N855">
        <f>_xlfn.RANK.EQ(Tabla2[[#This Row],[Columna1]],Tabla2[Columna1],1)</f>
        <v>841</v>
      </c>
      <c r="O855" s="3">
        <f>MAX(P854,Tabla2[[#This Row],[Columna1]])</f>
        <v>40576.290563581693</v>
      </c>
      <c r="P855" s="3">
        <f>O855+Tabla2[[#This Row],[P - Horas]]</f>
        <v>40576.290563581693</v>
      </c>
    </row>
    <row r="856" spans="1:16" x14ac:dyDescent="0.25">
      <c r="A856">
        <v>1000017426</v>
      </c>
      <c r="B856" s="2">
        <v>40565</v>
      </c>
      <c r="C856" s="2">
        <f t="shared" si="52"/>
        <v>40565.625</v>
      </c>
      <c r="D856">
        <v>40</v>
      </c>
      <c r="E856">
        <v>72.52</v>
      </c>
      <c r="F856" t="s">
        <v>10</v>
      </c>
      <c r="G856" t="s">
        <v>63</v>
      </c>
      <c r="H856" s="1" cm="1">
        <f t="array" ref="H856">_xlfn.IFS(F856="Figurado",E856/2600,F856="Mallas",E856/800,F856="Materia Prima",E856*0)/24</f>
        <v>0</v>
      </c>
      <c r="I856" s="2">
        <f t="shared" si="53"/>
        <v>40567.625</v>
      </c>
      <c r="J856" s="3">
        <f t="shared" si="54"/>
        <v>40565.625</v>
      </c>
      <c r="K856" t="b">
        <f t="shared" si="55"/>
        <v>1</v>
      </c>
      <c r="L856" cm="1">
        <f t="array" ref="L856">SUMPRODUCT((Tabla2[[#This Row],[P - Horas]]&lt;Tabla2[P - Horas])*1,(Tabla2[[#This Row],[Columna1]]=Tabla2[Columna1])*1)+1</f>
        <v>26</v>
      </c>
      <c r="N856">
        <f>_xlfn.RANK.EQ(Tabla2[[#This Row],[Columna1]],Tabla2[Columna1],1)</f>
        <v>841</v>
      </c>
      <c r="O856" s="3">
        <f>MAX(P855,Tabla2[[#This Row],[Columna1]])</f>
        <v>40576.290563581693</v>
      </c>
      <c r="P856" s="3">
        <f>O856+Tabla2[[#This Row],[P - Horas]]</f>
        <v>40576.290563581693</v>
      </c>
    </row>
    <row r="857" spans="1:16" x14ac:dyDescent="0.25">
      <c r="A857">
        <v>1000017427</v>
      </c>
      <c r="B857" s="2">
        <v>40565</v>
      </c>
      <c r="C857" s="2">
        <f t="shared" si="52"/>
        <v>40565.625</v>
      </c>
      <c r="D857">
        <v>21.4</v>
      </c>
      <c r="E857">
        <v>21.4</v>
      </c>
      <c r="F857" t="s">
        <v>10</v>
      </c>
      <c r="G857" t="s">
        <v>41</v>
      </c>
      <c r="H857" s="1" cm="1">
        <f t="array" ref="H857">_xlfn.IFS(F857="Figurado",E857/2600,F857="Mallas",E857/800,F857="Materia Prima",E857*0)/24</f>
        <v>0</v>
      </c>
      <c r="I857" s="2">
        <f t="shared" si="53"/>
        <v>40567.625</v>
      </c>
      <c r="J857" s="3">
        <f t="shared" si="54"/>
        <v>40565.625</v>
      </c>
      <c r="K857" t="b">
        <f t="shared" si="55"/>
        <v>1</v>
      </c>
      <c r="L857" cm="1">
        <f t="array" ref="L857">SUMPRODUCT((Tabla2[[#This Row],[P - Horas]]&lt;Tabla2[P - Horas])*1,(Tabla2[[#This Row],[Columna1]]=Tabla2[Columna1])*1)+1</f>
        <v>26</v>
      </c>
      <c r="N857">
        <f>_xlfn.RANK.EQ(Tabla2[[#This Row],[Columna1]],Tabla2[Columna1],1)</f>
        <v>841</v>
      </c>
      <c r="O857" s="3">
        <f>MAX(P856,Tabla2[[#This Row],[Columna1]])</f>
        <v>40576.290563581693</v>
      </c>
      <c r="P857" s="3">
        <f>O857+Tabla2[[#This Row],[P - Horas]]</f>
        <v>40576.290563581693</v>
      </c>
    </row>
    <row r="858" spans="1:16" x14ac:dyDescent="0.25">
      <c r="A858">
        <v>1000017427</v>
      </c>
      <c r="B858" s="2">
        <v>40565</v>
      </c>
      <c r="C858" s="2">
        <f t="shared" si="52"/>
        <v>40565.625</v>
      </c>
      <c r="D858">
        <v>42.1</v>
      </c>
      <c r="E858">
        <v>42.1</v>
      </c>
      <c r="F858" t="s">
        <v>10</v>
      </c>
      <c r="G858" t="s">
        <v>61</v>
      </c>
      <c r="H858" s="1" cm="1">
        <f t="array" ref="H858">_xlfn.IFS(F858="Figurado",E858/2600,F858="Mallas",E858/800,F858="Materia Prima",E858*0)/24</f>
        <v>0</v>
      </c>
      <c r="I858" s="2">
        <f t="shared" si="53"/>
        <v>40567.625</v>
      </c>
      <c r="J858" s="3">
        <f t="shared" si="54"/>
        <v>40565.625</v>
      </c>
      <c r="K858" t="b">
        <f t="shared" si="55"/>
        <v>1</v>
      </c>
      <c r="L858" cm="1">
        <f t="array" ref="L858">SUMPRODUCT((Tabla2[[#This Row],[P - Horas]]&lt;Tabla2[P - Horas])*1,(Tabla2[[#This Row],[Columna1]]=Tabla2[Columna1])*1)+1</f>
        <v>26</v>
      </c>
      <c r="N858">
        <f>_xlfn.RANK.EQ(Tabla2[[#This Row],[Columna1]],Tabla2[Columna1],1)</f>
        <v>841</v>
      </c>
      <c r="O858" s="3">
        <f>MAX(P857,Tabla2[[#This Row],[Columna1]])</f>
        <v>40576.290563581693</v>
      </c>
      <c r="P858" s="3">
        <f>O858+Tabla2[[#This Row],[P - Horas]]</f>
        <v>40576.290563581693</v>
      </c>
    </row>
    <row r="859" spans="1:16" x14ac:dyDescent="0.25">
      <c r="A859">
        <v>1000017427</v>
      </c>
      <c r="B859" s="2">
        <v>40565</v>
      </c>
      <c r="C859" s="2">
        <f t="shared" si="52"/>
        <v>40565.625</v>
      </c>
      <c r="D859">
        <v>19.399999999999999</v>
      </c>
      <c r="E859">
        <v>19.399999999999999</v>
      </c>
      <c r="F859" t="s">
        <v>10</v>
      </c>
      <c r="G859" t="s">
        <v>33</v>
      </c>
      <c r="H859" s="1" cm="1">
        <f t="array" ref="H859">_xlfn.IFS(F859="Figurado",E859/2600,F859="Mallas",E859/800,F859="Materia Prima",E859*0)/24</f>
        <v>0</v>
      </c>
      <c r="I859" s="2">
        <f t="shared" si="53"/>
        <v>40567.625</v>
      </c>
      <c r="J859" s="3">
        <f t="shared" si="54"/>
        <v>40565.625</v>
      </c>
      <c r="K859" t="b">
        <f t="shared" si="55"/>
        <v>1</v>
      </c>
      <c r="L859" cm="1">
        <f t="array" ref="L859">SUMPRODUCT((Tabla2[[#This Row],[P - Horas]]&lt;Tabla2[P - Horas])*1,(Tabla2[[#This Row],[Columna1]]=Tabla2[Columna1])*1)+1</f>
        <v>26</v>
      </c>
      <c r="N859">
        <f>_xlfn.RANK.EQ(Tabla2[[#This Row],[Columna1]],Tabla2[Columna1],1)</f>
        <v>841</v>
      </c>
      <c r="O859" s="3">
        <f>MAX(P858,Tabla2[[#This Row],[Columna1]])</f>
        <v>40576.290563581693</v>
      </c>
      <c r="P859" s="3">
        <f>O859+Tabla2[[#This Row],[P - Horas]]</f>
        <v>40576.290563581693</v>
      </c>
    </row>
    <row r="860" spans="1:16" x14ac:dyDescent="0.25">
      <c r="A860">
        <v>1000017427</v>
      </c>
      <c r="B860" s="2">
        <v>40565</v>
      </c>
      <c r="C860" s="2">
        <f t="shared" si="52"/>
        <v>40565.625</v>
      </c>
      <c r="D860">
        <v>3.6</v>
      </c>
      <c r="E860">
        <v>3.6</v>
      </c>
      <c r="F860" t="s">
        <v>10</v>
      </c>
      <c r="G860" t="s">
        <v>35</v>
      </c>
      <c r="H860" s="1" cm="1">
        <f t="array" ref="H860">_xlfn.IFS(F860="Figurado",E860/2600,F860="Mallas",E860/800,F860="Materia Prima",E860*0)/24</f>
        <v>0</v>
      </c>
      <c r="I860" s="2">
        <f t="shared" si="53"/>
        <v>40567.625</v>
      </c>
      <c r="J860" s="3">
        <f t="shared" si="54"/>
        <v>40565.625</v>
      </c>
      <c r="K860" t="b">
        <f t="shared" si="55"/>
        <v>1</v>
      </c>
      <c r="L860" cm="1">
        <f t="array" ref="L860">SUMPRODUCT((Tabla2[[#This Row],[P - Horas]]&lt;Tabla2[P - Horas])*1,(Tabla2[[#This Row],[Columna1]]=Tabla2[Columna1])*1)+1</f>
        <v>26</v>
      </c>
      <c r="N860">
        <f>_xlfn.RANK.EQ(Tabla2[[#This Row],[Columna1]],Tabla2[Columna1],1)</f>
        <v>841</v>
      </c>
      <c r="O860" s="3">
        <f>MAX(P859,Tabla2[[#This Row],[Columna1]])</f>
        <v>40576.290563581693</v>
      </c>
      <c r="P860" s="3">
        <f>O860+Tabla2[[#This Row],[P - Horas]]</f>
        <v>40576.290563581693</v>
      </c>
    </row>
    <row r="861" spans="1:16" x14ac:dyDescent="0.25">
      <c r="A861">
        <v>1000017427</v>
      </c>
      <c r="B861" s="2">
        <v>40565</v>
      </c>
      <c r="C861" s="2">
        <f t="shared" si="52"/>
        <v>40565.625</v>
      </c>
      <c r="D861">
        <v>7.3</v>
      </c>
      <c r="E861">
        <v>7.3</v>
      </c>
      <c r="F861" t="s">
        <v>10</v>
      </c>
      <c r="G861" t="s">
        <v>62</v>
      </c>
      <c r="H861" s="1" cm="1">
        <f t="array" ref="H861">_xlfn.IFS(F861="Figurado",E861/2600,F861="Mallas",E861/800,F861="Materia Prima",E861*0)/24</f>
        <v>0</v>
      </c>
      <c r="I861" s="2">
        <f t="shared" si="53"/>
        <v>40567.625</v>
      </c>
      <c r="J861" s="3">
        <f t="shared" si="54"/>
        <v>40565.625</v>
      </c>
      <c r="K861" t="b">
        <f t="shared" si="55"/>
        <v>1</v>
      </c>
      <c r="L861" cm="1">
        <f t="array" ref="L861">SUMPRODUCT((Tabla2[[#This Row],[P - Horas]]&lt;Tabla2[P - Horas])*1,(Tabla2[[#This Row],[Columna1]]=Tabla2[Columna1])*1)+1</f>
        <v>26</v>
      </c>
      <c r="N861">
        <f>_xlfn.RANK.EQ(Tabla2[[#This Row],[Columna1]],Tabla2[Columna1],1)</f>
        <v>841</v>
      </c>
      <c r="O861" s="3">
        <f>MAX(P860,Tabla2[[#This Row],[Columna1]])</f>
        <v>40576.290563581693</v>
      </c>
      <c r="P861" s="3">
        <f>O861+Tabla2[[#This Row],[P - Horas]]</f>
        <v>40576.290563581693</v>
      </c>
    </row>
    <row r="862" spans="1:16" x14ac:dyDescent="0.25">
      <c r="A862">
        <v>1000017427</v>
      </c>
      <c r="B862" s="2">
        <v>40565</v>
      </c>
      <c r="C862" s="2">
        <f t="shared" si="52"/>
        <v>40565.625</v>
      </c>
      <c r="D862">
        <v>17.600000000000001</v>
      </c>
      <c r="E862">
        <v>17.600000000000001</v>
      </c>
      <c r="F862" t="s">
        <v>10</v>
      </c>
      <c r="G862" t="s">
        <v>63</v>
      </c>
      <c r="H862" s="1" cm="1">
        <f t="array" ref="H862">_xlfn.IFS(F862="Figurado",E862/2600,F862="Mallas",E862/800,F862="Materia Prima",E862*0)/24</f>
        <v>0</v>
      </c>
      <c r="I862" s="2">
        <f t="shared" si="53"/>
        <v>40567.625</v>
      </c>
      <c r="J862" s="3">
        <f t="shared" si="54"/>
        <v>40565.625</v>
      </c>
      <c r="K862" t="b">
        <f t="shared" si="55"/>
        <v>1</v>
      </c>
      <c r="L862" cm="1">
        <f t="array" ref="L862">SUMPRODUCT((Tabla2[[#This Row],[P - Horas]]&lt;Tabla2[P - Horas])*1,(Tabla2[[#This Row],[Columna1]]=Tabla2[Columna1])*1)+1</f>
        <v>26</v>
      </c>
      <c r="N862">
        <f>_xlfn.RANK.EQ(Tabla2[[#This Row],[Columna1]],Tabla2[Columna1],1)</f>
        <v>841</v>
      </c>
      <c r="O862" s="3">
        <f>MAX(P861,Tabla2[[#This Row],[Columna1]])</f>
        <v>40576.290563581693</v>
      </c>
      <c r="P862" s="3">
        <f>O862+Tabla2[[#This Row],[P - Horas]]</f>
        <v>40576.290563581693</v>
      </c>
    </row>
    <row r="863" spans="1:16" x14ac:dyDescent="0.25">
      <c r="A863">
        <v>1000017424</v>
      </c>
      <c r="B863" s="2">
        <v>40565</v>
      </c>
      <c r="C863" s="2">
        <f t="shared" si="52"/>
        <v>40565.625</v>
      </c>
      <c r="D863">
        <v>6</v>
      </c>
      <c r="E863">
        <v>6</v>
      </c>
      <c r="F863" t="s">
        <v>5</v>
      </c>
      <c r="G863" t="s">
        <v>14</v>
      </c>
      <c r="H863" s="1" cm="1">
        <f t="array" ref="H863">_xlfn.IFS(F863="Figurado",E863/2600,F863="Mallas",E863/800,F863="Materia Prima",E863*0)/24</f>
        <v>9.6153846153846167E-5</v>
      </c>
      <c r="I863" s="2">
        <f t="shared" si="53"/>
        <v>40567.625</v>
      </c>
      <c r="J863" s="3">
        <f t="shared" si="54"/>
        <v>40565.625096153846</v>
      </c>
      <c r="K863" t="b">
        <f t="shared" si="55"/>
        <v>1</v>
      </c>
      <c r="L863" cm="1">
        <f t="array" ref="L863">SUMPRODUCT((Tabla2[[#This Row],[P - Horas]]&lt;Tabla2[P - Horas])*1,(Tabla2[[#This Row],[Columna1]]=Tabla2[Columna1])*1)+1</f>
        <v>25</v>
      </c>
      <c r="N863">
        <f>_xlfn.RANK.EQ(Tabla2[[#This Row],[Columna1]],Tabla2[Columna1],1)</f>
        <v>841</v>
      </c>
      <c r="O863" s="3">
        <f>MAX(P862,Tabla2[[#This Row],[Columna1]])</f>
        <v>40576.290563581693</v>
      </c>
      <c r="P863" s="3">
        <f>O863+Tabla2[[#This Row],[P - Horas]]</f>
        <v>40576.29065973554</v>
      </c>
    </row>
    <row r="864" spans="1:16" x14ac:dyDescent="0.25">
      <c r="A864">
        <v>1000017422</v>
      </c>
      <c r="B864" s="2">
        <v>40565</v>
      </c>
      <c r="C864" s="2">
        <f t="shared" si="52"/>
        <v>40565.625</v>
      </c>
      <c r="D864">
        <v>207</v>
      </c>
      <c r="E864">
        <v>207</v>
      </c>
      <c r="F864" t="s">
        <v>5</v>
      </c>
      <c r="G864" t="s">
        <v>14</v>
      </c>
      <c r="H864" s="1" cm="1">
        <f t="array" ref="H864">_xlfn.IFS(F864="Figurado",E864/2600,F864="Mallas",E864/800,F864="Materia Prima",E864*0)/24</f>
        <v>3.3173076923076923E-3</v>
      </c>
      <c r="I864" s="2">
        <f t="shared" si="53"/>
        <v>40567.625</v>
      </c>
      <c r="J864" s="3">
        <f t="shared" si="54"/>
        <v>40565.628317307695</v>
      </c>
      <c r="K864" t="b">
        <f t="shared" si="55"/>
        <v>1</v>
      </c>
      <c r="L864" cm="1">
        <f t="array" ref="L864">SUMPRODUCT((Tabla2[[#This Row],[P - Horas]]&lt;Tabla2[P - Horas])*1,(Tabla2[[#This Row],[Columna1]]=Tabla2[Columna1])*1)+1</f>
        <v>24</v>
      </c>
      <c r="N864">
        <f>_xlfn.RANK.EQ(Tabla2[[#This Row],[Columna1]],Tabla2[Columna1],1)</f>
        <v>841</v>
      </c>
      <c r="O864" s="3">
        <f>MAX(P863,Tabla2[[#This Row],[Columna1]])</f>
        <v>40576.29065973554</v>
      </c>
      <c r="P864" s="3">
        <f>O864+Tabla2[[#This Row],[P - Horas]]</f>
        <v>40576.293977043235</v>
      </c>
    </row>
    <row r="865" spans="1:16" x14ac:dyDescent="0.25">
      <c r="A865">
        <v>1000017428</v>
      </c>
      <c r="B865" s="2">
        <v>40565</v>
      </c>
      <c r="C865" s="2">
        <f t="shared" si="52"/>
        <v>40565.625</v>
      </c>
      <c r="D865">
        <v>2</v>
      </c>
      <c r="E865">
        <v>71.06</v>
      </c>
      <c r="F865" t="s">
        <v>16</v>
      </c>
      <c r="G865" t="s">
        <v>48</v>
      </c>
      <c r="H865" s="1" cm="1">
        <f t="array" ref="H865">_xlfn.IFS(F865="Figurado",E865/2600,F865="Mallas",E865/800,F865="Materia Prima",E865*0)/24</f>
        <v>3.7010416666666667E-3</v>
      </c>
      <c r="I865" s="2">
        <f t="shared" si="53"/>
        <v>40567.625</v>
      </c>
      <c r="J865" s="3">
        <f t="shared" si="54"/>
        <v>40565.628701041664</v>
      </c>
      <c r="K865" t="b">
        <f t="shared" si="55"/>
        <v>1</v>
      </c>
      <c r="L865" cm="1">
        <f t="array" ref="L865">SUMPRODUCT((Tabla2[[#This Row],[P - Horas]]&lt;Tabla2[P - Horas])*1,(Tabla2[[#This Row],[Columna1]]=Tabla2[Columna1])*1)+1</f>
        <v>23</v>
      </c>
      <c r="N865">
        <f>_xlfn.RANK.EQ(Tabla2[[#This Row],[Columna1]],Tabla2[Columna1],1)</f>
        <v>841</v>
      </c>
      <c r="O865" s="3">
        <f>MAX(P864,Tabla2[[#This Row],[Columna1]])</f>
        <v>40576.293977043235</v>
      </c>
      <c r="P865" s="3">
        <f>O865+Tabla2[[#This Row],[P - Horas]]</f>
        <v>40576.297678084899</v>
      </c>
    </row>
    <row r="866" spans="1:16" x14ac:dyDescent="0.25">
      <c r="A866">
        <v>1000017423</v>
      </c>
      <c r="B866" s="2">
        <v>40565</v>
      </c>
      <c r="C866" s="2">
        <f t="shared" si="52"/>
        <v>40565.625</v>
      </c>
      <c r="D866">
        <v>316</v>
      </c>
      <c r="E866">
        <v>316</v>
      </c>
      <c r="F866" t="s">
        <v>5</v>
      </c>
      <c r="G866" t="s">
        <v>9</v>
      </c>
      <c r="H866" s="1" cm="1">
        <f t="array" ref="H866">_xlfn.IFS(F866="Figurado",E866/2600,F866="Mallas",E866/800,F866="Materia Prima",E866*0)/24</f>
        <v>5.0641025641025642E-3</v>
      </c>
      <c r="I866" s="2">
        <f t="shared" si="53"/>
        <v>40567.625</v>
      </c>
      <c r="J866" s="3">
        <f t="shared" si="54"/>
        <v>40565.630064102566</v>
      </c>
      <c r="K866" t="b">
        <f t="shared" si="55"/>
        <v>1</v>
      </c>
      <c r="L866" cm="1">
        <f t="array" ref="L866">SUMPRODUCT((Tabla2[[#This Row],[P - Horas]]&lt;Tabla2[P - Horas])*1,(Tabla2[[#This Row],[Columna1]]=Tabla2[Columna1])*1)+1</f>
        <v>22</v>
      </c>
      <c r="N866">
        <f>_xlfn.RANK.EQ(Tabla2[[#This Row],[Columna1]],Tabla2[Columna1],1)</f>
        <v>841</v>
      </c>
      <c r="O866" s="3">
        <f>MAX(P865,Tabla2[[#This Row],[Columna1]])</f>
        <v>40576.297678084899</v>
      </c>
      <c r="P866" s="3">
        <f>O866+Tabla2[[#This Row],[P - Horas]]</f>
        <v>40576.302742187465</v>
      </c>
    </row>
    <row r="867" spans="1:16" x14ac:dyDescent="0.25">
      <c r="A867">
        <v>1000017432</v>
      </c>
      <c r="B867" s="2">
        <v>40565</v>
      </c>
      <c r="C867" s="2">
        <f t="shared" si="52"/>
        <v>40565.625</v>
      </c>
      <c r="D867">
        <v>2</v>
      </c>
      <c r="E867">
        <v>98.8</v>
      </c>
      <c r="F867" t="s">
        <v>16</v>
      </c>
      <c r="G867" t="s">
        <v>32</v>
      </c>
      <c r="H867" s="1" cm="1">
        <f t="array" ref="H867">_xlfn.IFS(F867="Figurado",E867/2600,F867="Mallas",E867/800,F867="Materia Prima",E867*0)/24</f>
        <v>5.145833333333333E-3</v>
      </c>
      <c r="I867" s="2">
        <f t="shared" si="53"/>
        <v>40567.625</v>
      </c>
      <c r="J867" s="3">
        <f t="shared" si="54"/>
        <v>40565.630145833333</v>
      </c>
      <c r="K867" t="b">
        <f t="shared" si="55"/>
        <v>1</v>
      </c>
      <c r="L867" cm="1">
        <f t="array" ref="L867">SUMPRODUCT((Tabla2[[#This Row],[P - Horas]]&lt;Tabla2[P - Horas])*1,(Tabla2[[#This Row],[Columna1]]=Tabla2[Columna1])*1)+1</f>
        <v>21</v>
      </c>
      <c r="N867">
        <f>_xlfn.RANK.EQ(Tabla2[[#This Row],[Columna1]],Tabla2[Columna1],1)</f>
        <v>841</v>
      </c>
      <c r="O867" s="3">
        <f>MAX(P866,Tabla2[[#This Row],[Columna1]])</f>
        <v>40576.302742187465</v>
      </c>
      <c r="P867" s="3">
        <f>O867+Tabla2[[#This Row],[P - Horas]]</f>
        <v>40576.307888020798</v>
      </c>
    </row>
    <row r="868" spans="1:16" x14ac:dyDescent="0.25">
      <c r="A868">
        <v>1000017424</v>
      </c>
      <c r="B868" s="2">
        <v>40565</v>
      </c>
      <c r="C868" s="2">
        <f t="shared" si="52"/>
        <v>40565.625</v>
      </c>
      <c r="D868">
        <v>405</v>
      </c>
      <c r="E868">
        <v>405</v>
      </c>
      <c r="F868" t="s">
        <v>5</v>
      </c>
      <c r="G868" t="s">
        <v>7</v>
      </c>
      <c r="H868" s="1" cm="1">
        <f t="array" ref="H868">_xlfn.IFS(F868="Figurado",E868/2600,F868="Mallas",E868/800,F868="Materia Prima",E868*0)/24</f>
        <v>6.4903846153846157E-3</v>
      </c>
      <c r="I868" s="2">
        <f t="shared" si="53"/>
        <v>40567.625</v>
      </c>
      <c r="J868" s="3">
        <f t="shared" si="54"/>
        <v>40565.631490384614</v>
      </c>
      <c r="K868" t="b">
        <f t="shared" si="55"/>
        <v>1</v>
      </c>
      <c r="L868" cm="1">
        <f t="array" ref="L868">SUMPRODUCT((Tabla2[[#This Row],[P - Horas]]&lt;Tabla2[P - Horas])*1,(Tabla2[[#This Row],[Columna1]]=Tabla2[Columna1])*1)+1</f>
        <v>20</v>
      </c>
      <c r="N868">
        <f>_xlfn.RANK.EQ(Tabla2[[#This Row],[Columna1]],Tabla2[Columna1],1)</f>
        <v>841</v>
      </c>
      <c r="O868" s="3">
        <f>MAX(P867,Tabla2[[#This Row],[Columna1]])</f>
        <v>40576.307888020798</v>
      </c>
      <c r="P868" s="3">
        <f>O868+Tabla2[[#This Row],[P - Horas]]</f>
        <v>40576.314378405412</v>
      </c>
    </row>
    <row r="869" spans="1:16" x14ac:dyDescent="0.25">
      <c r="A869">
        <v>1000017422</v>
      </c>
      <c r="B869" s="2">
        <v>40565</v>
      </c>
      <c r="C869" s="2">
        <f t="shared" si="52"/>
        <v>40565.625</v>
      </c>
      <c r="D869">
        <v>634</v>
      </c>
      <c r="E869">
        <v>634</v>
      </c>
      <c r="F869" t="s">
        <v>5</v>
      </c>
      <c r="G869" t="s">
        <v>9</v>
      </c>
      <c r="H869" s="1" cm="1">
        <f t="array" ref="H869">_xlfn.IFS(F869="Figurado",E869/2600,F869="Mallas",E869/800,F869="Materia Prima",E869*0)/24</f>
        <v>1.016025641025641E-2</v>
      </c>
      <c r="I869" s="2">
        <f t="shared" si="53"/>
        <v>40567.625</v>
      </c>
      <c r="J869" s="3">
        <f t="shared" si="54"/>
        <v>40565.63516025641</v>
      </c>
      <c r="K869" t="b">
        <f t="shared" si="55"/>
        <v>1</v>
      </c>
      <c r="L869" cm="1">
        <f t="array" ref="L869">SUMPRODUCT((Tabla2[[#This Row],[P - Horas]]&lt;Tabla2[P - Horas])*1,(Tabla2[[#This Row],[Columna1]]=Tabla2[Columna1])*1)+1</f>
        <v>19</v>
      </c>
      <c r="N869">
        <f>_xlfn.RANK.EQ(Tabla2[[#This Row],[Columna1]],Tabla2[Columna1],1)</f>
        <v>841</v>
      </c>
      <c r="O869" s="3">
        <f>MAX(P868,Tabla2[[#This Row],[Columna1]])</f>
        <v>40576.314378405412</v>
      </c>
      <c r="P869" s="3">
        <f>O869+Tabla2[[#This Row],[P - Horas]]</f>
        <v>40576.324538661822</v>
      </c>
    </row>
    <row r="870" spans="1:16" x14ac:dyDescent="0.25">
      <c r="A870">
        <v>1000017424</v>
      </c>
      <c r="B870" s="2">
        <v>40565</v>
      </c>
      <c r="C870" s="2">
        <f t="shared" si="52"/>
        <v>40565.625</v>
      </c>
      <c r="D870">
        <v>777</v>
      </c>
      <c r="E870">
        <v>777</v>
      </c>
      <c r="F870" t="s">
        <v>5</v>
      </c>
      <c r="G870" t="s">
        <v>9</v>
      </c>
      <c r="H870" s="1" cm="1">
        <f t="array" ref="H870">_xlfn.IFS(F870="Figurado",E870/2600,F870="Mallas",E870/800,F870="Materia Prima",E870*0)/24</f>
        <v>1.2451923076923077E-2</v>
      </c>
      <c r="I870" s="2">
        <f t="shared" si="53"/>
        <v>40567.625</v>
      </c>
      <c r="J870" s="3">
        <f t="shared" si="54"/>
        <v>40565.637451923074</v>
      </c>
      <c r="K870" t="b">
        <f t="shared" si="55"/>
        <v>1</v>
      </c>
      <c r="L870" cm="1">
        <f t="array" ref="L870">SUMPRODUCT((Tabla2[[#This Row],[P - Horas]]&lt;Tabla2[P - Horas])*1,(Tabla2[[#This Row],[Columna1]]=Tabla2[Columna1])*1)+1</f>
        <v>18</v>
      </c>
      <c r="N870">
        <f>_xlfn.RANK.EQ(Tabla2[[#This Row],[Columna1]],Tabla2[Columna1],1)</f>
        <v>841</v>
      </c>
      <c r="O870" s="3">
        <f>MAX(P869,Tabla2[[#This Row],[Columna1]])</f>
        <v>40576.324538661822</v>
      </c>
      <c r="P870" s="3">
        <f>O870+Tabla2[[#This Row],[P - Horas]]</f>
        <v>40576.336990584896</v>
      </c>
    </row>
    <row r="871" spans="1:16" x14ac:dyDescent="0.25">
      <c r="A871">
        <v>1000017422</v>
      </c>
      <c r="B871" s="2">
        <v>40565</v>
      </c>
      <c r="C871" s="2">
        <f t="shared" si="52"/>
        <v>40565.625</v>
      </c>
      <c r="D871">
        <v>838.1</v>
      </c>
      <c r="E871">
        <v>838.1</v>
      </c>
      <c r="F871" t="s">
        <v>5</v>
      </c>
      <c r="G871" t="s">
        <v>13</v>
      </c>
      <c r="H871" s="1" cm="1">
        <f t="array" ref="H871">_xlfn.IFS(F871="Figurado",E871/2600,F871="Mallas",E871/800,F871="Materia Prima",E871*0)/24</f>
        <v>1.3431089743589744E-2</v>
      </c>
      <c r="I871" s="2">
        <f t="shared" si="53"/>
        <v>40567.625</v>
      </c>
      <c r="J871" s="3">
        <f t="shared" si="54"/>
        <v>40565.638431089741</v>
      </c>
      <c r="K871" t="b">
        <f t="shared" si="55"/>
        <v>1</v>
      </c>
      <c r="L871" cm="1">
        <f t="array" ref="L871">SUMPRODUCT((Tabla2[[#This Row],[P - Horas]]&lt;Tabla2[P - Horas])*1,(Tabla2[[#This Row],[Columna1]]=Tabla2[Columna1])*1)+1</f>
        <v>17</v>
      </c>
      <c r="N871">
        <f>_xlfn.RANK.EQ(Tabla2[[#This Row],[Columna1]],Tabla2[Columna1],1)</f>
        <v>841</v>
      </c>
      <c r="O871" s="3">
        <f>MAX(P870,Tabla2[[#This Row],[Columna1]])</f>
        <v>40576.336990584896</v>
      </c>
      <c r="P871" s="3">
        <f>O871+Tabla2[[#This Row],[P - Horas]]</f>
        <v>40576.350421674637</v>
      </c>
    </row>
    <row r="872" spans="1:16" x14ac:dyDescent="0.25">
      <c r="A872">
        <v>1000017422</v>
      </c>
      <c r="B872" s="2">
        <v>40565</v>
      </c>
      <c r="C872" s="2">
        <f t="shared" si="52"/>
        <v>40565.625</v>
      </c>
      <c r="D872">
        <v>985.3</v>
      </c>
      <c r="E872">
        <v>985.3</v>
      </c>
      <c r="F872" t="s">
        <v>5</v>
      </c>
      <c r="G872" t="s">
        <v>8</v>
      </c>
      <c r="H872" s="1" cm="1">
        <f t="array" ref="H872">_xlfn.IFS(F872="Figurado",E872/2600,F872="Mallas",E872/800,F872="Materia Prima",E872*0)/24</f>
        <v>1.5790064102564103E-2</v>
      </c>
      <c r="I872" s="2">
        <f t="shared" si="53"/>
        <v>40567.625</v>
      </c>
      <c r="J872" s="3">
        <f t="shared" si="54"/>
        <v>40565.640790064106</v>
      </c>
      <c r="K872" t="b">
        <f t="shared" si="55"/>
        <v>1</v>
      </c>
      <c r="L872" cm="1">
        <f t="array" ref="L872">SUMPRODUCT((Tabla2[[#This Row],[P - Horas]]&lt;Tabla2[P - Horas])*1,(Tabla2[[#This Row],[Columna1]]=Tabla2[Columna1])*1)+1</f>
        <v>16</v>
      </c>
      <c r="N872">
        <f>_xlfn.RANK.EQ(Tabla2[[#This Row],[Columna1]],Tabla2[Columna1],1)</f>
        <v>841</v>
      </c>
      <c r="O872" s="3">
        <f>MAX(P871,Tabla2[[#This Row],[Columna1]])</f>
        <v>40576.350421674637</v>
      </c>
      <c r="P872" s="3">
        <f>O872+Tabla2[[#This Row],[P - Horas]]</f>
        <v>40576.366211738743</v>
      </c>
    </row>
    <row r="873" spans="1:16" x14ac:dyDescent="0.25">
      <c r="A873">
        <v>1000017422</v>
      </c>
      <c r="B873" s="2">
        <v>40565</v>
      </c>
      <c r="C873" s="2">
        <f t="shared" si="52"/>
        <v>40565.625</v>
      </c>
      <c r="D873">
        <v>1366.6</v>
      </c>
      <c r="E873">
        <v>1366.6</v>
      </c>
      <c r="F873" t="s">
        <v>5</v>
      </c>
      <c r="G873" t="s">
        <v>6</v>
      </c>
      <c r="H873" s="1" cm="1">
        <f t="array" ref="H873">_xlfn.IFS(F873="Figurado",E873/2600,F873="Mallas",E873/800,F873="Materia Prima",E873*0)/24</f>
        <v>2.1900641025641026E-2</v>
      </c>
      <c r="I873" s="2">
        <f t="shared" si="53"/>
        <v>40567.625</v>
      </c>
      <c r="J873" s="3">
        <f t="shared" si="54"/>
        <v>40565.646900641026</v>
      </c>
      <c r="K873" t="b">
        <f t="shared" si="55"/>
        <v>1</v>
      </c>
      <c r="L873" cm="1">
        <f t="array" ref="L873">SUMPRODUCT((Tabla2[[#This Row],[P - Horas]]&lt;Tabla2[P - Horas])*1,(Tabla2[[#This Row],[Columna1]]=Tabla2[Columna1])*1)+1</f>
        <v>15</v>
      </c>
      <c r="N873">
        <f>_xlfn.RANK.EQ(Tabla2[[#This Row],[Columna1]],Tabla2[Columna1],1)</f>
        <v>841</v>
      </c>
      <c r="O873" s="3">
        <f>MAX(P872,Tabla2[[#This Row],[Columna1]])</f>
        <v>40576.366211738743</v>
      </c>
      <c r="P873" s="3">
        <f>O873+Tabla2[[#This Row],[P - Horas]]</f>
        <v>40576.388112379769</v>
      </c>
    </row>
    <row r="874" spans="1:16" x14ac:dyDescent="0.25">
      <c r="A874">
        <v>1000017422</v>
      </c>
      <c r="B874" s="2">
        <v>40565</v>
      </c>
      <c r="C874" s="2">
        <f t="shared" si="52"/>
        <v>40565.625</v>
      </c>
      <c r="D874">
        <v>1575.4</v>
      </c>
      <c r="E874">
        <v>1575.4</v>
      </c>
      <c r="F874" t="s">
        <v>5</v>
      </c>
      <c r="G874" t="s">
        <v>7</v>
      </c>
      <c r="H874" s="1" cm="1">
        <f t="array" ref="H874">_xlfn.IFS(F874="Figurado",E874/2600,F874="Mallas",E874/800,F874="Materia Prima",E874*0)/24</f>
        <v>2.5246794871794875E-2</v>
      </c>
      <c r="I874" s="2">
        <f t="shared" si="53"/>
        <v>40567.625</v>
      </c>
      <c r="J874" s="3">
        <f t="shared" si="54"/>
        <v>40565.650246794874</v>
      </c>
      <c r="K874" t="b">
        <f t="shared" si="55"/>
        <v>1</v>
      </c>
      <c r="L874" cm="1">
        <f t="array" ref="L874">SUMPRODUCT((Tabla2[[#This Row],[P - Horas]]&lt;Tabla2[P - Horas])*1,(Tabla2[[#This Row],[Columna1]]=Tabla2[Columna1])*1)+1</f>
        <v>14</v>
      </c>
      <c r="N874">
        <f>_xlfn.RANK.EQ(Tabla2[[#This Row],[Columna1]],Tabla2[Columna1],1)</f>
        <v>841</v>
      </c>
      <c r="O874" s="3">
        <f>MAX(P873,Tabla2[[#This Row],[Columna1]])</f>
        <v>40576.388112379769</v>
      </c>
      <c r="P874" s="3">
        <f>O874+Tabla2[[#This Row],[P - Horas]]</f>
        <v>40576.413359174643</v>
      </c>
    </row>
    <row r="875" spans="1:16" x14ac:dyDescent="0.25">
      <c r="A875">
        <v>1000017423</v>
      </c>
      <c r="B875" s="2">
        <v>40565</v>
      </c>
      <c r="C875" s="2">
        <f t="shared" si="52"/>
        <v>40565.625</v>
      </c>
      <c r="D875">
        <v>1606.9</v>
      </c>
      <c r="E875">
        <v>1606.9</v>
      </c>
      <c r="F875" t="s">
        <v>5</v>
      </c>
      <c r="G875" t="s">
        <v>13</v>
      </c>
      <c r="H875" s="1" cm="1">
        <f t="array" ref="H875">_xlfn.IFS(F875="Figurado",E875/2600,F875="Mallas",E875/800,F875="Materia Prima",E875*0)/24</f>
        <v>2.5751602564102565E-2</v>
      </c>
      <c r="I875" s="2">
        <f t="shared" si="53"/>
        <v>40567.625</v>
      </c>
      <c r="J875" s="3">
        <f t="shared" si="54"/>
        <v>40565.650751602567</v>
      </c>
      <c r="K875" t="b">
        <f t="shared" si="55"/>
        <v>1</v>
      </c>
      <c r="L875" cm="1">
        <f t="array" ref="L875">SUMPRODUCT((Tabla2[[#This Row],[P - Horas]]&lt;Tabla2[P - Horas])*1,(Tabla2[[#This Row],[Columna1]]=Tabla2[Columna1])*1)+1</f>
        <v>13</v>
      </c>
      <c r="N875">
        <f>_xlfn.RANK.EQ(Tabla2[[#This Row],[Columna1]],Tabla2[Columna1],1)</f>
        <v>841</v>
      </c>
      <c r="O875" s="3">
        <f>MAX(P874,Tabla2[[#This Row],[Columna1]])</f>
        <v>40576.413359174643</v>
      </c>
      <c r="P875" s="3">
        <f>O875+Tabla2[[#This Row],[P - Horas]]</f>
        <v>40576.43911077721</v>
      </c>
    </row>
    <row r="876" spans="1:16" x14ac:dyDescent="0.25">
      <c r="A876">
        <v>1000017423</v>
      </c>
      <c r="B876" s="2">
        <v>40565</v>
      </c>
      <c r="C876" s="2">
        <f t="shared" si="52"/>
        <v>40565.625</v>
      </c>
      <c r="D876">
        <v>1622.6</v>
      </c>
      <c r="E876">
        <v>1622.6</v>
      </c>
      <c r="F876" t="s">
        <v>5</v>
      </c>
      <c r="G876" t="s">
        <v>6</v>
      </c>
      <c r="H876" s="1" cm="1">
        <f t="array" ref="H876">_xlfn.IFS(F876="Figurado",E876/2600,F876="Mallas",E876/800,F876="Materia Prima",E876*0)/24</f>
        <v>2.6003205128205129E-2</v>
      </c>
      <c r="I876" s="2">
        <f t="shared" si="53"/>
        <v>40567.625</v>
      </c>
      <c r="J876" s="3">
        <f t="shared" si="54"/>
        <v>40565.65100320513</v>
      </c>
      <c r="K876" t="b">
        <f t="shared" si="55"/>
        <v>1</v>
      </c>
      <c r="L876" cm="1">
        <f t="array" ref="L876">SUMPRODUCT((Tabla2[[#This Row],[P - Horas]]&lt;Tabla2[P - Horas])*1,(Tabla2[[#This Row],[Columna1]]=Tabla2[Columna1])*1)+1</f>
        <v>12</v>
      </c>
      <c r="N876">
        <f>_xlfn.RANK.EQ(Tabla2[[#This Row],[Columna1]],Tabla2[Columna1],1)</f>
        <v>841</v>
      </c>
      <c r="O876" s="3">
        <f>MAX(P875,Tabla2[[#This Row],[Columna1]])</f>
        <v>40576.43911077721</v>
      </c>
      <c r="P876" s="3">
        <f>O876+Tabla2[[#This Row],[P - Horas]]</f>
        <v>40576.46511398234</v>
      </c>
    </row>
    <row r="877" spans="1:16" x14ac:dyDescent="0.25">
      <c r="A877">
        <v>1000017432</v>
      </c>
      <c r="B877" s="2">
        <v>40565</v>
      </c>
      <c r="C877" s="2">
        <f t="shared" si="52"/>
        <v>40565.625</v>
      </c>
      <c r="D877">
        <v>10</v>
      </c>
      <c r="E877">
        <v>659.3</v>
      </c>
      <c r="F877" t="s">
        <v>16</v>
      </c>
      <c r="G877" t="s">
        <v>30</v>
      </c>
      <c r="H877" s="1" cm="1">
        <f t="array" ref="H877">_xlfn.IFS(F877="Figurado",E877/2600,F877="Mallas",E877/800,F877="Materia Prima",E877*0)/24</f>
        <v>3.4338541666666667E-2</v>
      </c>
      <c r="I877" s="2">
        <f t="shared" si="53"/>
        <v>40567.625</v>
      </c>
      <c r="J877" s="3">
        <f t="shared" si="54"/>
        <v>40565.659338541664</v>
      </c>
      <c r="K877" t="b">
        <f t="shared" si="55"/>
        <v>1</v>
      </c>
      <c r="L877" cm="1">
        <f t="array" ref="L877">SUMPRODUCT((Tabla2[[#This Row],[P - Horas]]&lt;Tabla2[P - Horas])*1,(Tabla2[[#This Row],[Columna1]]=Tabla2[Columna1])*1)+1</f>
        <v>11</v>
      </c>
      <c r="N877">
        <f>_xlfn.RANK.EQ(Tabla2[[#This Row],[Columna1]],Tabla2[Columna1],1)</f>
        <v>841</v>
      </c>
      <c r="O877" s="3">
        <f>MAX(P876,Tabla2[[#This Row],[Columna1]])</f>
        <v>40576.46511398234</v>
      </c>
      <c r="P877" s="3">
        <f>O877+Tabla2[[#This Row],[P - Horas]]</f>
        <v>40576.499452524004</v>
      </c>
    </row>
    <row r="878" spans="1:16" x14ac:dyDescent="0.25">
      <c r="A878">
        <v>1000017421</v>
      </c>
      <c r="B878" s="2">
        <v>40565</v>
      </c>
      <c r="C878" s="2">
        <f t="shared" si="52"/>
        <v>40565.625</v>
      </c>
      <c r="D878">
        <v>2380.8000000000002</v>
      </c>
      <c r="E878">
        <v>2380.8000000000002</v>
      </c>
      <c r="F878" t="s">
        <v>5</v>
      </c>
      <c r="G878" t="s">
        <v>14</v>
      </c>
      <c r="H878" s="1" cm="1">
        <f t="array" ref="H878">_xlfn.IFS(F878="Figurado",E878/2600,F878="Mallas",E878/800,F878="Materia Prima",E878*0)/24</f>
        <v>3.8153846153846156E-2</v>
      </c>
      <c r="I878" s="2">
        <f t="shared" si="53"/>
        <v>40567.625</v>
      </c>
      <c r="J878" s="3">
        <f t="shared" si="54"/>
        <v>40565.663153846152</v>
      </c>
      <c r="K878" t="b">
        <f t="shared" si="55"/>
        <v>1</v>
      </c>
      <c r="L878" cm="1">
        <f t="array" ref="L878">SUMPRODUCT((Tabla2[[#This Row],[P - Horas]]&lt;Tabla2[P - Horas])*1,(Tabla2[[#This Row],[Columna1]]=Tabla2[Columna1])*1)+1</f>
        <v>10</v>
      </c>
      <c r="N878">
        <f>_xlfn.RANK.EQ(Tabla2[[#This Row],[Columna1]],Tabla2[Columna1],1)</f>
        <v>841</v>
      </c>
      <c r="O878" s="3">
        <f>MAX(P877,Tabla2[[#This Row],[Columna1]])</f>
        <v>40576.499452524004</v>
      </c>
      <c r="P878" s="3">
        <f>O878+Tabla2[[#This Row],[P - Horas]]</f>
        <v>40576.537606370155</v>
      </c>
    </row>
    <row r="879" spans="1:16" x14ac:dyDescent="0.25">
      <c r="A879">
        <v>1000017423</v>
      </c>
      <c r="B879" s="2">
        <v>40565</v>
      </c>
      <c r="C879" s="2">
        <f t="shared" si="52"/>
        <v>40565.625</v>
      </c>
      <c r="D879">
        <v>2585.6999999999998</v>
      </c>
      <c r="E879">
        <v>2585.6999999999998</v>
      </c>
      <c r="F879" t="s">
        <v>5</v>
      </c>
      <c r="G879" t="s">
        <v>8</v>
      </c>
      <c r="H879" s="1" cm="1">
        <f t="array" ref="H879">_xlfn.IFS(F879="Figurado",E879/2600,F879="Mallas",E879/800,F879="Materia Prima",E879*0)/24</f>
        <v>4.1437499999999995E-2</v>
      </c>
      <c r="I879" s="2">
        <f t="shared" si="53"/>
        <v>40567.625</v>
      </c>
      <c r="J879" s="3">
        <f t="shared" si="54"/>
        <v>40565.666437499996</v>
      </c>
      <c r="K879" t="b">
        <f t="shared" si="55"/>
        <v>1</v>
      </c>
      <c r="L879" cm="1">
        <f t="array" ref="L879">SUMPRODUCT((Tabla2[[#This Row],[P - Horas]]&lt;Tabla2[P - Horas])*1,(Tabla2[[#This Row],[Columna1]]=Tabla2[Columna1])*1)+1</f>
        <v>9</v>
      </c>
      <c r="N879">
        <f>_xlfn.RANK.EQ(Tabla2[[#This Row],[Columna1]],Tabla2[Columna1],1)</f>
        <v>841</v>
      </c>
      <c r="O879" s="3">
        <f>MAX(P878,Tabla2[[#This Row],[Columna1]])</f>
        <v>40576.537606370155</v>
      </c>
      <c r="P879" s="3">
        <f>O879+Tabla2[[#This Row],[P - Horas]]</f>
        <v>40576.579043870152</v>
      </c>
    </row>
    <row r="880" spans="1:16" x14ac:dyDescent="0.25">
      <c r="A880">
        <v>1000017429</v>
      </c>
      <c r="B880" s="2">
        <v>40565</v>
      </c>
      <c r="C880" s="2">
        <f t="shared" si="52"/>
        <v>40565.625</v>
      </c>
      <c r="D880">
        <v>46</v>
      </c>
      <c r="E880">
        <v>865.26</v>
      </c>
      <c r="F880" t="s">
        <v>16</v>
      </c>
      <c r="G880" t="s">
        <v>18</v>
      </c>
      <c r="H880" s="1" cm="1">
        <f t="array" ref="H880">_xlfn.IFS(F880="Figurado",E880/2600,F880="Mallas",E880/800,F880="Materia Prima",E880*0)/24</f>
        <v>4.5065624999999998E-2</v>
      </c>
      <c r="I880" s="2">
        <f t="shared" si="53"/>
        <v>40567.625</v>
      </c>
      <c r="J880" s="3">
        <f t="shared" si="54"/>
        <v>40565.670065625003</v>
      </c>
      <c r="K880" t="b">
        <f t="shared" si="55"/>
        <v>1</v>
      </c>
      <c r="L880" cm="1">
        <f t="array" ref="L880">SUMPRODUCT((Tabla2[[#This Row],[P - Horas]]&lt;Tabla2[P - Horas])*1,(Tabla2[[#This Row],[Columna1]]=Tabla2[Columna1])*1)+1</f>
        <v>8</v>
      </c>
      <c r="N880">
        <f>_xlfn.RANK.EQ(Tabla2[[#This Row],[Columna1]],Tabla2[Columna1],1)</f>
        <v>841</v>
      </c>
      <c r="O880" s="3">
        <f>MAX(P879,Tabla2[[#This Row],[Columna1]])</f>
        <v>40576.579043870152</v>
      </c>
      <c r="P880" s="3">
        <f>O880+Tabla2[[#This Row],[P - Horas]]</f>
        <v>40576.624109495155</v>
      </c>
    </row>
    <row r="881" spans="1:16" x14ac:dyDescent="0.25">
      <c r="A881">
        <v>1000017430</v>
      </c>
      <c r="B881" s="2">
        <v>40565</v>
      </c>
      <c r="C881" s="2">
        <f t="shared" si="52"/>
        <v>40565.625</v>
      </c>
      <c r="D881">
        <v>56</v>
      </c>
      <c r="E881">
        <v>1053.3599999999999</v>
      </c>
      <c r="F881" t="s">
        <v>16</v>
      </c>
      <c r="G881" t="s">
        <v>18</v>
      </c>
      <c r="H881" s="1" cm="1">
        <f t="array" ref="H881">_xlfn.IFS(F881="Figurado",E881/2600,F881="Mallas",E881/800,F881="Materia Prima",E881*0)/24</f>
        <v>5.4862500000000002E-2</v>
      </c>
      <c r="I881" s="2">
        <f t="shared" si="53"/>
        <v>40567.625</v>
      </c>
      <c r="J881" s="3">
        <f t="shared" si="54"/>
        <v>40565.679862500001</v>
      </c>
      <c r="K881" t="b">
        <f t="shared" si="55"/>
        <v>1</v>
      </c>
      <c r="L881" cm="1">
        <f t="array" ref="L881">SUMPRODUCT((Tabla2[[#This Row],[P - Horas]]&lt;Tabla2[P - Horas])*1,(Tabla2[[#This Row],[Columna1]]=Tabla2[Columna1])*1)+1</f>
        <v>6</v>
      </c>
      <c r="N881">
        <f>_xlfn.RANK.EQ(Tabla2[[#This Row],[Columna1]],Tabla2[Columna1],1)</f>
        <v>841</v>
      </c>
      <c r="O881" s="3">
        <f>MAX(P880,Tabla2[[#This Row],[Columna1]])</f>
        <v>40576.624109495155</v>
      </c>
      <c r="P881" s="3">
        <f>O881+Tabla2[[#This Row],[P - Horas]]</f>
        <v>40576.678971995156</v>
      </c>
    </row>
    <row r="882" spans="1:16" x14ac:dyDescent="0.25">
      <c r="A882">
        <v>1000017431</v>
      </c>
      <c r="B882" s="2">
        <v>40565</v>
      </c>
      <c r="C882" s="2">
        <f t="shared" si="52"/>
        <v>40565.625</v>
      </c>
      <c r="D882">
        <v>56</v>
      </c>
      <c r="E882">
        <v>1053.3599999999999</v>
      </c>
      <c r="F882" t="s">
        <v>16</v>
      </c>
      <c r="G882" t="s">
        <v>18</v>
      </c>
      <c r="H882" s="1" cm="1">
        <f t="array" ref="H882">_xlfn.IFS(F882="Figurado",E882/2600,F882="Mallas",E882/800,F882="Materia Prima",E882*0)/24</f>
        <v>5.4862500000000002E-2</v>
      </c>
      <c r="I882" s="2">
        <f t="shared" si="53"/>
        <v>40567.625</v>
      </c>
      <c r="J882" s="3">
        <f t="shared" si="54"/>
        <v>40565.679862500001</v>
      </c>
      <c r="K882" t="b">
        <f t="shared" si="55"/>
        <v>1</v>
      </c>
      <c r="L882" cm="1">
        <f t="array" ref="L882">SUMPRODUCT((Tabla2[[#This Row],[P - Horas]]&lt;Tabla2[P - Horas])*1,(Tabla2[[#This Row],[Columna1]]=Tabla2[Columna1])*1)+1</f>
        <v>6</v>
      </c>
      <c r="N882">
        <f>_xlfn.RANK.EQ(Tabla2[[#This Row],[Columna1]],Tabla2[Columna1],1)</f>
        <v>841</v>
      </c>
      <c r="O882" s="3">
        <f>MAX(P881,Tabla2[[#This Row],[Columna1]])</f>
        <v>40576.678971995156</v>
      </c>
      <c r="P882" s="3">
        <f>O882+Tabla2[[#This Row],[P - Horas]]</f>
        <v>40576.733834495157</v>
      </c>
    </row>
    <row r="883" spans="1:16" x14ac:dyDescent="0.25">
      <c r="A883">
        <v>1000017433</v>
      </c>
      <c r="B883" s="2">
        <v>40565</v>
      </c>
      <c r="C883" s="2">
        <f t="shared" si="52"/>
        <v>40565.625</v>
      </c>
      <c r="D883">
        <v>72</v>
      </c>
      <c r="E883">
        <v>1085.76</v>
      </c>
      <c r="F883" t="s">
        <v>16</v>
      </c>
      <c r="G883" t="s">
        <v>44</v>
      </c>
      <c r="H883" s="1" cm="1">
        <f t="array" ref="H883">_xlfn.IFS(F883="Figurado",E883/2600,F883="Mallas",E883/800,F883="Materia Prima",E883*0)/24</f>
        <v>5.6549999999999996E-2</v>
      </c>
      <c r="I883" s="2">
        <f t="shared" si="53"/>
        <v>40567.625</v>
      </c>
      <c r="J883" s="3">
        <f t="shared" si="54"/>
        <v>40565.681550000001</v>
      </c>
      <c r="K883" t="b">
        <f t="shared" si="55"/>
        <v>1</v>
      </c>
      <c r="L883" cm="1">
        <f t="array" ref="L883">SUMPRODUCT((Tabla2[[#This Row],[P - Horas]]&lt;Tabla2[P - Horas])*1,(Tabla2[[#This Row],[Columna1]]=Tabla2[Columna1])*1)+1</f>
        <v>5</v>
      </c>
      <c r="N883">
        <f>_xlfn.RANK.EQ(Tabla2[[#This Row],[Columna1]],Tabla2[Columna1],1)</f>
        <v>841</v>
      </c>
      <c r="O883" s="3">
        <f>MAX(P882,Tabla2[[#This Row],[Columna1]])</f>
        <v>40576.733834495157</v>
      </c>
      <c r="P883" s="3">
        <f>O883+Tabla2[[#This Row],[P - Horas]]</f>
        <v>40576.790384495158</v>
      </c>
    </row>
    <row r="884" spans="1:16" x14ac:dyDescent="0.25">
      <c r="A884">
        <v>1000017424</v>
      </c>
      <c r="B884" s="2">
        <v>40565</v>
      </c>
      <c r="C884" s="2">
        <f t="shared" si="52"/>
        <v>40565.625</v>
      </c>
      <c r="D884">
        <v>4499.5</v>
      </c>
      <c r="E884">
        <v>4499.5</v>
      </c>
      <c r="F884" t="s">
        <v>5</v>
      </c>
      <c r="G884" t="s">
        <v>8</v>
      </c>
      <c r="H884" s="1" cm="1">
        <f t="array" ref="H884">_xlfn.IFS(F884="Figurado",E884/2600,F884="Mallas",E884/800,F884="Materia Prima",E884*0)/24</f>
        <v>7.2107371794871797E-2</v>
      </c>
      <c r="I884" s="2">
        <f t="shared" si="53"/>
        <v>40567.625</v>
      </c>
      <c r="J884" s="3">
        <f t="shared" si="54"/>
        <v>40565.697107371794</v>
      </c>
      <c r="K884" t="b">
        <f t="shared" si="55"/>
        <v>1</v>
      </c>
      <c r="L884" cm="1">
        <f t="array" ref="L884">SUMPRODUCT((Tabla2[[#This Row],[P - Horas]]&lt;Tabla2[P - Horas])*1,(Tabla2[[#This Row],[Columna1]]=Tabla2[Columna1])*1)+1</f>
        <v>4</v>
      </c>
      <c r="N884">
        <f>_xlfn.RANK.EQ(Tabla2[[#This Row],[Columna1]],Tabla2[Columna1],1)</f>
        <v>841</v>
      </c>
      <c r="O884" s="3">
        <f>MAX(P883,Tabla2[[#This Row],[Columna1]])</f>
        <v>40576.790384495158</v>
      </c>
      <c r="P884" s="3">
        <f>O884+Tabla2[[#This Row],[P - Horas]]</f>
        <v>40576.862491866952</v>
      </c>
    </row>
    <row r="885" spans="1:16" x14ac:dyDescent="0.25">
      <c r="A885">
        <v>1000017432</v>
      </c>
      <c r="B885" s="2">
        <v>40565</v>
      </c>
      <c r="C885" s="2">
        <f t="shared" si="52"/>
        <v>40565.625</v>
      </c>
      <c r="D885">
        <v>35</v>
      </c>
      <c r="E885">
        <v>1476.3</v>
      </c>
      <c r="F885" t="s">
        <v>16</v>
      </c>
      <c r="G885" t="s">
        <v>19</v>
      </c>
      <c r="H885" s="1" cm="1">
        <f t="array" ref="H885">_xlfn.IFS(F885="Figurado",E885/2600,F885="Mallas",E885/800,F885="Materia Prima",E885*0)/24</f>
        <v>7.6890625000000004E-2</v>
      </c>
      <c r="I885" s="2">
        <f t="shared" si="53"/>
        <v>40567.625</v>
      </c>
      <c r="J885" s="3">
        <f t="shared" si="54"/>
        <v>40565.701890625001</v>
      </c>
      <c r="K885" t="b">
        <f t="shared" si="55"/>
        <v>1</v>
      </c>
      <c r="L885" cm="1">
        <f t="array" ref="L885">SUMPRODUCT((Tabla2[[#This Row],[P - Horas]]&lt;Tabla2[P - Horas])*1,(Tabla2[[#This Row],[Columna1]]=Tabla2[Columna1])*1)+1</f>
        <v>3</v>
      </c>
      <c r="N885">
        <f>_xlfn.RANK.EQ(Tabla2[[#This Row],[Columna1]],Tabla2[Columna1],1)</f>
        <v>841</v>
      </c>
      <c r="O885" s="3">
        <f>MAX(P884,Tabla2[[#This Row],[Columna1]])</f>
        <v>40576.862491866952</v>
      </c>
      <c r="P885" s="3">
        <f>O885+Tabla2[[#This Row],[P - Horas]]</f>
        <v>40576.939382491953</v>
      </c>
    </row>
    <row r="886" spans="1:16" x14ac:dyDescent="0.25">
      <c r="A886">
        <v>1000017435</v>
      </c>
      <c r="B886" s="2">
        <v>40565</v>
      </c>
      <c r="C886" s="2">
        <f t="shared" si="52"/>
        <v>40565.625</v>
      </c>
      <c r="D886">
        <v>5162.8999999999996</v>
      </c>
      <c r="E886">
        <v>5162.8999999999996</v>
      </c>
      <c r="F886" t="s">
        <v>5</v>
      </c>
      <c r="G886" t="s">
        <v>7</v>
      </c>
      <c r="H886" s="1" cm="1">
        <f t="array" ref="H886">_xlfn.IFS(F886="Figurado",E886/2600,F886="Mallas",E886/800,F886="Materia Prima",E886*0)/24</f>
        <v>8.2738782051282045E-2</v>
      </c>
      <c r="I886" s="2">
        <f t="shared" si="53"/>
        <v>40567.625</v>
      </c>
      <c r="J886" s="3">
        <f t="shared" si="54"/>
        <v>40565.707738782054</v>
      </c>
      <c r="K886" t="b">
        <f t="shared" si="55"/>
        <v>1</v>
      </c>
      <c r="L886" cm="1">
        <f t="array" ref="L886">SUMPRODUCT((Tabla2[[#This Row],[P - Horas]]&lt;Tabla2[P - Horas])*1,(Tabla2[[#This Row],[Columna1]]=Tabla2[Columna1])*1)+1</f>
        <v>2</v>
      </c>
      <c r="N886">
        <f>_xlfn.RANK.EQ(Tabla2[[#This Row],[Columna1]],Tabla2[Columna1],1)</f>
        <v>841</v>
      </c>
      <c r="O886" s="3">
        <f>MAX(P885,Tabla2[[#This Row],[Columna1]])</f>
        <v>40576.939382491953</v>
      </c>
      <c r="P886" s="3">
        <f>O886+Tabla2[[#This Row],[P - Horas]]</f>
        <v>40577.022121274007</v>
      </c>
    </row>
    <row r="887" spans="1:16" x14ac:dyDescent="0.25">
      <c r="A887">
        <v>1000017424</v>
      </c>
      <c r="B887" s="2">
        <v>40565</v>
      </c>
      <c r="C887" s="2">
        <f t="shared" si="52"/>
        <v>40565.625</v>
      </c>
      <c r="D887">
        <v>5790.7</v>
      </c>
      <c r="E887">
        <v>5790.7</v>
      </c>
      <c r="F887" t="s">
        <v>5</v>
      </c>
      <c r="G887" t="s">
        <v>6</v>
      </c>
      <c r="H887" s="1" cm="1">
        <f t="array" ref="H887">_xlfn.IFS(F887="Figurado",E887/2600,F887="Mallas",E887/800,F887="Materia Prima",E887*0)/24</f>
        <v>9.2799679487179487E-2</v>
      </c>
      <c r="I887" s="2">
        <f t="shared" si="53"/>
        <v>40567.625</v>
      </c>
      <c r="J887" s="3">
        <f t="shared" si="54"/>
        <v>40565.717799679485</v>
      </c>
      <c r="K887" t="b">
        <f t="shared" si="55"/>
        <v>1</v>
      </c>
      <c r="L887" cm="1">
        <f t="array" ref="L887">SUMPRODUCT((Tabla2[[#This Row],[P - Horas]]&lt;Tabla2[P - Horas])*1,(Tabla2[[#This Row],[Columna1]]=Tabla2[Columna1])*1)+1</f>
        <v>1</v>
      </c>
      <c r="N887">
        <f>_xlfn.RANK.EQ(Tabla2[[#This Row],[Columna1]],Tabla2[Columna1],1)</f>
        <v>841</v>
      </c>
      <c r="O887" s="3">
        <f>MAX(P886,Tabla2[[#This Row],[Columna1]])</f>
        <v>40577.022121274007</v>
      </c>
      <c r="P887" s="3">
        <f>O887+Tabla2[[#This Row],[P - Horas]]</f>
        <v>40577.114920953492</v>
      </c>
    </row>
    <row r="888" spans="1:16" x14ac:dyDescent="0.25">
      <c r="A888">
        <v>1000017439</v>
      </c>
      <c r="B888" s="2">
        <v>40566</v>
      </c>
      <c r="C888" s="2">
        <f t="shared" si="52"/>
        <v>40566.625</v>
      </c>
      <c r="D888">
        <v>2016</v>
      </c>
      <c r="E888">
        <v>2016</v>
      </c>
      <c r="F888" t="s">
        <v>10</v>
      </c>
      <c r="G888" t="s">
        <v>22</v>
      </c>
      <c r="H888" s="1" cm="1">
        <f t="array" ref="H888">_xlfn.IFS(F888="Figurado",E888/2600,F888="Mallas",E888/800,F888="Materia Prima",E888*0)/24</f>
        <v>0</v>
      </c>
      <c r="I888" s="2">
        <f t="shared" si="53"/>
        <v>40568.625</v>
      </c>
      <c r="J888" s="3">
        <f t="shared" si="54"/>
        <v>40566.625</v>
      </c>
      <c r="K888" t="b">
        <f t="shared" si="55"/>
        <v>1</v>
      </c>
      <c r="L888" cm="1">
        <f t="array" ref="L888">SUMPRODUCT((Tabla2[[#This Row],[P - Horas]]&lt;Tabla2[P - Horas])*1,(Tabla2[[#This Row],[Columna1]]=Tabla2[Columna1])*1)+1</f>
        <v>5</v>
      </c>
      <c r="N888">
        <f>_xlfn.RANK.EQ(Tabla2[[#This Row],[Columna1]],Tabla2[Columna1],1)</f>
        <v>887</v>
      </c>
      <c r="O888" s="3">
        <f>MAX(P887,Tabla2[[#This Row],[Columna1]])</f>
        <v>40577.114920953492</v>
      </c>
      <c r="P888" s="3">
        <f>O888+Tabla2[[#This Row],[P - Horas]]</f>
        <v>40577.114920953492</v>
      </c>
    </row>
    <row r="889" spans="1:16" x14ac:dyDescent="0.25">
      <c r="A889">
        <v>1000017439</v>
      </c>
      <c r="B889" s="2">
        <v>40566</v>
      </c>
      <c r="C889" s="2">
        <f t="shared" si="52"/>
        <v>40566.625</v>
      </c>
      <c r="D889">
        <v>280.8</v>
      </c>
      <c r="E889">
        <v>280.8</v>
      </c>
      <c r="F889" t="s">
        <v>10</v>
      </c>
      <c r="G889" t="s">
        <v>27</v>
      </c>
      <c r="H889" s="1" cm="1">
        <f t="array" ref="H889">_xlfn.IFS(F889="Figurado",E889/2600,F889="Mallas",E889/800,F889="Materia Prima",E889*0)/24</f>
        <v>0</v>
      </c>
      <c r="I889" s="2">
        <f t="shared" si="53"/>
        <v>40568.625</v>
      </c>
      <c r="J889" s="3">
        <f t="shared" si="54"/>
        <v>40566.625</v>
      </c>
      <c r="K889" t="b">
        <f t="shared" si="55"/>
        <v>1</v>
      </c>
      <c r="L889" cm="1">
        <f t="array" ref="L889">SUMPRODUCT((Tabla2[[#This Row],[P - Horas]]&lt;Tabla2[P - Horas])*1,(Tabla2[[#This Row],[Columna1]]=Tabla2[Columna1])*1)+1</f>
        <v>5</v>
      </c>
      <c r="N889">
        <f>_xlfn.RANK.EQ(Tabla2[[#This Row],[Columna1]],Tabla2[Columna1],1)</f>
        <v>887</v>
      </c>
      <c r="O889" s="3">
        <f>MAX(P888,Tabla2[[#This Row],[Columna1]])</f>
        <v>40577.114920953492</v>
      </c>
      <c r="P889" s="3">
        <f>O889+Tabla2[[#This Row],[P - Horas]]</f>
        <v>40577.114920953492</v>
      </c>
    </row>
    <row r="890" spans="1:16" x14ac:dyDescent="0.25">
      <c r="A890">
        <v>1000017439</v>
      </c>
      <c r="B890" s="2">
        <v>40566</v>
      </c>
      <c r="C890" s="2">
        <f t="shared" si="52"/>
        <v>40566.625</v>
      </c>
      <c r="D890">
        <v>729</v>
      </c>
      <c r="E890">
        <v>729</v>
      </c>
      <c r="F890" t="s">
        <v>10</v>
      </c>
      <c r="G890" t="s">
        <v>11</v>
      </c>
      <c r="H890" s="1" cm="1">
        <f t="array" ref="H890">_xlfn.IFS(F890="Figurado",E890/2600,F890="Mallas",E890/800,F890="Materia Prima",E890*0)/24</f>
        <v>0</v>
      </c>
      <c r="I890" s="2">
        <f t="shared" si="53"/>
        <v>40568.625</v>
      </c>
      <c r="J890" s="3">
        <f t="shared" si="54"/>
        <v>40566.625</v>
      </c>
      <c r="K890" t="b">
        <f t="shared" si="55"/>
        <v>1</v>
      </c>
      <c r="L890" cm="1">
        <f t="array" ref="L890">SUMPRODUCT((Tabla2[[#This Row],[P - Horas]]&lt;Tabla2[P - Horas])*1,(Tabla2[[#This Row],[Columna1]]=Tabla2[Columna1])*1)+1</f>
        <v>5</v>
      </c>
      <c r="N890">
        <f>_xlfn.RANK.EQ(Tabla2[[#This Row],[Columna1]],Tabla2[Columna1],1)</f>
        <v>887</v>
      </c>
      <c r="O890" s="3">
        <f>MAX(P889,Tabla2[[#This Row],[Columna1]])</f>
        <v>40577.114920953492</v>
      </c>
      <c r="P890" s="3">
        <f>O890+Tabla2[[#This Row],[P - Horas]]</f>
        <v>40577.114920953492</v>
      </c>
    </row>
    <row r="891" spans="1:16" x14ac:dyDescent="0.25">
      <c r="A891">
        <v>1000017439</v>
      </c>
      <c r="B891" s="2">
        <v>40566</v>
      </c>
      <c r="C891" s="2">
        <f t="shared" si="52"/>
        <v>40566.625</v>
      </c>
      <c r="D891">
        <v>293.8</v>
      </c>
      <c r="E891">
        <v>293.8</v>
      </c>
      <c r="F891" t="s">
        <v>10</v>
      </c>
      <c r="G891" t="s">
        <v>12</v>
      </c>
      <c r="H891" s="1" cm="1">
        <f t="array" ref="H891">_xlfn.IFS(F891="Figurado",E891/2600,F891="Mallas",E891/800,F891="Materia Prima",E891*0)/24</f>
        <v>0</v>
      </c>
      <c r="I891" s="2">
        <f t="shared" si="53"/>
        <v>40568.625</v>
      </c>
      <c r="J891" s="3">
        <f t="shared" si="54"/>
        <v>40566.625</v>
      </c>
      <c r="K891" t="b">
        <f t="shared" si="55"/>
        <v>1</v>
      </c>
      <c r="L891" cm="1">
        <f t="array" ref="L891">SUMPRODUCT((Tabla2[[#This Row],[P - Horas]]&lt;Tabla2[P - Horas])*1,(Tabla2[[#This Row],[Columna1]]=Tabla2[Columna1])*1)+1</f>
        <v>5</v>
      </c>
      <c r="N891">
        <f>_xlfn.RANK.EQ(Tabla2[[#This Row],[Columna1]],Tabla2[Columna1],1)</f>
        <v>887</v>
      </c>
      <c r="O891" s="3">
        <f>MAX(P890,Tabla2[[#This Row],[Columna1]])</f>
        <v>40577.114920953492</v>
      </c>
      <c r="P891" s="3">
        <f>O891+Tabla2[[#This Row],[P - Horas]]</f>
        <v>40577.114920953492</v>
      </c>
    </row>
    <row r="892" spans="1:16" x14ac:dyDescent="0.25">
      <c r="A892">
        <v>1000017439</v>
      </c>
      <c r="B892" s="2">
        <v>40566</v>
      </c>
      <c r="C892" s="2">
        <f t="shared" si="52"/>
        <v>40566.625</v>
      </c>
      <c r="D892">
        <v>240</v>
      </c>
      <c r="E892">
        <v>240</v>
      </c>
      <c r="F892" t="s">
        <v>10</v>
      </c>
      <c r="G892" t="s">
        <v>46</v>
      </c>
      <c r="H892" s="1" cm="1">
        <f t="array" ref="H892">_xlfn.IFS(F892="Figurado",E892/2600,F892="Mallas",E892/800,F892="Materia Prima",E892*0)/24</f>
        <v>0</v>
      </c>
      <c r="I892" s="2">
        <f t="shared" si="53"/>
        <v>40568.625</v>
      </c>
      <c r="J892" s="3">
        <f t="shared" si="54"/>
        <v>40566.625</v>
      </c>
      <c r="K892" t="b">
        <f t="shared" si="55"/>
        <v>1</v>
      </c>
      <c r="L892" cm="1">
        <f t="array" ref="L892">SUMPRODUCT((Tabla2[[#This Row],[P - Horas]]&lt;Tabla2[P - Horas])*1,(Tabla2[[#This Row],[Columna1]]=Tabla2[Columna1])*1)+1</f>
        <v>5</v>
      </c>
      <c r="N892">
        <f>_xlfn.RANK.EQ(Tabla2[[#This Row],[Columna1]],Tabla2[Columna1],1)</f>
        <v>887</v>
      </c>
      <c r="O892" s="3">
        <f>MAX(P891,Tabla2[[#This Row],[Columna1]])</f>
        <v>40577.114920953492</v>
      </c>
      <c r="P892" s="3">
        <f>O892+Tabla2[[#This Row],[P - Horas]]</f>
        <v>40577.114920953492</v>
      </c>
    </row>
    <row r="893" spans="1:16" x14ac:dyDescent="0.25">
      <c r="A893">
        <v>1000017440</v>
      </c>
      <c r="B893" s="2">
        <v>40566</v>
      </c>
      <c r="C893" s="2">
        <f t="shared" si="52"/>
        <v>40566.625</v>
      </c>
      <c r="D893">
        <v>1116</v>
      </c>
      <c r="E893">
        <v>1116</v>
      </c>
      <c r="F893" t="s">
        <v>5</v>
      </c>
      <c r="G893" t="s">
        <v>7</v>
      </c>
      <c r="H893" s="1" cm="1">
        <f t="array" ref="H893">_xlfn.IFS(F893="Figurado",E893/2600,F893="Mallas",E893/800,F893="Materia Prima",E893*0)/24</f>
        <v>1.7884615384615384E-2</v>
      </c>
      <c r="I893" s="2">
        <f t="shared" si="53"/>
        <v>40568.625</v>
      </c>
      <c r="J893" s="3">
        <f t="shared" si="54"/>
        <v>40566.642884615387</v>
      </c>
      <c r="K893" t="b">
        <f t="shared" si="55"/>
        <v>1</v>
      </c>
      <c r="L893" cm="1">
        <f t="array" ref="L893">SUMPRODUCT((Tabla2[[#This Row],[P - Horas]]&lt;Tabla2[P - Horas])*1,(Tabla2[[#This Row],[Columna1]]=Tabla2[Columna1])*1)+1</f>
        <v>4</v>
      </c>
      <c r="N893">
        <f>_xlfn.RANK.EQ(Tabla2[[#This Row],[Columna1]],Tabla2[Columna1],1)</f>
        <v>887</v>
      </c>
      <c r="O893" s="3">
        <f>MAX(P892,Tabla2[[#This Row],[Columna1]])</f>
        <v>40577.114920953492</v>
      </c>
      <c r="P893" s="3">
        <f>O893+Tabla2[[#This Row],[P - Horas]]</f>
        <v>40577.132805568879</v>
      </c>
    </row>
    <row r="894" spans="1:16" x14ac:dyDescent="0.25">
      <c r="A894">
        <v>1000017439</v>
      </c>
      <c r="B894" s="2">
        <v>40566</v>
      </c>
      <c r="C894" s="2">
        <f t="shared" si="52"/>
        <v>40566.625</v>
      </c>
      <c r="D894">
        <v>8832.4</v>
      </c>
      <c r="E894">
        <v>8832.4</v>
      </c>
      <c r="F894" t="s">
        <v>5</v>
      </c>
      <c r="G894" t="s">
        <v>13</v>
      </c>
      <c r="H894" s="1" cm="1">
        <f t="array" ref="H894">_xlfn.IFS(F894="Figurado",E894/2600,F894="Mallas",E894/800,F894="Materia Prima",E894*0)/24</f>
        <v>0.1415448717948718</v>
      </c>
      <c r="I894" s="2">
        <f t="shared" si="53"/>
        <v>40568.625</v>
      </c>
      <c r="J894" s="3">
        <f t="shared" si="54"/>
        <v>40566.766544871796</v>
      </c>
      <c r="K894" t="b">
        <f t="shared" si="55"/>
        <v>1</v>
      </c>
      <c r="L894" cm="1">
        <f t="array" ref="L894">SUMPRODUCT((Tabla2[[#This Row],[P - Horas]]&lt;Tabla2[P - Horas])*1,(Tabla2[[#This Row],[Columna1]]=Tabla2[Columna1])*1)+1</f>
        <v>3</v>
      </c>
      <c r="N894">
        <f>_xlfn.RANK.EQ(Tabla2[[#This Row],[Columna1]],Tabla2[Columna1],1)</f>
        <v>887</v>
      </c>
      <c r="O894" s="3">
        <f>MAX(P893,Tabla2[[#This Row],[Columna1]])</f>
        <v>40577.132805568879</v>
      </c>
      <c r="P894" s="3">
        <f>O894+Tabla2[[#This Row],[P - Horas]]</f>
        <v>40577.274350440675</v>
      </c>
    </row>
    <row r="895" spans="1:16" x14ac:dyDescent="0.25">
      <c r="A895">
        <v>1000017441</v>
      </c>
      <c r="B895" s="2">
        <v>40566</v>
      </c>
      <c r="C895" s="2">
        <f t="shared" si="52"/>
        <v>40566.625</v>
      </c>
      <c r="D895">
        <v>9729.5</v>
      </c>
      <c r="E895">
        <v>9729.5</v>
      </c>
      <c r="F895" t="s">
        <v>5</v>
      </c>
      <c r="G895" t="s">
        <v>7</v>
      </c>
      <c r="H895" s="1" cm="1">
        <f t="array" ref="H895">_xlfn.IFS(F895="Figurado",E895/2600,F895="Mallas",E895/800,F895="Materia Prima",E895*0)/24</f>
        <v>0.15592147435897435</v>
      </c>
      <c r="I895" s="2">
        <f t="shared" si="53"/>
        <v>40568.625</v>
      </c>
      <c r="J895" s="3">
        <f t="shared" si="54"/>
        <v>40566.780921474361</v>
      </c>
      <c r="K895" t="b">
        <f t="shared" si="55"/>
        <v>1</v>
      </c>
      <c r="L895" cm="1">
        <f t="array" ref="L895">SUMPRODUCT((Tabla2[[#This Row],[P - Horas]]&lt;Tabla2[P - Horas])*1,(Tabla2[[#This Row],[Columna1]]=Tabla2[Columna1])*1)+1</f>
        <v>2</v>
      </c>
      <c r="N895">
        <f>_xlfn.RANK.EQ(Tabla2[[#This Row],[Columna1]],Tabla2[Columna1],1)</f>
        <v>887</v>
      </c>
      <c r="O895" s="3">
        <f>MAX(P894,Tabla2[[#This Row],[Columna1]])</f>
        <v>40577.274350440675</v>
      </c>
      <c r="P895" s="3">
        <f>O895+Tabla2[[#This Row],[P - Horas]]</f>
        <v>40577.430271915036</v>
      </c>
    </row>
    <row r="896" spans="1:16" x14ac:dyDescent="0.25">
      <c r="A896">
        <v>1000017439</v>
      </c>
      <c r="B896" s="2">
        <v>40566</v>
      </c>
      <c r="C896" s="2">
        <f t="shared" si="52"/>
        <v>40566.625</v>
      </c>
      <c r="D896">
        <v>10138.5</v>
      </c>
      <c r="E896">
        <v>10138.5</v>
      </c>
      <c r="F896" t="s">
        <v>5</v>
      </c>
      <c r="G896" t="s">
        <v>7</v>
      </c>
      <c r="H896" s="1" cm="1">
        <f t="array" ref="H896">_xlfn.IFS(F896="Figurado",E896/2600,F896="Mallas",E896/800,F896="Materia Prima",E896*0)/24</f>
        <v>0.16247596153846153</v>
      </c>
      <c r="I896" s="2">
        <f t="shared" si="53"/>
        <v>40568.625</v>
      </c>
      <c r="J896" s="3">
        <f t="shared" si="54"/>
        <v>40566.787475961537</v>
      </c>
      <c r="K896" t="b">
        <f t="shared" si="55"/>
        <v>1</v>
      </c>
      <c r="L896" cm="1">
        <f t="array" ref="L896">SUMPRODUCT((Tabla2[[#This Row],[P - Horas]]&lt;Tabla2[P - Horas])*1,(Tabla2[[#This Row],[Columna1]]=Tabla2[Columna1])*1)+1</f>
        <v>1</v>
      </c>
      <c r="N896">
        <f>_xlfn.RANK.EQ(Tabla2[[#This Row],[Columna1]],Tabla2[Columna1],1)</f>
        <v>887</v>
      </c>
      <c r="O896" s="3">
        <f>MAX(P895,Tabla2[[#This Row],[Columna1]])</f>
        <v>40577.430271915036</v>
      </c>
      <c r="P896" s="3">
        <f>O896+Tabla2[[#This Row],[P - Horas]]</f>
        <v>40577.592747876573</v>
      </c>
    </row>
    <row r="897" spans="1:16" x14ac:dyDescent="0.25">
      <c r="A897">
        <v>1000017459</v>
      </c>
      <c r="B897" s="2">
        <v>40567</v>
      </c>
      <c r="C897" s="2">
        <f t="shared" si="52"/>
        <v>40567.625</v>
      </c>
      <c r="D897">
        <v>26.9</v>
      </c>
      <c r="E897">
        <v>26.9</v>
      </c>
      <c r="F897" t="s">
        <v>10</v>
      </c>
      <c r="G897" t="s">
        <v>22</v>
      </c>
      <c r="H897" s="1" cm="1">
        <f t="array" ref="H897">_xlfn.IFS(F897="Figurado",E897/2600,F897="Mallas",E897/800,F897="Materia Prima",E897*0)/24</f>
        <v>0</v>
      </c>
      <c r="I897" s="2">
        <f t="shared" si="53"/>
        <v>40568.625</v>
      </c>
      <c r="J897" s="3">
        <f t="shared" si="54"/>
        <v>40567.625</v>
      </c>
      <c r="K897" t="b">
        <f t="shared" si="55"/>
        <v>1</v>
      </c>
      <c r="L897" cm="1">
        <f t="array" ref="L897">SUMPRODUCT((Tabla2[[#This Row],[P - Horas]]&lt;Tabla2[P - Horas])*1,(Tabla2[[#This Row],[Columna1]]=Tabla2[Columna1])*1)+1</f>
        <v>55</v>
      </c>
      <c r="N897">
        <f>_xlfn.RANK.EQ(Tabla2[[#This Row],[Columna1]],Tabla2[Columna1],1)</f>
        <v>896</v>
      </c>
      <c r="O897" s="3">
        <f>MAX(P896,Tabla2[[#This Row],[Columna1]])</f>
        <v>40577.592747876573</v>
      </c>
      <c r="P897" s="3">
        <f>O897+Tabla2[[#This Row],[P - Horas]]</f>
        <v>40577.592747876573</v>
      </c>
    </row>
    <row r="898" spans="1:16" x14ac:dyDescent="0.25">
      <c r="A898">
        <v>1000017459</v>
      </c>
      <c r="B898" s="2">
        <v>40567</v>
      </c>
      <c r="C898" s="2">
        <f t="shared" ref="C898:C961" si="56">B898+15/24</f>
        <v>40567.625</v>
      </c>
      <c r="D898">
        <v>72</v>
      </c>
      <c r="E898">
        <v>72</v>
      </c>
      <c r="F898" t="s">
        <v>10</v>
      </c>
      <c r="G898" t="s">
        <v>15</v>
      </c>
      <c r="H898" s="1" cm="1">
        <f t="array" ref="H898">_xlfn.IFS(F898="Figurado",E898/2600,F898="Mallas",E898/800,F898="Materia Prima",E898*0)/24</f>
        <v>0</v>
      </c>
      <c r="I898" s="2">
        <f t="shared" ref="I898:I961" si="57">IF(OR(WEEKDAY(C898)=1,WEEKDAY(C898+1)=1),C898+2,C898+1)</f>
        <v>40568.625</v>
      </c>
      <c r="J898" s="3">
        <f t="shared" ref="J898:J961" si="58">H898+C898</f>
        <v>40567.625</v>
      </c>
      <c r="K898" t="b">
        <f t="shared" ref="K898:K961" si="59">I898&gt;=J898</f>
        <v>1</v>
      </c>
      <c r="L898" cm="1">
        <f t="array" ref="L898">SUMPRODUCT((Tabla2[[#This Row],[P - Horas]]&lt;Tabla2[P - Horas])*1,(Tabla2[[#This Row],[Columna1]]=Tabla2[Columna1])*1)+1</f>
        <v>55</v>
      </c>
      <c r="N898">
        <f>_xlfn.RANK.EQ(Tabla2[[#This Row],[Columna1]],Tabla2[Columna1],1)</f>
        <v>896</v>
      </c>
      <c r="O898" s="3">
        <f>MAX(P897,Tabla2[[#This Row],[Columna1]])</f>
        <v>40577.592747876573</v>
      </c>
      <c r="P898" s="3">
        <f>O898+Tabla2[[#This Row],[P - Horas]]</f>
        <v>40577.592747876573</v>
      </c>
    </row>
    <row r="899" spans="1:16" x14ac:dyDescent="0.25">
      <c r="A899">
        <v>1000017460</v>
      </c>
      <c r="B899" s="2">
        <v>40567</v>
      </c>
      <c r="C899" s="2">
        <f t="shared" si="56"/>
        <v>40567.625</v>
      </c>
      <c r="D899">
        <v>1890.7</v>
      </c>
      <c r="E899">
        <v>1890.7</v>
      </c>
      <c r="F899" t="s">
        <v>10</v>
      </c>
      <c r="G899" t="s">
        <v>27</v>
      </c>
      <c r="H899" s="1" cm="1">
        <f t="array" ref="H899">_xlfn.IFS(F899="Figurado",E899/2600,F899="Mallas",E899/800,F899="Materia Prima",E899*0)/24</f>
        <v>0</v>
      </c>
      <c r="I899" s="2">
        <f t="shared" si="57"/>
        <v>40568.625</v>
      </c>
      <c r="J899" s="3">
        <f t="shared" si="58"/>
        <v>40567.625</v>
      </c>
      <c r="K899" t="b">
        <f t="shared" si="59"/>
        <v>1</v>
      </c>
      <c r="L899" cm="1">
        <f t="array" ref="L899">SUMPRODUCT((Tabla2[[#This Row],[P - Horas]]&lt;Tabla2[P - Horas])*1,(Tabla2[[#This Row],[Columna1]]=Tabla2[Columna1])*1)+1</f>
        <v>55</v>
      </c>
      <c r="N899">
        <f>_xlfn.RANK.EQ(Tabla2[[#This Row],[Columna1]],Tabla2[Columna1],1)</f>
        <v>896</v>
      </c>
      <c r="O899" s="3">
        <f>MAX(P898,Tabla2[[#This Row],[Columna1]])</f>
        <v>40577.592747876573</v>
      </c>
      <c r="P899" s="3">
        <f>O899+Tabla2[[#This Row],[P - Horas]]</f>
        <v>40577.592747876573</v>
      </c>
    </row>
    <row r="900" spans="1:16" x14ac:dyDescent="0.25">
      <c r="A900">
        <v>1000017455</v>
      </c>
      <c r="B900" s="2">
        <v>40567</v>
      </c>
      <c r="C900" s="2">
        <f t="shared" si="56"/>
        <v>40567.625</v>
      </c>
      <c r="D900">
        <v>47.4</v>
      </c>
      <c r="E900">
        <v>47.4</v>
      </c>
      <c r="F900" t="s">
        <v>10</v>
      </c>
      <c r="G900" t="s">
        <v>39</v>
      </c>
      <c r="H900" s="1" cm="1">
        <f t="array" ref="H900">_xlfn.IFS(F900="Figurado",E900/2600,F900="Mallas",E900/800,F900="Materia Prima",E900*0)/24</f>
        <v>0</v>
      </c>
      <c r="I900" s="2">
        <f t="shared" si="57"/>
        <v>40568.625</v>
      </c>
      <c r="J900" s="3">
        <f t="shared" si="58"/>
        <v>40567.625</v>
      </c>
      <c r="K900" t="b">
        <f t="shared" si="59"/>
        <v>1</v>
      </c>
      <c r="L900" cm="1">
        <f t="array" ref="L900">SUMPRODUCT((Tabla2[[#This Row],[P - Horas]]&lt;Tabla2[P - Horas])*1,(Tabla2[[#This Row],[Columna1]]=Tabla2[Columna1])*1)+1</f>
        <v>55</v>
      </c>
      <c r="N900">
        <f>_xlfn.RANK.EQ(Tabla2[[#This Row],[Columna1]],Tabla2[Columna1],1)</f>
        <v>896</v>
      </c>
      <c r="O900" s="3">
        <f>MAX(P899,Tabla2[[#This Row],[Columna1]])</f>
        <v>40577.592747876573</v>
      </c>
      <c r="P900" s="3">
        <f>O900+Tabla2[[#This Row],[P - Horas]]</f>
        <v>40577.592747876573</v>
      </c>
    </row>
    <row r="901" spans="1:16" x14ac:dyDescent="0.25">
      <c r="A901">
        <v>1000017456</v>
      </c>
      <c r="B901" s="2">
        <v>40567</v>
      </c>
      <c r="C901" s="2">
        <f t="shared" si="56"/>
        <v>40567.625</v>
      </c>
      <c r="D901">
        <v>23.7</v>
      </c>
      <c r="E901">
        <v>23.7</v>
      </c>
      <c r="F901" t="s">
        <v>10</v>
      </c>
      <c r="G901" t="s">
        <v>39</v>
      </c>
      <c r="H901" s="1" cm="1">
        <f t="array" ref="H901">_xlfn.IFS(F901="Figurado",E901/2600,F901="Mallas",E901/800,F901="Materia Prima",E901*0)/24</f>
        <v>0</v>
      </c>
      <c r="I901" s="2">
        <f t="shared" si="57"/>
        <v>40568.625</v>
      </c>
      <c r="J901" s="3">
        <f t="shared" si="58"/>
        <v>40567.625</v>
      </c>
      <c r="K901" t="b">
        <f t="shared" si="59"/>
        <v>1</v>
      </c>
      <c r="L901" cm="1">
        <f t="array" ref="L901">SUMPRODUCT((Tabla2[[#This Row],[P - Horas]]&lt;Tabla2[P - Horas])*1,(Tabla2[[#This Row],[Columna1]]=Tabla2[Columna1])*1)+1</f>
        <v>55</v>
      </c>
      <c r="N901">
        <f>_xlfn.RANK.EQ(Tabla2[[#This Row],[Columna1]],Tabla2[Columna1],1)</f>
        <v>896</v>
      </c>
      <c r="O901" s="3">
        <f>MAX(P900,Tabla2[[#This Row],[Columna1]])</f>
        <v>40577.592747876573</v>
      </c>
      <c r="P901" s="3">
        <f>O901+Tabla2[[#This Row],[P - Horas]]</f>
        <v>40577.592747876573</v>
      </c>
    </row>
    <row r="902" spans="1:16" x14ac:dyDescent="0.25">
      <c r="A902">
        <v>1000017457</v>
      </c>
      <c r="B902" s="2">
        <v>40567</v>
      </c>
      <c r="C902" s="2">
        <f t="shared" si="56"/>
        <v>40567.625</v>
      </c>
      <c r="D902">
        <v>23.7</v>
      </c>
      <c r="E902">
        <v>23.7</v>
      </c>
      <c r="F902" t="s">
        <v>10</v>
      </c>
      <c r="G902" t="s">
        <v>39</v>
      </c>
      <c r="H902" s="1" cm="1">
        <f t="array" ref="H902">_xlfn.IFS(F902="Figurado",E902/2600,F902="Mallas",E902/800,F902="Materia Prima",E902*0)/24</f>
        <v>0</v>
      </c>
      <c r="I902" s="2">
        <f t="shared" si="57"/>
        <v>40568.625</v>
      </c>
      <c r="J902" s="3">
        <f t="shared" si="58"/>
        <v>40567.625</v>
      </c>
      <c r="K902" t="b">
        <f t="shared" si="59"/>
        <v>1</v>
      </c>
      <c r="L902" cm="1">
        <f t="array" ref="L902">SUMPRODUCT((Tabla2[[#This Row],[P - Horas]]&lt;Tabla2[P - Horas])*1,(Tabla2[[#This Row],[Columna1]]=Tabla2[Columna1])*1)+1</f>
        <v>55</v>
      </c>
      <c r="N902">
        <f>_xlfn.RANK.EQ(Tabla2[[#This Row],[Columna1]],Tabla2[Columna1],1)</f>
        <v>896</v>
      </c>
      <c r="O902" s="3">
        <f>MAX(P901,Tabla2[[#This Row],[Columna1]])</f>
        <v>40577.592747876573</v>
      </c>
      <c r="P902" s="3">
        <f>O902+Tabla2[[#This Row],[P - Horas]]</f>
        <v>40577.592747876573</v>
      </c>
    </row>
    <row r="903" spans="1:16" x14ac:dyDescent="0.25">
      <c r="A903">
        <v>1000017458</v>
      </c>
      <c r="B903" s="2">
        <v>40567</v>
      </c>
      <c r="C903" s="2">
        <f t="shared" si="56"/>
        <v>40567.625</v>
      </c>
      <c r="D903">
        <v>1500</v>
      </c>
      <c r="E903">
        <v>1500</v>
      </c>
      <c r="F903" t="s">
        <v>10</v>
      </c>
      <c r="G903" t="s">
        <v>20</v>
      </c>
      <c r="H903" s="1" cm="1">
        <f t="array" ref="H903">_xlfn.IFS(F903="Figurado",E903/2600,F903="Mallas",E903/800,F903="Materia Prima",E903*0)/24</f>
        <v>0</v>
      </c>
      <c r="I903" s="2">
        <f t="shared" si="57"/>
        <v>40568.625</v>
      </c>
      <c r="J903" s="3">
        <f t="shared" si="58"/>
        <v>40567.625</v>
      </c>
      <c r="K903" t="b">
        <f t="shared" si="59"/>
        <v>1</v>
      </c>
      <c r="L903" cm="1">
        <f t="array" ref="L903">SUMPRODUCT((Tabla2[[#This Row],[P - Horas]]&lt;Tabla2[P - Horas])*1,(Tabla2[[#This Row],[Columna1]]=Tabla2[Columna1])*1)+1</f>
        <v>55</v>
      </c>
      <c r="N903">
        <f>_xlfn.RANK.EQ(Tabla2[[#This Row],[Columna1]],Tabla2[Columna1],1)</f>
        <v>896</v>
      </c>
      <c r="O903" s="3">
        <f>MAX(P902,Tabla2[[#This Row],[Columna1]])</f>
        <v>40577.592747876573</v>
      </c>
      <c r="P903" s="3">
        <f>O903+Tabla2[[#This Row],[P - Horas]]</f>
        <v>40577.592747876573</v>
      </c>
    </row>
    <row r="904" spans="1:16" x14ac:dyDescent="0.25">
      <c r="A904">
        <v>1000017469</v>
      </c>
      <c r="B904" s="2">
        <v>40567</v>
      </c>
      <c r="C904" s="2">
        <f t="shared" si="56"/>
        <v>40567.625</v>
      </c>
      <c r="D904">
        <v>324</v>
      </c>
      <c r="E904">
        <v>324</v>
      </c>
      <c r="F904" t="s">
        <v>10</v>
      </c>
      <c r="G904" t="s">
        <v>20</v>
      </c>
      <c r="H904" s="1" cm="1">
        <f t="array" ref="H904">_xlfn.IFS(F904="Figurado",E904/2600,F904="Mallas",E904/800,F904="Materia Prima",E904*0)/24</f>
        <v>0</v>
      </c>
      <c r="I904" s="2">
        <f t="shared" si="57"/>
        <v>40568.625</v>
      </c>
      <c r="J904" s="3">
        <f t="shared" si="58"/>
        <v>40567.625</v>
      </c>
      <c r="K904" t="b">
        <f t="shared" si="59"/>
        <v>1</v>
      </c>
      <c r="L904" cm="1">
        <f t="array" ref="L904">SUMPRODUCT((Tabla2[[#This Row],[P - Horas]]&lt;Tabla2[P - Horas])*1,(Tabla2[[#This Row],[Columna1]]=Tabla2[Columna1])*1)+1</f>
        <v>55</v>
      </c>
      <c r="N904">
        <f>_xlfn.RANK.EQ(Tabla2[[#This Row],[Columna1]],Tabla2[Columna1],1)</f>
        <v>896</v>
      </c>
      <c r="O904" s="3">
        <f>MAX(P903,Tabla2[[#This Row],[Columna1]])</f>
        <v>40577.592747876573</v>
      </c>
      <c r="P904" s="3">
        <f>O904+Tabla2[[#This Row],[P - Horas]]</f>
        <v>40577.592747876573</v>
      </c>
    </row>
    <row r="905" spans="1:16" x14ac:dyDescent="0.25">
      <c r="A905">
        <v>1000017472</v>
      </c>
      <c r="B905" s="2">
        <v>40567</v>
      </c>
      <c r="C905" s="2">
        <f t="shared" si="56"/>
        <v>40567.625</v>
      </c>
      <c r="D905">
        <v>307</v>
      </c>
      <c r="E905">
        <v>307</v>
      </c>
      <c r="F905" t="s">
        <v>10</v>
      </c>
      <c r="G905" t="s">
        <v>20</v>
      </c>
      <c r="H905" s="1" cm="1">
        <f t="array" ref="H905">_xlfn.IFS(F905="Figurado",E905/2600,F905="Mallas",E905/800,F905="Materia Prima",E905*0)/24</f>
        <v>0</v>
      </c>
      <c r="I905" s="2">
        <f t="shared" si="57"/>
        <v>40568.625</v>
      </c>
      <c r="J905" s="3">
        <f t="shared" si="58"/>
        <v>40567.625</v>
      </c>
      <c r="K905" t="b">
        <f t="shared" si="59"/>
        <v>1</v>
      </c>
      <c r="L905" cm="1">
        <f t="array" ref="L905">SUMPRODUCT((Tabla2[[#This Row],[P - Horas]]&lt;Tabla2[P - Horas])*1,(Tabla2[[#This Row],[Columna1]]=Tabla2[Columna1])*1)+1</f>
        <v>55</v>
      </c>
      <c r="N905">
        <f>_xlfn.RANK.EQ(Tabla2[[#This Row],[Columna1]],Tabla2[Columna1],1)</f>
        <v>896</v>
      </c>
      <c r="O905" s="3">
        <f>MAX(P904,Tabla2[[#This Row],[Columna1]])</f>
        <v>40577.592747876573</v>
      </c>
      <c r="P905" s="3">
        <f>O905+Tabla2[[#This Row],[P - Horas]]</f>
        <v>40577.592747876573</v>
      </c>
    </row>
    <row r="906" spans="1:16" x14ac:dyDescent="0.25">
      <c r="A906">
        <v>1000017475</v>
      </c>
      <c r="B906" s="2">
        <v>40567</v>
      </c>
      <c r="C906" s="2">
        <f t="shared" si="56"/>
        <v>40567.625</v>
      </c>
      <c r="D906">
        <v>500</v>
      </c>
      <c r="E906">
        <v>296</v>
      </c>
      <c r="F906" t="s">
        <v>10</v>
      </c>
      <c r="G906" t="s">
        <v>49</v>
      </c>
      <c r="H906" s="1" cm="1">
        <f t="array" ref="H906">_xlfn.IFS(F906="Figurado",E906/2600,F906="Mallas",E906/800,F906="Materia Prima",E906*0)/24</f>
        <v>0</v>
      </c>
      <c r="I906" s="2">
        <f t="shared" si="57"/>
        <v>40568.625</v>
      </c>
      <c r="J906" s="3">
        <f t="shared" si="58"/>
        <v>40567.625</v>
      </c>
      <c r="K906" t="b">
        <f t="shared" si="59"/>
        <v>1</v>
      </c>
      <c r="L906" cm="1">
        <f t="array" ref="L906">SUMPRODUCT((Tabla2[[#This Row],[P - Horas]]&lt;Tabla2[P - Horas])*1,(Tabla2[[#This Row],[Columna1]]=Tabla2[Columna1])*1)+1</f>
        <v>55</v>
      </c>
      <c r="N906">
        <f>_xlfn.RANK.EQ(Tabla2[[#This Row],[Columna1]],Tabla2[Columna1],1)</f>
        <v>896</v>
      </c>
      <c r="O906" s="3">
        <f>MAX(P905,Tabla2[[#This Row],[Columna1]])</f>
        <v>40577.592747876573</v>
      </c>
      <c r="P906" s="3">
        <f>O906+Tabla2[[#This Row],[P - Horas]]</f>
        <v>40577.592747876573</v>
      </c>
    </row>
    <row r="907" spans="1:16" x14ac:dyDescent="0.25">
      <c r="A907">
        <v>1000017476</v>
      </c>
      <c r="B907" s="2">
        <v>40567</v>
      </c>
      <c r="C907" s="2">
        <f t="shared" si="56"/>
        <v>40567.625</v>
      </c>
      <c r="D907">
        <v>122.2</v>
      </c>
      <c r="E907">
        <v>122.2</v>
      </c>
      <c r="F907" t="s">
        <v>10</v>
      </c>
      <c r="G907" t="s">
        <v>49</v>
      </c>
      <c r="H907" s="1" cm="1">
        <f t="array" ref="H907">_xlfn.IFS(F907="Figurado",E907/2600,F907="Mallas",E907/800,F907="Materia Prima",E907*0)/24</f>
        <v>0</v>
      </c>
      <c r="I907" s="2">
        <f t="shared" si="57"/>
        <v>40568.625</v>
      </c>
      <c r="J907" s="3">
        <f t="shared" si="58"/>
        <v>40567.625</v>
      </c>
      <c r="K907" t="b">
        <f t="shared" si="59"/>
        <v>1</v>
      </c>
      <c r="L907" cm="1">
        <f t="array" ref="L907">SUMPRODUCT((Tabla2[[#This Row],[P - Horas]]&lt;Tabla2[P - Horas])*1,(Tabla2[[#This Row],[Columna1]]=Tabla2[Columna1])*1)+1</f>
        <v>55</v>
      </c>
      <c r="N907">
        <f>_xlfn.RANK.EQ(Tabla2[[#This Row],[Columna1]],Tabla2[Columna1],1)</f>
        <v>896</v>
      </c>
      <c r="O907" s="3">
        <f>MAX(P906,Tabla2[[#This Row],[Columna1]])</f>
        <v>40577.592747876573</v>
      </c>
      <c r="P907" s="3">
        <f>O907+Tabla2[[#This Row],[P - Horas]]</f>
        <v>40577.592747876573</v>
      </c>
    </row>
    <row r="908" spans="1:16" x14ac:dyDescent="0.25">
      <c r="A908">
        <v>1000017477</v>
      </c>
      <c r="B908" s="2">
        <v>40567</v>
      </c>
      <c r="C908" s="2">
        <f t="shared" si="56"/>
        <v>40567.625</v>
      </c>
      <c r="D908">
        <v>122.2</v>
      </c>
      <c r="E908">
        <v>122.2</v>
      </c>
      <c r="F908" t="s">
        <v>10</v>
      </c>
      <c r="G908" t="s">
        <v>49</v>
      </c>
      <c r="H908" s="1" cm="1">
        <f t="array" ref="H908">_xlfn.IFS(F908="Figurado",E908/2600,F908="Mallas",E908/800,F908="Materia Prima",E908*0)/24</f>
        <v>0</v>
      </c>
      <c r="I908" s="2">
        <f t="shared" si="57"/>
        <v>40568.625</v>
      </c>
      <c r="J908" s="3">
        <f t="shared" si="58"/>
        <v>40567.625</v>
      </c>
      <c r="K908" t="b">
        <f t="shared" si="59"/>
        <v>1</v>
      </c>
      <c r="L908" cm="1">
        <f t="array" ref="L908">SUMPRODUCT((Tabla2[[#This Row],[P - Horas]]&lt;Tabla2[P - Horas])*1,(Tabla2[[#This Row],[Columna1]]=Tabla2[Columna1])*1)+1</f>
        <v>55</v>
      </c>
      <c r="N908">
        <f>_xlfn.RANK.EQ(Tabla2[[#This Row],[Columna1]],Tabla2[Columna1],1)</f>
        <v>896</v>
      </c>
      <c r="O908" s="3">
        <f>MAX(P907,Tabla2[[#This Row],[Columna1]])</f>
        <v>40577.592747876573</v>
      </c>
      <c r="P908" s="3">
        <f>O908+Tabla2[[#This Row],[P - Horas]]</f>
        <v>40577.592747876573</v>
      </c>
    </row>
    <row r="909" spans="1:16" x14ac:dyDescent="0.25">
      <c r="A909">
        <v>1000017444</v>
      </c>
      <c r="B909" s="2">
        <v>40567</v>
      </c>
      <c r="C909" s="2">
        <f t="shared" si="56"/>
        <v>40567.625</v>
      </c>
      <c r="D909">
        <v>18</v>
      </c>
      <c r="E909">
        <v>18</v>
      </c>
      <c r="F909" t="s">
        <v>5</v>
      </c>
      <c r="G909" t="s">
        <v>14</v>
      </c>
      <c r="H909" s="1" cm="1">
        <f t="array" ref="H909">_xlfn.IFS(F909="Figurado",E909/2600,F909="Mallas",E909/800,F909="Materia Prima",E909*0)/24</f>
        <v>2.8846153846153849E-4</v>
      </c>
      <c r="I909" s="2">
        <f t="shared" si="57"/>
        <v>40568.625</v>
      </c>
      <c r="J909" s="3">
        <f t="shared" si="58"/>
        <v>40567.625288461539</v>
      </c>
      <c r="K909" t="b">
        <f t="shared" si="59"/>
        <v>1</v>
      </c>
      <c r="L909" cm="1">
        <f t="array" ref="L909">SUMPRODUCT((Tabla2[[#This Row],[P - Horas]]&lt;Tabla2[P - Horas])*1,(Tabla2[[#This Row],[Columna1]]=Tabla2[Columna1])*1)+1</f>
        <v>54</v>
      </c>
      <c r="N909">
        <f>_xlfn.RANK.EQ(Tabla2[[#This Row],[Columna1]],Tabla2[Columna1],1)</f>
        <v>896</v>
      </c>
      <c r="O909" s="3">
        <f>MAX(P908,Tabla2[[#This Row],[Columna1]])</f>
        <v>40577.592747876573</v>
      </c>
      <c r="P909" s="3">
        <f>O909+Tabla2[[#This Row],[P - Horas]]</f>
        <v>40577.593036338112</v>
      </c>
    </row>
    <row r="910" spans="1:16" x14ac:dyDescent="0.25">
      <c r="A910">
        <v>1000017459</v>
      </c>
      <c r="B910" s="2">
        <v>40567</v>
      </c>
      <c r="C910" s="2">
        <f t="shared" si="56"/>
        <v>40567.625</v>
      </c>
      <c r="D910">
        <v>51.2</v>
      </c>
      <c r="E910">
        <v>51.2</v>
      </c>
      <c r="F910" t="s">
        <v>5</v>
      </c>
      <c r="G910" t="s">
        <v>26</v>
      </c>
      <c r="H910" s="1" cm="1">
        <f t="array" ref="H910">_xlfn.IFS(F910="Figurado",E910/2600,F910="Mallas",E910/800,F910="Materia Prima",E910*0)/24</f>
        <v>8.2051282051282058E-4</v>
      </c>
      <c r="I910" s="2">
        <f t="shared" si="57"/>
        <v>40568.625</v>
      </c>
      <c r="J910" s="3">
        <f t="shared" si="58"/>
        <v>40567.625820512818</v>
      </c>
      <c r="K910" t="b">
        <f t="shared" si="59"/>
        <v>1</v>
      </c>
      <c r="L910" cm="1">
        <f t="array" ref="L910">SUMPRODUCT((Tabla2[[#This Row],[P - Horas]]&lt;Tabla2[P - Horas])*1,(Tabla2[[#This Row],[Columna1]]=Tabla2[Columna1])*1)+1</f>
        <v>53</v>
      </c>
      <c r="N910">
        <f>_xlfn.RANK.EQ(Tabla2[[#This Row],[Columna1]],Tabla2[Columna1],1)</f>
        <v>896</v>
      </c>
      <c r="O910" s="3">
        <f>MAX(P909,Tabla2[[#This Row],[Columna1]])</f>
        <v>40577.593036338112</v>
      </c>
      <c r="P910" s="3">
        <f>O910+Tabla2[[#This Row],[P - Horas]]</f>
        <v>40577.59385685093</v>
      </c>
    </row>
    <row r="911" spans="1:16" x14ac:dyDescent="0.25">
      <c r="A911">
        <v>1000017480</v>
      </c>
      <c r="B911" s="2">
        <v>40567</v>
      </c>
      <c r="C911" s="2">
        <f t="shared" si="56"/>
        <v>40567.625</v>
      </c>
      <c r="D911">
        <v>62</v>
      </c>
      <c r="E911">
        <v>62</v>
      </c>
      <c r="F911" t="s">
        <v>5</v>
      </c>
      <c r="G911" t="s">
        <v>14</v>
      </c>
      <c r="H911" s="1" cm="1">
        <f t="array" ref="H911">_xlfn.IFS(F911="Figurado",E911/2600,F911="Mallas",E911/800,F911="Materia Prima",E911*0)/24</f>
        <v>9.9358974358974362E-4</v>
      </c>
      <c r="I911" s="2">
        <f t="shared" si="57"/>
        <v>40568.625</v>
      </c>
      <c r="J911" s="3">
        <f t="shared" si="58"/>
        <v>40567.625993589747</v>
      </c>
      <c r="K911" t="b">
        <f t="shared" si="59"/>
        <v>1</v>
      </c>
      <c r="L911" cm="1">
        <f t="array" ref="L911">SUMPRODUCT((Tabla2[[#This Row],[P - Horas]]&lt;Tabla2[P - Horas])*1,(Tabla2[[#This Row],[Columna1]]=Tabla2[Columna1])*1)+1</f>
        <v>52</v>
      </c>
      <c r="N911">
        <f>_xlfn.RANK.EQ(Tabla2[[#This Row],[Columna1]],Tabla2[Columna1],1)</f>
        <v>896</v>
      </c>
      <c r="O911" s="3">
        <f>MAX(P910,Tabla2[[#This Row],[Columna1]])</f>
        <v>40577.59385685093</v>
      </c>
      <c r="P911" s="3">
        <f>O911+Tabla2[[#This Row],[P - Horas]]</f>
        <v>40577.594850440677</v>
      </c>
    </row>
    <row r="912" spans="1:16" x14ac:dyDescent="0.25">
      <c r="A912">
        <v>1000017459</v>
      </c>
      <c r="B912" s="2">
        <v>40567</v>
      </c>
      <c r="C912" s="2">
        <f t="shared" si="56"/>
        <v>40567.625</v>
      </c>
      <c r="D912">
        <v>62.4</v>
      </c>
      <c r="E912">
        <v>62.4</v>
      </c>
      <c r="F912" t="s">
        <v>5</v>
      </c>
      <c r="G912" t="s">
        <v>8</v>
      </c>
      <c r="H912" s="1" cm="1">
        <f t="array" ref="H912">_xlfn.IFS(F912="Figurado",E912/2600,F912="Mallas",E912/800,F912="Materia Prima",E912*0)/24</f>
        <v>1E-3</v>
      </c>
      <c r="I912" s="2">
        <f t="shared" si="57"/>
        <v>40568.625</v>
      </c>
      <c r="J912" s="3">
        <f t="shared" si="58"/>
        <v>40567.625999999997</v>
      </c>
      <c r="K912" t="b">
        <f t="shared" si="59"/>
        <v>1</v>
      </c>
      <c r="L912" cm="1">
        <f t="array" ref="L912">SUMPRODUCT((Tabla2[[#This Row],[P - Horas]]&lt;Tabla2[P - Horas])*1,(Tabla2[[#This Row],[Columna1]]=Tabla2[Columna1])*1)+1</f>
        <v>51</v>
      </c>
      <c r="N912">
        <f>_xlfn.RANK.EQ(Tabla2[[#This Row],[Columna1]],Tabla2[Columna1],1)</f>
        <v>896</v>
      </c>
      <c r="O912" s="3">
        <f>MAX(P911,Tabla2[[#This Row],[Columna1]])</f>
        <v>40577.594850440677</v>
      </c>
      <c r="P912" s="3">
        <f>O912+Tabla2[[#This Row],[P - Horas]]</f>
        <v>40577.595850440674</v>
      </c>
    </row>
    <row r="913" spans="1:16" x14ac:dyDescent="0.25">
      <c r="A913">
        <v>1000017466</v>
      </c>
      <c r="B913" s="2">
        <v>40567</v>
      </c>
      <c r="C913" s="2">
        <f t="shared" si="56"/>
        <v>40567.625</v>
      </c>
      <c r="D913">
        <v>80</v>
      </c>
      <c r="E913">
        <v>80</v>
      </c>
      <c r="F913" t="s">
        <v>5</v>
      </c>
      <c r="G913" t="s">
        <v>9</v>
      </c>
      <c r="H913" s="1" cm="1">
        <f t="array" ref="H913">_xlfn.IFS(F913="Figurado",E913/2600,F913="Mallas",E913/800,F913="Materia Prima",E913*0)/24</f>
        <v>1.2820512820512821E-3</v>
      </c>
      <c r="I913" s="2">
        <f t="shared" si="57"/>
        <v>40568.625</v>
      </c>
      <c r="J913" s="3">
        <f t="shared" si="58"/>
        <v>40567.626282051286</v>
      </c>
      <c r="K913" t="b">
        <f t="shared" si="59"/>
        <v>1</v>
      </c>
      <c r="L913" cm="1">
        <f t="array" ref="L913">SUMPRODUCT((Tabla2[[#This Row],[P - Horas]]&lt;Tabla2[P - Horas])*1,(Tabla2[[#This Row],[Columna1]]=Tabla2[Columna1])*1)+1</f>
        <v>50</v>
      </c>
      <c r="N913">
        <f>_xlfn.RANK.EQ(Tabla2[[#This Row],[Columna1]],Tabla2[Columna1],1)</f>
        <v>896</v>
      </c>
      <c r="O913" s="3">
        <f>MAX(P912,Tabla2[[#This Row],[Columna1]])</f>
        <v>40577.595850440674</v>
      </c>
      <c r="P913" s="3">
        <f>O913+Tabla2[[#This Row],[P - Horas]]</f>
        <v>40577.597132491959</v>
      </c>
    </row>
    <row r="914" spans="1:16" x14ac:dyDescent="0.25">
      <c r="A914">
        <v>1000017448</v>
      </c>
      <c r="B914" s="2">
        <v>40567</v>
      </c>
      <c r="C914" s="2">
        <f t="shared" si="56"/>
        <v>40567.625</v>
      </c>
      <c r="D914">
        <v>161.1</v>
      </c>
      <c r="E914">
        <v>161.1</v>
      </c>
      <c r="F914" t="s">
        <v>5</v>
      </c>
      <c r="G914" t="s">
        <v>13</v>
      </c>
      <c r="H914" s="1" cm="1">
        <f t="array" ref="H914">_xlfn.IFS(F914="Figurado",E914/2600,F914="Mallas",E914/800,F914="Materia Prima",E914*0)/24</f>
        <v>2.5817307692307689E-3</v>
      </c>
      <c r="I914" s="2">
        <f t="shared" si="57"/>
        <v>40568.625</v>
      </c>
      <c r="J914" s="3">
        <f t="shared" si="58"/>
        <v>40567.627581730769</v>
      </c>
      <c r="K914" t="b">
        <f t="shared" si="59"/>
        <v>1</v>
      </c>
      <c r="L914" cm="1">
        <f t="array" ref="L914">SUMPRODUCT((Tabla2[[#This Row],[P - Horas]]&lt;Tabla2[P - Horas])*1,(Tabla2[[#This Row],[Columna1]]=Tabla2[Columna1])*1)+1</f>
        <v>49</v>
      </c>
      <c r="N914">
        <f>_xlfn.RANK.EQ(Tabla2[[#This Row],[Columna1]],Tabla2[Columna1],1)</f>
        <v>896</v>
      </c>
      <c r="O914" s="3">
        <f>MAX(P913,Tabla2[[#This Row],[Columna1]])</f>
        <v>40577.597132491959</v>
      </c>
      <c r="P914" s="3">
        <f>O914+Tabla2[[#This Row],[P - Horas]]</f>
        <v>40577.599714222728</v>
      </c>
    </row>
    <row r="915" spans="1:16" x14ac:dyDescent="0.25">
      <c r="A915">
        <v>1000017484</v>
      </c>
      <c r="B915" s="2">
        <v>40567</v>
      </c>
      <c r="C915" s="2">
        <f t="shared" si="56"/>
        <v>40567.625</v>
      </c>
      <c r="D915">
        <v>187.2</v>
      </c>
      <c r="E915">
        <v>187.2</v>
      </c>
      <c r="F915" t="s">
        <v>5</v>
      </c>
      <c r="G915" t="s">
        <v>6</v>
      </c>
      <c r="H915" s="1" cm="1">
        <f t="array" ref="H915">_xlfn.IFS(F915="Figurado",E915/2600,F915="Mallas",E915/800,F915="Materia Prima",E915*0)/24</f>
        <v>2.9999999999999996E-3</v>
      </c>
      <c r="I915" s="2">
        <f t="shared" si="57"/>
        <v>40568.625</v>
      </c>
      <c r="J915" s="3">
        <f t="shared" si="58"/>
        <v>40567.627999999997</v>
      </c>
      <c r="K915" t="b">
        <f t="shared" si="59"/>
        <v>1</v>
      </c>
      <c r="L915" cm="1">
        <f t="array" ref="L915">SUMPRODUCT((Tabla2[[#This Row],[P - Horas]]&lt;Tabla2[P - Horas])*1,(Tabla2[[#This Row],[Columna1]]=Tabla2[Columna1])*1)+1</f>
        <v>48</v>
      </c>
      <c r="N915">
        <f>_xlfn.RANK.EQ(Tabla2[[#This Row],[Columna1]],Tabla2[Columna1],1)</f>
        <v>896</v>
      </c>
      <c r="O915" s="3">
        <f>MAX(P914,Tabla2[[#This Row],[Columna1]])</f>
        <v>40577.599714222728</v>
      </c>
      <c r="P915" s="3">
        <f>O915+Tabla2[[#This Row],[P - Horas]]</f>
        <v>40577.602714222725</v>
      </c>
    </row>
    <row r="916" spans="1:16" x14ac:dyDescent="0.25">
      <c r="A916">
        <v>1000017481</v>
      </c>
      <c r="B916" s="2">
        <v>40567</v>
      </c>
      <c r="C916" s="2">
        <f t="shared" si="56"/>
        <v>40567.625</v>
      </c>
      <c r="D916">
        <v>193</v>
      </c>
      <c r="E916">
        <v>193</v>
      </c>
      <c r="F916" t="s">
        <v>5</v>
      </c>
      <c r="G916" t="s">
        <v>14</v>
      </c>
      <c r="H916" s="1" cm="1">
        <f t="array" ref="H916">_xlfn.IFS(F916="Figurado",E916/2600,F916="Mallas",E916/800,F916="Materia Prima",E916*0)/24</f>
        <v>3.0929487179487177E-3</v>
      </c>
      <c r="I916" s="2">
        <f t="shared" si="57"/>
        <v>40568.625</v>
      </c>
      <c r="J916" s="3">
        <f t="shared" si="58"/>
        <v>40567.628092948718</v>
      </c>
      <c r="K916" t="b">
        <f t="shared" si="59"/>
        <v>1</v>
      </c>
      <c r="L916" cm="1">
        <f t="array" ref="L916">SUMPRODUCT((Tabla2[[#This Row],[P - Horas]]&lt;Tabla2[P - Horas])*1,(Tabla2[[#This Row],[Columna1]]=Tabla2[Columna1])*1)+1</f>
        <v>47</v>
      </c>
      <c r="N916">
        <f>_xlfn.RANK.EQ(Tabla2[[#This Row],[Columna1]],Tabla2[Columna1],1)</f>
        <v>896</v>
      </c>
      <c r="O916" s="3">
        <f>MAX(P915,Tabla2[[#This Row],[Columna1]])</f>
        <v>40577.602714222725</v>
      </c>
      <c r="P916" s="3">
        <f>O916+Tabla2[[#This Row],[P - Horas]]</f>
        <v>40577.605807171443</v>
      </c>
    </row>
    <row r="917" spans="1:16" x14ac:dyDescent="0.25">
      <c r="A917">
        <v>1000017481</v>
      </c>
      <c r="B917" s="2">
        <v>40567</v>
      </c>
      <c r="C917" s="2">
        <f t="shared" si="56"/>
        <v>40567.625</v>
      </c>
      <c r="D917">
        <v>264.60000000000002</v>
      </c>
      <c r="E917">
        <v>264.60000000000002</v>
      </c>
      <c r="F917" t="s">
        <v>5</v>
      </c>
      <c r="G917" t="s">
        <v>13</v>
      </c>
      <c r="H917" s="1" cm="1">
        <f t="array" ref="H917">_xlfn.IFS(F917="Figurado",E917/2600,F917="Mallas",E917/800,F917="Materia Prima",E917*0)/24</f>
        <v>4.2403846153846155E-3</v>
      </c>
      <c r="I917" s="2">
        <f t="shared" si="57"/>
        <v>40568.625</v>
      </c>
      <c r="J917" s="3">
        <f t="shared" si="58"/>
        <v>40567.629240384616</v>
      </c>
      <c r="K917" t="b">
        <f t="shared" si="59"/>
        <v>1</v>
      </c>
      <c r="L917" cm="1">
        <f t="array" ref="L917">SUMPRODUCT((Tabla2[[#This Row],[P - Horas]]&lt;Tabla2[P - Horas])*1,(Tabla2[[#This Row],[Columna1]]=Tabla2[Columna1])*1)+1</f>
        <v>46</v>
      </c>
      <c r="N917">
        <f>_xlfn.RANK.EQ(Tabla2[[#This Row],[Columna1]],Tabla2[Columna1],1)</f>
        <v>896</v>
      </c>
      <c r="O917" s="3">
        <f>MAX(P916,Tabla2[[#This Row],[Columna1]])</f>
        <v>40577.605807171443</v>
      </c>
      <c r="P917" s="3">
        <f>O917+Tabla2[[#This Row],[P - Horas]]</f>
        <v>40577.61004755606</v>
      </c>
    </row>
    <row r="918" spans="1:16" x14ac:dyDescent="0.25">
      <c r="A918">
        <v>1000017459</v>
      </c>
      <c r="B918" s="2">
        <v>40567</v>
      </c>
      <c r="C918" s="2">
        <f t="shared" si="56"/>
        <v>40567.625</v>
      </c>
      <c r="D918">
        <v>272.5</v>
      </c>
      <c r="E918">
        <v>272.5</v>
      </c>
      <c r="F918" t="s">
        <v>5</v>
      </c>
      <c r="G918" t="s">
        <v>7</v>
      </c>
      <c r="H918" s="1" cm="1">
        <f t="array" ref="H918">_xlfn.IFS(F918="Figurado",E918/2600,F918="Mallas",E918/800,F918="Materia Prima",E918*0)/24</f>
        <v>4.3669871794871796E-3</v>
      </c>
      <c r="I918" s="2">
        <f t="shared" si="57"/>
        <v>40568.625</v>
      </c>
      <c r="J918" s="3">
        <f t="shared" si="58"/>
        <v>40567.629366987181</v>
      </c>
      <c r="K918" t="b">
        <f t="shared" si="59"/>
        <v>1</v>
      </c>
      <c r="L918" cm="1">
        <f t="array" ref="L918">SUMPRODUCT((Tabla2[[#This Row],[P - Horas]]&lt;Tabla2[P - Horas])*1,(Tabla2[[#This Row],[Columna1]]=Tabla2[Columna1])*1)+1</f>
        <v>45</v>
      </c>
      <c r="N918">
        <f>_xlfn.RANK.EQ(Tabla2[[#This Row],[Columna1]],Tabla2[Columna1],1)</f>
        <v>896</v>
      </c>
      <c r="O918" s="3">
        <f>MAX(P917,Tabla2[[#This Row],[Columna1]])</f>
        <v>40577.61004755606</v>
      </c>
      <c r="P918" s="3">
        <f>O918+Tabla2[[#This Row],[P - Horas]]</f>
        <v>40577.614414543241</v>
      </c>
    </row>
    <row r="919" spans="1:16" x14ac:dyDescent="0.25">
      <c r="A919">
        <v>1000017444</v>
      </c>
      <c r="B919" s="2">
        <v>40567</v>
      </c>
      <c r="C919" s="2">
        <f t="shared" si="56"/>
        <v>40567.625</v>
      </c>
      <c r="D919">
        <v>350.2</v>
      </c>
      <c r="E919">
        <v>350.2</v>
      </c>
      <c r="F919" t="s">
        <v>5</v>
      </c>
      <c r="G919" t="s">
        <v>13</v>
      </c>
      <c r="H919" s="1" cm="1">
        <f t="array" ref="H919">_xlfn.IFS(F919="Figurado",E919/2600,F919="Mallas",E919/800,F919="Materia Prima",E919*0)/24</f>
        <v>5.612179487179487E-3</v>
      </c>
      <c r="I919" s="2">
        <f t="shared" si="57"/>
        <v>40568.625</v>
      </c>
      <c r="J919" s="3">
        <f t="shared" si="58"/>
        <v>40567.630612179484</v>
      </c>
      <c r="K919" t="b">
        <f t="shared" si="59"/>
        <v>1</v>
      </c>
      <c r="L919" cm="1">
        <f t="array" ref="L919">SUMPRODUCT((Tabla2[[#This Row],[P - Horas]]&lt;Tabla2[P - Horas])*1,(Tabla2[[#This Row],[Columna1]]=Tabla2[Columna1])*1)+1</f>
        <v>44</v>
      </c>
      <c r="N919">
        <f>_xlfn.RANK.EQ(Tabla2[[#This Row],[Columna1]],Tabla2[Columna1],1)</f>
        <v>896</v>
      </c>
      <c r="O919" s="3">
        <f>MAX(P918,Tabla2[[#This Row],[Columna1]])</f>
        <v>40577.614414543241</v>
      </c>
      <c r="P919" s="3">
        <f>O919+Tabla2[[#This Row],[P - Horas]]</f>
        <v>40577.620026722725</v>
      </c>
    </row>
    <row r="920" spans="1:16" x14ac:dyDescent="0.25">
      <c r="A920">
        <v>1000017451</v>
      </c>
      <c r="B920" s="2">
        <v>40567</v>
      </c>
      <c r="C920" s="2">
        <f t="shared" si="56"/>
        <v>40567.625</v>
      </c>
      <c r="D920">
        <v>355.8</v>
      </c>
      <c r="E920">
        <v>355.8</v>
      </c>
      <c r="F920" t="s">
        <v>5</v>
      </c>
      <c r="G920" t="s">
        <v>13</v>
      </c>
      <c r="H920" s="1" cm="1">
        <f t="array" ref="H920">_xlfn.IFS(F920="Figurado",E920/2600,F920="Mallas",E920/800,F920="Materia Prima",E920*0)/24</f>
        <v>5.7019230769230766E-3</v>
      </c>
      <c r="I920" s="2">
        <f t="shared" si="57"/>
        <v>40568.625</v>
      </c>
      <c r="J920" s="3">
        <f t="shared" si="58"/>
        <v>40567.630701923074</v>
      </c>
      <c r="K920" t="b">
        <f t="shared" si="59"/>
        <v>1</v>
      </c>
      <c r="L920" cm="1">
        <f t="array" ref="L920">SUMPRODUCT((Tabla2[[#This Row],[P - Horas]]&lt;Tabla2[P - Horas])*1,(Tabla2[[#This Row],[Columna1]]=Tabla2[Columna1])*1)+1</f>
        <v>43</v>
      </c>
      <c r="N920">
        <f>_xlfn.RANK.EQ(Tabla2[[#This Row],[Columna1]],Tabla2[Columna1],1)</f>
        <v>896</v>
      </c>
      <c r="O920" s="3">
        <f>MAX(P919,Tabla2[[#This Row],[Columna1]])</f>
        <v>40577.620026722725</v>
      </c>
      <c r="P920" s="3">
        <f>O920+Tabla2[[#This Row],[P - Horas]]</f>
        <v>40577.625728645799</v>
      </c>
    </row>
    <row r="921" spans="1:16" x14ac:dyDescent="0.25">
      <c r="A921">
        <v>1000017463</v>
      </c>
      <c r="B921" s="2">
        <v>40567</v>
      </c>
      <c r="C921" s="2">
        <f t="shared" si="56"/>
        <v>40567.625</v>
      </c>
      <c r="D921">
        <v>358</v>
      </c>
      <c r="E921">
        <v>358</v>
      </c>
      <c r="F921" t="s">
        <v>5</v>
      </c>
      <c r="G921" t="s">
        <v>7</v>
      </c>
      <c r="H921" s="1" cm="1">
        <f t="array" ref="H921">_xlfn.IFS(F921="Figurado",E921/2600,F921="Mallas",E921/800,F921="Materia Prima",E921*0)/24</f>
        <v>5.7371794871794871E-3</v>
      </c>
      <c r="I921" s="2">
        <f t="shared" si="57"/>
        <v>40568.625</v>
      </c>
      <c r="J921" s="3">
        <f t="shared" si="58"/>
        <v>40567.63073717949</v>
      </c>
      <c r="K921" t="b">
        <f t="shared" si="59"/>
        <v>1</v>
      </c>
      <c r="L921" cm="1">
        <f t="array" ref="L921">SUMPRODUCT((Tabla2[[#This Row],[P - Horas]]&lt;Tabla2[P - Horas])*1,(Tabla2[[#This Row],[Columna1]]=Tabla2[Columna1])*1)+1</f>
        <v>42</v>
      </c>
      <c r="N921">
        <f>_xlfn.RANK.EQ(Tabla2[[#This Row],[Columna1]],Tabla2[Columna1],1)</f>
        <v>896</v>
      </c>
      <c r="O921" s="3">
        <f>MAX(P920,Tabla2[[#This Row],[Columna1]])</f>
        <v>40577.625728645799</v>
      </c>
      <c r="P921" s="3">
        <f>O921+Tabla2[[#This Row],[P - Horas]]</f>
        <v>40577.631465825289</v>
      </c>
    </row>
    <row r="922" spans="1:16" x14ac:dyDescent="0.25">
      <c r="A922">
        <v>1000017484</v>
      </c>
      <c r="B922" s="2">
        <v>40567</v>
      </c>
      <c r="C922" s="2">
        <f t="shared" si="56"/>
        <v>40567.625</v>
      </c>
      <c r="D922">
        <v>360</v>
      </c>
      <c r="E922">
        <v>360</v>
      </c>
      <c r="F922" t="s">
        <v>5</v>
      </c>
      <c r="G922" t="s">
        <v>14</v>
      </c>
      <c r="H922" s="1" cm="1">
        <f t="array" ref="H922">_xlfn.IFS(F922="Figurado",E922/2600,F922="Mallas",E922/800,F922="Materia Prima",E922*0)/24</f>
        <v>5.7692307692307696E-3</v>
      </c>
      <c r="I922" s="2">
        <f t="shared" si="57"/>
        <v>40568.625</v>
      </c>
      <c r="J922" s="3">
        <f t="shared" si="58"/>
        <v>40567.630769230767</v>
      </c>
      <c r="K922" t="b">
        <f t="shared" si="59"/>
        <v>1</v>
      </c>
      <c r="L922" cm="1">
        <f t="array" ref="L922">SUMPRODUCT((Tabla2[[#This Row],[P - Horas]]&lt;Tabla2[P - Horas])*1,(Tabla2[[#This Row],[Columna1]]=Tabla2[Columna1])*1)+1</f>
        <v>41</v>
      </c>
      <c r="N922">
        <f>_xlfn.RANK.EQ(Tabla2[[#This Row],[Columna1]],Tabla2[Columna1],1)</f>
        <v>896</v>
      </c>
      <c r="O922" s="3">
        <f>MAX(P921,Tabla2[[#This Row],[Columna1]])</f>
        <v>40577.631465825289</v>
      </c>
      <c r="P922" s="3">
        <f>O922+Tabla2[[#This Row],[P - Horas]]</f>
        <v>40577.637235056056</v>
      </c>
    </row>
    <row r="923" spans="1:16" x14ac:dyDescent="0.25">
      <c r="A923">
        <v>1000017446</v>
      </c>
      <c r="B923" s="2">
        <v>40567</v>
      </c>
      <c r="C923" s="2">
        <f t="shared" si="56"/>
        <v>40567.625</v>
      </c>
      <c r="D923">
        <v>378</v>
      </c>
      <c r="E923">
        <v>378</v>
      </c>
      <c r="F923" t="s">
        <v>5</v>
      </c>
      <c r="G923" t="s">
        <v>7</v>
      </c>
      <c r="H923" s="1" cm="1">
        <f t="array" ref="H923">_xlfn.IFS(F923="Figurado",E923/2600,F923="Mallas",E923/800,F923="Materia Prima",E923*0)/24</f>
        <v>6.0576923076923082E-3</v>
      </c>
      <c r="I923" s="2">
        <f t="shared" si="57"/>
        <v>40568.625</v>
      </c>
      <c r="J923" s="3">
        <f t="shared" si="58"/>
        <v>40567.631057692306</v>
      </c>
      <c r="K923" t="b">
        <f t="shared" si="59"/>
        <v>1</v>
      </c>
      <c r="L923" cm="1">
        <f t="array" ref="L923">SUMPRODUCT((Tabla2[[#This Row],[P - Horas]]&lt;Tabla2[P - Horas])*1,(Tabla2[[#This Row],[Columna1]]=Tabla2[Columna1])*1)+1</f>
        <v>40</v>
      </c>
      <c r="N923">
        <f>_xlfn.RANK.EQ(Tabla2[[#This Row],[Columna1]],Tabla2[Columna1],1)</f>
        <v>896</v>
      </c>
      <c r="O923" s="3">
        <f>MAX(P922,Tabla2[[#This Row],[Columna1]])</f>
        <v>40577.637235056056</v>
      </c>
      <c r="P923" s="3">
        <f>O923+Tabla2[[#This Row],[P - Horas]]</f>
        <v>40577.643292748362</v>
      </c>
    </row>
    <row r="924" spans="1:16" x14ac:dyDescent="0.25">
      <c r="A924">
        <v>1000017462</v>
      </c>
      <c r="B924" s="2">
        <v>40567</v>
      </c>
      <c r="C924" s="2">
        <f t="shared" si="56"/>
        <v>40567.625</v>
      </c>
      <c r="D924">
        <v>432.9</v>
      </c>
      <c r="E924">
        <v>432.9</v>
      </c>
      <c r="F924" t="s">
        <v>5</v>
      </c>
      <c r="G924" t="s">
        <v>7</v>
      </c>
      <c r="H924" s="1" cm="1">
        <f t="array" ref="H924">_xlfn.IFS(F924="Figurado",E924/2600,F924="Mallas",E924/800,F924="Materia Prima",E924*0)/24</f>
        <v>6.9374999999999992E-3</v>
      </c>
      <c r="I924" s="2">
        <f t="shared" si="57"/>
        <v>40568.625</v>
      </c>
      <c r="J924" s="3">
        <f t="shared" si="58"/>
        <v>40567.631937500002</v>
      </c>
      <c r="K924" t="b">
        <f t="shared" si="59"/>
        <v>1</v>
      </c>
      <c r="L924" cm="1">
        <f t="array" ref="L924">SUMPRODUCT((Tabla2[[#This Row],[P - Horas]]&lt;Tabla2[P - Horas])*1,(Tabla2[[#This Row],[Columna1]]=Tabla2[Columna1])*1)+1</f>
        <v>39</v>
      </c>
      <c r="N924">
        <f>_xlfn.RANK.EQ(Tabla2[[#This Row],[Columna1]],Tabla2[Columna1],1)</f>
        <v>896</v>
      </c>
      <c r="O924" s="3">
        <f>MAX(P923,Tabla2[[#This Row],[Columna1]])</f>
        <v>40577.643292748362</v>
      </c>
      <c r="P924" s="3">
        <f>O924+Tabla2[[#This Row],[P - Horas]]</f>
        <v>40577.650230248364</v>
      </c>
    </row>
    <row r="925" spans="1:16" x14ac:dyDescent="0.25">
      <c r="A925">
        <v>1000017447</v>
      </c>
      <c r="B925" s="2">
        <v>40567</v>
      </c>
      <c r="C925" s="2">
        <f t="shared" si="56"/>
        <v>40567.625</v>
      </c>
      <c r="D925">
        <v>546.79999999999995</v>
      </c>
      <c r="E925">
        <v>546.79999999999995</v>
      </c>
      <c r="F925" t="s">
        <v>5</v>
      </c>
      <c r="G925" t="s">
        <v>7</v>
      </c>
      <c r="H925" s="1" cm="1">
        <f t="array" ref="H925">_xlfn.IFS(F925="Figurado",E925/2600,F925="Mallas",E925/800,F925="Materia Prima",E925*0)/24</f>
        <v>8.762820512820511E-3</v>
      </c>
      <c r="I925" s="2">
        <f t="shared" si="57"/>
        <v>40568.625</v>
      </c>
      <c r="J925" s="3">
        <f t="shared" si="58"/>
        <v>40567.633762820515</v>
      </c>
      <c r="K925" t="b">
        <f t="shared" si="59"/>
        <v>1</v>
      </c>
      <c r="L925" cm="1">
        <f t="array" ref="L925">SUMPRODUCT((Tabla2[[#This Row],[P - Horas]]&lt;Tabla2[P - Horas])*1,(Tabla2[[#This Row],[Columna1]]=Tabla2[Columna1])*1)+1</f>
        <v>38</v>
      </c>
      <c r="N925">
        <f>_xlfn.RANK.EQ(Tabla2[[#This Row],[Columna1]],Tabla2[Columna1],1)</f>
        <v>896</v>
      </c>
      <c r="O925" s="3">
        <f>MAX(P924,Tabla2[[#This Row],[Columna1]])</f>
        <v>40577.650230248364</v>
      </c>
      <c r="P925" s="3">
        <f>O925+Tabla2[[#This Row],[P - Horas]]</f>
        <v>40577.658993068879</v>
      </c>
    </row>
    <row r="926" spans="1:16" x14ac:dyDescent="0.25">
      <c r="A926">
        <v>1000017480</v>
      </c>
      <c r="B926" s="2">
        <v>40567</v>
      </c>
      <c r="C926" s="2">
        <f t="shared" si="56"/>
        <v>40567.625</v>
      </c>
      <c r="D926">
        <v>550.29999999999995</v>
      </c>
      <c r="E926">
        <v>550.29999999999995</v>
      </c>
      <c r="F926" t="s">
        <v>5</v>
      </c>
      <c r="G926" t="s">
        <v>13</v>
      </c>
      <c r="H926" s="1" cm="1">
        <f t="array" ref="H926">_xlfn.IFS(F926="Figurado",E926/2600,F926="Mallas",E926/800,F926="Materia Prima",E926*0)/24</f>
        <v>8.8189102564102551E-3</v>
      </c>
      <c r="I926" s="2">
        <f t="shared" si="57"/>
        <v>40568.625</v>
      </c>
      <c r="J926" s="3">
        <f t="shared" si="58"/>
        <v>40567.633818910253</v>
      </c>
      <c r="K926" t="b">
        <f t="shared" si="59"/>
        <v>1</v>
      </c>
      <c r="L926" cm="1">
        <f t="array" ref="L926">SUMPRODUCT((Tabla2[[#This Row],[P - Horas]]&lt;Tabla2[P - Horas])*1,(Tabla2[[#This Row],[Columna1]]=Tabla2[Columna1])*1)+1</f>
        <v>37</v>
      </c>
      <c r="N926">
        <f>_xlfn.RANK.EQ(Tabla2[[#This Row],[Columna1]],Tabla2[Columna1],1)</f>
        <v>896</v>
      </c>
      <c r="O926" s="3">
        <f>MAX(P925,Tabla2[[#This Row],[Columna1]])</f>
        <v>40577.658993068879</v>
      </c>
      <c r="P926" s="3">
        <f>O926+Tabla2[[#This Row],[P - Horas]]</f>
        <v>40577.667811979132</v>
      </c>
    </row>
    <row r="927" spans="1:16" x14ac:dyDescent="0.25">
      <c r="A927">
        <v>1000017459</v>
      </c>
      <c r="B927" s="2">
        <v>40567</v>
      </c>
      <c r="C927" s="2">
        <f t="shared" si="56"/>
        <v>40567.625</v>
      </c>
      <c r="D927">
        <v>812.9</v>
      </c>
      <c r="E927">
        <v>812.9</v>
      </c>
      <c r="F927" t="s">
        <v>5</v>
      </c>
      <c r="G927" t="s">
        <v>14</v>
      </c>
      <c r="H927" s="1" cm="1">
        <f t="array" ref="H927">_xlfn.IFS(F927="Figurado",E927/2600,F927="Mallas",E927/800,F927="Materia Prima",E927*0)/24</f>
        <v>1.302724358974359E-2</v>
      </c>
      <c r="I927" s="2">
        <f t="shared" si="57"/>
        <v>40568.625</v>
      </c>
      <c r="J927" s="3">
        <f t="shared" si="58"/>
        <v>40567.638027243593</v>
      </c>
      <c r="K927" t="b">
        <f t="shared" si="59"/>
        <v>1</v>
      </c>
      <c r="L927" cm="1">
        <f t="array" ref="L927">SUMPRODUCT((Tabla2[[#This Row],[P - Horas]]&lt;Tabla2[P - Horas])*1,(Tabla2[[#This Row],[Columna1]]=Tabla2[Columna1])*1)+1</f>
        <v>36</v>
      </c>
      <c r="N927">
        <f>_xlfn.RANK.EQ(Tabla2[[#This Row],[Columna1]],Tabla2[Columna1],1)</f>
        <v>896</v>
      </c>
      <c r="O927" s="3">
        <f>MAX(P926,Tabla2[[#This Row],[Columna1]])</f>
        <v>40577.667811979132</v>
      </c>
      <c r="P927" s="3">
        <f>O927+Tabla2[[#This Row],[P - Horas]]</f>
        <v>40577.680839222725</v>
      </c>
    </row>
    <row r="928" spans="1:16" x14ac:dyDescent="0.25">
      <c r="A928">
        <v>1000017459</v>
      </c>
      <c r="B928" s="2">
        <v>40567</v>
      </c>
      <c r="C928" s="2">
        <f t="shared" si="56"/>
        <v>40567.625</v>
      </c>
      <c r="D928">
        <v>864.2</v>
      </c>
      <c r="E928">
        <v>864.2</v>
      </c>
      <c r="F928" t="s">
        <v>5</v>
      </c>
      <c r="G928" t="s">
        <v>6</v>
      </c>
      <c r="H928" s="1" cm="1">
        <f t="array" ref="H928">_xlfn.IFS(F928="Figurado",E928/2600,F928="Mallas",E928/800,F928="Materia Prima",E928*0)/24</f>
        <v>1.3849358974358975E-2</v>
      </c>
      <c r="I928" s="2">
        <f t="shared" si="57"/>
        <v>40568.625</v>
      </c>
      <c r="J928" s="3">
        <f t="shared" si="58"/>
        <v>40567.638849358977</v>
      </c>
      <c r="K928" t="b">
        <f t="shared" si="59"/>
        <v>1</v>
      </c>
      <c r="L928" cm="1">
        <f t="array" ref="L928">SUMPRODUCT((Tabla2[[#This Row],[P - Horas]]&lt;Tabla2[P - Horas])*1,(Tabla2[[#This Row],[Columna1]]=Tabla2[Columna1])*1)+1</f>
        <v>35</v>
      </c>
      <c r="N928">
        <f>_xlfn.RANK.EQ(Tabla2[[#This Row],[Columna1]],Tabla2[Columna1],1)</f>
        <v>896</v>
      </c>
      <c r="O928" s="3">
        <f>MAX(P927,Tabla2[[#This Row],[Columna1]])</f>
        <v>40577.680839222725</v>
      </c>
      <c r="P928" s="3">
        <f>O928+Tabla2[[#This Row],[P - Horas]]</f>
        <v>40577.694688581701</v>
      </c>
    </row>
    <row r="929" spans="1:16" x14ac:dyDescent="0.25">
      <c r="A929">
        <v>1000017461</v>
      </c>
      <c r="B929" s="2">
        <v>40567</v>
      </c>
      <c r="C929" s="2">
        <f t="shared" si="56"/>
        <v>40567.625</v>
      </c>
      <c r="D929">
        <v>966.9</v>
      </c>
      <c r="E929">
        <v>966.9</v>
      </c>
      <c r="F929" t="s">
        <v>5</v>
      </c>
      <c r="G929" t="s">
        <v>7</v>
      </c>
      <c r="H929" s="1" cm="1">
        <f t="array" ref="H929">_xlfn.IFS(F929="Figurado",E929/2600,F929="Mallas",E929/800,F929="Materia Prima",E929*0)/24</f>
        <v>1.5495192307692307E-2</v>
      </c>
      <c r="I929" s="2">
        <f t="shared" si="57"/>
        <v>40568.625</v>
      </c>
      <c r="J929" s="3">
        <f t="shared" si="58"/>
        <v>40567.64049519231</v>
      </c>
      <c r="K929" t="b">
        <f t="shared" si="59"/>
        <v>1</v>
      </c>
      <c r="L929" cm="1">
        <f t="array" ref="L929">SUMPRODUCT((Tabla2[[#This Row],[P - Horas]]&lt;Tabla2[P - Horas])*1,(Tabla2[[#This Row],[Columna1]]=Tabla2[Columna1])*1)+1</f>
        <v>34</v>
      </c>
      <c r="N929">
        <f>_xlfn.RANK.EQ(Tabla2[[#This Row],[Columna1]],Tabla2[Columna1],1)</f>
        <v>896</v>
      </c>
      <c r="O929" s="3">
        <f>MAX(P928,Tabla2[[#This Row],[Columna1]])</f>
        <v>40577.694688581701</v>
      </c>
      <c r="P929" s="3">
        <f>O929+Tabla2[[#This Row],[P - Horas]]</f>
        <v>40577.710183774012</v>
      </c>
    </row>
    <row r="930" spans="1:16" x14ac:dyDescent="0.25">
      <c r="A930">
        <v>1000017482</v>
      </c>
      <c r="B930" s="2">
        <v>40567</v>
      </c>
      <c r="C930" s="2">
        <f t="shared" si="56"/>
        <v>40567.625</v>
      </c>
      <c r="D930">
        <v>993.7</v>
      </c>
      <c r="E930">
        <v>993.7</v>
      </c>
      <c r="F930" t="s">
        <v>5</v>
      </c>
      <c r="G930" t="s">
        <v>13</v>
      </c>
      <c r="H930" s="1" cm="1">
        <f t="array" ref="H930">_xlfn.IFS(F930="Figurado",E930/2600,F930="Mallas",E930/800,F930="Materia Prima",E930*0)/24</f>
        <v>1.5924679487179488E-2</v>
      </c>
      <c r="I930" s="2">
        <f t="shared" si="57"/>
        <v>40568.625</v>
      </c>
      <c r="J930" s="3">
        <f t="shared" si="58"/>
        <v>40567.640924679486</v>
      </c>
      <c r="K930" t="b">
        <f t="shared" si="59"/>
        <v>1</v>
      </c>
      <c r="L930" cm="1">
        <f t="array" ref="L930">SUMPRODUCT((Tabla2[[#This Row],[P - Horas]]&lt;Tabla2[P - Horas])*1,(Tabla2[[#This Row],[Columna1]]=Tabla2[Columna1])*1)+1</f>
        <v>33</v>
      </c>
      <c r="N930">
        <f>_xlfn.RANK.EQ(Tabla2[[#This Row],[Columna1]],Tabla2[Columna1],1)</f>
        <v>896</v>
      </c>
      <c r="O930" s="3">
        <f>MAX(P929,Tabla2[[#This Row],[Columna1]])</f>
        <v>40577.710183774012</v>
      </c>
      <c r="P930" s="3">
        <f>O930+Tabla2[[#This Row],[P - Horas]]</f>
        <v>40577.726108453498</v>
      </c>
    </row>
    <row r="931" spans="1:16" x14ac:dyDescent="0.25">
      <c r="A931">
        <v>1000017467</v>
      </c>
      <c r="B931" s="2">
        <v>40567</v>
      </c>
      <c r="C931" s="2">
        <f t="shared" si="56"/>
        <v>40567.625</v>
      </c>
      <c r="D931">
        <v>10</v>
      </c>
      <c r="E931">
        <v>313.2</v>
      </c>
      <c r="F931" t="s">
        <v>16</v>
      </c>
      <c r="G931" t="s">
        <v>56</v>
      </c>
      <c r="H931" s="1" cm="1">
        <f t="array" ref="H931">_xlfn.IFS(F931="Figurado",E931/2600,F931="Mallas",E931/800,F931="Materia Prima",E931*0)/24</f>
        <v>1.6312499999999997E-2</v>
      </c>
      <c r="I931" s="2">
        <f t="shared" si="57"/>
        <v>40568.625</v>
      </c>
      <c r="J931" s="3">
        <f t="shared" si="58"/>
        <v>40567.641312500004</v>
      </c>
      <c r="K931" t="b">
        <f t="shared" si="59"/>
        <v>1</v>
      </c>
      <c r="L931" cm="1">
        <f t="array" ref="L931">SUMPRODUCT((Tabla2[[#This Row],[P - Horas]]&lt;Tabla2[P - Horas])*1,(Tabla2[[#This Row],[Columna1]]=Tabla2[Columna1])*1)+1</f>
        <v>32</v>
      </c>
      <c r="N931">
        <f>_xlfn.RANK.EQ(Tabla2[[#This Row],[Columna1]],Tabla2[Columna1],1)</f>
        <v>896</v>
      </c>
      <c r="O931" s="3">
        <f>MAX(P930,Tabla2[[#This Row],[Columna1]])</f>
        <v>40577.726108453498</v>
      </c>
      <c r="P931" s="3">
        <f>O931+Tabla2[[#This Row],[P - Horas]]</f>
        <v>40577.742420953502</v>
      </c>
    </row>
    <row r="932" spans="1:16" x14ac:dyDescent="0.25">
      <c r="A932">
        <v>1000017468</v>
      </c>
      <c r="B932" s="2">
        <v>40567</v>
      </c>
      <c r="C932" s="2">
        <f t="shared" si="56"/>
        <v>40567.625</v>
      </c>
      <c r="D932">
        <v>1101</v>
      </c>
      <c r="E932">
        <v>1101</v>
      </c>
      <c r="F932" t="s">
        <v>5</v>
      </c>
      <c r="G932" t="s">
        <v>8</v>
      </c>
      <c r="H932" s="1" cm="1">
        <f t="array" ref="H932">_xlfn.IFS(F932="Figurado",E932/2600,F932="Mallas",E932/800,F932="Materia Prima",E932*0)/24</f>
        <v>1.764423076923077E-2</v>
      </c>
      <c r="I932" s="2">
        <f t="shared" si="57"/>
        <v>40568.625</v>
      </c>
      <c r="J932" s="3">
        <f t="shared" si="58"/>
        <v>40567.642644230771</v>
      </c>
      <c r="K932" t="b">
        <f t="shared" si="59"/>
        <v>1</v>
      </c>
      <c r="L932" cm="1">
        <f t="array" ref="L932">SUMPRODUCT((Tabla2[[#This Row],[P - Horas]]&lt;Tabla2[P - Horas])*1,(Tabla2[[#This Row],[Columna1]]=Tabla2[Columna1])*1)+1</f>
        <v>31</v>
      </c>
      <c r="N932">
        <f>_xlfn.RANK.EQ(Tabla2[[#This Row],[Columna1]],Tabla2[Columna1],1)</f>
        <v>896</v>
      </c>
      <c r="O932" s="3">
        <f>MAX(P931,Tabla2[[#This Row],[Columna1]])</f>
        <v>40577.742420953502</v>
      </c>
      <c r="P932" s="3">
        <f>O932+Tabla2[[#This Row],[P - Horas]]</f>
        <v>40577.760065184273</v>
      </c>
    </row>
    <row r="933" spans="1:16" x14ac:dyDescent="0.25">
      <c r="A933">
        <v>1000017468</v>
      </c>
      <c r="B933" s="2">
        <v>40567</v>
      </c>
      <c r="C933" s="2">
        <f t="shared" si="56"/>
        <v>40567.625</v>
      </c>
      <c r="D933">
        <v>1199.2</v>
      </c>
      <c r="E933">
        <v>1199.2</v>
      </c>
      <c r="F933" t="s">
        <v>5</v>
      </c>
      <c r="G933" t="s">
        <v>6</v>
      </c>
      <c r="H933" s="1" cm="1">
        <f t="array" ref="H933">_xlfn.IFS(F933="Figurado",E933/2600,F933="Mallas",E933/800,F933="Materia Prima",E933*0)/24</f>
        <v>1.9217948717948716E-2</v>
      </c>
      <c r="I933" s="2">
        <f t="shared" si="57"/>
        <v>40568.625</v>
      </c>
      <c r="J933" s="3">
        <f t="shared" si="58"/>
        <v>40567.64421794872</v>
      </c>
      <c r="K933" t="b">
        <f t="shared" si="59"/>
        <v>1</v>
      </c>
      <c r="L933" cm="1">
        <f t="array" ref="L933">SUMPRODUCT((Tabla2[[#This Row],[P - Horas]]&lt;Tabla2[P - Horas])*1,(Tabla2[[#This Row],[Columna1]]=Tabla2[Columna1])*1)+1</f>
        <v>30</v>
      </c>
      <c r="N933">
        <f>_xlfn.RANK.EQ(Tabla2[[#This Row],[Columna1]],Tabla2[Columna1],1)</f>
        <v>896</v>
      </c>
      <c r="O933" s="3">
        <f>MAX(P932,Tabla2[[#This Row],[Columna1]])</f>
        <v>40577.760065184273</v>
      </c>
      <c r="P933" s="3">
        <f>O933+Tabla2[[#This Row],[P - Horas]]</f>
        <v>40577.779283132993</v>
      </c>
    </row>
    <row r="934" spans="1:16" x14ac:dyDescent="0.25">
      <c r="A934">
        <v>1000017444</v>
      </c>
      <c r="B934" s="2">
        <v>40567</v>
      </c>
      <c r="C934" s="2">
        <f t="shared" si="56"/>
        <v>40567.625</v>
      </c>
      <c r="D934">
        <v>1514</v>
      </c>
      <c r="E934">
        <v>1514</v>
      </c>
      <c r="F934" t="s">
        <v>5</v>
      </c>
      <c r="G934" t="s">
        <v>6</v>
      </c>
      <c r="H934" s="1" cm="1">
        <f t="array" ref="H934">_xlfn.IFS(F934="Figurado",E934/2600,F934="Mallas",E934/800,F934="Materia Prima",E934*0)/24</f>
        <v>2.4262820512820513E-2</v>
      </c>
      <c r="I934" s="2">
        <f t="shared" si="57"/>
        <v>40568.625</v>
      </c>
      <c r="J934" s="3">
        <f t="shared" si="58"/>
        <v>40567.649262820516</v>
      </c>
      <c r="K934" t="b">
        <f t="shared" si="59"/>
        <v>1</v>
      </c>
      <c r="L934" cm="1">
        <f t="array" ref="L934">SUMPRODUCT((Tabla2[[#This Row],[P - Horas]]&lt;Tabla2[P - Horas])*1,(Tabla2[[#This Row],[Columna1]]=Tabla2[Columna1])*1)+1</f>
        <v>29</v>
      </c>
      <c r="N934">
        <f>_xlfn.RANK.EQ(Tabla2[[#This Row],[Columna1]],Tabla2[Columna1],1)</f>
        <v>896</v>
      </c>
      <c r="O934" s="3">
        <f>MAX(P933,Tabla2[[#This Row],[Columna1]])</f>
        <v>40577.779283132993</v>
      </c>
      <c r="P934" s="3">
        <f>O934+Tabla2[[#This Row],[P - Horas]]</f>
        <v>40577.803545953509</v>
      </c>
    </row>
    <row r="935" spans="1:16" x14ac:dyDescent="0.25">
      <c r="A935">
        <v>1000017459</v>
      </c>
      <c r="B935" s="2">
        <v>40567</v>
      </c>
      <c r="C935" s="2">
        <f t="shared" si="56"/>
        <v>40567.625</v>
      </c>
      <c r="D935">
        <v>1990</v>
      </c>
      <c r="E935">
        <v>1990</v>
      </c>
      <c r="F935" t="s">
        <v>5</v>
      </c>
      <c r="G935" t="s">
        <v>13</v>
      </c>
      <c r="H935" s="1" cm="1">
        <f t="array" ref="H935">_xlfn.IFS(F935="Figurado",E935/2600,F935="Mallas",E935/800,F935="Materia Prima",E935*0)/24</f>
        <v>3.1891025641025639E-2</v>
      </c>
      <c r="I935" s="2">
        <f t="shared" si="57"/>
        <v>40568.625</v>
      </c>
      <c r="J935" s="3">
        <f t="shared" si="58"/>
        <v>40567.656891025639</v>
      </c>
      <c r="K935" t="b">
        <f t="shared" si="59"/>
        <v>1</v>
      </c>
      <c r="L935" cm="1">
        <f t="array" ref="L935">SUMPRODUCT((Tabla2[[#This Row],[P - Horas]]&lt;Tabla2[P - Horas])*1,(Tabla2[[#This Row],[Columna1]]=Tabla2[Columna1])*1)+1</f>
        <v>28</v>
      </c>
      <c r="N935">
        <f>_xlfn.RANK.EQ(Tabla2[[#This Row],[Columna1]],Tabla2[Columna1],1)</f>
        <v>896</v>
      </c>
      <c r="O935" s="3">
        <f>MAX(P934,Tabla2[[#This Row],[Columna1]])</f>
        <v>40577.803545953509</v>
      </c>
      <c r="P935" s="3">
        <f>O935+Tabla2[[#This Row],[P - Horas]]</f>
        <v>40577.835436979149</v>
      </c>
    </row>
    <row r="936" spans="1:16" x14ac:dyDescent="0.25">
      <c r="A936">
        <v>1000017450</v>
      </c>
      <c r="B936" s="2">
        <v>40567</v>
      </c>
      <c r="C936" s="2">
        <f t="shared" si="56"/>
        <v>40567.625</v>
      </c>
      <c r="D936">
        <v>2005.8</v>
      </c>
      <c r="E936">
        <v>2005.8</v>
      </c>
      <c r="F936" t="s">
        <v>5</v>
      </c>
      <c r="G936" t="s">
        <v>13</v>
      </c>
      <c r="H936" s="1" cm="1">
        <f t="array" ref="H936">_xlfn.IFS(F936="Figurado",E936/2600,F936="Mallas",E936/800,F936="Materia Prima",E936*0)/24</f>
        <v>3.2144230769230765E-2</v>
      </c>
      <c r="I936" s="2">
        <f t="shared" si="57"/>
        <v>40568.625</v>
      </c>
      <c r="J936" s="3">
        <f t="shared" si="58"/>
        <v>40567.657144230769</v>
      </c>
      <c r="K936" t="b">
        <f t="shared" si="59"/>
        <v>1</v>
      </c>
      <c r="L936" cm="1">
        <f t="array" ref="L936">SUMPRODUCT((Tabla2[[#This Row],[P - Horas]]&lt;Tabla2[P - Horas])*1,(Tabla2[[#This Row],[Columna1]]=Tabla2[Columna1])*1)+1</f>
        <v>27</v>
      </c>
      <c r="N936">
        <f>_xlfn.RANK.EQ(Tabla2[[#This Row],[Columna1]],Tabla2[Columna1],1)</f>
        <v>896</v>
      </c>
      <c r="O936" s="3">
        <f>MAX(P935,Tabla2[[#This Row],[Columna1]])</f>
        <v>40577.835436979149</v>
      </c>
      <c r="P936" s="3">
        <f>O936+Tabla2[[#This Row],[P - Horas]]</f>
        <v>40577.867581209917</v>
      </c>
    </row>
    <row r="937" spans="1:16" x14ac:dyDescent="0.25">
      <c r="A937">
        <v>1000017449</v>
      </c>
      <c r="B937" s="2">
        <v>40567</v>
      </c>
      <c r="C937" s="2">
        <f t="shared" si="56"/>
        <v>40567.625</v>
      </c>
      <c r="D937">
        <v>2225.8000000000002</v>
      </c>
      <c r="E937">
        <v>2225.8000000000002</v>
      </c>
      <c r="F937" t="s">
        <v>5</v>
      </c>
      <c r="G937" t="s">
        <v>13</v>
      </c>
      <c r="H937" s="1" cm="1">
        <f t="array" ref="H937">_xlfn.IFS(F937="Figurado",E937/2600,F937="Mallas",E937/800,F937="Materia Prima",E937*0)/24</f>
        <v>3.5669871794871799E-2</v>
      </c>
      <c r="I937" s="2">
        <f t="shared" si="57"/>
        <v>40568.625</v>
      </c>
      <c r="J937" s="3">
        <f t="shared" si="58"/>
        <v>40567.660669871795</v>
      </c>
      <c r="K937" t="b">
        <f t="shared" si="59"/>
        <v>1</v>
      </c>
      <c r="L937" cm="1">
        <f t="array" ref="L937">SUMPRODUCT((Tabla2[[#This Row],[P - Horas]]&lt;Tabla2[P - Horas])*1,(Tabla2[[#This Row],[Columna1]]=Tabla2[Columna1])*1)+1</f>
        <v>26</v>
      </c>
      <c r="N937">
        <f>_xlfn.RANK.EQ(Tabla2[[#This Row],[Columna1]],Tabla2[Columna1],1)</f>
        <v>896</v>
      </c>
      <c r="O937" s="3">
        <f>MAX(P936,Tabla2[[#This Row],[Columna1]])</f>
        <v>40577.867581209917</v>
      </c>
      <c r="P937" s="3">
        <f>O937+Tabla2[[#This Row],[P - Horas]]</f>
        <v>40577.903251081712</v>
      </c>
    </row>
    <row r="938" spans="1:16" x14ac:dyDescent="0.25">
      <c r="A938">
        <v>1000017479</v>
      </c>
      <c r="B938" s="2">
        <v>40567</v>
      </c>
      <c r="C938" s="2">
        <f t="shared" si="56"/>
        <v>40567.625</v>
      </c>
      <c r="D938">
        <v>2291.9</v>
      </c>
      <c r="E938">
        <v>2291.9</v>
      </c>
      <c r="F938" t="s">
        <v>5</v>
      </c>
      <c r="G938" t="s">
        <v>13</v>
      </c>
      <c r="H938" s="1" cm="1">
        <f t="array" ref="H938">_xlfn.IFS(F938="Figurado",E938/2600,F938="Mallas",E938/800,F938="Materia Prima",E938*0)/24</f>
        <v>3.6729166666666667E-2</v>
      </c>
      <c r="I938" s="2">
        <f t="shared" si="57"/>
        <v>40568.625</v>
      </c>
      <c r="J938" s="3">
        <f t="shared" si="58"/>
        <v>40567.66172916667</v>
      </c>
      <c r="K938" t="b">
        <f t="shared" si="59"/>
        <v>1</v>
      </c>
      <c r="L938" cm="1">
        <f t="array" ref="L938">SUMPRODUCT((Tabla2[[#This Row],[P - Horas]]&lt;Tabla2[P - Horas])*1,(Tabla2[[#This Row],[Columna1]]=Tabla2[Columna1])*1)+1</f>
        <v>25</v>
      </c>
      <c r="N938">
        <f>_xlfn.RANK.EQ(Tabla2[[#This Row],[Columna1]],Tabla2[Columna1],1)</f>
        <v>896</v>
      </c>
      <c r="O938" s="3">
        <f>MAX(P937,Tabla2[[#This Row],[Columna1]])</f>
        <v>40577.903251081712</v>
      </c>
      <c r="P938" s="3">
        <f>O938+Tabla2[[#This Row],[P - Horas]]</f>
        <v>40577.939980248382</v>
      </c>
    </row>
    <row r="939" spans="1:16" x14ac:dyDescent="0.25">
      <c r="A939">
        <v>1000017468</v>
      </c>
      <c r="B939" s="2">
        <v>40567</v>
      </c>
      <c r="C939" s="2">
        <f t="shared" si="56"/>
        <v>40567.625</v>
      </c>
      <c r="D939">
        <v>2542</v>
      </c>
      <c r="E939">
        <v>2542</v>
      </c>
      <c r="F939" t="s">
        <v>5</v>
      </c>
      <c r="G939" t="s">
        <v>9</v>
      </c>
      <c r="H939" s="1" cm="1">
        <f t="array" ref="H939">_xlfn.IFS(F939="Figurado",E939/2600,F939="Mallas",E939/800,F939="Materia Prima",E939*0)/24</f>
        <v>4.0737179487179483E-2</v>
      </c>
      <c r="I939" s="2">
        <f t="shared" si="57"/>
        <v>40568.625</v>
      </c>
      <c r="J939" s="3">
        <f t="shared" si="58"/>
        <v>40567.665737179486</v>
      </c>
      <c r="K939" t="b">
        <f t="shared" si="59"/>
        <v>1</v>
      </c>
      <c r="L939" cm="1">
        <f t="array" ref="L939">SUMPRODUCT((Tabla2[[#This Row],[P - Horas]]&lt;Tabla2[P - Horas])*1,(Tabla2[[#This Row],[Columna1]]=Tabla2[Columna1])*1)+1</f>
        <v>24</v>
      </c>
      <c r="N939">
        <f>_xlfn.RANK.EQ(Tabla2[[#This Row],[Columna1]],Tabla2[Columna1],1)</f>
        <v>896</v>
      </c>
      <c r="O939" s="3">
        <f>MAX(P938,Tabla2[[#This Row],[Columna1]])</f>
        <v>40577.939980248382</v>
      </c>
      <c r="P939" s="3">
        <f>O939+Tabla2[[#This Row],[P - Horas]]</f>
        <v>40577.980717427869</v>
      </c>
    </row>
    <row r="940" spans="1:16" x14ac:dyDescent="0.25">
      <c r="A940">
        <v>1000017445</v>
      </c>
      <c r="B940" s="2">
        <v>40567</v>
      </c>
      <c r="C940" s="2">
        <f t="shared" si="56"/>
        <v>40567.625</v>
      </c>
      <c r="D940">
        <v>2681.5</v>
      </c>
      <c r="E940">
        <v>2681.5</v>
      </c>
      <c r="F940" t="s">
        <v>5</v>
      </c>
      <c r="G940" t="s">
        <v>7</v>
      </c>
      <c r="H940" s="1" cm="1">
        <f t="array" ref="H940">_xlfn.IFS(F940="Figurado",E940/2600,F940="Mallas",E940/800,F940="Materia Prima",E940*0)/24</f>
        <v>4.2972756410256413E-2</v>
      </c>
      <c r="I940" s="2">
        <f t="shared" si="57"/>
        <v>40568.625</v>
      </c>
      <c r="J940" s="3">
        <f t="shared" si="58"/>
        <v>40567.667972756411</v>
      </c>
      <c r="K940" t="b">
        <f t="shared" si="59"/>
        <v>1</v>
      </c>
      <c r="L940" cm="1">
        <f t="array" ref="L940">SUMPRODUCT((Tabla2[[#This Row],[P - Horas]]&lt;Tabla2[P - Horas])*1,(Tabla2[[#This Row],[Columna1]]=Tabla2[Columna1])*1)+1</f>
        <v>23</v>
      </c>
      <c r="N940">
        <f>_xlfn.RANK.EQ(Tabla2[[#This Row],[Columna1]],Tabla2[Columna1],1)</f>
        <v>896</v>
      </c>
      <c r="O940" s="3">
        <f>MAX(P939,Tabla2[[#This Row],[Columna1]])</f>
        <v>40577.980717427869</v>
      </c>
      <c r="P940" s="3">
        <f>O940+Tabla2[[#This Row],[P - Horas]]</f>
        <v>40578.02369018428</v>
      </c>
    </row>
    <row r="941" spans="1:16" x14ac:dyDescent="0.25">
      <c r="A941">
        <v>1000017460</v>
      </c>
      <c r="B941" s="2">
        <v>40567</v>
      </c>
      <c r="C941" s="2">
        <f t="shared" si="56"/>
        <v>40567.625</v>
      </c>
      <c r="D941">
        <v>2779.2</v>
      </c>
      <c r="E941">
        <v>2779.2</v>
      </c>
      <c r="F941" t="s">
        <v>5</v>
      </c>
      <c r="G941" t="s">
        <v>9</v>
      </c>
      <c r="H941" s="1" cm="1">
        <f t="array" ref="H941">_xlfn.IFS(F941="Figurado",E941/2600,F941="Mallas",E941/800,F941="Materia Prima",E941*0)/24</f>
        <v>4.4538461538461534E-2</v>
      </c>
      <c r="I941" s="2">
        <f t="shared" si="57"/>
        <v>40568.625</v>
      </c>
      <c r="J941" s="3">
        <f t="shared" si="58"/>
        <v>40567.669538461538</v>
      </c>
      <c r="K941" t="b">
        <f t="shared" si="59"/>
        <v>1</v>
      </c>
      <c r="L941" cm="1">
        <f t="array" ref="L941">SUMPRODUCT((Tabla2[[#This Row],[P - Horas]]&lt;Tabla2[P - Horas])*1,(Tabla2[[#This Row],[Columna1]]=Tabla2[Columna1])*1)+1</f>
        <v>22</v>
      </c>
      <c r="N941">
        <f>_xlfn.RANK.EQ(Tabla2[[#This Row],[Columna1]],Tabla2[Columna1],1)</f>
        <v>896</v>
      </c>
      <c r="O941" s="3">
        <f>MAX(P940,Tabla2[[#This Row],[Columna1]])</f>
        <v>40578.02369018428</v>
      </c>
      <c r="P941" s="3">
        <f>O941+Tabla2[[#This Row],[P - Horas]]</f>
        <v>40578.068228645818</v>
      </c>
    </row>
    <row r="942" spans="1:16" x14ac:dyDescent="0.25">
      <c r="A942">
        <v>1000017443</v>
      </c>
      <c r="B942" s="2">
        <v>40567</v>
      </c>
      <c r="C942" s="2">
        <f t="shared" si="56"/>
        <v>40567.625</v>
      </c>
      <c r="D942">
        <v>2824.8</v>
      </c>
      <c r="E942">
        <v>2824.8</v>
      </c>
      <c r="F942" t="s">
        <v>5</v>
      </c>
      <c r="G942" t="s">
        <v>13</v>
      </c>
      <c r="H942" s="1" cm="1">
        <f t="array" ref="H942">_xlfn.IFS(F942="Figurado",E942/2600,F942="Mallas",E942/800,F942="Materia Prima",E942*0)/24</f>
        <v>4.5269230769230777E-2</v>
      </c>
      <c r="I942" s="2">
        <f t="shared" si="57"/>
        <v>40568.625</v>
      </c>
      <c r="J942" s="3">
        <f t="shared" si="58"/>
        <v>40567.670269230766</v>
      </c>
      <c r="K942" t="b">
        <f t="shared" si="59"/>
        <v>1</v>
      </c>
      <c r="L942" cm="1">
        <f t="array" ref="L942">SUMPRODUCT((Tabla2[[#This Row],[P - Horas]]&lt;Tabla2[P - Horas])*1,(Tabla2[[#This Row],[Columna1]]=Tabla2[Columna1])*1)+1</f>
        <v>21</v>
      </c>
      <c r="N942">
        <f>_xlfn.RANK.EQ(Tabla2[[#This Row],[Columna1]],Tabla2[Columna1],1)</f>
        <v>896</v>
      </c>
      <c r="O942" s="3">
        <f>MAX(P941,Tabla2[[#This Row],[Columna1]])</f>
        <v>40578.068228645818</v>
      </c>
      <c r="P942" s="3">
        <f>O942+Tabla2[[#This Row],[P - Horas]]</f>
        <v>40578.113497876584</v>
      </c>
    </row>
    <row r="943" spans="1:16" x14ac:dyDescent="0.25">
      <c r="A943">
        <v>1000017446</v>
      </c>
      <c r="B943" s="2">
        <v>40567</v>
      </c>
      <c r="C943" s="2">
        <f t="shared" si="56"/>
        <v>40567.625</v>
      </c>
      <c r="D943">
        <v>2893.6</v>
      </c>
      <c r="E943">
        <v>2893.6</v>
      </c>
      <c r="F943" t="s">
        <v>5</v>
      </c>
      <c r="G943" t="s">
        <v>13</v>
      </c>
      <c r="H943" s="1" cm="1">
        <f t="array" ref="H943">_xlfn.IFS(F943="Figurado",E943/2600,F943="Mallas",E943/800,F943="Materia Prima",E943*0)/24</f>
        <v>4.6371794871794873E-2</v>
      </c>
      <c r="I943" s="2">
        <f t="shared" si="57"/>
        <v>40568.625</v>
      </c>
      <c r="J943" s="3">
        <f t="shared" si="58"/>
        <v>40567.671371794873</v>
      </c>
      <c r="K943" t="b">
        <f t="shared" si="59"/>
        <v>1</v>
      </c>
      <c r="L943" cm="1">
        <f t="array" ref="L943">SUMPRODUCT((Tabla2[[#This Row],[P - Horas]]&lt;Tabla2[P - Horas])*1,(Tabla2[[#This Row],[Columna1]]=Tabla2[Columna1])*1)+1</f>
        <v>20</v>
      </c>
      <c r="N943">
        <f>_xlfn.RANK.EQ(Tabla2[[#This Row],[Columna1]],Tabla2[Columna1],1)</f>
        <v>896</v>
      </c>
      <c r="O943" s="3">
        <f>MAX(P942,Tabla2[[#This Row],[Columna1]])</f>
        <v>40578.113497876584</v>
      </c>
      <c r="P943" s="3">
        <f>O943+Tabla2[[#This Row],[P - Horas]]</f>
        <v>40578.159869671457</v>
      </c>
    </row>
    <row r="944" spans="1:16" x14ac:dyDescent="0.25">
      <c r="A944">
        <v>1000017444</v>
      </c>
      <c r="B944" s="2">
        <v>40567</v>
      </c>
      <c r="C944" s="2">
        <f t="shared" si="56"/>
        <v>40567.625</v>
      </c>
      <c r="D944">
        <v>3311.5</v>
      </c>
      <c r="E944">
        <v>3311.5</v>
      </c>
      <c r="F944" t="s">
        <v>5</v>
      </c>
      <c r="G944" t="s">
        <v>8</v>
      </c>
      <c r="H944" s="1" cm="1">
        <f t="array" ref="H944">_xlfn.IFS(F944="Figurado",E944/2600,F944="Mallas",E944/800,F944="Materia Prima",E944*0)/24</f>
        <v>5.3068910256410258E-2</v>
      </c>
      <c r="I944" s="2">
        <f t="shared" si="57"/>
        <v>40568.625</v>
      </c>
      <c r="J944" s="3">
        <f t="shared" si="58"/>
        <v>40567.67806891026</v>
      </c>
      <c r="K944" t="b">
        <f t="shared" si="59"/>
        <v>1</v>
      </c>
      <c r="L944" cm="1">
        <f t="array" ref="L944">SUMPRODUCT((Tabla2[[#This Row],[P - Horas]]&lt;Tabla2[P - Horas])*1,(Tabla2[[#This Row],[Columna1]]=Tabla2[Columna1])*1)+1</f>
        <v>19</v>
      </c>
      <c r="N944">
        <f>_xlfn.RANK.EQ(Tabla2[[#This Row],[Columna1]],Tabla2[Columna1],1)</f>
        <v>896</v>
      </c>
      <c r="O944" s="3">
        <f>MAX(P943,Tabla2[[#This Row],[Columna1]])</f>
        <v>40578.159869671457</v>
      </c>
      <c r="P944" s="3">
        <f>O944+Tabla2[[#This Row],[P - Horas]]</f>
        <v>40578.212938581717</v>
      </c>
    </row>
    <row r="945" spans="1:16" x14ac:dyDescent="0.25">
      <c r="A945">
        <v>1000017464</v>
      </c>
      <c r="B945" s="2">
        <v>40567</v>
      </c>
      <c r="C945" s="2">
        <f t="shared" si="56"/>
        <v>40567.625</v>
      </c>
      <c r="D945">
        <v>3536.6</v>
      </c>
      <c r="E945">
        <v>3536.6</v>
      </c>
      <c r="F945" t="s">
        <v>5</v>
      </c>
      <c r="G945" t="s">
        <v>7</v>
      </c>
      <c r="H945" s="1" cm="1">
        <f t="array" ref="H945">_xlfn.IFS(F945="Figurado",E945/2600,F945="Mallas",E945/800,F945="Materia Prima",E945*0)/24</f>
        <v>5.6676282051282049E-2</v>
      </c>
      <c r="I945" s="2">
        <f t="shared" si="57"/>
        <v>40568.625</v>
      </c>
      <c r="J945" s="3">
        <f t="shared" si="58"/>
        <v>40567.681676282053</v>
      </c>
      <c r="K945" t="b">
        <f t="shared" si="59"/>
        <v>1</v>
      </c>
      <c r="L945" cm="1">
        <f t="array" ref="L945">SUMPRODUCT((Tabla2[[#This Row],[P - Horas]]&lt;Tabla2[P - Horas])*1,(Tabla2[[#This Row],[Columna1]]=Tabla2[Columna1])*1)+1</f>
        <v>18</v>
      </c>
      <c r="N945">
        <f>_xlfn.RANK.EQ(Tabla2[[#This Row],[Columna1]],Tabla2[Columna1],1)</f>
        <v>896</v>
      </c>
      <c r="O945" s="3">
        <f>MAX(P944,Tabla2[[#This Row],[Columna1]])</f>
        <v>40578.212938581717</v>
      </c>
      <c r="P945" s="3">
        <f>O945+Tabla2[[#This Row],[P - Horas]]</f>
        <v>40578.26961486377</v>
      </c>
    </row>
    <row r="946" spans="1:16" x14ac:dyDescent="0.25">
      <c r="A946">
        <v>1000017483</v>
      </c>
      <c r="B946" s="2">
        <v>40567</v>
      </c>
      <c r="C946" s="2">
        <f t="shared" si="56"/>
        <v>40567.625</v>
      </c>
      <c r="D946">
        <v>4285.3999999999996</v>
      </c>
      <c r="E946">
        <v>4285.3999999999996</v>
      </c>
      <c r="F946" t="s">
        <v>5</v>
      </c>
      <c r="G946" t="s">
        <v>9</v>
      </c>
      <c r="H946" s="1" cm="1">
        <f t="array" ref="H946">_xlfn.IFS(F946="Figurado",E946/2600,F946="Mallas",E946/800,F946="Materia Prima",E946*0)/24</f>
        <v>6.8676282051282053E-2</v>
      </c>
      <c r="I946" s="2">
        <f t="shared" si="57"/>
        <v>40568.625</v>
      </c>
      <c r="J946" s="3">
        <f t="shared" si="58"/>
        <v>40567.693676282048</v>
      </c>
      <c r="K946" t="b">
        <f t="shared" si="59"/>
        <v>1</v>
      </c>
      <c r="L946" cm="1">
        <f t="array" ref="L946">SUMPRODUCT((Tabla2[[#This Row],[P - Horas]]&lt;Tabla2[P - Horas])*1,(Tabla2[[#This Row],[Columna1]]=Tabla2[Columna1])*1)+1</f>
        <v>17</v>
      </c>
      <c r="N946">
        <f>_xlfn.RANK.EQ(Tabla2[[#This Row],[Columna1]],Tabla2[Columna1],1)</f>
        <v>896</v>
      </c>
      <c r="O946" s="3">
        <f>MAX(P945,Tabla2[[#This Row],[Columna1]])</f>
        <v>40578.26961486377</v>
      </c>
      <c r="P946" s="3">
        <f>O946+Tabla2[[#This Row],[P - Horas]]</f>
        <v>40578.338291145817</v>
      </c>
    </row>
    <row r="947" spans="1:16" x14ac:dyDescent="0.25">
      <c r="A947">
        <v>1000017478</v>
      </c>
      <c r="B947" s="2">
        <v>40567</v>
      </c>
      <c r="C947" s="2">
        <f t="shared" si="56"/>
        <v>40567.625</v>
      </c>
      <c r="D947">
        <v>1021</v>
      </c>
      <c r="E947">
        <v>1388.56</v>
      </c>
      <c r="F947" t="s">
        <v>16</v>
      </c>
      <c r="G947" t="s">
        <v>45</v>
      </c>
      <c r="H947" s="1" cm="1">
        <f t="array" ref="H947">_xlfn.IFS(F947="Figurado",E947/2600,F947="Mallas",E947/800,F947="Materia Prima",E947*0)/24</f>
        <v>7.2320833333333334E-2</v>
      </c>
      <c r="I947" s="2">
        <f t="shared" si="57"/>
        <v>40568.625</v>
      </c>
      <c r="J947" s="3">
        <f t="shared" si="58"/>
        <v>40567.697320833337</v>
      </c>
      <c r="K947" t="b">
        <f t="shared" si="59"/>
        <v>1</v>
      </c>
      <c r="L947" cm="1">
        <f t="array" ref="L947">SUMPRODUCT((Tabla2[[#This Row],[P - Horas]]&lt;Tabla2[P - Horas])*1,(Tabla2[[#This Row],[Columna1]]=Tabla2[Columna1])*1)+1</f>
        <v>16</v>
      </c>
      <c r="N947">
        <f>_xlfn.RANK.EQ(Tabla2[[#This Row],[Columna1]],Tabla2[Columna1],1)</f>
        <v>896</v>
      </c>
      <c r="O947" s="3">
        <f>MAX(P946,Tabla2[[#This Row],[Columna1]])</f>
        <v>40578.338291145817</v>
      </c>
      <c r="P947" s="3">
        <f>O947+Tabla2[[#This Row],[P - Horas]]</f>
        <v>40578.410611979154</v>
      </c>
    </row>
    <row r="948" spans="1:16" x14ac:dyDescent="0.25">
      <c r="A948">
        <v>1000017483</v>
      </c>
      <c r="B948" s="2">
        <v>40567</v>
      </c>
      <c r="C948" s="2">
        <f t="shared" si="56"/>
        <v>40567.625</v>
      </c>
      <c r="D948">
        <v>5279.1</v>
      </c>
      <c r="E948">
        <v>5279.1</v>
      </c>
      <c r="F948" t="s">
        <v>5</v>
      </c>
      <c r="G948" t="s">
        <v>8</v>
      </c>
      <c r="H948" s="1" cm="1">
        <f t="array" ref="H948">_xlfn.IFS(F948="Figurado",E948/2600,F948="Mallas",E948/800,F948="Materia Prima",E948*0)/24</f>
        <v>8.4600961538461542E-2</v>
      </c>
      <c r="I948" s="2">
        <f t="shared" si="57"/>
        <v>40568.625</v>
      </c>
      <c r="J948" s="3">
        <f t="shared" si="58"/>
        <v>40567.709600961542</v>
      </c>
      <c r="K948" t="b">
        <f t="shared" si="59"/>
        <v>1</v>
      </c>
      <c r="L948" cm="1">
        <f t="array" ref="L948">SUMPRODUCT((Tabla2[[#This Row],[P - Horas]]&lt;Tabla2[P - Horas])*1,(Tabla2[[#This Row],[Columna1]]=Tabla2[Columna1])*1)+1</f>
        <v>15</v>
      </c>
      <c r="N948">
        <f>_xlfn.RANK.EQ(Tabla2[[#This Row],[Columna1]],Tabla2[Columna1],1)</f>
        <v>896</v>
      </c>
      <c r="O948" s="3">
        <f>MAX(P947,Tabla2[[#This Row],[Columna1]])</f>
        <v>40578.410611979154</v>
      </c>
      <c r="P948" s="3">
        <f>O948+Tabla2[[#This Row],[P - Horas]]</f>
        <v>40578.495212940696</v>
      </c>
    </row>
    <row r="949" spans="1:16" x14ac:dyDescent="0.25">
      <c r="A949">
        <v>1000017444</v>
      </c>
      <c r="B949" s="2">
        <v>40567</v>
      </c>
      <c r="C949" s="2">
        <f t="shared" si="56"/>
        <v>40567.625</v>
      </c>
      <c r="D949">
        <v>5454</v>
      </c>
      <c r="E949">
        <v>5454</v>
      </c>
      <c r="F949" t="s">
        <v>5</v>
      </c>
      <c r="G949" t="s">
        <v>9</v>
      </c>
      <c r="H949" s="1" cm="1">
        <f t="array" ref="H949">_xlfn.IFS(F949="Figurado",E949/2600,F949="Mallas",E949/800,F949="Materia Prima",E949*0)/24</f>
        <v>8.7403846153846151E-2</v>
      </c>
      <c r="I949" s="2">
        <f t="shared" si="57"/>
        <v>40568.625</v>
      </c>
      <c r="J949" s="3">
        <f t="shared" si="58"/>
        <v>40567.712403846155</v>
      </c>
      <c r="K949" t="b">
        <f t="shared" si="59"/>
        <v>1</v>
      </c>
      <c r="L949" cm="1">
        <f t="array" ref="L949">SUMPRODUCT((Tabla2[[#This Row],[P - Horas]]&lt;Tabla2[P - Horas])*1,(Tabla2[[#This Row],[Columna1]]=Tabla2[Columna1])*1)+1</f>
        <v>14</v>
      </c>
      <c r="N949">
        <f>_xlfn.RANK.EQ(Tabla2[[#This Row],[Columna1]],Tabla2[Columna1],1)</f>
        <v>896</v>
      </c>
      <c r="O949" s="3">
        <f>MAX(P948,Tabla2[[#This Row],[Columna1]])</f>
        <v>40578.495212940696</v>
      </c>
      <c r="P949" s="3">
        <f>O949+Tabla2[[#This Row],[P - Horas]]</f>
        <v>40578.582616786851</v>
      </c>
    </row>
    <row r="950" spans="1:16" x14ac:dyDescent="0.25">
      <c r="A950">
        <v>1000017453</v>
      </c>
      <c r="B950" s="2">
        <v>40567</v>
      </c>
      <c r="C950" s="2">
        <f t="shared" si="56"/>
        <v>40567.625</v>
      </c>
      <c r="D950">
        <v>35</v>
      </c>
      <c r="E950">
        <v>1729</v>
      </c>
      <c r="F950" t="s">
        <v>16</v>
      </c>
      <c r="G950" t="s">
        <v>32</v>
      </c>
      <c r="H950" s="1" cm="1">
        <f t="array" ref="H950">_xlfn.IFS(F950="Figurado",E950/2600,F950="Mallas",E950/800,F950="Materia Prima",E950*0)/24</f>
        <v>9.0052083333333324E-2</v>
      </c>
      <c r="I950" s="2">
        <f t="shared" si="57"/>
        <v>40568.625</v>
      </c>
      <c r="J950" s="3">
        <f t="shared" si="58"/>
        <v>40567.715052083331</v>
      </c>
      <c r="K950" t="b">
        <f t="shared" si="59"/>
        <v>1</v>
      </c>
      <c r="L950" cm="1">
        <f t="array" ref="L950">SUMPRODUCT((Tabla2[[#This Row],[P - Horas]]&lt;Tabla2[P - Horas])*1,(Tabla2[[#This Row],[Columna1]]=Tabla2[Columna1])*1)+1</f>
        <v>12</v>
      </c>
      <c r="N950">
        <f>_xlfn.RANK.EQ(Tabla2[[#This Row],[Columna1]],Tabla2[Columna1],1)</f>
        <v>896</v>
      </c>
      <c r="O950" s="3">
        <f>MAX(P949,Tabla2[[#This Row],[Columna1]])</f>
        <v>40578.582616786851</v>
      </c>
      <c r="P950" s="3">
        <f>O950+Tabla2[[#This Row],[P - Horas]]</f>
        <v>40578.672668870182</v>
      </c>
    </row>
    <row r="951" spans="1:16" x14ac:dyDescent="0.25">
      <c r="A951">
        <v>1000017454</v>
      </c>
      <c r="B951" s="2">
        <v>40567</v>
      </c>
      <c r="C951" s="2">
        <f t="shared" si="56"/>
        <v>40567.625</v>
      </c>
      <c r="D951">
        <v>35</v>
      </c>
      <c r="E951">
        <v>1729</v>
      </c>
      <c r="F951" t="s">
        <v>16</v>
      </c>
      <c r="G951" t="s">
        <v>32</v>
      </c>
      <c r="H951" s="1" cm="1">
        <f t="array" ref="H951">_xlfn.IFS(F951="Figurado",E951/2600,F951="Mallas",E951/800,F951="Materia Prima",E951*0)/24</f>
        <v>9.0052083333333324E-2</v>
      </c>
      <c r="I951" s="2">
        <f t="shared" si="57"/>
        <v>40568.625</v>
      </c>
      <c r="J951" s="3">
        <f t="shared" si="58"/>
        <v>40567.715052083331</v>
      </c>
      <c r="K951" t="b">
        <f t="shared" si="59"/>
        <v>1</v>
      </c>
      <c r="L951" cm="1">
        <f t="array" ref="L951">SUMPRODUCT((Tabla2[[#This Row],[P - Horas]]&lt;Tabla2[P - Horas])*1,(Tabla2[[#This Row],[Columna1]]=Tabla2[Columna1])*1)+1</f>
        <v>12</v>
      </c>
      <c r="N951">
        <f>_xlfn.RANK.EQ(Tabla2[[#This Row],[Columna1]],Tabla2[Columna1],1)</f>
        <v>896</v>
      </c>
      <c r="O951" s="3">
        <f>MAX(P950,Tabla2[[#This Row],[Columna1]])</f>
        <v>40578.672668870182</v>
      </c>
      <c r="P951" s="3">
        <f>O951+Tabla2[[#This Row],[P - Horas]]</f>
        <v>40578.762720953513</v>
      </c>
    </row>
    <row r="952" spans="1:16" x14ac:dyDescent="0.25">
      <c r="A952">
        <v>1000017471</v>
      </c>
      <c r="B952" s="2">
        <v>40567</v>
      </c>
      <c r="C952" s="2">
        <f t="shared" si="56"/>
        <v>40567.625</v>
      </c>
      <c r="D952">
        <v>5855.7</v>
      </c>
      <c r="E952">
        <v>5855.7</v>
      </c>
      <c r="F952" t="s">
        <v>5</v>
      </c>
      <c r="G952" t="s">
        <v>7</v>
      </c>
      <c r="H952" s="1" cm="1">
        <f t="array" ref="H952">_xlfn.IFS(F952="Figurado",E952/2600,F952="Mallas",E952/800,F952="Materia Prima",E952*0)/24</f>
        <v>9.384134615384615E-2</v>
      </c>
      <c r="I952" s="2">
        <f t="shared" si="57"/>
        <v>40568.625</v>
      </c>
      <c r="J952" s="3">
        <f t="shared" si="58"/>
        <v>40567.718841346155</v>
      </c>
      <c r="K952" t="b">
        <f t="shared" si="59"/>
        <v>1</v>
      </c>
      <c r="L952" cm="1">
        <f t="array" ref="L952">SUMPRODUCT((Tabla2[[#This Row],[P - Horas]]&lt;Tabla2[P - Horas])*1,(Tabla2[[#This Row],[Columna1]]=Tabla2[Columna1])*1)+1</f>
        <v>11</v>
      </c>
      <c r="N952">
        <f>_xlfn.RANK.EQ(Tabla2[[#This Row],[Columna1]],Tabla2[Columna1],1)</f>
        <v>896</v>
      </c>
      <c r="O952" s="3">
        <f>MAX(P951,Tabla2[[#This Row],[Columna1]])</f>
        <v>40578.762720953513</v>
      </c>
      <c r="P952" s="3">
        <f>O952+Tabla2[[#This Row],[P - Horas]]</f>
        <v>40578.856562299668</v>
      </c>
    </row>
    <row r="953" spans="1:16" x14ac:dyDescent="0.25">
      <c r="A953">
        <v>1000017470</v>
      </c>
      <c r="B953" s="2">
        <v>40567</v>
      </c>
      <c r="C953" s="2">
        <f t="shared" si="56"/>
        <v>40567.625</v>
      </c>
      <c r="D953">
        <v>120</v>
      </c>
      <c r="E953">
        <v>1809.6</v>
      </c>
      <c r="F953" t="s">
        <v>16</v>
      </c>
      <c r="G953" t="s">
        <v>44</v>
      </c>
      <c r="H953" s="1" cm="1">
        <f t="array" ref="H953">_xlfn.IFS(F953="Figurado",E953/2600,F953="Mallas",E953/800,F953="Materia Prima",E953*0)/24</f>
        <v>9.425E-2</v>
      </c>
      <c r="I953" s="2">
        <f t="shared" si="57"/>
        <v>40568.625</v>
      </c>
      <c r="J953" s="3">
        <f t="shared" si="58"/>
        <v>40567.719250000002</v>
      </c>
      <c r="K953" t="b">
        <f t="shared" si="59"/>
        <v>1</v>
      </c>
      <c r="L953" cm="1">
        <f t="array" ref="L953">SUMPRODUCT((Tabla2[[#This Row],[P - Horas]]&lt;Tabla2[P - Horas])*1,(Tabla2[[#This Row],[Columna1]]=Tabla2[Columna1])*1)+1</f>
        <v>10</v>
      </c>
      <c r="N953">
        <f>_xlfn.RANK.EQ(Tabla2[[#This Row],[Columna1]],Tabla2[Columna1],1)</f>
        <v>896</v>
      </c>
      <c r="O953" s="3">
        <f>MAX(P952,Tabla2[[#This Row],[Columna1]])</f>
        <v>40578.856562299668</v>
      </c>
      <c r="P953" s="3">
        <f>O953+Tabla2[[#This Row],[P - Horas]]</f>
        <v>40578.95081229967</v>
      </c>
    </row>
    <row r="954" spans="1:16" x14ac:dyDescent="0.25">
      <c r="A954">
        <v>1000017476</v>
      </c>
      <c r="B954" s="2">
        <v>40567</v>
      </c>
      <c r="C954" s="2">
        <f t="shared" si="56"/>
        <v>40567.625</v>
      </c>
      <c r="D954">
        <v>42</v>
      </c>
      <c r="E954">
        <v>2074.8000000000002</v>
      </c>
      <c r="F954" t="s">
        <v>16</v>
      </c>
      <c r="G954" t="s">
        <v>32</v>
      </c>
      <c r="H954" s="1" cm="1">
        <f t="array" ref="H954">_xlfn.IFS(F954="Figurado",E954/2600,F954="Mallas",E954/800,F954="Materia Prima",E954*0)/24</f>
        <v>0.10806250000000001</v>
      </c>
      <c r="I954" s="2">
        <f t="shared" si="57"/>
        <v>40568.625</v>
      </c>
      <c r="J954" s="3">
        <f t="shared" si="58"/>
        <v>40567.733062500003</v>
      </c>
      <c r="K954" t="b">
        <f t="shared" si="59"/>
        <v>1</v>
      </c>
      <c r="L954" cm="1">
        <f t="array" ref="L954">SUMPRODUCT((Tabla2[[#This Row],[P - Horas]]&lt;Tabla2[P - Horas])*1,(Tabla2[[#This Row],[Columna1]]=Tabla2[Columna1])*1)+1</f>
        <v>8</v>
      </c>
      <c r="N954">
        <f>_xlfn.RANK.EQ(Tabla2[[#This Row],[Columna1]],Tabla2[Columna1],1)</f>
        <v>896</v>
      </c>
      <c r="O954" s="3">
        <f>MAX(P953,Tabla2[[#This Row],[Columna1]])</f>
        <v>40578.95081229967</v>
      </c>
      <c r="P954" s="3">
        <f>O954+Tabla2[[#This Row],[P - Horas]]</f>
        <v>40579.058874799674</v>
      </c>
    </row>
    <row r="955" spans="1:16" x14ac:dyDescent="0.25">
      <c r="A955">
        <v>1000017477</v>
      </c>
      <c r="B955" s="2">
        <v>40567</v>
      </c>
      <c r="C955" s="2">
        <f t="shared" si="56"/>
        <v>40567.625</v>
      </c>
      <c r="D955">
        <v>42</v>
      </c>
      <c r="E955">
        <v>2074.8000000000002</v>
      </c>
      <c r="F955" t="s">
        <v>16</v>
      </c>
      <c r="G955" t="s">
        <v>32</v>
      </c>
      <c r="H955" s="1" cm="1">
        <f t="array" ref="H955">_xlfn.IFS(F955="Figurado",E955/2600,F955="Mallas",E955/800,F955="Materia Prima",E955*0)/24</f>
        <v>0.10806250000000001</v>
      </c>
      <c r="I955" s="2">
        <f t="shared" si="57"/>
        <v>40568.625</v>
      </c>
      <c r="J955" s="3">
        <f t="shared" si="58"/>
        <v>40567.733062500003</v>
      </c>
      <c r="K955" t="b">
        <f t="shared" si="59"/>
        <v>1</v>
      </c>
      <c r="L955" cm="1">
        <f t="array" ref="L955">SUMPRODUCT((Tabla2[[#This Row],[P - Horas]]&lt;Tabla2[P - Horas])*1,(Tabla2[[#This Row],[Columna1]]=Tabla2[Columna1])*1)+1</f>
        <v>8</v>
      </c>
      <c r="N955">
        <f>_xlfn.RANK.EQ(Tabla2[[#This Row],[Columna1]],Tabla2[Columna1],1)</f>
        <v>896</v>
      </c>
      <c r="O955" s="3">
        <f>MAX(P954,Tabla2[[#This Row],[Columna1]])</f>
        <v>40579.058874799674</v>
      </c>
      <c r="P955" s="3">
        <f>O955+Tabla2[[#This Row],[P - Horas]]</f>
        <v>40579.166937299677</v>
      </c>
    </row>
    <row r="956" spans="1:16" x14ac:dyDescent="0.25">
      <c r="A956">
        <v>1000017442</v>
      </c>
      <c r="B956" s="2">
        <v>40567</v>
      </c>
      <c r="C956" s="2">
        <f t="shared" si="56"/>
        <v>40567.625</v>
      </c>
      <c r="D956">
        <v>7894.6</v>
      </c>
      <c r="E956">
        <v>7894.6</v>
      </c>
      <c r="F956" t="s">
        <v>5</v>
      </c>
      <c r="G956" t="s">
        <v>13</v>
      </c>
      <c r="H956" s="1" cm="1">
        <f t="array" ref="H956">_xlfn.IFS(F956="Figurado",E956/2600,F956="Mallas",E956/800,F956="Materia Prima",E956*0)/24</f>
        <v>0.12651602564102565</v>
      </c>
      <c r="I956" s="2">
        <f t="shared" si="57"/>
        <v>40568.625</v>
      </c>
      <c r="J956" s="3">
        <f t="shared" si="58"/>
        <v>40567.751516025644</v>
      </c>
      <c r="K956" t="b">
        <f t="shared" si="59"/>
        <v>1</v>
      </c>
      <c r="L956" cm="1">
        <f t="array" ref="L956">SUMPRODUCT((Tabla2[[#This Row],[P - Horas]]&lt;Tabla2[P - Horas])*1,(Tabla2[[#This Row],[Columna1]]=Tabla2[Columna1])*1)+1</f>
        <v>7</v>
      </c>
      <c r="N956">
        <f>_xlfn.RANK.EQ(Tabla2[[#This Row],[Columna1]],Tabla2[Columna1],1)</f>
        <v>896</v>
      </c>
      <c r="O956" s="3">
        <f>MAX(P955,Tabla2[[#This Row],[Columna1]])</f>
        <v>40579.166937299677</v>
      </c>
      <c r="P956" s="3">
        <f>O956+Tabla2[[#This Row],[P - Horas]]</f>
        <v>40579.293453325321</v>
      </c>
    </row>
    <row r="957" spans="1:16" x14ac:dyDescent="0.25">
      <c r="A957">
        <v>1000017466</v>
      </c>
      <c r="B957" s="2">
        <v>40567</v>
      </c>
      <c r="C957" s="2">
        <f t="shared" si="56"/>
        <v>40567.625</v>
      </c>
      <c r="D957">
        <v>9710.9</v>
      </c>
      <c r="E957">
        <v>9710.9</v>
      </c>
      <c r="F957" t="s">
        <v>5</v>
      </c>
      <c r="G957" t="s">
        <v>8</v>
      </c>
      <c r="H957" s="1" cm="1">
        <f t="array" ref="H957">_xlfn.IFS(F957="Figurado",E957/2600,F957="Mallas",E957/800,F957="Materia Prima",E957*0)/24</f>
        <v>0.15562339743589743</v>
      </c>
      <c r="I957" s="2">
        <f t="shared" si="57"/>
        <v>40568.625</v>
      </c>
      <c r="J957" s="3">
        <f t="shared" si="58"/>
        <v>40567.780623397433</v>
      </c>
      <c r="K957" t="b">
        <f t="shared" si="59"/>
        <v>1</v>
      </c>
      <c r="L957" cm="1">
        <f t="array" ref="L957">SUMPRODUCT((Tabla2[[#This Row],[P - Horas]]&lt;Tabla2[P - Horas])*1,(Tabla2[[#This Row],[Columna1]]=Tabla2[Columna1])*1)+1</f>
        <v>6</v>
      </c>
      <c r="N957">
        <f>_xlfn.RANK.EQ(Tabla2[[#This Row],[Columna1]],Tabla2[Columna1],1)</f>
        <v>896</v>
      </c>
      <c r="O957" s="3">
        <f>MAX(P956,Tabla2[[#This Row],[Columna1]])</f>
        <v>40579.293453325321</v>
      </c>
      <c r="P957" s="3">
        <f>O957+Tabla2[[#This Row],[P - Horas]]</f>
        <v>40579.449076722754</v>
      </c>
    </row>
    <row r="958" spans="1:16" x14ac:dyDescent="0.25">
      <c r="A958">
        <v>1000017452</v>
      </c>
      <c r="B958" s="2">
        <v>40567</v>
      </c>
      <c r="C958" s="2">
        <f t="shared" si="56"/>
        <v>40567.625</v>
      </c>
      <c r="D958">
        <v>3450</v>
      </c>
      <c r="E958">
        <v>3450</v>
      </c>
      <c r="F958" t="s">
        <v>16</v>
      </c>
      <c r="G958" t="s">
        <v>23</v>
      </c>
      <c r="H958" s="1" cm="1">
        <f t="array" ref="H958">_xlfn.IFS(F958="Figurado",E958/2600,F958="Mallas",E958/800,F958="Materia Prima",E958*0)/24</f>
        <v>0.1796875</v>
      </c>
      <c r="I958" s="2">
        <f t="shared" si="57"/>
        <v>40568.625</v>
      </c>
      <c r="J958" s="3">
        <f t="shared" si="58"/>
        <v>40567.8046875</v>
      </c>
      <c r="K958" t="b">
        <f t="shared" si="59"/>
        <v>1</v>
      </c>
      <c r="L958" cm="1">
        <f t="array" ref="L958">SUMPRODUCT((Tabla2[[#This Row],[P - Horas]]&lt;Tabla2[P - Horas])*1,(Tabla2[[#This Row],[Columna1]]=Tabla2[Columna1])*1)+1</f>
        <v>5</v>
      </c>
      <c r="N958">
        <f>_xlfn.RANK.EQ(Tabla2[[#This Row],[Columna1]],Tabla2[Columna1],1)</f>
        <v>896</v>
      </c>
      <c r="O958" s="3">
        <f>MAX(P957,Tabla2[[#This Row],[Columna1]])</f>
        <v>40579.449076722754</v>
      </c>
      <c r="P958" s="3">
        <f>O958+Tabla2[[#This Row],[P - Horas]]</f>
        <v>40579.628764222754</v>
      </c>
    </row>
    <row r="959" spans="1:16" x14ac:dyDescent="0.25">
      <c r="A959">
        <v>1000017465</v>
      </c>
      <c r="B959" s="2">
        <v>40567</v>
      </c>
      <c r="C959" s="2">
        <f t="shared" si="56"/>
        <v>40567.625</v>
      </c>
      <c r="D959">
        <v>11734.8</v>
      </c>
      <c r="E959">
        <v>11734.8</v>
      </c>
      <c r="F959" t="s">
        <v>5</v>
      </c>
      <c r="G959" t="s">
        <v>7</v>
      </c>
      <c r="H959" s="1" cm="1">
        <f t="array" ref="H959">_xlfn.IFS(F959="Figurado",E959/2600,F959="Mallas",E959/800,F959="Materia Prima",E959*0)/24</f>
        <v>0.18805769230769229</v>
      </c>
      <c r="I959" s="2">
        <f t="shared" si="57"/>
        <v>40568.625</v>
      </c>
      <c r="J959" s="3">
        <f t="shared" si="58"/>
        <v>40567.813057692307</v>
      </c>
      <c r="K959" t="b">
        <f t="shared" si="59"/>
        <v>1</v>
      </c>
      <c r="L959" cm="1">
        <f t="array" ref="L959">SUMPRODUCT((Tabla2[[#This Row],[P - Horas]]&lt;Tabla2[P - Horas])*1,(Tabla2[[#This Row],[Columna1]]=Tabla2[Columna1])*1)+1</f>
        <v>4</v>
      </c>
      <c r="N959">
        <f>_xlfn.RANK.EQ(Tabla2[[#This Row],[Columna1]],Tabla2[Columna1],1)</f>
        <v>896</v>
      </c>
      <c r="O959" s="3">
        <f>MAX(P958,Tabla2[[#This Row],[Columna1]])</f>
        <v>40579.628764222754</v>
      </c>
      <c r="P959" s="3">
        <f>O959+Tabla2[[#This Row],[P - Horas]]</f>
        <v>40579.816821915061</v>
      </c>
    </row>
    <row r="960" spans="1:16" x14ac:dyDescent="0.25">
      <c r="A960">
        <v>1000017467</v>
      </c>
      <c r="B960" s="2">
        <v>40567</v>
      </c>
      <c r="C960" s="2">
        <f t="shared" si="56"/>
        <v>40567.625</v>
      </c>
      <c r="D960">
        <v>455</v>
      </c>
      <c r="E960">
        <v>8558.5499999999993</v>
      </c>
      <c r="F960" t="s">
        <v>16</v>
      </c>
      <c r="G960" t="s">
        <v>18</v>
      </c>
      <c r="H960" s="1" cm="1">
        <f t="array" ref="H960">_xlfn.IFS(F960="Figurado",E960/2600,F960="Mallas",E960/800,F960="Materia Prima",E960*0)/24</f>
        <v>0.44575781249999996</v>
      </c>
      <c r="I960" s="2">
        <f t="shared" si="57"/>
        <v>40568.625</v>
      </c>
      <c r="J960" s="3">
        <f t="shared" si="58"/>
        <v>40568.0707578125</v>
      </c>
      <c r="K960" t="b">
        <f t="shared" si="59"/>
        <v>1</v>
      </c>
      <c r="L960" cm="1">
        <f t="array" ref="L960">SUMPRODUCT((Tabla2[[#This Row],[P - Horas]]&lt;Tabla2[P - Horas])*1,(Tabla2[[#This Row],[Columna1]]=Tabla2[Columna1])*1)+1</f>
        <v>3</v>
      </c>
      <c r="N960">
        <f>_xlfn.RANK.EQ(Tabla2[[#This Row],[Columna1]],Tabla2[Columna1],1)</f>
        <v>896</v>
      </c>
      <c r="O960" s="3">
        <f>MAX(P959,Tabla2[[#This Row],[Columna1]])</f>
        <v>40579.816821915061</v>
      </c>
      <c r="P960" s="3">
        <f>O960+Tabla2[[#This Row],[P - Horas]]</f>
        <v>40580.262579727561</v>
      </c>
    </row>
    <row r="961" spans="1:16" x14ac:dyDescent="0.25">
      <c r="A961">
        <v>1000017485</v>
      </c>
      <c r="B961" s="2">
        <v>40567</v>
      </c>
      <c r="C961" s="2">
        <f t="shared" si="56"/>
        <v>40567.625</v>
      </c>
      <c r="D961">
        <v>250</v>
      </c>
      <c r="E961">
        <v>10545</v>
      </c>
      <c r="F961" t="s">
        <v>16</v>
      </c>
      <c r="G961" t="s">
        <v>19</v>
      </c>
      <c r="H961" s="1" cm="1">
        <f t="array" ref="H961">_xlfn.IFS(F961="Figurado",E961/2600,F961="Mallas",E961/800,F961="Materia Prima",E961*0)/24</f>
        <v>0.54921874999999998</v>
      </c>
      <c r="I961" s="2">
        <f t="shared" si="57"/>
        <v>40568.625</v>
      </c>
      <c r="J961" s="3">
        <f t="shared" si="58"/>
        <v>40568.174218749999</v>
      </c>
      <c r="K961" t="b">
        <f t="shared" si="59"/>
        <v>1</v>
      </c>
      <c r="L961" cm="1">
        <f t="array" ref="L961">SUMPRODUCT((Tabla2[[#This Row],[P - Horas]]&lt;Tabla2[P - Horas])*1,(Tabla2[[#This Row],[Columna1]]=Tabla2[Columna1])*1)+1</f>
        <v>2</v>
      </c>
      <c r="N961">
        <f>_xlfn.RANK.EQ(Tabla2[[#This Row],[Columna1]],Tabla2[Columna1],1)</f>
        <v>896</v>
      </c>
      <c r="O961" s="3">
        <f>MAX(P960,Tabla2[[#This Row],[Columna1]])</f>
        <v>40580.262579727561</v>
      </c>
      <c r="P961" s="3">
        <f>O961+Tabla2[[#This Row],[P - Horas]]</f>
        <v>40580.81179847756</v>
      </c>
    </row>
    <row r="962" spans="1:16" x14ac:dyDescent="0.25">
      <c r="A962">
        <v>1000017485</v>
      </c>
      <c r="B962" s="2">
        <v>40567</v>
      </c>
      <c r="C962" s="2">
        <f t="shared" ref="C962:C1025" si="60">B962+15/24</f>
        <v>40567.625</v>
      </c>
      <c r="D962">
        <v>250</v>
      </c>
      <c r="E962">
        <v>12350</v>
      </c>
      <c r="F962" t="s">
        <v>16</v>
      </c>
      <c r="G962" t="s">
        <v>32</v>
      </c>
      <c r="H962" s="1" cm="1">
        <f t="array" ref="H962">_xlfn.IFS(F962="Figurado",E962/2600,F962="Mallas",E962/800,F962="Materia Prima",E962*0)/24</f>
        <v>0.64322916666666663</v>
      </c>
      <c r="I962" s="2">
        <f t="shared" ref="I962:I1025" si="61">IF(OR(WEEKDAY(C962)=1,WEEKDAY(C962+1)=1),C962+2,C962+1)</f>
        <v>40568.625</v>
      </c>
      <c r="J962" s="3">
        <f t="shared" ref="J962:J1025" si="62">H962+C962</f>
        <v>40568.268229166664</v>
      </c>
      <c r="K962" t="b">
        <f t="shared" ref="K962:K1025" si="63">I962&gt;=J962</f>
        <v>1</v>
      </c>
      <c r="L962" cm="1">
        <f t="array" ref="L962">SUMPRODUCT((Tabla2[[#This Row],[P - Horas]]&lt;Tabla2[P - Horas])*1,(Tabla2[[#This Row],[Columna1]]=Tabla2[Columna1])*1)+1</f>
        <v>1</v>
      </c>
      <c r="N962">
        <f>_xlfn.RANK.EQ(Tabla2[[#This Row],[Columna1]],Tabla2[Columna1],1)</f>
        <v>896</v>
      </c>
      <c r="O962" s="3">
        <f>MAX(P961,Tabla2[[#This Row],[Columna1]])</f>
        <v>40580.81179847756</v>
      </c>
      <c r="P962" s="3">
        <f>O962+Tabla2[[#This Row],[P - Horas]]</f>
        <v>40581.455027644224</v>
      </c>
    </row>
    <row r="963" spans="1:16" x14ac:dyDescent="0.25">
      <c r="A963">
        <v>1000017502</v>
      </c>
      <c r="B963" s="2">
        <v>40568</v>
      </c>
      <c r="C963" s="2">
        <f t="shared" si="60"/>
        <v>40568.625</v>
      </c>
      <c r="D963">
        <v>1633</v>
      </c>
      <c r="E963">
        <v>1633</v>
      </c>
      <c r="F963" t="s">
        <v>10</v>
      </c>
      <c r="G963" t="s">
        <v>22</v>
      </c>
      <c r="H963" s="1" cm="1">
        <f t="array" ref="H963">_xlfn.IFS(F963="Figurado",E963/2600,F963="Mallas",E963/800,F963="Materia Prima",E963*0)/24</f>
        <v>0</v>
      </c>
      <c r="I963" s="2">
        <f t="shared" si="61"/>
        <v>40569.625</v>
      </c>
      <c r="J963" s="3">
        <f t="shared" si="62"/>
        <v>40568.625</v>
      </c>
      <c r="K963" t="b">
        <f t="shared" si="63"/>
        <v>1</v>
      </c>
      <c r="L963" cm="1">
        <f t="array" ref="L963">SUMPRODUCT((Tabla2[[#This Row],[P - Horas]]&lt;Tabla2[P - Horas])*1,(Tabla2[[#This Row],[Columna1]]=Tabla2[Columna1])*1)+1</f>
        <v>55</v>
      </c>
      <c r="N963">
        <f>_xlfn.RANK.EQ(Tabla2[[#This Row],[Columna1]],Tabla2[Columna1],1)</f>
        <v>962</v>
      </c>
      <c r="O963" s="3">
        <f>MAX(P962,Tabla2[[#This Row],[Columna1]])</f>
        <v>40581.455027644224</v>
      </c>
      <c r="P963" s="3">
        <f>O963+Tabla2[[#This Row],[P - Horas]]</f>
        <v>40581.455027644224</v>
      </c>
    </row>
    <row r="964" spans="1:16" x14ac:dyDescent="0.25">
      <c r="A964">
        <v>1000017503</v>
      </c>
      <c r="B964" s="2">
        <v>40568</v>
      </c>
      <c r="C964" s="2">
        <f t="shared" si="60"/>
        <v>40568.625</v>
      </c>
      <c r="D964">
        <v>9734.4</v>
      </c>
      <c r="E964">
        <v>9734.4</v>
      </c>
      <c r="F964" t="s">
        <v>10</v>
      </c>
      <c r="G964" t="s">
        <v>27</v>
      </c>
      <c r="H964" s="1" cm="1">
        <f t="array" ref="H964">_xlfn.IFS(F964="Figurado",E964/2600,F964="Mallas",E964/800,F964="Materia Prima",E964*0)/24</f>
        <v>0</v>
      </c>
      <c r="I964" s="2">
        <f t="shared" si="61"/>
        <v>40569.625</v>
      </c>
      <c r="J964" s="3">
        <f t="shared" si="62"/>
        <v>40568.625</v>
      </c>
      <c r="K964" t="b">
        <f t="shared" si="63"/>
        <v>1</v>
      </c>
      <c r="L964" cm="1">
        <f t="array" ref="L964">SUMPRODUCT((Tabla2[[#This Row],[P - Horas]]&lt;Tabla2[P - Horas])*1,(Tabla2[[#This Row],[Columna1]]=Tabla2[Columna1])*1)+1</f>
        <v>55</v>
      </c>
      <c r="N964">
        <f>_xlfn.RANK.EQ(Tabla2[[#This Row],[Columna1]],Tabla2[Columna1],1)</f>
        <v>962</v>
      </c>
      <c r="O964" s="3">
        <f>MAX(P963,Tabla2[[#This Row],[Columna1]])</f>
        <v>40581.455027644224</v>
      </c>
      <c r="P964" s="3">
        <f>O964+Tabla2[[#This Row],[P - Horas]]</f>
        <v>40581.455027644224</v>
      </c>
    </row>
    <row r="965" spans="1:16" x14ac:dyDescent="0.25">
      <c r="A965">
        <v>1000017506</v>
      </c>
      <c r="B965" s="2">
        <v>40568</v>
      </c>
      <c r="C965" s="2">
        <f t="shared" si="60"/>
        <v>40568.625</v>
      </c>
      <c r="D965">
        <v>200</v>
      </c>
      <c r="E965">
        <v>200</v>
      </c>
      <c r="F965" t="s">
        <v>10</v>
      </c>
      <c r="G965" t="s">
        <v>42</v>
      </c>
      <c r="H965" s="1" cm="1">
        <f t="array" ref="H965">_xlfn.IFS(F965="Figurado",E965/2600,F965="Mallas",E965/800,F965="Materia Prima",E965*0)/24</f>
        <v>0</v>
      </c>
      <c r="I965" s="2">
        <f t="shared" si="61"/>
        <v>40569.625</v>
      </c>
      <c r="J965" s="3">
        <f t="shared" si="62"/>
        <v>40568.625</v>
      </c>
      <c r="K965" t="b">
        <f t="shared" si="63"/>
        <v>1</v>
      </c>
      <c r="L965" cm="1">
        <f t="array" ref="L965">SUMPRODUCT((Tabla2[[#This Row],[P - Horas]]&lt;Tabla2[P - Horas])*1,(Tabla2[[#This Row],[Columna1]]=Tabla2[Columna1])*1)+1</f>
        <v>55</v>
      </c>
      <c r="N965">
        <f>_xlfn.RANK.EQ(Tabla2[[#This Row],[Columna1]],Tabla2[Columna1],1)</f>
        <v>962</v>
      </c>
      <c r="O965" s="3">
        <f>MAX(P964,Tabla2[[#This Row],[Columna1]])</f>
        <v>40581.455027644224</v>
      </c>
      <c r="P965" s="3">
        <f>O965+Tabla2[[#This Row],[P - Horas]]</f>
        <v>40581.455027644224</v>
      </c>
    </row>
    <row r="966" spans="1:16" x14ac:dyDescent="0.25">
      <c r="A966">
        <v>1000017506</v>
      </c>
      <c r="B966" s="2">
        <v>40568</v>
      </c>
      <c r="C966" s="2">
        <f t="shared" si="60"/>
        <v>40568.625</v>
      </c>
      <c r="D966">
        <v>33.6</v>
      </c>
      <c r="E966">
        <v>33.6</v>
      </c>
      <c r="F966" t="s">
        <v>10</v>
      </c>
      <c r="G966" t="s">
        <v>22</v>
      </c>
      <c r="H966" s="1" cm="1">
        <f t="array" ref="H966">_xlfn.IFS(F966="Figurado",E966/2600,F966="Mallas",E966/800,F966="Materia Prima",E966*0)/24</f>
        <v>0</v>
      </c>
      <c r="I966" s="2">
        <f t="shared" si="61"/>
        <v>40569.625</v>
      </c>
      <c r="J966" s="3">
        <f t="shared" si="62"/>
        <v>40568.625</v>
      </c>
      <c r="K966" t="b">
        <f t="shared" si="63"/>
        <v>1</v>
      </c>
      <c r="L966" cm="1">
        <f t="array" ref="L966">SUMPRODUCT((Tabla2[[#This Row],[P - Horas]]&lt;Tabla2[P - Horas])*1,(Tabla2[[#This Row],[Columna1]]=Tabla2[Columna1])*1)+1</f>
        <v>55</v>
      </c>
      <c r="N966">
        <f>_xlfn.RANK.EQ(Tabla2[[#This Row],[Columna1]],Tabla2[Columna1],1)</f>
        <v>962</v>
      </c>
      <c r="O966" s="3">
        <f>MAX(P965,Tabla2[[#This Row],[Columna1]])</f>
        <v>40581.455027644224</v>
      </c>
      <c r="P966" s="3">
        <f>O966+Tabla2[[#This Row],[P - Horas]]</f>
        <v>40581.455027644224</v>
      </c>
    </row>
    <row r="967" spans="1:16" x14ac:dyDescent="0.25">
      <c r="A967">
        <v>1000017506</v>
      </c>
      <c r="B967" s="2">
        <v>40568</v>
      </c>
      <c r="C967" s="2">
        <f t="shared" si="60"/>
        <v>40568.625</v>
      </c>
      <c r="D967">
        <v>48</v>
      </c>
      <c r="E967">
        <v>48</v>
      </c>
      <c r="F967" t="s">
        <v>10</v>
      </c>
      <c r="G967" t="s">
        <v>15</v>
      </c>
      <c r="H967" s="1" cm="1">
        <f t="array" ref="H967">_xlfn.IFS(F967="Figurado",E967/2600,F967="Mallas",E967/800,F967="Materia Prima",E967*0)/24</f>
        <v>0</v>
      </c>
      <c r="I967" s="2">
        <f t="shared" si="61"/>
        <v>40569.625</v>
      </c>
      <c r="J967" s="3">
        <f t="shared" si="62"/>
        <v>40568.625</v>
      </c>
      <c r="K967" t="b">
        <f t="shared" si="63"/>
        <v>1</v>
      </c>
      <c r="L967" cm="1">
        <f t="array" ref="L967">SUMPRODUCT((Tabla2[[#This Row],[P - Horas]]&lt;Tabla2[P - Horas])*1,(Tabla2[[#This Row],[Columna1]]=Tabla2[Columna1])*1)+1</f>
        <v>55</v>
      </c>
      <c r="N967">
        <f>_xlfn.RANK.EQ(Tabla2[[#This Row],[Columna1]],Tabla2[Columna1],1)</f>
        <v>962</v>
      </c>
      <c r="O967" s="3">
        <f>MAX(P966,Tabla2[[#This Row],[Columna1]])</f>
        <v>40581.455027644224</v>
      </c>
      <c r="P967" s="3">
        <f>O967+Tabla2[[#This Row],[P - Horas]]</f>
        <v>40581.455027644224</v>
      </c>
    </row>
    <row r="968" spans="1:16" x14ac:dyDescent="0.25">
      <c r="A968">
        <v>1000017513</v>
      </c>
      <c r="B968" s="2">
        <v>40568</v>
      </c>
      <c r="C968" s="2">
        <f t="shared" si="60"/>
        <v>40568.625</v>
      </c>
      <c r="D968">
        <v>40</v>
      </c>
      <c r="E968">
        <v>40</v>
      </c>
      <c r="F968" t="s">
        <v>10</v>
      </c>
      <c r="G968" t="s">
        <v>60</v>
      </c>
      <c r="H968" s="1" cm="1">
        <f t="array" ref="H968">_xlfn.IFS(F968="Figurado",E968/2600,F968="Mallas",E968/800,F968="Materia Prima",E968*0)/24</f>
        <v>0</v>
      </c>
      <c r="I968" s="2">
        <f t="shared" si="61"/>
        <v>40569.625</v>
      </c>
      <c r="J968" s="3">
        <f t="shared" si="62"/>
        <v>40568.625</v>
      </c>
      <c r="K968" t="b">
        <f t="shared" si="63"/>
        <v>1</v>
      </c>
      <c r="L968" cm="1">
        <f t="array" ref="L968">SUMPRODUCT((Tabla2[[#This Row],[P - Horas]]&lt;Tabla2[P - Horas])*1,(Tabla2[[#This Row],[Columna1]]=Tabla2[Columna1])*1)+1</f>
        <v>55</v>
      </c>
      <c r="N968">
        <f>_xlfn.RANK.EQ(Tabla2[[#This Row],[Columna1]],Tabla2[Columna1],1)</f>
        <v>962</v>
      </c>
      <c r="O968" s="3">
        <f>MAX(P967,Tabla2[[#This Row],[Columna1]])</f>
        <v>40581.455027644224</v>
      </c>
      <c r="P968" s="3">
        <f>O968+Tabla2[[#This Row],[P - Horas]]</f>
        <v>40581.455027644224</v>
      </c>
    </row>
    <row r="969" spans="1:16" x14ac:dyDescent="0.25">
      <c r="A969">
        <v>1000017490</v>
      </c>
      <c r="B969" s="2">
        <v>40568</v>
      </c>
      <c r="C969" s="2">
        <f t="shared" si="60"/>
        <v>40568.625</v>
      </c>
      <c r="D969">
        <v>100</v>
      </c>
      <c r="E969">
        <v>100</v>
      </c>
      <c r="F969" t="s">
        <v>10</v>
      </c>
      <c r="G969" t="s">
        <v>20</v>
      </c>
      <c r="H969" s="1" cm="1">
        <f t="array" ref="H969">_xlfn.IFS(F969="Figurado",E969/2600,F969="Mallas",E969/800,F969="Materia Prima",E969*0)/24</f>
        <v>0</v>
      </c>
      <c r="I969" s="2">
        <f t="shared" si="61"/>
        <v>40569.625</v>
      </c>
      <c r="J969" s="3">
        <f t="shared" si="62"/>
        <v>40568.625</v>
      </c>
      <c r="K969" t="b">
        <f t="shared" si="63"/>
        <v>1</v>
      </c>
      <c r="L969" cm="1">
        <f t="array" ref="L969">SUMPRODUCT((Tabla2[[#This Row],[P - Horas]]&lt;Tabla2[P - Horas])*1,(Tabla2[[#This Row],[Columna1]]=Tabla2[Columna1])*1)+1</f>
        <v>55</v>
      </c>
      <c r="N969">
        <f>_xlfn.RANK.EQ(Tabla2[[#This Row],[Columna1]],Tabla2[Columna1],1)</f>
        <v>962</v>
      </c>
      <c r="O969" s="3">
        <f>MAX(P968,Tabla2[[#This Row],[Columna1]])</f>
        <v>40581.455027644224</v>
      </c>
      <c r="P969" s="3">
        <f>O969+Tabla2[[#This Row],[P - Horas]]</f>
        <v>40581.455027644224</v>
      </c>
    </row>
    <row r="970" spans="1:16" x14ac:dyDescent="0.25">
      <c r="A970">
        <v>1000017491</v>
      </c>
      <c r="B970" s="2">
        <v>40568</v>
      </c>
      <c r="C970" s="2">
        <f t="shared" si="60"/>
        <v>40568.625</v>
      </c>
      <c r="D970">
        <v>120</v>
      </c>
      <c r="E970">
        <v>120</v>
      </c>
      <c r="F970" t="s">
        <v>10</v>
      </c>
      <c r="G970" t="s">
        <v>20</v>
      </c>
      <c r="H970" s="1" cm="1">
        <f t="array" ref="H970">_xlfn.IFS(F970="Figurado",E970/2600,F970="Mallas",E970/800,F970="Materia Prima",E970*0)/24</f>
        <v>0</v>
      </c>
      <c r="I970" s="2">
        <f t="shared" si="61"/>
        <v>40569.625</v>
      </c>
      <c r="J970" s="3">
        <f t="shared" si="62"/>
        <v>40568.625</v>
      </c>
      <c r="K970" t="b">
        <f t="shared" si="63"/>
        <v>1</v>
      </c>
      <c r="L970" cm="1">
        <f t="array" ref="L970">SUMPRODUCT((Tabla2[[#This Row],[P - Horas]]&lt;Tabla2[P - Horas])*1,(Tabla2[[#This Row],[Columna1]]=Tabla2[Columna1])*1)+1</f>
        <v>55</v>
      </c>
      <c r="N970">
        <f>_xlfn.RANK.EQ(Tabla2[[#This Row],[Columna1]],Tabla2[Columna1],1)</f>
        <v>962</v>
      </c>
      <c r="O970" s="3">
        <f>MAX(P969,Tabla2[[#This Row],[Columna1]])</f>
        <v>40581.455027644224</v>
      </c>
      <c r="P970" s="3">
        <f>O970+Tabla2[[#This Row],[P - Horas]]</f>
        <v>40581.455027644224</v>
      </c>
    </row>
    <row r="971" spans="1:16" x14ac:dyDescent="0.25">
      <c r="A971">
        <v>1000017504</v>
      </c>
      <c r="B971" s="2">
        <v>40568</v>
      </c>
      <c r="C971" s="2">
        <f t="shared" si="60"/>
        <v>40568.625</v>
      </c>
      <c r="D971">
        <v>1020</v>
      </c>
      <c r="E971">
        <v>1000</v>
      </c>
      <c r="F971" t="s">
        <v>10</v>
      </c>
      <c r="G971" t="s">
        <v>20</v>
      </c>
      <c r="H971" s="1" cm="1">
        <f t="array" ref="H971">_xlfn.IFS(F971="Figurado",E971/2600,F971="Mallas",E971/800,F971="Materia Prima",E971*0)/24</f>
        <v>0</v>
      </c>
      <c r="I971" s="2">
        <f t="shared" si="61"/>
        <v>40569.625</v>
      </c>
      <c r="J971" s="3">
        <f t="shared" si="62"/>
        <v>40568.625</v>
      </c>
      <c r="K971" t="b">
        <f t="shared" si="63"/>
        <v>1</v>
      </c>
      <c r="L971" cm="1">
        <f t="array" ref="L971">SUMPRODUCT((Tabla2[[#This Row],[P - Horas]]&lt;Tabla2[P - Horas])*1,(Tabla2[[#This Row],[Columna1]]=Tabla2[Columna1])*1)+1</f>
        <v>55</v>
      </c>
      <c r="N971">
        <f>_xlfn.RANK.EQ(Tabla2[[#This Row],[Columna1]],Tabla2[Columna1],1)</f>
        <v>962</v>
      </c>
      <c r="O971" s="3">
        <f>MAX(P970,Tabla2[[#This Row],[Columna1]])</f>
        <v>40581.455027644224</v>
      </c>
      <c r="P971" s="3">
        <f>O971+Tabla2[[#This Row],[P - Horas]]</f>
        <v>40581.455027644224</v>
      </c>
    </row>
    <row r="972" spans="1:16" x14ac:dyDescent="0.25">
      <c r="A972">
        <v>1000017511</v>
      </c>
      <c r="B972" s="2">
        <v>40568</v>
      </c>
      <c r="C972" s="2">
        <f t="shared" si="60"/>
        <v>40568.625</v>
      </c>
      <c r="D972">
        <v>3480</v>
      </c>
      <c r="E972">
        <v>19869</v>
      </c>
      <c r="F972" t="s">
        <v>10</v>
      </c>
      <c r="G972" t="s">
        <v>43</v>
      </c>
      <c r="H972" s="1" cm="1">
        <f t="array" ref="H972">_xlfn.IFS(F972="Figurado",E972/2600,F972="Mallas",E972/800,F972="Materia Prima",E972*0)/24</f>
        <v>0</v>
      </c>
      <c r="I972" s="2">
        <f t="shared" si="61"/>
        <v>40569.625</v>
      </c>
      <c r="J972" s="3">
        <f t="shared" si="62"/>
        <v>40568.625</v>
      </c>
      <c r="K972" t="b">
        <f t="shared" si="63"/>
        <v>1</v>
      </c>
      <c r="L972" cm="1">
        <f t="array" ref="L972">SUMPRODUCT((Tabla2[[#This Row],[P - Horas]]&lt;Tabla2[P - Horas])*1,(Tabla2[[#This Row],[Columna1]]=Tabla2[Columna1])*1)+1</f>
        <v>55</v>
      </c>
      <c r="N972">
        <f>_xlfn.RANK.EQ(Tabla2[[#This Row],[Columna1]],Tabla2[Columna1],1)</f>
        <v>962</v>
      </c>
      <c r="O972" s="3">
        <f>MAX(P971,Tabla2[[#This Row],[Columna1]])</f>
        <v>40581.455027644224</v>
      </c>
      <c r="P972" s="3">
        <f>O972+Tabla2[[#This Row],[P - Horas]]</f>
        <v>40581.455027644224</v>
      </c>
    </row>
    <row r="973" spans="1:16" x14ac:dyDescent="0.25">
      <c r="A973">
        <v>1000017511</v>
      </c>
      <c r="B973" s="2">
        <v>40568</v>
      </c>
      <c r="C973" s="2">
        <f t="shared" si="60"/>
        <v>40568.625</v>
      </c>
      <c r="D973">
        <v>1044</v>
      </c>
      <c r="E973">
        <v>11933</v>
      </c>
      <c r="F973" t="s">
        <v>10</v>
      </c>
      <c r="G973" t="s">
        <v>64</v>
      </c>
      <c r="H973" s="1" cm="1">
        <f t="array" ref="H973">_xlfn.IFS(F973="Figurado",E973/2600,F973="Mallas",E973/800,F973="Materia Prima",E973*0)/24</f>
        <v>0</v>
      </c>
      <c r="I973" s="2">
        <f t="shared" si="61"/>
        <v>40569.625</v>
      </c>
      <c r="J973" s="3">
        <f t="shared" si="62"/>
        <v>40568.625</v>
      </c>
      <c r="K973" t="b">
        <f t="shared" si="63"/>
        <v>1</v>
      </c>
      <c r="L973" cm="1">
        <f t="array" ref="L973">SUMPRODUCT((Tabla2[[#This Row],[P - Horas]]&lt;Tabla2[P - Horas])*1,(Tabla2[[#This Row],[Columna1]]=Tabla2[Columna1])*1)+1</f>
        <v>55</v>
      </c>
      <c r="N973">
        <f>_xlfn.RANK.EQ(Tabla2[[#This Row],[Columna1]],Tabla2[Columna1],1)</f>
        <v>962</v>
      </c>
      <c r="O973" s="3">
        <f>MAX(P972,Tabla2[[#This Row],[Columna1]])</f>
        <v>40581.455027644224</v>
      </c>
      <c r="P973" s="3">
        <f>O973+Tabla2[[#This Row],[P - Horas]]</f>
        <v>40581.455027644224</v>
      </c>
    </row>
    <row r="974" spans="1:16" x14ac:dyDescent="0.25">
      <c r="A974">
        <v>1000017512</v>
      </c>
      <c r="B974" s="2">
        <v>40568</v>
      </c>
      <c r="C974" s="2">
        <f t="shared" si="60"/>
        <v>40568.625</v>
      </c>
      <c r="D974">
        <v>5220</v>
      </c>
      <c r="E974">
        <v>31564</v>
      </c>
      <c r="F974" t="s">
        <v>10</v>
      </c>
      <c r="G974" t="s">
        <v>43</v>
      </c>
      <c r="H974" s="1" cm="1">
        <f t="array" ref="H974">_xlfn.IFS(F974="Figurado",E974/2600,F974="Mallas",E974/800,F974="Materia Prima",E974*0)/24</f>
        <v>0</v>
      </c>
      <c r="I974" s="2">
        <f t="shared" si="61"/>
        <v>40569.625</v>
      </c>
      <c r="J974" s="3">
        <f t="shared" si="62"/>
        <v>40568.625</v>
      </c>
      <c r="K974" t="b">
        <f t="shared" si="63"/>
        <v>1</v>
      </c>
      <c r="L974" cm="1">
        <f t="array" ref="L974">SUMPRODUCT((Tabla2[[#This Row],[P - Horas]]&lt;Tabla2[P - Horas])*1,(Tabla2[[#This Row],[Columna1]]=Tabla2[Columna1])*1)+1</f>
        <v>55</v>
      </c>
      <c r="N974">
        <f>_xlfn.RANK.EQ(Tabla2[[#This Row],[Columna1]],Tabla2[Columna1],1)</f>
        <v>962</v>
      </c>
      <c r="O974" s="3">
        <f>MAX(P973,Tabla2[[#This Row],[Columna1]])</f>
        <v>40581.455027644224</v>
      </c>
      <c r="P974" s="3">
        <f>O974+Tabla2[[#This Row],[P - Horas]]</f>
        <v>40581.455027644224</v>
      </c>
    </row>
    <row r="975" spans="1:16" x14ac:dyDescent="0.25">
      <c r="A975">
        <v>1000017515</v>
      </c>
      <c r="B975" s="2">
        <v>40568</v>
      </c>
      <c r="C975" s="2">
        <f t="shared" si="60"/>
        <v>40568.625</v>
      </c>
      <c r="D975">
        <v>400</v>
      </c>
      <c r="E975">
        <v>400</v>
      </c>
      <c r="F975" t="s">
        <v>10</v>
      </c>
      <c r="G975" t="s">
        <v>20</v>
      </c>
      <c r="H975" s="1" cm="1">
        <f t="array" ref="H975">_xlfn.IFS(F975="Figurado",E975/2600,F975="Mallas",E975/800,F975="Materia Prima",E975*0)/24</f>
        <v>0</v>
      </c>
      <c r="I975" s="2">
        <f t="shared" si="61"/>
        <v>40569.625</v>
      </c>
      <c r="J975" s="3">
        <f t="shared" si="62"/>
        <v>40568.625</v>
      </c>
      <c r="K975" t="b">
        <f t="shared" si="63"/>
        <v>1</v>
      </c>
      <c r="L975" cm="1">
        <f t="array" ref="L975">SUMPRODUCT((Tabla2[[#This Row],[P - Horas]]&lt;Tabla2[P - Horas])*1,(Tabla2[[#This Row],[Columna1]]=Tabla2[Columna1])*1)+1</f>
        <v>55</v>
      </c>
      <c r="N975">
        <f>_xlfn.RANK.EQ(Tabla2[[#This Row],[Columna1]],Tabla2[Columna1],1)</f>
        <v>962</v>
      </c>
      <c r="O975" s="3">
        <f>MAX(P974,Tabla2[[#This Row],[Columna1]])</f>
        <v>40581.455027644224</v>
      </c>
      <c r="P975" s="3">
        <f>O975+Tabla2[[#This Row],[P - Horas]]</f>
        <v>40581.455027644224</v>
      </c>
    </row>
    <row r="976" spans="1:16" x14ac:dyDescent="0.25">
      <c r="A976">
        <v>1000017516</v>
      </c>
      <c r="B976" s="2">
        <v>40568</v>
      </c>
      <c r="C976" s="2">
        <f t="shared" si="60"/>
        <v>40568.625</v>
      </c>
      <c r="D976">
        <v>950</v>
      </c>
      <c r="E976">
        <v>950</v>
      </c>
      <c r="F976" t="s">
        <v>10</v>
      </c>
      <c r="G976" t="s">
        <v>20</v>
      </c>
      <c r="H976" s="1" cm="1">
        <f t="array" ref="H976">_xlfn.IFS(F976="Figurado",E976/2600,F976="Mallas",E976/800,F976="Materia Prima",E976*0)/24</f>
        <v>0</v>
      </c>
      <c r="I976" s="2">
        <f t="shared" si="61"/>
        <v>40569.625</v>
      </c>
      <c r="J976" s="3">
        <f t="shared" si="62"/>
        <v>40568.625</v>
      </c>
      <c r="K976" t="b">
        <f t="shared" si="63"/>
        <v>1</v>
      </c>
      <c r="L976" cm="1">
        <f t="array" ref="L976">SUMPRODUCT((Tabla2[[#This Row],[P - Horas]]&lt;Tabla2[P - Horas])*1,(Tabla2[[#This Row],[Columna1]]=Tabla2[Columna1])*1)+1</f>
        <v>55</v>
      </c>
      <c r="N976">
        <f>_xlfn.RANK.EQ(Tabla2[[#This Row],[Columna1]],Tabla2[Columna1],1)</f>
        <v>962</v>
      </c>
      <c r="O976" s="3">
        <f>MAX(P975,Tabla2[[#This Row],[Columna1]])</f>
        <v>40581.455027644224</v>
      </c>
      <c r="P976" s="3">
        <f>O976+Tabla2[[#This Row],[P - Horas]]</f>
        <v>40581.455027644224</v>
      </c>
    </row>
    <row r="977" spans="1:16" x14ac:dyDescent="0.25">
      <c r="A977">
        <v>1000017517</v>
      </c>
      <c r="B977" s="2">
        <v>40568</v>
      </c>
      <c r="C977" s="2">
        <f t="shared" si="60"/>
        <v>40568.625</v>
      </c>
      <c r="D977">
        <v>625</v>
      </c>
      <c r="E977">
        <v>600</v>
      </c>
      <c r="F977" t="s">
        <v>10</v>
      </c>
      <c r="G977" t="s">
        <v>20</v>
      </c>
      <c r="H977" s="1" cm="1">
        <f t="array" ref="H977">_xlfn.IFS(F977="Figurado",E977/2600,F977="Mallas",E977/800,F977="Materia Prima",E977*0)/24</f>
        <v>0</v>
      </c>
      <c r="I977" s="2">
        <f t="shared" si="61"/>
        <v>40569.625</v>
      </c>
      <c r="J977" s="3">
        <f t="shared" si="62"/>
        <v>40568.625</v>
      </c>
      <c r="K977" t="b">
        <f t="shared" si="63"/>
        <v>1</v>
      </c>
      <c r="L977" cm="1">
        <f t="array" ref="L977">SUMPRODUCT((Tabla2[[#This Row],[P - Horas]]&lt;Tabla2[P - Horas])*1,(Tabla2[[#This Row],[Columna1]]=Tabla2[Columna1])*1)+1</f>
        <v>55</v>
      </c>
      <c r="N977">
        <f>_xlfn.RANK.EQ(Tabla2[[#This Row],[Columna1]],Tabla2[Columna1],1)</f>
        <v>962</v>
      </c>
      <c r="O977" s="3">
        <f>MAX(P976,Tabla2[[#This Row],[Columna1]])</f>
        <v>40581.455027644224</v>
      </c>
      <c r="P977" s="3">
        <f>O977+Tabla2[[#This Row],[P - Horas]]</f>
        <v>40581.455027644224</v>
      </c>
    </row>
    <row r="978" spans="1:16" x14ac:dyDescent="0.25">
      <c r="A978">
        <v>1000017519</v>
      </c>
      <c r="B978" s="2">
        <v>40568</v>
      </c>
      <c r="C978" s="2">
        <f t="shared" si="60"/>
        <v>40568.625</v>
      </c>
      <c r="D978">
        <v>348</v>
      </c>
      <c r="E978">
        <v>1975</v>
      </c>
      <c r="F978" t="s">
        <v>10</v>
      </c>
      <c r="G978" t="s">
        <v>43</v>
      </c>
      <c r="H978" s="1" cm="1">
        <f t="array" ref="H978">_xlfn.IFS(F978="Figurado",E978/2600,F978="Mallas",E978/800,F978="Materia Prima",E978*0)/24</f>
        <v>0</v>
      </c>
      <c r="I978" s="2">
        <f t="shared" si="61"/>
        <v>40569.625</v>
      </c>
      <c r="J978" s="3">
        <f t="shared" si="62"/>
        <v>40568.625</v>
      </c>
      <c r="K978" t="b">
        <f t="shared" si="63"/>
        <v>1</v>
      </c>
      <c r="L978" cm="1">
        <f t="array" ref="L978">SUMPRODUCT((Tabla2[[#This Row],[P - Horas]]&lt;Tabla2[P - Horas])*1,(Tabla2[[#This Row],[Columna1]]=Tabla2[Columna1])*1)+1</f>
        <v>55</v>
      </c>
      <c r="N978">
        <f>_xlfn.RANK.EQ(Tabla2[[#This Row],[Columna1]],Tabla2[Columna1],1)</f>
        <v>962</v>
      </c>
      <c r="O978" s="3">
        <f>MAX(P977,Tabla2[[#This Row],[Columna1]])</f>
        <v>40581.455027644224</v>
      </c>
      <c r="P978" s="3">
        <f>O978+Tabla2[[#This Row],[P - Horas]]</f>
        <v>40581.455027644224</v>
      </c>
    </row>
    <row r="979" spans="1:16" x14ac:dyDescent="0.25">
      <c r="A979">
        <v>1000017488</v>
      </c>
      <c r="B979" s="2">
        <v>40568</v>
      </c>
      <c r="C979" s="2">
        <f t="shared" si="60"/>
        <v>40568.625</v>
      </c>
      <c r="D979">
        <v>108</v>
      </c>
      <c r="E979">
        <v>108</v>
      </c>
      <c r="F979" t="s">
        <v>10</v>
      </c>
      <c r="G979" t="s">
        <v>15</v>
      </c>
      <c r="H979" s="1" cm="1">
        <f t="array" ref="H979">_xlfn.IFS(F979="Figurado",E979/2600,F979="Mallas",E979/800,F979="Materia Prima",E979*0)/24</f>
        <v>0</v>
      </c>
      <c r="I979" s="2">
        <f t="shared" si="61"/>
        <v>40569.625</v>
      </c>
      <c r="J979" s="3">
        <f t="shared" si="62"/>
        <v>40568.625</v>
      </c>
      <c r="K979" t="b">
        <f t="shared" si="63"/>
        <v>1</v>
      </c>
      <c r="L979" cm="1">
        <f t="array" ref="L979">SUMPRODUCT((Tabla2[[#This Row],[P - Horas]]&lt;Tabla2[P - Horas])*1,(Tabla2[[#This Row],[Columna1]]=Tabla2[Columna1])*1)+1</f>
        <v>55</v>
      </c>
      <c r="N979">
        <f>_xlfn.RANK.EQ(Tabla2[[#This Row],[Columna1]],Tabla2[Columna1],1)</f>
        <v>962</v>
      </c>
      <c r="O979" s="3">
        <f>MAX(P978,Tabla2[[#This Row],[Columna1]])</f>
        <v>40581.455027644224</v>
      </c>
      <c r="P979" s="3">
        <f>O979+Tabla2[[#This Row],[P - Horas]]</f>
        <v>40581.455027644224</v>
      </c>
    </row>
    <row r="980" spans="1:16" x14ac:dyDescent="0.25">
      <c r="A980">
        <v>1000017500</v>
      </c>
      <c r="B980" s="2">
        <v>40568</v>
      </c>
      <c r="C980" s="2">
        <f t="shared" si="60"/>
        <v>40568.625</v>
      </c>
      <c r="D980">
        <v>13.4</v>
      </c>
      <c r="E980">
        <v>13.4</v>
      </c>
      <c r="F980" t="s">
        <v>5</v>
      </c>
      <c r="G980" t="s">
        <v>13</v>
      </c>
      <c r="H980" s="1" cm="1">
        <f t="array" ref="H980">_xlfn.IFS(F980="Figurado",E980/2600,F980="Mallas",E980/800,F980="Materia Prima",E980*0)/24</f>
        <v>2.1474358974358975E-4</v>
      </c>
      <c r="I980" s="2">
        <f t="shared" si="61"/>
        <v>40569.625</v>
      </c>
      <c r="J980" s="3">
        <f t="shared" si="62"/>
        <v>40568.625214743588</v>
      </c>
      <c r="K980" t="b">
        <f t="shared" si="63"/>
        <v>1</v>
      </c>
      <c r="L980" cm="1">
        <f t="array" ref="L980">SUMPRODUCT((Tabla2[[#This Row],[P - Horas]]&lt;Tabla2[P - Horas])*1,(Tabla2[[#This Row],[Columna1]]=Tabla2[Columna1])*1)+1</f>
        <v>54</v>
      </c>
      <c r="N980">
        <f>_xlfn.RANK.EQ(Tabla2[[#This Row],[Columna1]],Tabla2[Columna1],1)</f>
        <v>962</v>
      </c>
      <c r="O980" s="3">
        <f>MAX(P979,Tabla2[[#This Row],[Columna1]])</f>
        <v>40581.455027644224</v>
      </c>
      <c r="P980" s="3">
        <f>O980+Tabla2[[#This Row],[P - Horas]]</f>
        <v>40581.455242387812</v>
      </c>
    </row>
    <row r="981" spans="1:16" x14ac:dyDescent="0.25">
      <c r="A981">
        <v>1000017505</v>
      </c>
      <c r="B981" s="2">
        <v>40568</v>
      </c>
      <c r="C981" s="2">
        <f t="shared" si="60"/>
        <v>40568.625</v>
      </c>
      <c r="D981">
        <v>25.2</v>
      </c>
      <c r="E981">
        <v>25.2</v>
      </c>
      <c r="F981" t="s">
        <v>5</v>
      </c>
      <c r="G981" t="s">
        <v>26</v>
      </c>
      <c r="H981" s="1" cm="1">
        <f t="array" ref="H981">_xlfn.IFS(F981="Figurado",E981/2600,F981="Mallas",E981/800,F981="Materia Prima",E981*0)/24</f>
        <v>4.0384615384615388E-4</v>
      </c>
      <c r="I981" s="2">
        <f t="shared" si="61"/>
        <v>40569.625</v>
      </c>
      <c r="J981" s="3">
        <f t="shared" si="62"/>
        <v>40568.625403846156</v>
      </c>
      <c r="K981" t="b">
        <f t="shared" si="63"/>
        <v>1</v>
      </c>
      <c r="L981" cm="1">
        <f t="array" ref="L981">SUMPRODUCT((Tabla2[[#This Row],[P - Horas]]&lt;Tabla2[P - Horas])*1,(Tabla2[[#This Row],[Columna1]]=Tabla2[Columna1])*1)+1</f>
        <v>53</v>
      </c>
      <c r="N981">
        <f>_xlfn.RANK.EQ(Tabla2[[#This Row],[Columna1]],Tabla2[Columna1],1)</f>
        <v>962</v>
      </c>
      <c r="O981" s="3">
        <f>MAX(P980,Tabla2[[#This Row],[Columna1]])</f>
        <v>40581.455242387812</v>
      </c>
      <c r="P981" s="3">
        <f>O981+Tabla2[[#This Row],[P - Horas]]</f>
        <v>40581.455646233968</v>
      </c>
    </row>
    <row r="982" spans="1:16" x14ac:dyDescent="0.25">
      <c r="A982">
        <v>1000017510</v>
      </c>
      <c r="B982" s="2">
        <v>40568</v>
      </c>
      <c r="C982" s="2">
        <f t="shared" si="60"/>
        <v>40568.625</v>
      </c>
      <c r="D982">
        <v>48</v>
      </c>
      <c r="E982">
        <v>48</v>
      </c>
      <c r="F982" t="s">
        <v>5</v>
      </c>
      <c r="G982" t="s">
        <v>14</v>
      </c>
      <c r="H982" s="1" cm="1">
        <f t="array" ref="H982">_xlfn.IFS(F982="Figurado",E982/2600,F982="Mallas",E982/800,F982="Materia Prima",E982*0)/24</f>
        <v>7.6923076923076934E-4</v>
      </c>
      <c r="I982" s="2">
        <f t="shared" si="61"/>
        <v>40569.625</v>
      </c>
      <c r="J982" s="3">
        <f t="shared" si="62"/>
        <v>40568.62576923077</v>
      </c>
      <c r="K982" t="b">
        <f t="shared" si="63"/>
        <v>1</v>
      </c>
      <c r="L982" cm="1">
        <f t="array" ref="L982">SUMPRODUCT((Tabla2[[#This Row],[P - Horas]]&lt;Tabla2[P - Horas])*1,(Tabla2[[#This Row],[Columna1]]=Tabla2[Columna1])*1)+1</f>
        <v>52</v>
      </c>
      <c r="N982">
        <f>_xlfn.RANK.EQ(Tabla2[[#This Row],[Columna1]],Tabla2[Columna1],1)</f>
        <v>962</v>
      </c>
      <c r="O982" s="3">
        <f>MAX(P981,Tabla2[[#This Row],[Columna1]])</f>
        <v>40581.455646233968</v>
      </c>
      <c r="P982" s="3">
        <f>O982+Tabla2[[#This Row],[P - Horas]]</f>
        <v>40581.456415464738</v>
      </c>
    </row>
    <row r="983" spans="1:16" x14ac:dyDescent="0.25">
      <c r="A983">
        <v>1000017521</v>
      </c>
      <c r="B983" s="2">
        <v>40568</v>
      </c>
      <c r="C983" s="2">
        <f t="shared" si="60"/>
        <v>40568.625</v>
      </c>
      <c r="D983">
        <v>54.6</v>
      </c>
      <c r="E983">
        <v>54.6</v>
      </c>
      <c r="F983" t="s">
        <v>5</v>
      </c>
      <c r="G983" t="s">
        <v>7</v>
      </c>
      <c r="H983" s="1" cm="1">
        <f t="array" ref="H983">_xlfn.IFS(F983="Figurado",E983/2600,F983="Mallas",E983/800,F983="Materia Prima",E983*0)/24</f>
        <v>8.7500000000000002E-4</v>
      </c>
      <c r="I983" s="2">
        <f t="shared" si="61"/>
        <v>40569.625</v>
      </c>
      <c r="J983" s="3">
        <f t="shared" si="62"/>
        <v>40568.625874999998</v>
      </c>
      <c r="K983" t="b">
        <f t="shared" si="63"/>
        <v>1</v>
      </c>
      <c r="L983" cm="1">
        <f t="array" ref="L983">SUMPRODUCT((Tabla2[[#This Row],[P - Horas]]&lt;Tabla2[P - Horas])*1,(Tabla2[[#This Row],[Columna1]]=Tabla2[Columna1])*1)+1</f>
        <v>51</v>
      </c>
      <c r="N983">
        <f>_xlfn.RANK.EQ(Tabla2[[#This Row],[Columna1]],Tabla2[Columna1],1)</f>
        <v>962</v>
      </c>
      <c r="O983" s="3">
        <f>MAX(P982,Tabla2[[#This Row],[Columna1]])</f>
        <v>40581.456415464738</v>
      </c>
      <c r="P983" s="3">
        <f>O983+Tabla2[[#This Row],[P - Horas]]</f>
        <v>40581.457290464736</v>
      </c>
    </row>
    <row r="984" spans="1:16" x14ac:dyDescent="0.25">
      <c r="A984">
        <v>1000017503</v>
      </c>
      <c r="B984" s="2">
        <v>40568</v>
      </c>
      <c r="C984" s="2">
        <f t="shared" si="60"/>
        <v>40568.625</v>
      </c>
      <c r="D984">
        <v>68.8</v>
      </c>
      <c r="E984">
        <v>68.8</v>
      </c>
      <c r="F984" t="s">
        <v>5</v>
      </c>
      <c r="G984" t="s">
        <v>6</v>
      </c>
      <c r="H984" s="1" cm="1">
        <f t="array" ref="H984">_xlfn.IFS(F984="Figurado",E984/2600,F984="Mallas",E984/800,F984="Materia Prima",E984*0)/24</f>
        <v>1.1025641025641025E-3</v>
      </c>
      <c r="I984" s="2">
        <f t="shared" si="61"/>
        <v>40569.625</v>
      </c>
      <c r="J984" s="3">
        <f t="shared" si="62"/>
        <v>40568.6261025641</v>
      </c>
      <c r="K984" t="b">
        <f t="shared" si="63"/>
        <v>1</v>
      </c>
      <c r="L984" cm="1">
        <f t="array" ref="L984">SUMPRODUCT((Tabla2[[#This Row],[P - Horas]]&lt;Tabla2[P - Horas])*1,(Tabla2[[#This Row],[Columna1]]=Tabla2[Columna1])*1)+1</f>
        <v>50</v>
      </c>
      <c r="N984">
        <f>_xlfn.RANK.EQ(Tabla2[[#This Row],[Columna1]],Tabla2[Columna1],1)</f>
        <v>962</v>
      </c>
      <c r="O984" s="3">
        <f>MAX(P983,Tabla2[[#This Row],[Columna1]])</f>
        <v>40581.457290464736</v>
      </c>
      <c r="P984" s="3">
        <f>O984+Tabla2[[#This Row],[P - Horas]]</f>
        <v>40581.458393028835</v>
      </c>
    </row>
    <row r="985" spans="1:16" x14ac:dyDescent="0.25">
      <c r="A985">
        <v>1000017503</v>
      </c>
      <c r="B985" s="2">
        <v>40568</v>
      </c>
      <c r="C985" s="2">
        <f t="shared" si="60"/>
        <v>40568.625</v>
      </c>
      <c r="D985">
        <v>72.7</v>
      </c>
      <c r="E985">
        <v>72.7</v>
      </c>
      <c r="F985" t="s">
        <v>5</v>
      </c>
      <c r="G985" t="s">
        <v>13</v>
      </c>
      <c r="H985" s="1" cm="1">
        <f t="array" ref="H985">_xlfn.IFS(F985="Figurado",E985/2600,F985="Mallas",E985/800,F985="Materia Prima",E985*0)/24</f>
        <v>1.1650641025641026E-3</v>
      </c>
      <c r="I985" s="2">
        <f t="shared" si="61"/>
        <v>40569.625</v>
      </c>
      <c r="J985" s="3">
        <f t="shared" si="62"/>
        <v>40568.626165064103</v>
      </c>
      <c r="K985" t="b">
        <f t="shared" si="63"/>
        <v>1</v>
      </c>
      <c r="L985" cm="1">
        <f t="array" ref="L985">SUMPRODUCT((Tabla2[[#This Row],[P - Horas]]&lt;Tabla2[P - Horas])*1,(Tabla2[[#This Row],[Columna1]]=Tabla2[Columna1])*1)+1</f>
        <v>49</v>
      </c>
      <c r="N985">
        <f>_xlfn.RANK.EQ(Tabla2[[#This Row],[Columna1]],Tabla2[Columna1],1)</f>
        <v>962</v>
      </c>
      <c r="O985" s="3">
        <f>MAX(P984,Tabla2[[#This Row],[Columna1]])</f>
        <v>40581.458393028835</v>
      </c>
      <c r="P985" s="3">
        <f>O985+Tabla2[[#This Row],[P - Horas]]</f>
        <v>40581.459558092938</v>
      </c>
    </row>
    <row r="986" spans="1:16" x14ac:dyDescent="0.25">
      <c r="A986">
        <v>1000017497</v>
      </c>
      <c r="B986" s="2">
        <v>40568</v>
      </c>
      <c r="C986" s="2">
        <f t="shared" si="60"/>
        <v>40568.625</v>
      </c>
      <c r="D986">
        <v>108.5</v>
      </c>
      <c r="E986">
        <v>108.5</v>
      </c>
      <c r="F986" t="s">
        <v>5</v>
      </c>
      <c r="G986" t="s">
        <v>26</v>
      </c>
      <c r="H986" s="1" cm="1">
        <f t="array" ref="H986">_xlfn.IFS(F986="Figurado",E986/2600,F986="Mallas",E986/800,F986="Materia Prima",E986*0)/24</f>
        <v>1.7387820512820512E-3</v>
      </c>
      <c r="I986" s="2">
        <f t="shared" si="61"/>
        <v>40569.625</v>
      </c>
      <c r="J986" s="3">
        <f t="shared" si="62"/>
        <v>40568.626738782048</v>
      </c>
      <c r="K986" t="b">
        <f t="shared" si="63"/>
        <v>1</v>
      </c>
      <c r="L986" cm="1">
        <f t="array" ref="L986">SUMPRODUCT((Tabla2[[#This Row],[P - Horas]]&lt;Tabla2[P - Horas])*1,(Tabla2[[#This Row],[Columna1]]=Tabla2[Columna1])*1)+1</f>
        <v>48</v>
      </c>
      <c r="N986">
        <f>_xlfn.RANK.EQ(Tabla2[[#This Row],[Columna1]],Tabla2[Columna1],1)</f>
        <v>962</v>
      </c>
      <c r="O986" s="3">
        <f>MAX(P985,Tabla2[[#This Row],[Columna1]])</f>
        <v>40581.459558092938</v>
      </c>
      <c r="P986" s="3">
        <f>O986+Tabla2[[#This Row],[P - Horas]]</f>
        <v>40581.461296874986</v>
      </c>
    </row>
    <row r="987" spans="1:16" x14ac:dyDescent="0.25">
      <c r="A987">
        <v>1000017487</v>
      </c>
      <c r="B987" s="2">
        <v>40568</v>
      </c>
      <c r="C987" s="2">
        <f t="shared" si="60"/>
        <v>40568.625</v>
      </c>
      <c r="D987">
        <v>121</v>
      </c>
      <c r="E987">
        <v>121</v>
      </c>
      <c r="F987" t="s">
        <v>5</v>
      </c>
      <c r="G987" t="s">
        <v>13</v>
      </c>
      <c r="H987" s="1" cm="1">
        <f t="array" ref="H987">_xlfn.IFS(F987="Figurado",E987/2600,F987="Mallas",E987/800,F987="Materia Prima",E987*0)/24</f>
        <v>1.939102564102564E-3</v>
      </c>
      <c r="I987" s="2">
        <f t="shared" si="61"/>
        <v>40569.625</v>
      </c>
      <c r="J987" s="3">
        <f t="shared" si="62"/>
        <v>40568.626939102563</v>
      </c>
      <c r="K987" t="b">
        <f t="shared" si="63"/>
        <v>1</v>
      </c>
      <c r="L987" cm="1">
        <f t="array" ref="L987">SUMPRODUCT((Tabla2[[#This Row],[P - Horas]]&lt;Tabla2[P - Horas])*1,(Tabla2[[#This Row],[Columna1]]=Tabla2[Columna1])*1)+1</f>
        <v>47</v>
      </c>
      <c r="N987">
        <f>_xlfn.RANK.EQ(Tabla2[[#This Row],[Columna1]],Tabla2[Columna1],1)</f>
        <v>962</v>
      </c>
      <c r="O987" s="3">
        <f>MAX(P986,Tabla2[[#This Row],[Columna1]])</f>
        <v>40581.461296874986</v>
      </c>
      <c r="P987" s="3">
        <f>O987+Tabla2[[#This Row],[P - Horas]]</f>
        <v>40581.46323597755</v>
      </c>
    </row>
    <row r="988" spans="1:16" x14ac:dyDescent="0.25">
      <c r="A988">
        <v>1000017522</v>
      </c>
      <c r="B988" s="2">
        <v>40568</v>
      </c>
      <c r="C988" s="2">
        <f t="shared" si="60"/>
        <v>40568.625</v>
      </c>
      <c r="D988">
        <v>191.5</v>
      </c>
      <c r="E988">
        <v>191.5</v>
      </c>
      <c r="F988" t="s">
        <v>5</v>
      </c>
      <c r="G988" t="s">
        <v>13</v>
      </c>
      <c r="H988" s="1" cm="1">
        <f t="array" ref="H988">_xlfn.IFS(F988="Figurado",E988/2600,F988="Mallas",E988/800,F988="Materia Prima",E988*0)/24</f>
        <v>3.0689102564102565E-3</v>
      </c>
      <c r="I988" s="2">
        <f t="shared" si="61"/>
        <v>40569.625</v>
      </c>
      <c r="J988" s="3">
        <f t="shared" si="62"/>
        <v>40568.628068910257</v>
      </c>
      <c r="K988" t="b">
        <f t="shared" si="63"/>
        <v>1</v>
      </c>
      <c r="L988" cm="1">
        <f t="array" ref="L988">SUMPRODUCT((Tabla2[[#This Row],[P - Horas]]&lt;Tabla2[P - Horas])*1,(Tabla2[[#This Row],[Columna1]]=Tabla2[Columna1])*1)+1</f>
        <v>45</v>
      </c>
      <c r="N988">
        <f>_xlfn.RANK.EQ(Tabla2[[#This Row],[Columna1]],Tabla2[Columna1],1)</f>
        <v>962</v>
      </c>
      <c r="O988" s="3">
        <f>MAX(P987,Tabla2[[#This Row],[Columna1]])</f>
        <v>40581.46323597755</v>
      </c>
      <c r="P988" s="3">
        <f>O988+Tabla2[[#This Row],[P - Horas]]</f>
        <v>40581.466304887806</v>
      </c>
    </row>
    <row r="989" spans="1:16" x14ac:dyDescent="0.25">
      <c r="A989">
        <v>1000017523</v>
      </c>
      <c r="B989" s="2">
        <v>40568</v>
      </c>
      <c r="C989" s="2">
        <f t="shared" si="60"/>
        <v>40568.625</v>
      </c>
      <c r="D989">
        <v>191.5</v>
      </c>
      <c r="E989">
        <v>191.5</v>
      </c>
      <c r="F989" t="s">
        <v>5</v>
      </c>
      <c r="G989" t="s">
        <v>13</v>
      </c>
      <c r="H989" s="1" cm="1">
        <f t="array" ref="H989">_xlfn.IFS(F989="Figurado",E989/2600,F989="Mallas",E989/800,F989="Materia Prima",E989*0)/24</f>
        <v>3.0689102564102565E-3</v>
      </c>
      <c r="I989" s="2">
        <f t="shared" si="61"/>
        <v>40569.625</v>
      </c>
      <c r="J989" s="3">
        <f t="shared" si="62"/>
        <v>40568.628068910257</v>
      </c>
      <c r="K989" t="b">
        <f t="shared" si="63"/>
        <v>1</v>
      </c>
      <c r="L989" cm="1">
        <f t="array" ref="L989">SUMPRODUCT((Tabla2[[#This Row],[P - Horas]]&lt;Tabla2[P - Horas])*1,(Tabla2[[#This Row],[Columna1]]=Tabla2[Columna1])*1)+1</f>
        <v>45</v>
      </c>
      <c r="N989">
        <f>_xlfn.RANK.EQ(Tabla2[[#This Row],[Columna1]],Tabla2[Columna1],1)</f>
        <v>962</v>
      </c>
      <c r="O989" s="3">
        <f>MAX(P988,Tabla2[[#This Row],[Columna1]])</f>
        <v>40581.466304887806</v>
      </c>
      <c r="P989" s="3">
        <f>O989+Tabla2[[#This Row],[P - Horas]]</f>
        <v>40581.469373798063</v>
      </c>
    </row>
    <row r="990" spans="1:16" x14ac:dyDescent="0.25">
      <c r="A990">
        <v>1000017564</v>
      </c>
      <c r="B990" s="2">
        <v>40568</v>
      </c>
      <c r="C990" s="2">
        <f t="shared" si="60"/>
        <v>40568.625</v>
      </c>
      <c r="D990">
        <v>201.1</v>
      </c>
      <c r="E990">
        <v>201.1</v>
      </c>
      <c r="F990" t="s">
        <v>5</v>
      </c>
      <c r="G990" t="s">
        <v>26</v>
      </c>
      <c r="H990" s="1" cm="1">
        <f t="array" ref="H990">_xlfn.IFS(F990="Figurado",E990/2600,F990="Mallas",E990/800,F990="Materia Prima",E990*0)/24</f>
        <v>3.2227564102564102E-3</v>
      </c>
      <c r="I990" s="2">
        <f t="shared" si="61"/>
        <v>40569.625</v>
      </c>
      <c r="J990" s="3">
        <f t="shared" si="62"/>
        <v>40568.628222756408</v>
      </c>
      <c r="K990" t="b">
        <f t="shared" si="63"/>
        <v>1</v>
      </c>
      <c r="L990" cm="1">
        <f t="array" ref="L990">SUMPRODUCT((Tabla2[[#This Row],[P - Horas]]&lt;Tabla2[P - Horas])*1,(Tabla2[[#This Row],[Columna1]]=Tabla2[Columna1])*1)+1</f>
        <v>44</v>
      </c>
      <c r="N990">
        <f>_xlfn.RANK.EQ(Tabla2[[#This Row],[Columna1]],Tabla2[Columna1],1)</f>
        <v>962</v>
      </c>
      <c r="O990" s="3">
        <f>MAX(P989,Tabla2[[#This Row],[Columna1]])</f>
        <v>40581.469373798063</v>
      </c>
      <c r="P990" s="3">
        <f>O990+Tabla2[[#This Row],[P - Horas]]</f>
        <v>40581.472596554471</v>
      </c>
    </row>
    <row r="991" spans="1:16" x14ac:dyDescent="0.25">
      <c r="A991">
        <v>1000017486</v>
      </c>
      <c r="B991" s="2">
        <v>40568</v>
      </c>
      <c r="C991" s="2">
        <f t="shared" si="60"/>
        <v>40568.625</v>
      </c>
      <c r="D991">
        <v>215</v>
      </c>
      <c r="E991">
        <v>215</v>
      </c>
      <c r="F991" t="s">
        <v>5</v>
      </c>
      <c r="G991" t="s">
        <v>13</v>
      </c>
      <c r="H991" s="1" cm="1">
        <f t="array" ref="H991">_xlfn.IFS(F991="Figurado",E991/2600,F991="Mallas",E991/800,F991="Materia Prima",E991*0)/24</f>
        <v>3.4455128205128204E-3</v>
      </c>
      <c r="I991" s="2">
        <f t="shared" si="61"/>
        <v>40569.625</v>
      </c>
      <c r="J991" s="3">
        <f t="shared" si="62"/>
        <v>40568.628445512819</v>
      </c>
      <c r="K991" t="b">
        <f t="shared" si="63"/>
        <v>1</v>
      </c>
      <c r="L991" cm="1">
        <f t="array" ref="L991">SUMPRODUCT((Tabla2[[#This Row],[P - Horas]]&lt;Tabla2[P - Horas])*1,(Tabla2[[#This Row],[Columna1]]=Tabla2[Columna1])*1)+1</f>
        <v>43</v>
      </c>
      <c r="N991">
        <f>_xlfn.RANK.EQ(Tabla2[[#This Row],[Columna1]],Tabla2[Columna1],1)</f>
        <v>962</v>
      </c>
      <c r="O991" s="3">
        <f>MAX(P990,Tabla2[[#This Row],[Columna1]])</f>
        <v>40581.472596554471</v>
      </c>
      <c r="P991" s="3">
        <f>O991+Tabla2[[#This Row],[P - Horas]]</f>
        <v>40581.47604206729</v>
      </c>
    </row>
    <row r="992" spans="1:16" x14ac:dyDescent="0.25">
      <c r="A992">
        <v>1000017505</v>
      </c>
      <c r="B992" s="2">
        <v>40568</v>
      </c>
      <c r="C992" s="2">
        <f t="shared" si="60"/>
        <v>40568.625</v>
      </c>
      <c r="D992">
        <v>267.60000000000002</v>
      </c>
      <c r="E992">
        <v>267.60000000000002</v>
      </c>
      <c r="F992" t="s">
        <v>5</v>
      </c>
      <c r="G992" t="s">
        <v>14</v>
      </c>
      <c r="H992" s="1" cm="1">
        <f t="array" ref="H992">_xlfn.IFS(F992="Figurado",E992/2600,F992="Mallas",E992/800,F992="Materia Prima",E992*0)/24</f>
        <v>4.2884615384615387E-3</v>
      </c>
      <c r="I992" s="2">
        <f t="shared" si="61"/>
        <v>40569.625</v>
      </c>
      <c r="J992" s="3">
        <f t="shared" si="62"/>
        <v>40568.62928846154</v>
      </c>
      <c r="K992" t="b">
        <f t="shared" si="63"/>
        <v>1</v>
      </c>
      <c r="L992" cm="1">
        <f t="array" ref="L992">SUMPRODUCT((Tabla2[[#This Row],[P - Horas]]&lt;Tabla2[P - Horas])*1,(Tabla2[[#This Row],[Columna1]]=Tabla2[Columna1])*1)+1</f>
        <v>42</v>
      </c>
      <c r="N992">
        <f>_xlfn.RANK.EQ(Tabla2[[#This Row],[Columna1]],Tabla2[Columna1],1)</f>
        <v>962</v>
      </c>
      <c r="O992" s="3">
        <f>MAX(P991,Tabla2[[#This Row],[Columna1]])</f>
        <v>40581.47604206729</v>
      </c>
      <c r="P992" s="3">
        <f>O992+Tabla2[[#This Row],[P - Horas]]</f>
        <v>40581.48033052883</v>
      </c>
    </row>
    <row r="993" spans="1:16" x14ac:dyDescent="0.25">
      <c r="A993">
        <v>1000017494</v>
      </c>
      <c r="B993" s="2">
        <v>40568</v>
      </c>
      <c r="C993" s="2">
        <f t="shared" si="60"/>
        <v>40568.625</v>
      </c>
      <c r="D993">
        <v>304.3</v>
      </c>
      <c r="E993">
        <v>304.3</v>
      </c>
      <c r="F993" t="s">
        <v>5</v>
      </c>
      <c r="G993" t="s">
        <v>26</v>
      </c>
      <c r="H993" s="1" cm="1">
        <f t="array" ref="H993">_xlfn.IFS(F993="Figurado",E993/2600,F993="Mallas",E993/800,F993="Materia Prima",E993*0)/24</f>
        <v>4.8766025641025649E-3</v>
      </c>
      <c r="I993" s="2">
        <f t="shared" si="61"/>
        <v>40569.625</v>
      </c>
      <c r="J993" s="3">
        <f t="shared" si="62"/>
        <v>40568.629876602565</v>
      </c>
      <c r="K993" t="b">
        <f t="shared" si="63"/>
        <v>1</v>
      </c>
      <c r="L993" cm="1">
        <f t="array" ref="L993">SUMPRODUCT((Tabla2[[#This Row],[P - Horas]]&lt;Tabla2[P - Horas])*1,(Tabla2[[#This Row],[Columna1]]=Tabla2[Columna1])*1)+1</f>
        <v>41</v>
      </c>
      <c r="N993">
        <f>_xlfn.RANK.EQ(Tabla2[[#This Row],[Columna1]],Tabla2[Columna1],1)</f>
        <v>962</v>
      </c>
      <c r="O993" s="3">
        <f>MAX(P992,Tabla2[[#This Row],[Columna1]])</f>
        <v>40581.48033052883</v>
      </c>
      <c r="P993" s="3">
        <f>O993+Tabla2[[#This Row],[P - Horas]]</f>
        <v>40581.485207131394</v>
      </c>
    </row>
    <row r="994" spans="1:16" x14ac:dyDescent="0.25">
      <c r="A994">
        <v>1000017518</v>
      </c>
      <c r="B994" s="2">
        <v>40568</v>
      </c>
      <c r="C994" s="2">
        <f t="shared" si="60"/>
        <v>40568.625</v>
      </c>
      <c r="D994">
        <v>314.5</v>
      </c>
      <c r="E994">
        <v>314.5</v>
      </c>
      <c r="F994" t="s">
        <v>5</v>
      </c>
      <c r="G994" t="s">
        <v>26</v>
      </c>
      <c r="H994" s="1" cm="1">
        <f t="array" ref="H994">_xlfn.IFS(F994="Figurado",E994/2600,F994="Mallas",E994/800,F994="Materia Prima",E994*0)/24</f>
        <v>5.0400641025641025E-3</v>
      </c>
      <c r="I994" s="2">
        <f t="shared" si="61"/>
        <v>40569.625</v>
      </c>
      <c r="J994" s="3">
        <f t="shared" si="62"/>
        <v>40568.630040064105</v>
      </c>
      <c r="K994" t="b">
        <f t="shared" si="63"/>
        <v>1</v>
      </c>
      <c r="L994" cm="1">
        <f t="array" ref="L994">SUMPRODUCT((Tabla2[[#This Row],[P - Horas]]&lt;Tabla2[P - Horas])*1,(Tabla2[[#This Row],[Columna1]]=Tabla2[Columna1])*1)+1</f>
        <v>40</v>
      </c>
      <c r="N994">
        <f>_xlfn.RANK.EQ(Tabla2[[#This Row],[Columna1]],Tabla2[Columna1],1)</f>
        <v>962</v>
      </c>
      <c r="O994" s="3">
        <f>MAX(P993,Tabla2[[#This Row],[Columna1]])</f>
        <v>40581.485207131394</v>
      </c>
      <c r="P994" s="3">
        <f>O994+Tabla2[[#This Row],[P - Horas]]</f>
        <v>40581.490247195499</v>
      </c>
    </row>
    <row r="995" spans="1:16" x14ac:dyDescent="0.25">
      <c r="A995">
        <v>1000017495</v>
      </c>
      <c r="B995" s="2">
        <v>40568</v>
      </c>
      <c r="C995" s="2">
        <f t="shared" si="60"/>
        <v>40568.625</v>
      </c>
      <c r="D995">
        <v>353.5</v>
      </c>
      <c r="E995">
        <v>353.5</v>
      </c>
      <c r="F995" t="s">
        <v>5</v>
      </c>
      <c r="G995" t="s">
        <v>26</v>
      </c>
      <c r="H995" s="1" cm="1">
        <f t="array" ref="H995">_xlfn.IFS(F995="Figurado",E995/2600,F995="Mallas",E995/800,F995="Materia Prima",E995*0)/24</f>
        <v>5.6650641025641031E-3</v>
      </c>
      <c r="I995" s="2">
        <f t="shared" si="61"/>
        <v>40569.625</v>
      </c>
      <c r="J995" s="3">
        <f t="shared" si="62"/>
        <v>40568.630665064105</v>
      </c>
      <c r="K995" t="b">
        <f t="shared" si="63"/>
        <v>1</v>
      </c>
      <c r="L995" cm="1">
        <f t="array" ref="L995">SUMPRODUCT((Tabla2[[#This Row],[P - Horas]]&lt;Tabla2[P - Horas])*1,(Tabla2[[#This Row],[Columna1]]=Tabla2[Columna1])*1)+1</f>
        <v>39</v>
      </c>
      <c r="N995">
        <f>_xlfn.RANK.EQ(Tabla2[[#This Row],[Columna1]],Tabla2[Columna1],1)</f>
        <v>962</v>
      </c>
      <c r="O995" s="3">
        <f>MAX(P994,Tabla2[[#This Row],[Columna1]])</f>
        <v>40581.490247195499</v>
      </c>
      <c r="P995" s="3">
        <f>O995+Tabla2[[#This Row],[P - Horas]]</f>
        <v>40581.495912259605</v>
      </c>
    </row>
    <row r="996" spans="1:16" x14ac:dyDescent="0.25">
      <c r="A996">
        <v>1000017508</v>
      </c>
      <c r="B996" s="2">
        <v>40568</v>
      </c>
      <c r="C996" s="2">
        <f t="shared" si="60"/>
        <v>40568.625</v>
      </c>
      <c r="D996">
        <v>428</v>
      </c>
      <c r="E996">
        <v>428</v>
      </c>
      <c r="F996" t="s">
        <v>5</v>
      </c>
      <c r="G996" t="s">
        <v>14</v>
      </c>
      <c r="H996" s="1" cm="1">
        <f t="array" ref="H996">_xlfn.IFS(F996="Figurado",E996/2600,F996="Mallas",E996/800,F996="Materia Prima",E996*0)/24</f>
        <v>6.8589743589743584E-3</v>
      </c>
      <c r="I996" s="2">
        <f t="shared" si="61"/>
        <v>40569.625</v>
      </c>
      <c r="J996" s="3">
        <f t="shared" si="62"/>
        <v>40568.631858974361</v>
      </c>
      <c r="K996" t="b">
        <f t="shared" si="63"/>
        <v>1</v>
      </c>
      <c r="L996" cm="1">
        <f t="array" ref="L996">SUMPRODUCT((Tabla2[[#This Row],[P - Horas]]&lt;Tabla2[P - Horas])*1,(Tabla2[[#This Row],[Columna1]]=Tabla2[Columna1])*1)+1</f>
        <v>38</v>
      </c>
      <c r="N996">
        <f>_xlfn.RANK.EQ(Tabla2[[#This Row],[Columna1]],Tabla2[Columna1],1)</f>
        <v>962</v>
      </c>
      <c r="O996" s="3">
        <f>MAX(P995,Tabla2[[#This Row],[Columna1]])</f>
        <v>40581.495912259605</v>
      </c>
      <c r="P996" s="3">
        <f>O996+Tabla2[[#This Row],[P - Horas]]</f>
        <v>40581.502771233965</v>
      </c>
    </row>
    <row r="997" spans="1:16" x14ac:dyDescent="0.25">
      <c r="A997">
        <v>1000017489</v>
      </c>
      <c r="B997" s="2">
        <v>40568</v>
      </c>
      <c r="C997" s="2">
        <f t="shared" si="60"/>
        <v>40568.625</v>
      </c>
      <c r="D997">
        <v>459.2</v>
      </c>
      <c r="E997">
        <v>459.2</v>
      </c>
      <c r="F997" t="s">
        <v>5</v>
      </c>
      <c r="G997" t="s">
        <v>13</v>
      </c>
      <c r="H997" s="1" cm="1">
        <f t="array" ref="H997">_xlfn.IFS(F997="Figurado",E997/2600,F997="Mallas",E997/800,F997="Materia Prima",E997*0)/24</f>
        <v>7.3589743589743588E-3</v>
      </c>
      <c r="I997" s="2">
        <f t="shared" si="61"/>
        <v>40569.625</v>
      </c>
      <c r="J997" s="3">
        <f t="shared" si="62"/>
        <v>40568.632358974362</v>
      </c>
      <c r="K997" t="b">
        <f t="shared" si="63"/>
        <v>1</v>
      </c>
      <c r="L997" cm="1">
        <f t="array" ref="L997">SUMPRODUCT((Tabla2[[#This Row],[P - Horas]]&lt;Tabla2[P - Horas])*1,(Tabla2[[#This Row],[Columna1]]=Tabla2[Columna1])*1)+1</f>
        <v>37</v>
      </c>
      <c r="N997">
        <f>_xlfn.RANK.EQ(Tabla2[[#This Row],[Columna1]],Tabla2[Columna1],1)</f>
        <v>962</v>
      </c>
      <c r="O997" s="3">
        <f>MAX(P996,Tabla2[[#This Row],[Columna1]])</f>
        <v>40581.502771233965</v>
      </c>
      <c r="P997" s="3">
        <f>O997+Tabla2[[#This Row],[P - Horas]]</f>
        <v>40581.510130208328</v>
      </c>
    </row>
    <row r="998" spans="1:16" x14ac:dyDescent="0.25">
      <c r="A998">
        <v>1000017488</v>
      </c>
      <c r="B998" s="2">
        <v>40568</v>
      </c>
      <c r="C998" s="2">
        <f t="shared" si="60"/>
        <v>40568.625</v>
      </c>
      <c r="D998">
        <v>478.5</v>
      </c>
      <c r="E998">
        <v>478.5</v>
      </c>
      <c r="F998" t="s">
        <v>5</v>
      </c>
      <c r="G998" t="s">
        <v>13</v>
      </c>
      <c r="H998" s="1" cm="1">
        <f t="array" ref="H998">_xlfn.IFS(F998="Figurado",E998/2600,F998="Mallas",E998/800,F998="Materia Prima",E998*0)/24</f>
        <v>7.6682692307692311E-3</v>
      </c>
      <c r="I998" s="2">
        <f t="shared" si="61"/>
        <v>40569.625</v>
      </c>
      <c r="J998" s="3">
        <f t="shared" si="62"/>
        <v>40568.632668269231</v>
      </c>
      <c r="K998" t="b">
        <f t="shared" si="63"/>
        <v>1</v>
      </c>
      <c r="L998" cm="1">
        <f t="array" ref="L998">SUMPRODUCT((Tabla2[[#This Row],[P - Horas]]&lt;Tabla2[P - Horas])*1,(Tabla2[[#This Row],[Columna1]]=Tabla2[Columna1])*1)+1</f>
        <v>36</v>
      </c>
      <c r="N998">
        <f>_xlfn.RANK.EQ(Tabla2[[#This Row],[Columna1]],Tabla2[Columna1],1)</f>
        <v>962</v>
      </c>
      <c r="O998" s="3">
        <f>MAX(P997,Tabla2[[#This Row],[Columna1]])</f>
        <v>40581.510130208328</v>
      </c>
      <c r="P998" s="3">
        <f>O998+Tabla2[[#This Row],[P - Horas]]</f>
        <v>40581.517798477558</v>
      </c>
    </row>
    <row r="999" spans="1:16" x14ac:dyDescent="0.25">
      <c r="A999">
        <v>1000017487</v>
      </c>
      <c r="B999" s="2">
        <v>40568</v>
      </c>
      <c r="C999" s="2">
        <f t="shared" si="60"/>
        <v>40568.625</v>
      </c>
      <c r="D999">
        <v>480</v>
      </c>
      <c r="E999">
        <v>480</v>
      </c>
      <c r="F999" t="s">
        <v>5</v>
      </c>
      <c r="G999" t="s">
        <v>14</v>
      </c>
      <c r="H999" s="1" cm="1">
        <f t="array" ref="H999">_xlfn.IFS(F999="Figurado",E999/2600,F999="Mallas",E999/800,F999="Materia Prima",E999*0)/24</f>
        <v>7.6923076923076927E-3</v>
      </c>
      <c r="I999" s="2">
        <f t="shared" si="61"/>
        <v>40569.625</v>
      </c>
      <c r="J999" s="3">
        <f t="shared" si="62"/>
        <v>40568.632692307692</v>
      </c>
      <c r="K999" t="b">
        <f t="shared" si="63"/>
        <v>1</v>
      </c>
      <c r="L999" cm="1">
        <f t="array" ref="L999">SUMPRODUCT((Tabla2[[#This Row],[P - Horas]]&lt;Tabla2[P - Horas])*1,(Tabla2[[#This Row],[Columna1]]=Tabla2[Columna1])*1)+1</f>
        <v>35</v>
      </c>
      <c r="N999">
        <f>_xlfn.RANK.EQ(Tabla2[[#This Row],[Columna1]],Tabla2[Columna1],1)</f>
        <v>962</v>
      </c>
      <c r="O999" s="3">
        <f>MAX(P998,Tabla2[[#This Row],[Columna1]])</f>
        <v>40581.517798477558</v>
      </c>
      <c r="P999" s="3">
        <f>O999+Tabla2[[#This Row],[P - Horas]]</f>
        <v>40581.52549078525</v>
      </c>
    </row>
    <row r="1000" spans="1:16" x14ac:dyDescent="0.25">
      <c r="A1000">
        <v>1000017487</v>
      </c>
      <c r="B1000" s="2">
        <v>40568</v>
      </c>
      <c r="C1000" s="2">
        <f t="shared" si="60"/>
        <v>40568.625</v>
      </c>
      <c r="D1000">
        <v>524.20000000000005</v>
      </c>
      <c r="E1000">
        <v>524.20000000000005</v>
      </c>
      <c r="F1000" t="s">
        <v>5</v>
      </c>
      <c r="G1000" t="s">
        <v>6</v>
      </c>
      <c r="H1000" s="1" cm="1">
        <f t="array" ref="H1000">_xlfn.IFS(F1000="Figurado",E1000/2600,F1000="Mallas",E1000/800,F1000="Materia Prima",E1000*0)/24</f>
        <v>8.4006410256410261E-3</v>
      </c>
      <c r="I1000" s="2">
        <f t="shared" si="61"/>
        <v>40569.625</v>
      </c>
      <c r="J1000" s="3">
        <f t="shared" si="62"/>
        <v>40568.633400641025</v>
      </c>
      <c r="K1000" t="b">
        <f t="shared" si="63"/>
        <v>1</v>
      </c>
      <c r="L1000" cm="1">
        <f t="array" ref="L1000">SUMPRODUCT((Tabla2[[#This Row],[P - Horas]]&lt;Tabla2[P - Horas])*1,(Tabla2[[#This Row],[Columna1]]=Tabla2[Columna1])*1)+1</f>
        <v>34</v>
      </c>
      <c r="N1000">
        <f>_xlfn.RANK.EQ(Tabla2[[#This Row],[Columna1]],Tabla2[Columna1],1)</f>
        <v>962</v>
      </c>
      <c r="O1000" s="3">
        <f>MAX(P999,Tabla2[[#This Row],[Columna1]])</f>
        <v>40581.52549078525</v>
      </c>
      <c r="P1000" s="3">
        <f>O1000+Tabla2[[#This Row],[P - Horas]]</f>
        <v>40581.533891426276</v>
      </c>
    </row>
    <row r="1001" spans="1:16" x14ac:dyDescent="0.25">
      <c r="A1001">
        <v>1000017498</v>
      </c>
      <c r="B1001" s="2">
        <v>40568</v>
      </c>
      <c r="C1001" s="2">
        <f t="shared" si="60"/>
        <v>40568.625</v>
      </c>
      <c r="D1001">
        <v>566.70000000000005</v>
      </c>
      <c r="E1001">
        <v>566.70000000000005</v>
      </c>
      <c r="F1001" t="s">
        <v>5</v>
      </c>
      <c r="G1001" t="s">
        <v>7</v>
      </c>
      <c r="H1001" s="1" cm="1">
        <f t="array" ref="H1001">_xlfn.IFS(F1001="Figurado",E1001/2600,F1001="Mallas",E1001/800,F1001="Materia Prima",E1001*0)/24</f>
        <v>9.0817307692307708E-3</v>
      </c>
      <c r="I1001" s="2">
        <f t="shared" si="61"/>
        <v>40569.625</v>
      </c>
      <c r="J1001" s="3">
        <f t="shared" si="62"/>
        <v>40568.634081730772</v>
      </c>
      <c r="K1001" t="b">
        <f t="shared" si="63"/>
        <v>1</v>
      </c>
      <c r="L1001" cm="1">
        <f t="array" ref="L1001">SUMPRODUCT((Tabla2[[#This Row],[P - Horas]]&lt;Tabla2[P - Horas])*1,(Tabla2[[#This Row],[Columna1]]=Tabla2[Columna1])*1)+1</f>
        <v>33</v>
      </c>
      <c r="N1001">
        <f>_xlfn.RANK.EQ(Tabla2[[#This Row],[Columna1]],Tabla2[Columna1],1)</f>
        <v>962</v>
      </c>
      <c r="O1001" s="3">
        <f>MAX(P1000,Tabla2[[#This Row],[Columna1]])</f>
        <v>40581.533891426276</v>
      </c>
      <c r="P1001" s="3">
        <f>O1001+Tabla2[[#This Row],[P - Horas]]</f>
        <v>40581.542973157048</v>
      </c>
    </row>
    <row r="1002" spans="1:16" x14ac:dyDescent="0.25">
      <c r="A1002">
        <v>1000017510</v>
      </c>
      <c r="B1002" s="2">
        <v>40568</v>
      </c>
      <c r="C1002" s="2">
        <f t="shared" si="60"/>
        <v>40568.625</v>
      </c>
      <c r="D1002">
        <v>605.9</v>
      </c>
      <c r="E1002">
        <v>605.9</v>
      </c>
      <c r="F1002" t="s">
        <v>5</v>
      </c>
      <c r="G1002" t="s">
        <v>8</v>
      </c>
      <c r="H1002" s="1" cm="1">
        <f t="array" ref="H1002">_xlfn.IFS(F1002="Figurado",E1002/2600,F1002="Mallas",E1002/800,F1002="Materia Prima",E1002*0)/24</f>
        <v>9.7099358974358976E-3</v>
      </c>
      <c r="I1002" s="2">
        <f t="shared" si="61"/>
        <v>40569.625</v>
      </c>
      <c r="J1002" s="3">
        <f t="shared" si="62"/>
        <v>40568.634709935897</v>
      </c>
      <c r="K1002" t="b">
        <f t="shared" si="63"/>
        <v>1</v>
      </c>
      <c r="L1002" cm="1">
        <f t="array" ref="L1002">SUMPRODUCT((Tabla2[[#This Row],[P - Horas]]&lt;Tabla2[P - Horas])*1,(Tabla2[[#This Row],[Columna1]]=Tabla2[Columna1])*1)+1</f>
        <v>32</v>
      </c>
      <c r="N1002">
        <f>_xlfn.RANK.EQ(Tabla2[[#This Row],[Columna1]],Tabla2[Columna1],1)</f>
        <v>962</v>
      </c>
      <c r="O1002" s="3">
        <f>MAX(P1001,Tabla2[[#This Row],[Columna1]])</f>
        <v>40581.542973157048</v>
      </c>
      <c r="P1002" s="3">
        <f>O1002+Tabla2[[#This Row],[P - Horas]]</f>
        <v>40581.552683092945</v>
      </c>
    </row>
    <row r="1003" spans="1:16" x14ac:dyDescent="0.25">
      <c r="A1003">
        <v>1000017498</v>
      </c>
      <c r="B1003" s="2">
        <v>40568</v>
      </c>
      <c r="C1003" s="2">
        <f t="shared" si="60"/>
        <v>40568.625</v>
      </c>
      <c r="D1003">
        <v>616.20000000000005</v>
      </c>
      <c r="E1003">
        <v>616.20000000000005</v>
      </c>
      <c r="F1003" t="s">
        <v>5</v>
      </c>
      <c r="G1003" t="s">
        <v>13</v>
      </c>
      <c r="H1003" s="1" cm="1">
        <f t="array" ref="H1003">_xlfn.IFS(F1003="Figurado",E1003/2600,F1003="Mallas",E1003/800,F1003="Materia Prima",E1003*0)/24</f>
        <v>9.8750000000000001E-3</v>
      </c>
      <c r="I1003" s="2">
        <f t="shared" si="61"/>
        <v>40569.625</v>
      </c>
      <c r="J1003" s="3">
        <f t="shared" si="62"/>
        <v>40568.634875000003</v>
      </c>
      <c r="K1003" t="b">
        <f t="shared" si="63"/>
        <v>1</v>
      </c>
      <c r="L1003" cm="1">
        <f t="array" ref="L1003">SUMPRODUCT((Tabla2[[#This Row],[P - Horas]]&lt;Tabla2[P - Horas])*1,(Tabla2[[#This Row],[Columna1]]=Tabla2[Columna1])*1)+1</f>
        <v>31</v>
      </c>
      <c r="N1003">
        <f>_xlfn.RANK.EQ(Tabla2[[#This Row],[Columna1]],Tabla2[Columna1],1)</f>
        <v>962</v>
      </c>
      <c r="O1003" s="3">
        <f>MAX(P1002,Tabla2[[#This Row],[Columna1]])</f>
        <v>40581.552683092945</v>
      </c>
      <c r="P1003" s="3">
        <f>O1003+Tabla2[[#This Row],[P - Horas]]</f>
        <v>40581.562558092948</v>
      </c>
    </row>
    <row r="1004" spans="1:16" x14ac:dyDescent="0.25">
      <c r="A1004">
        <v>1000017494</v>
      </c>
      <c r="B1004" s="2">
        <v>40568</v>
      </c>
      <c r="C1004" s="2">
        <f t="shared" si="60"/>
        <v>40568.625</v>
      </c>
      <c r="D1004">
        <v>639</v>
      </c>
      <c r="E1004">
        <v>639</v>
      </c>
      <c r="F1004" t="s">
        <v>5</v>
      </c>
      <c r="G1004" t="s">
        <v>13</v>
      </c>
      <c r="H1004" s="1" cm="1">
        <f t="array" ref="H1004">_xlfn.IFS(F1004="Figurado",E1004/2600,F1004="Mallas",E1004/800,F1004="Materia Prima",E1004*0)/24</f>
        <v>1.0240384615384615E-2</v>
      </c>
      <c r="I1004" s="2">
        <f t="shared" si="61"/>
        <v>40569.625</v>
      </c>
      <c r="J1004" s="3">
        <f t="shared" si="62"/>
        <v>40568.635240384618</v>
      </c>
      <c r="K1004" t="b">
        <f t="shared" si="63"/>
        <v>1</v>
      </c>
      <c r="L1004" cm="1">
        <f t="array" ref="L1004">SUMPRODUCT((Tabla2[[#This Row],[P - Horas]]&lt;Tabla2[P - Horas])*1,(Tabla2[[#This Row],[Columna1]]=Tabla2[Columna1])*1)+1</f>
        <v>30</v>
      </c>
      <c r="N1004">
        <f>_xlfn.RANK.EQ(Tabla2[[#This Row],[Columna1]],Tabla2[Columna1],1)</f>
        <v>962</v>
      </c>
      <c r="O1004" s="3">
        <f>MAX(P1003,Tabla2[[#This Row],[Columna1]])</f>
        <v>40581.562558092948</v>
      </c>
      <c r="P1004" s="3">
        <f>O1004+Tabla2[[#This Row],[P - Horas]]</f>
        <v>40581.572798477566</v>
      </c>
    </row>
    <row r="1005" spans="1:16" x14ac:dyDescent="0.25">
      <c r="A1005">
        <v>1000017486</v>
      </c>
      <c r="B1005" s="2">
        <v>40568</v>
      </c>
      <c r="C1005" s="2">
        <f t="shared" si="60"/>
        <v>40568.625</v>
      </c>
      <c r="D1005">
        <v>672</v>
      </c>
      <c r="E1005">
        <v>672</v>
      </c>
      <c r="F1005" t="s">
        <v>5</v>
      </c>
      <c r="G1005" t="s">
        <v>14</v>
      </c>
      <c r="H1005" s="1" cm="1">
        <f t="array" ref="H1005">_xlfn.IFS(F1005="Figurado",E1005/2600,F1005="Mallas",E1005/800,F1005="Materia Prima",E1005*0)/24</f>
        <v>1.0769230769230769E-2</v>
      </c>
      <c r="I1005" s="2">
        <f t="shared" si="61"/>
        <v>40569.625</v>
      </c>
      <c r="J1005" s="3">
        <f t="shared" si="62"/>
        <v>40568.635769230772</v>
      </c>
      <c r="K1005" t="b">
        <f t="shared" si="63"/>
        <v>1</v>
      </c>
      <c r="L1005" cm="1">
        <f t="array" ref="L1005">SUMPRODUCT((Tabla2[[#This Row],[P - Horas]]&lt;Tabla2[P - Horas])*1,(Tabla2[[#This Row],[Columna1]]=Tabla2[Columna1])*1)+1</f>
        <v>29</v>
      </c>
      <c r="N1005">
        <f>_xlfn.RANK.EQ(Tabla2[[#This Row],[Columna1]],Tabla2[Columna1],1)</f>
        <v>962</v>
      </c>
      <c r="O1005" s="3">
        <f>MAX(P1004,Tabla2[[#This Row],[Columna1]])</f>
        <v>40581.572798477566</v>
      </c>
      <c r="P1005" s="3">
        <f>O1005+Tabla2[[#This Row],[P - Horas]]</f>
        <v>40581.583567708338</v>
      </c>
    </row>
    <row r="1006" spans="1:16" x14ac:dyDescent="0.25">
      <c r="A1006">
        <v>1000017495</v>
      </c>
      <c r="B1006" s="2">
        <v>40568</v>
      </c>
      <c r="C1006" s="2">
        <f t="shared" si="60"/>
        <v>40568.625</v>
      </c>
      <c r="D1006">
        <v>713.7</v>
      </c>
      <c r="E1006">
        <v>713.7</v>
      </c>
      <c r="F1006" t="s">
        <v>5</v>
      </c>
      <c r="G1006" t="s">
        <v>13</v>
      </c>
      <c r="H1006" s="1" cm="1">
        <f t="array" ref="H1006">_xlfn.IFS(F1006="Figurado",E1006/2600,F1006="Mallas",E1006/800,F1006="Materia Prima",E1006*0)/24</f>
        <v>1.1437500000000001E-2</v>
      </c>
      <c r="I1006" s="2">
        <f t="shared" si="61"/>
        <v>40569.625</v>
      </c>
      <c r="J1006" s="3">
        <f t="shared" si="62"/>
        <v>40568.636437499998</v>
      </c>
      <c r="K1006" t="b">
        <f t="shared" si="63"/>
        <v>1</v>
      </c>
      <c r="L1006" cm="1">
        <f t="array" ref="L1006">SUMPRODUCT((Tabla2[[#This Row],[P - Horas]]&lt;Tabla2[P - Horas])*1,(Tabla2[[#This Row],[Columna1]]=Tabla2[Columna1])*1)+1</f>
        <v>28</v>
      </c>
      <c r="N1006">
        <f>_xlfn.RANK.EQ(Tabla2[[#This Row],[Columna1]],Tabla2[Columna1],1)</f>
        <v>962</v>
      </c>
      <c r="O1006" s="3">
        <f>MAX(P1005,Tabla2[[#This Row],[Columna1]])</f>
        <v>40581.583567708338</v>
      </c>
      <c r="P1006" s="3">
        <f>O1006+Tabla2[[#This Row],[P - Horas]]</f>
        <v>40581.595005208335</v>
      </c>
    </row>
    <row r="1007" spans="1:16" x14ac:dyDescent="0.25">
      <c r="A1007">
        <v>1000017486</v>
      </c>
      <c r="B1007" s="2">
        <v>40568</v>
      </c>
      <c r="C1007" s="2">
        <f t="shared" si="60"/>
        <v>40568.625</v>
      </c>
      <c r="D1007">
        <v>861.1</v>
      </c>
      <c r="E1007">
        <v>861.1</v>
      </c>
      <c r="F1007" t="s">
        <v>5</v>
      </c>
      <c r="G1007" t="s">
        <v>6</v>
      </c>
      <c r="H1007" s="1" cm="1">
        <f t="array" ref="H1007">_xlfn.IFS(F1007="Figurado",E1007/2600,F1007="Mallas",E1007/800,F1007="Materia Prima",E1007*0)/24</f>
        <v>1.3799679487179486E-2</v>
      </c>
      <c r="I1007" s="2">
        <f t="shared" si="61"/>
        <v>40569.625</v>
      </c>
      <c r="J1007" s="3">
        <f t="shared" si="62"/>
        <v>40568.638799679487</v>
      </c>
      <c r="K1007" t="b">
        <f t="shared" si="63"/>
        <v>1</v>
      </c>
      <c r="L1007" cm="1">
        <f t="array" ref="L1007">SUMPRODUCT((Tabla2[[#This Row],[P - Horas]]&lt;Tabla2[P - Horas])*1,(Tabla2[[#This Row],[Columna1]]=Tabla2[Columna1])*1)+1</f>
        <v>27</v>
      </c>
      <c r="N1007">
        <f>_xlfn.RANK.EQ(Tabla2[[#This Row],[Columna1]],Tabla2[Columna1],1)</f>
        <v>962</v>
      </c>
      <c r="O1007" s="3">
        <f>MAX(P1006,Tabla2[[#This Row],[Columna1]])</f>
        <v>40581.595005208335</v>
      </c>
      <c r="P1007" s="3">
        <f>O1007+Tabla2[[#This Row],[P - Horas]]</f>
        <v>40581.608804887823</v>
      </c>
    </row>
    <row r="1008" spans="1:16" x14ac:dyDescent="0.25">
      <c r="A1008">
        <v>1000017503</v>
      </c>
      <c r="B1008" s="2">
        <v>40568</v>
      </c>
      <c r="C1008" s="2">
        <f t="shared" si="60"/>
        <v>40568.625</v>
      </c>
      <c r="D1008">
        <v>947.5</v>
      </c>
      <c r="E1008">
        <v>947.5</v>
      </c>
      <c r="F1008" t="s">
        <v>5</v>
      </c>
      <c r="G1008" t="s">
        <v>14</v>
      </c>
      <c r="H1008" s="1" cm="1">
        <f t="array" ref="H1008">_xlfn.IFS(F1008="Figurado",E1008/2600,F1008="Mallas",E1008/800,F1008="Materia Prima",E1008*0)/24</f>
        <v>1.5184294871794872E-2</v>
      </c>
      <c r="I1008" s="2">
        <f t="shared" si="61"/>
        <v>40569.625</v>
      </c>
      <c r="J1008" s="3">
        <f t="shared" si="62"/>
        <v>40568.640184294869</v>
      </c>
      <c r="K1008" t="b">
        <f t="shared" si="63"/>
        <v>1</v>
      </c>
      <c r="L1008" cm="1">
        <f t="array" ref="L1008">SUMPRODUCT((Tabla2[[#This Row],[P - Horas]]&lt;Tabla2[P - Horas])*1,(Tabla2[[#This Row],[Columna1]]=Tabla2[Columna1])*1)+1</f>
        <v>26</v>
      </c>
      <c r="N1008">
        <f>_xlfn.RANK.EQ(Tabla2[[#This Row],[Columna1]],Tabla2[Columna1],1)</f>
        <v>962</v>
      </c>
      <c r="O1008" s="3">
        <f>MAX(P1007,Tabla2[[#This Row],[Columna1]])</f>
        <v>40581.608804887823</v>
      </c>
      <c r="P1008" s="3">
        <f>O1008+Tabla2[[#This Row],[P - Horas]]</f>
        <v>40581.623989182692</v>
      </c>
    </row>
    <row r="1009" spans="1:16" x14ac:dyDescent="0.25">
      <c r="A1009">
        <v>1000017520</v>
      </c>
      <c r="B1009" s="2">
        <v>40568</v>
      </c>
      <c r="C1009" s="2">
        <f t="shared" si="60"/>
        <v>40568.625</v>
      </c>
      <c r="D1009">
        <v>1012.6</v>
      </c>
      <c r="E1009">
        <v>1012.6</v>
      </c>
      <c r="F1009" t="s">
        <v>5</v>
      </c>
      <c r="G1009" t="s">
        <v>13</v>
      </c>
      <c r="H1009" s="1" cm="1">
        <f t="array" ref="H1009">_xlfn.IFS(F1009="Figurado",E1009/2600,F1009="Mallas",E1009/800,F1009="Materia Prima",E1009*0)/24</f>
        <v>1.6227564102564103E-2</v>
      </c>
      <c r="I1009" s="2">
        <f t="shared" si="61"/>
        <v>40569.625</v>
      </c>
      <c r="J1009" s="3">
        <f t="shared" si="62"/>
        <v>40568.641227564105</v>
      </c>
      <c r="K1009" t="b">
        <f t="shared" si="63"/>
        <v>1</v>
      </c>
      <c r="L1009" cm="1">
        <f t="array" ref="L1009">SUMPRODUCT((Tabla2[[#This Row],[P - Horas]]&lt;Tabla2[P - Horas])*1,(Tabla2[[#This Row],[Columna1]]=Tabla2[Columna1])*1)+1</f>
        <v>25</v>
      </c>
      <c r="N1009">
        <f>_xlfn.RANK.EQ(Tabla2[[#This Row],[Columna1]],Tabla2[Columna1],1)</f>
        <v>962</v>
      </c>
      <c r="O1009" s="3">
        <f>MAX(P1008,Tabla2[[#This Row],[Columna1]])</f>
        <v>40581.623989182692</v>
      </c>
      <c r="P1009" s="3">
        <f>O1009+Tabla2[[#This Row],[P - Horas]]</f>
        <v>40581.640216746797</v>
      </c>
    </row>
    <row r="1010" spans="1:16" x14ac:dyDescent="0.25">
      <c r="A1010">
        <v>1000017509</v>
      </c>
      <c r="B1010" s="2">
        <v>40568</v>
      </c>
      <c r="C1010" s="2">
        <f t="shared" si="60"/>
        <v>40568.625</v>
      </c>
      <c r="D1010">
        <v>1014.3</v>
      </c>
      <c r="E1010">
        <v>1014.3</v>
      </c>
      <c r="F1010" t="s">
        <v>5</v>
      </c>
      <c r="G1010" t="s">
        <v>6</v>
      </c>
      <c r="H1010" s="1" cm="1">
        <f t="array" ref="H1010">_xlfn.IFS(F1010="Figurado",E1010/2600,F1010="Mallas",E1010/800,F1010="Materia Prima",E1010*0)/24</f>
        <v>1.625480769230769E-2</v>
      </c>
      <c r="I1010" s="2">
        <f t="shared" si="61"/>
        <v>40569.625</v>
      </c>
      <c r="J1010" s="3">
        <f t="shared" si="62"/>
        <v>40568.641254807691</v>
      </c>
      <c r="K1010" t="b">
        <f t="shared" si="63"/>
        <v>1</v>
      </c>
      <c r="L1010" cm="1">
        <f t="array" ref="L1010">SUMPRODUCT((Tabla2[[#This Row],[P - Horas]]&lt;Tabla2[P - Horas])*1,(Tabla2[[#This Row],[Columna1]]=Tabla2[Columna1])*1)+1</f>
        <v>24</v>
      </c>
      <c r="N1010">
        <f>_xlfn.RANK.EQ(Tabla2[[#This Row],[Columna1]],Tabla2[Columna1],1)</f>
        <v>962</v>
      </c>
      <c r="O1010" s="3">
        <f>MAX(P1009,Tabla2[[#This Row],[Columna1]])</f>
        <v>40581.640216746797</v>
      </c>
      <c r="P1010" s="3">
        <f>O1010+Tabla2[[#This Row],[P - Horas]]</f>
        <v>40581.656471554488</v>
      </c>
    </row>
    <row r="1011" spans="1:16" x14ac:dyDescent="0.25">
      <c r="A1011">
        <v>1000017521</v>
      </c>
      <c r="B1011" s="2">
        <v>40568</v>
      </c>
      <c r="C1011" s="2">
        <f t="shared" si="60"/>
        <v>40568.625</v>
      </c>
      <c r="D1011">
        <v>1040.5</v>
      </c>
      <c r="E1011">
        <v>1040.5</v>
      </c>
      <c r="F1011" t="s">
        <v>5</v>
      </c>
      <c r="G1011" t="s">
        <v>13</v>
      </c>
      <c r="H1011" s="1" cm="1">
        <f t="array" ref="H1011">_xlfn.IFS(F1011="Figurado",E1011/2600,F1011="Mallas",E1011/800,F1011="Materia Prima",E1011*0)/24</f>
        <v>1.6674679487179486E-2</v>
      </c>
      <c r="I1011" s="2">
        <f t="shared" si="61"/>
        <v>40569.625</v>
      </c>
      <c r="J1011" s="3">
        <f t="shared" si="62"/>
        <v>40568.641674679486</v>
      </c>
      <c r="K1011" t="b">
        <f t="shared" si="63"/>
        <v>1</v>
      </c>
      <c r="L1011" cm="1">
        <f t="array" ref="L1011">SUMPRODUCT((Tabla2[[#This Row],[P - Horas]]&lt;Tabla2[P - Horas])*1,(Tabla2[[#This Row],[Columna1]]=Tabla2[Columna1])*1)+1</f>
        <v>23</v>
      </c>
      <c r="N1011">
        <f>_xlfn.RANK.EQ(Tabla2[[#This Row],[Columna1]],Tabla2[Columna1],1)</f>
        <v>962</v>
      </c>
      <c r="O1011" s="3">
        <f>MAX(P1010,Tabla2[[#This Row],[Columna1]])</f>
        <v>40581.656471554488</v>
      </c>
      <c r="P1011" s="3">
        <f>O1011+Tabla2[[#This Row],[P - Horas]]</f>
        <v>40581.673146233974</v>
      </c>
    </row>
    <row r="1012" spans="1:16" x14ac:dyDescent="0.25">
      <c r="A1012">
        <v>1000017520</v>
      </c>
      <c r="B1012" s="2">
        <v>40568</v>
      </c>
      <c r="C1012" s="2">
        <f t="shared" si="60"/>
        <v>40568.625</v>
      </c>
      <c r="D1012">
        <v>1041.3</v>
      </c>
      <c r="E1012">
        <v>1041.3</v>
      </c>
      <c r="F1012" t="s">
        <v>5</v>
      </c>
      <c r="G1012" t="s">
        <v>7</v>
      </c>
      <c r="H1012" s="1" cm="1">
        <f t="array" ref="H1012">_xlfn.IFS(F1012="Figurado",E1012/2600,F1012="Mallas",E1012/800,F1012="Materia Prima",E1012*0)/24</f>
        <v>1.6687499999999997E-2</v>
      </c>
      <c r="I1012" s="2">
        <f t="shared" si="61"/>
        <v>40569.625</v>
      </c>
      <c r="J1012" s="3">
        <f t="shared" si="62"/>
        <v>40568.6416875</v>
      </c>
      <c r="K1012" t="b">
        <f t="shared" si="63"/>
        <v>1</v>
      </c>
      <c r="L1012" cm="1">
        <f t="array" ref="L1012">SUMPRODUCT((Tabla2[[#This Row],[P - Horas]]&lt;Tabla2[P - Horas])*1,(Tabla2[[#This Row],[Columna1]]=Tabla2[Columna1])*1)+1</f>
        <v>22</v>
      </c>
      <c r="N1012">
        <f>_xlfn.RANK.EQ(Tabla2[[#This Row],[Columna1]],Tabla2[Columna1],1)</f>
        <v>962</v>
      </c>
      <c r="O1012" s="3">
        <f>MAX(P1011,Tabla2[[#This Row],[Columna1]])</f>
        <v>40581.673146233974</v>
      </c>
      <c r="P1012" s="3">
        <f>O1012+Tabla2[[#This Row],[P - Horas]]</f>
        <v>40581.689833733974</v>
      </c>
    </row>
    <row r="1013" spans="1:16" x14ac:dyDescent="0.25">
      <c r="A1013">
        <v>1000017497</v>
      </c>
      <c r="B1013" s="2">
        <v>40568</v>
      </c>
      <c r="C1013" s="2">
        <f t="shared" si="60"/>
        <v>40568.625</v>
      </c>
      <c r="D1013">
        <v>1131.0999999999999</v>
      </c>
      <c r="E1013">
        <v>1131.0999999999999</v>
      </c>
      <c r="F1013" t="s">
        <v>5</v>
      </c>
      <c r="G1013" t="s">
        <v>13</v>
      </c>
      <c r="H1013" s="1" cm="1">
        <f t="array" ref="H1013">_xlfn.IFS(F1013="Figurado",E1013/2600,F1013="Mallas",E1013/800,F1013="Materia Prima",E1013*0)/24</f>
        <v>1.8126602564102562E-2</v>
      </c>
      <c r="I1013" s="2">
        <f t="shared" si="61"/>
        <v>40569.625</v>
      </c>
      <c r="J1013" s="3">
        <f t="shared" si="62"/>
        <v>40568.643126602561</v>
      </c>
      <c r="K1013" t="b">
        <f t="shared" si="63"/>
        <v>1</v>
      </c>
      <c r="L1013" cm="1">
        <f t="array" ref="L1013">SUMPRODUCT((Tabla2[[#This Row],[P - Horas]]&lt;Tabla2[P - Horas])*1,(Tabla2[[#This Row],[Columna1]]=Tabla2[Columna1])*1)+1</f>
        <v>21</v>
      </c>
      <c r="N1013">
        <f>_xlfn.RANK.EQ(Tabla2[[#This Row],[Columna1]],Tabla2[Columna1],1)</f>
        <v>962</v>
      </c>
      <c r="O1013" s="3">
        <f>MAX(P1012,Tabla2[[#This Row],[Columna1]])</f>
        <v>40581.689833733974</v>
      </c>
      <c r="P1013" s="3">
        <f>O1013+Tabla2[[#This Row],[P - Horas]]</f>
        <v>40581.707960336535</v>
      </c>
    </row>
    <row r="1014" spans="1:16" x14ac:dyDescent="0.25">
      <c r="A1014">
        <v>1000017514</v>
      </c>
      <c r="B1014" s="2">
        <v>40568</v>
      </c>
      <c r="C1014" s="2">
        <f t="shared" si="60"/>
        <v>40568.625</v>
      </c>
      <c r="D1014">
        <v>1190.4000000000001</v>
      </c>
      <c r="E1014">
        <v>1190.4000000000001</v>
      </c>
      <c r="F1014" t="s">
        <v>5</v>
      </c>
      <c r="G1014" t="s">
        <v>13</v>
      </c>
      <c r="H1014" s="1" cm="1">
        <f t="array" ref="H1014">_xlfn.IFS(F1014="Figurado",E1014/2600,F1014="Mallas",E1014/800,F1014="Materia Prima",E1014*0)/24</f>
        <v>1.9076923076923078E-2</v>
      </c>
      <c r="I1014" s="2">
        <f t="shared" si="61"/>
        <v>40569.625</v>
      </c>
      <c r="J1014" s="3">
        <f t="shared" si="62"/>
        <v>40568.644076923076</v>
      </c>
      <c r="K1014" t="b">
        <f t="shared" si="63"/>
        <v>1</v>
      </c>
      <c r="L1014" cm="1">
        <f t="array" ref="L1014">SUMPRODUCT((Tabla2[[#This Row],[P - Horas]]&lt;Tabla2[P - Horas])*1,(Tabla2[[#This Row],[Columna1]]=Tabla2[Columna1])*1)+1</f>
        <v>20</v>
      </c>
      <c r="N1014">
        <f>_xlfn.RANK.EQ(Tabla2[[#This Row],[Columna1]],Tabla2[Columna1],1)</f>
        <v>962</v>
      </c>
      <c r="O1014" s="3">
        <f>MAX(P1013,Tabla2[[#This Row],[Columna1]])</f>
        <v>40581.707960336535</v>
      </c>
      <c r="P1014" s="3">
        <f>O1014+Tabla2[[#This Row],[P - Horas]]</f>
        <v>40581.72703725961</v>
      </c>
    </row>
    <row r="1015" spans="1:16" x14ac:dyDescent="0.25">
      <c r="A1015">
        <v>1000017508</v>
      </c>
      <c r="B1015" s="2">
        <v>40568</v>
      </c>
      <c r="C1015" s="2">
        <f t="shared" si="60"/>
        <v>40568.625</v>
      </c>
      <c r="D1015">
        <v>1378.7</v>
      </c>
      <c r="E1015">
        <v>1378.7</v>
      </c>
      <c r="F1015" t="s">
        <v>5</v>
      </c>
      <c r="G1015" t="s">
        <v>6</v>
      </c>
      <c r="H1015" s="1" cm="1">
        <f t="array" ref="H1015">_xlfn.IFS(F1015="Figurado",E1015/2600,F1015="Mallas",E1015/800,F1015="Materia Prima",E1015*0)/24</f>
        <v>2.2094551282051286E-2</v>
      </c>
      <c r="I1015" s="2">
        <f t="shared" si="61"/>
        <v>40569.625</v>
      </c>
      <c r="J1015" s="3">
        <f t="shared" si="62"/>
        <v>40568.647094551285</v>
      </c>
      <c r="K1015" t="b">
        <f t="shared" si="63"/>
        <v>1</v>
      </c>
      <c r="L1015" cm="1">
        <f t="array" ref="L1015">SUMPRODUCT((Tabla2[[#This Row],[P - Horas]]&lt;Tabla2[P - Horas])*1,(Tabla2[[#This Row],[Columna1]]=Tabla2[Columna1])*1)+1</f>
        <v>19</v>
      </c>
      <c r="N1015">
        <f>_xlfn.RANK.EQ(Tabla2[[#This Row],[Columna1]],Tabla2[Columna1],1)</f>
        <v>962</v>
      </c>
      <c r="O1015" s="3">
        <f>MAX(P1014,Tabla2[[#This Row],[Columna1]])</f>
        <v>40581.72703725961</v>
      </c>
      <c r="P1015" s="3">
        <f>O1015+Tabla2[[#This Row],[P - Horas]]</f>
        <v>40581.749131810895</v>
      </c>
    </row>
    <row r="1016" spans="1:16" x14ac:dyDescent="0.25">
      <c r="A1016">
        <v>1000017523</v>
      </c>
      <c r="B1016" s="2">
        <v>40568</v>
      </c>
      <c r="C1016" s="2">
        <f t="shared" si="60"/>
        <v>40568.625</v>
      </c>
      <c r="D1016">
        <v>1458</v>
      </c>
      <c r="E1016">
        <v>1458</v>
      </c>
      <c r="F1016" t="s">
        <v>5</v>
      </c>
      <c r="G1016" t="s">
        <v>14</v>
      </c>
      <c r="H1016" s="1" cm="1">
        <f t="array" ref="H1016">_xlfn.IFS(F1016="Figurado",E1016/2600,F1016="Mallas",E1016/800,F1016="Materia Prima",E1016*0)/24</f>
        <v>2.3365384615384618E-2</v>
      </c>
      <c r="I1016" s="2">
        <f t="shared" si="61"/>
        <v>40569.625</v>
      </c>
      <c r="J1016" s="3">
        <f t="shared" si="62"/>
        <v>40568.648365384615</v>
      </c>
      <c r="K1016" t="b">
        <f t="shared" si="63"/>
        <v>1</v>
      </c>
      <c r="L1016" cm="1">
        <f t="array" ref="L1016">SUMPRODUCT((Tabla2[[#This Row],[P - Horas]]&lt;Tabla2[P - Horas])*1,(Tabla2[[#This Row],[Columna1]]=Tabla2[Columna1])*1)+1</f>
        <v>18</v>
      </c>
      <c r="N1016">
        <f>_xlfn.RANK.EQ(Tabla2[[#This Row],[Columna1]],Tabla2[Columna1],1)</f>
        <v>962</v>
      </c>
      <c r="O1016" s="3">
        <f>MAX(P1015,Tabla2[[#This Row],[Columna1]])</f>
        <v>40581.749131810895</v>
      </c>
      <c r="P1016" s="3">
        <f>O1016+Tabla2[[#This Row],[P - Horas]]</f>
        <v>40581.77249719551</v>
      </c>
    </row>
    <row r="1017" spans="1:16" x14ac:dyDescent="0.25">
      <c r="A1017">
        <v>1000017522</v>
      </c>
      <c r="B1017" s="2">
        <v>40568</v>
      </c>
      <c r="C1017" s="2">
        <f t="shared" si="60"/>
        <v>40568.625</v>
      </c>
      <c r="D1017">
        <v>1476</v>
      </c>
      <c r="E1017">
        <v>1476</v>
      </c>
      <c r="F1017" t="s">
        <v>5</v>
      </c>
      <c r="G1017" t="s">
        <v>14</v>
      </c>
      <c r="H1017" s="1" cm="1">
        <f t="array" ref="H1017">_xlfn.IFS(F1017="Figurado",E1017/2600,F1017="Mallas",E1017/800,F1017="Materia Prima",E1017*0)/24</f>
        <v>2.3653846153846154E-2</v>
      </c>
      <c r="I1017" s="2">
        <f t="shared" si="61"/>
        <v>40569.625</v>
      </c>
      <c r="J1017" s="3">
        <f t="shared" si="62"/>
        <v>40568.648653846154</v>
      </c>
      <c r="K1017" t="b">
        <f t="shared" si="63"/>
        <v>1</v>
      </c>
      <c r="L1017" cm="1">
        <f t="array" ref="L1017">SUMPRODUCT((Tabla2[[#This Row],[P - Horas]]&lt;Tabla2[P - Horas])*1,(Tabla2[[#This Row],[Columna1]]=Tabla2[Columna1])*1)+1</f>
        <v>17</v>
      </c>
      <c r="N1017">
        <f>_xlfn.RANK.EQ(Tabla2[[#This Row],[Columna1]],Tabla2[Columna1],1)</f>
        <v>962</v>
      </c>
      <c r="O1017" s="3">
        <f>MAX(P1016,Tabla2[[#This Row],[Columna1]])</f>
        <v>40581.77249719551</v>
      </c>
      <c r="P1017" s="3">
        <f>O1017+Tabla2[[#This Row],[P - Horas]]</f>
        <v>40581.796151041664</v>
      </c>
    </row>
    <row r="1018" spans="1:16" x14ac:dyDescent="0.25">
      <c r="A1018">
        <v>1000017501</v>
      </c>
      <c r="B1018" s="2">
        <v>40568</v>
      </c>
      <c r="C1018" s="2">
        <f t="shared" si="60"/>
        <v>40568.625</v>
      </c>
      <c r="D1018">
        <v>1583.8</v>
      </c>
      <c r="E1018">
        <v>1583.8</v>
      </c>
      <c r="F1018" t="s">
        <v>5</v>
      </c>
      <c r="G1018" t="s">
        <v>7</v>
      </c>
      <c r="H1018" s="1" cm="1">
        <f t="array" ref="H1018">_xlfn.IFS(F1018="Figurado",E1018/2600,F1018="Mallas",E1018/800,F1018="Materia Prima",E1018*0)/24</f>
        <v>2.5381410256410258E-2</v>
      </c>
      <c r="I1018" s="2">
        <f t="shared" si="61"/>
        <v>40569.625</v>
      </c>
      <c r="J1018" s="3">
        <f t="shared" si="62"/>
        <v>40568.650381410254</v>
      </c>
      <c r="K1018" t="b">
        <f t="shared" si="63"/>
        <v>1</v>
      </c>
      <c r="L1018" cm="1">
        <f t="array" ref="L1018">SUMPRODUCT((Tabla2[[#This Row],[P - Horas]]&lt;Tabla2[P - Horas])*1,(Tabla2[[#This Row],[Columna1]]=Tabla2[Columna1])*1)+1</f>
        <v>16</v>
      </c>
      <c r="N1018">
        <f>_xlfn.RANK.EQ(Tabla2[[#This Row],[Columna1]],Tabla2[Columna1],1)</f>
        <v>962</v>
      </c>
      <c r="O1018" s="3">
        <f>MAX(P1017,Tabla2[[#This Row],[Columna1]])</f>
        <v>40581.796151041664</v>
      </c>
      <c r="P1018" s="3">
        <f>O1018+Tabla2[[#This Row],[P - Horas]]</f>
        <v>40581.821532451919</v>
      </c>
    </row>
    <row r="1019" spans="1:16" x14ac:dyDescent="0.25">
      <c r="A1019">
        <v>1000017501</v>
      </c>
      <c r="B1019" s="2">
        <v>40568</v>
      </c>
      <c r="C1019" s="2">
        <f t="shared" si="60"/>
        <v>40568.625</v>
      </c>
      <c r="D1019">
        <v>1587.9</v>
      </c>
      <c r="E1019">
        <v>1587.9</v>
      </c>
      <c r="F1019" t="s">
        <v>5</v>
      </c>
      <c r="G1019" t="s">
        <v>13</v>
      </c>
      <c r="H1019" s="1" cm="1">
        <f t="array" ref="H1019">_xlfn.IFS(F1019="Figurado",E1019/2600,F1019="Mallas",E1019/800,F1019="Materia Prima",E1019*0)/24</f>
        <v>2.5447115384615387E-2</v>
      </c>
      <c r="I1019" s="2">
        <f t="shared" si="61"/>
        <v>40569.625</v>
      </c>
      <c r="J1019" s="3">
        <f t="shared" si="62"/>
        <v>40568.650447115382</v>
      </c>
      <c r="K1019" t="b">
        <f t="shared" si="63"/>
        <v>1</v>
      </c>
      <c r="L1019" cm="1">
        <f t="array" ref="L1019">SUMPRODUCT((Tabla2[[#This Row],[P - Horas]]&lt;Tabla2[P - Horas])*1,(Tabla2[[#This Row],[Columna1]]=Tabla2[Columna1])*1)+1</f>
        <v>15</v>
      </c>
      <c r="N1019">
        <f>_xlfn.RANK.EQ(Tabla2[[#This Row],[Columna1]],Tabla2[Columna1],1)</f>
        <v>962</v>
      </c>
      <c r="O1019" s="3">
        <f>MAX(P1018,Tabla2[[#This Row],[Columna1]])</f>
        <v>40581.821532451919</v>
      </c>
      <c r="P1019" s="3">
        <f>O1019+Tabla2[[#This Row],[P - Horas]]</f>
        <v>40581.846979567301</v>
      </c>
    </row>
    <row r="1020" spans="1:16" x14ac:dyDescent="0.25">
      <c r="A1020">
        <v>1000017506</v>
      </c>
      <c r="B1020" s="2">
        <v>40568</v>
      </c>
      <c r="C1020" s="2">
        <f t="shared" si="60"/>
        <v>40568.625</v>
      </c>
      <c r="D1020">
        <v>1773.1</v>
      </c>
      <c r="E1020">
        <v>1773.1</v>
      </c>
      <c r="F1020" t="s">
        <v>5</v>
      </c>
      <c r="G1020" t="s">
        <v>13</v>
      </c>
      <c r="H1020" s="1" cm="1">
        <f t="array" ref="H1020">_xlfn.IFS(F1020="Figurado",E1020/2600,F1020="Mallas",E1020/800,F1020="Materia Prima",E1020*0)/24</f>
        <v>2.84150641025641E-2</v>
      </c>
      <c r="I1020" s="2">
        <f t="shared" si="61"/>
        <v>40569.625</v>
      </c>
      <c r="J1020" s="3">
        <f t="shared" si="62"/>
        <v>40568.653415064102</v>
      </c>
      <c r="K1020" t="b">
        <f t="shared" si="63"/>
        <v>1</v>
      </c>
      <c r="L1020" cm="1">
        <f t="array" ref="L1020">SUMPRODUCT((Tabla2[[#This Row],[P - Horas]]&lt;Tabla2[P - Horas])*1,(Tabla2[[#This Row],[Columna1]]=Tabla2[Columna1])*1)+1</f>
        <v>14</v>
      </c>
      <c r="N1020">
        <f>_xlfn.RANK.EQ(Tabla2[[#This Row],[Columna1]],Tabla2[Columna1],1)</f>
        <v>962</v>
      </c>
      <c r="O1020" s="3">
        <f>MAX(P1019,Tabla2[[#This Row],[Columna1]])</f>
        <v>40581.846979567301</v>
      </c>
      <c r="P1020" s="3">
        <f>O1020+Tabla2[[#This Row],[P - Horas]]</f>
        <v>40581.875394631403</v>
      </c>
    </row>
    <row r="1021" spans="1:16" x14ac:dyDescent="0.25">
      <c r="A1021">
        <v>1000017502</v>
      </c>
      <c r="B1021" s="2">
        <v>40568</v>
      </c>
      <c r="C1021" s="2">
        <f t="shared" si="60"/>
        <v>40568.625</v>
      </c>
      <c r="D1021">
        <v>1844.7</v>
      </c>
      <c r="E1021">
        <v>1844.7</v>
      </c>
      <c r="F1021" t="s">
        <v>5</v>
      </c>
      <c r="G1021" t="s">
        <v>7</v>
      </c>
      <c r="H1021" s="1" cm="1">
        <f t="array" ref="H1021">_xlfn.IFS(F1021="Figurado",E1021/2600,F1021="Mallas",E1021/800,F1021="Materia Prima",E1021*0)/24</f>
        <v>2.9562500000000002E-2</v>
      </c>
      <c r="I1021" s="2">
        <f t="shared" si="61"/>
        <v>40569.625</v>
      </c>
      <c r="J1021" s="3">
        <f t="shared" si="62"/>
        <v>40568.6545625</v>
      </c>
      <c r="K1021" t="b">
        <f t="shared" si="63"/>
        <v>1</v>
      </c>
      <c r="L1021" cm="1">
        <f t="array" ref="L1021">SUMPRODUCT((Tabla2[[#This Row],[P - Horas]]&lt;Tabla2[P - Horas])*1,(Tabla2[[#This Row],[Columna1]]=Tabla2[Columna1])*1)+1</f>
        <v>13</v>
      </c>
      <c r="N1021">
        <f>_xlfn.RANK.EQ(Tabla2[[#This Row],[Columna1]],Tabla2[Columna1],1)</f>
        <v>962</v>
      </c>
      <c r="O1021" s="3">
        <f>MAX(P1020,Tabla2[[#This Row],[Columna1]])</f>
        <v>40581.875394631403</v>
      </c>
      <c r="P1021" s="3">
        <f>O1021+Tabla2[[#This Row],[P - Horas]]</f>
        <v>40581.904957131403</v>
      </c>
    </row>
    <row r="1022" spans="1:16" x14ac:dyDescent="0.25">
      <c r="A1022">
        <v>1000017499</v>
      </c>
      <c r="B1022" s="2">
        <v>40568</v>
      </c>
      <c r="C1022" s="2">
        <f t="shared" si="60"/>
        <v>40568.625</v>
      </c>
      <c r="D1022">
        <v>1852.3</v>
      </c>
      <c r="E1022">
        <v>1852.3</v>
      </c>
      <c r="F1022" t="s">
        <v>5</v>
      </c>
      <c r="G1022" t="s">
        <v>13</v>
      </c>
      <c r="H1022" s="1" cm="1">
        <f t="array" ref="H1022">_xlfn.IFS(F1022="Figurado",E1022/2600,F1022="Mallas",E1022/800,F1022="Materia Prima",E1022*0)/24</f>
        <v>2.9684294871794872E-2</v>
      </c>
      <c r="I1022" s="2">
        <f t="shared" si="61"/>
        <v>40569.625</v>
      </c>
      <c r="J1022" s="3">
        <f t="shared" si="62"/>
        <v>40568.654684294874</v>
      </c>
      <c r="K1022" t="b">
        <f t="shared" si="63"/>
        <v>1</v>
      </c>
      <c r="L1022" cm="1">
        <f t="array" ref="L1022">SUMPRODUCT((Tabla2[[#This Row],[P - Horas]]&lt;Tabla2[P - Horas])*1,(Tabla2[[#This Row],[Columna1]]=Tabla2[Columna1])*1)+1</f>
        <v>12</v>
      </c>
      <c r="N1022">
        <f>_xlfn.RANK.EQ(Tabla2[[#This Row],[Columna1]],Tabla2[Columna1],1)</f>
        <v>962</v>
      </c>
      <c r="O1022" s="3">
        <f>MAX(P1021,Tabla2[[#This Row],[Columna1]])</f>
        <v>40581.904957131403</v>
      </c>
      <c r="P1022" s="3">
        <f>O1022+Tabla2[[#This Row],[P - Horas]]</f>
        <v>40581.934641426276</v>
      </c>
    </row>
    <row r="1023" spans="1:16" x14ac:dyDescent="0.25">
      <c r="A1023">
        <v>1000017502</v>
      </c>
      <c r="B1023" s="2">
        <v>40568</v>
      </c>
      <c r="C1023" s="2">
        <f t="shared" si="60"/>
        <v>40568.625</v>
      </c>
      <c r="D1023">
        <v>2010.1</v>
      </c>
      <c r="E1023">
        <v>2010.1</v>
      </c>
      <c r="F1023" t="s">
        <v>5</v>
      </c>
      <c r="G1023" t="s">
        <v>13</v>
      </c>
      <c r="H1023" s="1" cm="1">
        <f t="array" ref="H1023">_xlfn.IFS(F1023="Figurado",E1023/2600,F1023="Mallas",E1023/800,F1023="Materia Prima",E1023*0)/24</f>
        <v>3.2213141025641025E-2</v>
      </c>
      <c r="I1023" s="2">
        <f t="shared" si="61"/>
        <v>40569.625</v>
      </c>
      <c r="J1023" s="3">
        <f t="shared" si="62"/>
        <v>40568.657213141028</v>
      </c>
      <c r="K1023" t="b">
        <f t="shared" si="63"/>
        <v>1</v>
      </c>
      <c r="L1023" cm="1">
        <f t="array" ref="L1023">SUMPRODUCT((Tabla2[[#This Row],[P - Horas]]&lt;Tabla2[P - Horas])*1,(Tabla2[[#This Row],[Columna1]]=Tabla2[Columna1])*1)+1</f>
        <v>11</v>
      </c>
      <c r="N1023">
        <f>_xlfn.RANK.EQ(Tabla2[[#This Row],[Columna1]],Tabla2[Columna1],1)</f>
        <v>962</v>
      </c>
      <c r="O1023" s="3">
        <f>MAX(P1022,Tabla2[[#This Row],[Columna1]])</f>
        <v>40581.934641426276</v>
      </c>
      <c r="P1023" s="3">
        <f>O1023+Tabla2[[#This Row],[P - Horas]]</f>
        <v>40581.966854567305</v>
      </c>
    </row>
    <row r="1024" spans="1:16" x14ac:dyDescent="0.25">
      <c r="A1024">
        <v>1000017564</v>
      </c>
      <c r="B1024" s="2">
        <v>40568</v>
      </c>
      <c r="C1024" s="2">
        <f t="shared" si="60"/>
        <v>40568.625</v>
      </c>
      <c r="D1024">
        <v>2282.9</v>
      </c>
      <c r="E1024">
        <v>2282.9</v>
      </c>
      <c r="F1024" t="s">
        <v>5</v>
      </c>
      <c r="G1024" t="s">
        <v>6</v>
      </c>
      <c r="H1024" s="1" cm="1">
        <f t="array" ref="H1024">_xlfn.IFS(F1024="Figurado",E1024/2600,F1024="Mallas",E1024/800,F1024="Materia Prima",E1024*0)/24</f>
        <v>3.6584935897435895E-2</v>
      </c>
      <c r="I1024" s="2">
        <f t="shared" si="61"/>
        <v>40569.625</v>
      </c>
      <c r="J1024" s="3">
        <f t="shared" si="62"/>
        <v>40568.6615849359</v>
      </c>
      <c r="K1024" t="b">
        <f t="shared" si="63"/>
        <v>1</v>
      </c>
      <c r="L1024" cm="1">
        <f t="array" ref="L1024">SUMPRODUCT((Tabla2[[#This Row],[P - Horas]]&lt;Tabla2[P - Horas])*1,(Tabla2[[#This Row],[Columna1]]=Tabla2[Columna1])*1)+1</f>
        <v>10</v>
      </c>
      <c r="N1024">
        <f>_xlfn.RANK.EQ(Tabla2[[#This Row],[Columna1]],Tabla2[Columna1],1)</f>
        <v>962</v>
      </c>
      <c r="O1024" s="3">
        <f>MAX(P1023,Tabla2[[#This Row],[Columna1]])</f>
        <v>40581.966854567305</v>
      </c>
      <c r="P1024" s="3">
        <f>O1024+Tabla2[[#This Row],[P - Horas]]</f>
        <v>40582.003439503205</v>
      </c>
    </row>
    <row r="1025" spans="1:16" x14ac:dyDescent="0.25">
      <c r="A1025">
        <v>1000017510</v>
      </c>
      <c r="B1025" s="2">
        <v>40568</v>
      </c>
      <c r="C1025" s="2">
        <f t="shared" si="60"/>
        <v>40568.625</v>
      </c>
      <c r="D1025">
        <v>2584.4</v>
      </c>
      <c r="E1025">
        <v>2584.4</v>
      </c>
      <c r="F1025" t="s">
        <v>5</v>
      </c>
      <c r="G1025" t="s">
        <v>7</v>
      </c>
      <c r="H1025" s="1" cm="1">
        <f t="array" ref="H1025">_xlfn.IFS(F1025="Figurado",E1025/2600,F1025="Mallas",E1025/800,F1025="Materia Prima",E1025*0)/24</f>
        <v>4.1416666666666664E-2</v>
      </c>
      <c r="I1025" s="2">
        <f t="shared" si="61"/>
        <v>40569.625</v>
      </c>
      <c r="J1025" s="3">
        <f t="shared" si="62"/>
        <v>40568.666416666667</v>
      </c>
      <c r="K1025" t="b">
        <f t="shared" si="63"/>
        <v>1</v>
      </c>
      <c r="L1025" cm="1">
        <f t="array" ref="L1025">SUMPRODUCT((Tabla2[[#This Row],[P - Horas]]&lt;Tabla2[P - Horas])*1,(Tabla2[[#This Row],[Columna1]]=Tabla2[Columna1])*1)+1</f>
        <v>9</v>
      </c>
      <c r="N1025">
        <f>_xlfn.RANK.EQ(Tabla2[[#This Row],[Columna1]],Tabla2[Columna1],1)</f>
        <v>962</v>
      </c>
      <c r="O1025" s="3">
        <f>MAX(P1024,Tabla2[[#This Row],[Columna1]])</f>
        <v>40582.003439503205</v>
      </c>
      <c r="P1025" s="3">
        <f>O1025+Tabla2[[#This Row],[P - Horas]]</f>
        <v>40582.044856169872</v>
      </c>
    </row>
    <row r="1026" spans="1:16" x14ac:dyDescent="0.25">
      <c r="A1026">
        <v>1000017508</v>
      </c>
      <c r="B1026" s="2">
        <v>40568</v>
      </c>
      <c r="C1026" s="2">
        <f t="shared" ref="C1026:C1089" si="64">B1026+15/24</f>
        <v>40568.625</v>
      </c>
      <c r="D1026">
        <v>2604.1</v>
      </c>
      <c r="E1026">
        <v>2604.1</v>
      </c>
      <c r="F1026" t="s">
        <v>5</v>
      </c>
      <c r="G1026" t="s">
        <v>7</v>
      </c>
      <c r="H1026" s="1" cm="1">
        <f t="array" ref="H1026">_xlfn.IFS(F1026="Figurado",E1026/2600,F1026="Mallas",E1026/800,F1026="Materia Prima",E1026*0)/24</f>
        <v>4.1732371794871798E-2</v>
      </c>
      <c r="I1026" s="2">
        <f t="shared" ref="I1026:I1089" si="65">IF(OR(WEEKDAY(C1026)=1,WEEKDAY(C1026+1)=1),C1026+2,C1026+1)</f>
        <v>40569.625</v>
      </c>
      <c r="J1026" s="3">
        <f t="shared" ref="J1026:J1089" si="66">H1026+C1026</f>
        <v>40568.666732371792</v>
      </c>
      <c r="K1026" t="b">
        <f t="shared" ref="K1026:K1089" si="67">I1026&gt;=J1026</f>
        <v>1</v>
      </c>
      <c r="L1026" cm="1">
        <f t="array" ref="L1026">SUMPRODUCT((Tabla2[[#This Row],[P - Horas]]&lt;Tabla2[P - Horas])*1,(Tabla2[[#This Row],[Columna1]]=Tabla2[Columna1])*1)+1</f>
        <v>8</v>
      </c>
      <c r="N1026">
        <f>_xlfn.RANK.EQ(Tabla2[[#This Row],[Columna1]],Tabla2[Columna1],1)</f>
        <v>962</v>
      </c>
      <c r="O1026" s="3">
        <f>MAX(P1025,Tabla2[[#This Row],[Columna1]])</f>
        <v>40582.044856169872</v>
      </c>
      <c r="P1026" s="3">
        <f>O1026+Tabla2[[#This Row],[P - Horas]]</f>
        <v>40582.086588541664</v>
      </c>
    </row>
    <row r="1027" spans="1:16" x14ac:dyDescent="0.25">
      <c r="A1027">
        <v>1000017564</v>
      </c>
      <c r="B1027" s="2">
        <v>40568</v>
      </c>
      <c r="C1027" s="2">
        <f t="shared" si="64"/>
        <v>40568.625</v>
      </c>
      <c r="D1027">
        <v>2922.4</v>
      </c>
      <c r="E1027">
        <v>2922.4</v>
      </c>
      <c r="F1027" t="s">
        <v>5</v>
      </c>
      <c r="G1027" t="s">
        <v>13</v>
      </c>
      <c r="H1027" s="1" cm="1">
        <f t="array" ref="H1027">_xlfn.IFS(F1027="Figurado",E1027/2600,F1027="Mallas",E1027/800,F1027="Materia Prima",E1027*0)/24</f>
        <v>4.6833333333333338E-2</v>
      </c>
      <c r="I1027" s="2">
        <f t="shared" si="65"/>
        <v>40569.625</v>
      </c>
      <c r="J1027" s="3">
        <f t="shared" si="66"/>
        <v>40568.671833333334</v>
      </c>
      <c r="K1027" t="b">
        <f t="shared" si="67"/>
        <v>1</v>
      </c>
      <c r="L1027" cm="1">
        <f t="array" ref="L1027">SUMPRODUCT((Tabla2[[#This Row],[P - Horas]]&lt;Tabla2[P - Horas])*1,(Tabla2[[#This Row],[Columna1]]=Tabla2[Columna1])*1)+1</f>
        <v>7</v>
      </c>
      <c r="N1027">
        <f>_xlfn.RANK.EQ(Tabla2[[#This Row],[Columna1]],Tabla2[Columna1],1)</f>
        <v>962</v>
      </c>
      <c r="O1027" s="3">
        <f>MAX(P1026,Tabla2[[#This Row],[Columna1]])</f>
        <v>40582.086588541664</v>
      </c>
      <c r="P1027" s="3">
        <f>O1027+Tabla2[[#This Row],[P - Horas]]</f>
        <v>40582.133421874998</v>
      </c>
    </row>
    <row r="1028" spans="1:16" x14ac:dyDescent="0.25">
      <c r="A1028">
        <v>1000017510</v>
      </c>
      <c r="B1028" s="2">
        <v>40568</v>
      </c>
      <c r="C1028" s="2">
        <f t="shared" si="64"/>
        <v>40568.625</v>
      </c>
      <c r="D1028">
        <v>3172.7</v>
      </c>
      <c r="E1028">
        <v>3172.7</v>
      </c>
      <c r="F1028" t="s">
        <v>5</v>
      </c>
      <c r="G1028" t="s">
        <v>6</v>
      </c>
      <c r="H1028" s="1" cm="1">
        <f t="array" ref="H1028">_xlfn.IFS(F1028="Figurado",E1028/2600,F1028="Mallas",E1028/800,F1028="Materia Prima",E1028*0)/24</f>
        <v>5.084455128205128E-2</v>
      </c>
      <c r="I1028" s="2">
        <f t="shared" si="65"/>
        <v>40569.625</v>
      </c>
      <c r="J1028" s="3">
        <f t="shared" si="66"/>
        <v>40568.675844551282</v>
      </c>
      <c r="K1028" t="b">
        <f t="shared" si="67"/>
        <v>1</v>
      </c>
      <c r="L1028" cm="1">
        <f t="array" ref="L1028">SUMPRODUCT((Tabla2[[#This Row],[P - Horas]]&lt;Tabla2[P - Horas])*1,(Tabla2[[#This Row],[Columna1]]=Tabla2[Columna1])*1)+1</f>
        <v>6</v>
      </c>
      <c r="N1028">
        <f>_xlfn.RANK.EQ(Tabla2[[#This Row],[Columna1]],Tabla2[Columna1],1)</f>
        <v>962</v>
      </c>
      <c r="O1028" s="3">
        <f>MAX(P1027,Tabla2[[#This Row],[Columna1]])</f>
        <v>40582.133421874998</v>
      </c>
      <c r="P1028" s="3">
        <f>O1028+Tabla2[[#This Row],[P - Horas]]</f>
        <v>40582.18426642628</v>
      </c>
    </row>
    <row r="1029" spans="1:16" x14ac:dyDescent="0.25">
      <c r="A1029">
        <v>1000017564</v>
      </c>
      <c r="B1029" s="2">
        <v>40568</v>
      </c>
      <c r="C1029" s="2">
        <f t="shared" si="64"/>
        <v>40568.625</v>
      </c>
      <c r="D1029">
        <v>3572.4</v>
      </c>
      <c r="E1029">
        <v>3572.4</v>
      </c>
      <c r="F1029" t="s">
        <v>5</v>
      </c>
      <c r="G1029" t="s">
        <v>14</v>
      </c>
      <c r="H1029" s="1" cm="1">
        <f t="array" ref="H1029">_xlfn.IFS(F1029="Figurado",E1029/2600,F1029="Mallas",E1029/800,F1029="Materia Prima",E1029*0)/24</f>
        <v>5.7250000000000002E-2</v>
      </c>
      <c r="I1029" s="2">
        <f t="shared" si="65"/>
        <v>40569.625</v>
      </c>
      <c r="J1029" s="3">
        <f t="shared" si="66"/>
        <v>40568.682249999998</v>
      </c>
      <c r="K1029" t="b">
        <f t="shared" si="67"/>
        <v>1</v>
      </c>
      <c r="L1029" cm="1">
        <f t="array" ref="L1029">SUMPRODUCT((Tabla2[[#This Row],[P - Horas]]&lt;Tabla2[P - Horas])*1,(Tabla2[[#This Row],[Columna1]]=Tabla2[Columna1])*1)+1</f>
        <v>5</v>
      </c>
      <c r="N1029">
        <f>_xlfn.RANK.EQ(Tabla2[[#This Row],[Columna1]],Tabla2[Columna1],1)</f>
        <v>962</v>
      </c>
      <c r="O1029" s="3">
        <f>MAX(P1028,Tabla2[[#This Row],[Columna1]])</f>
        <v>40582.18426642628</v>
      </c>
      <c r="P1029" s="3">
        <f>O1029+Tabla2[[#This Row],[P - Horas]]</f>
        <v>40582.241516426278</v>
      </c>
    </row>
    <row r="1030" spans="1:16" x14ac:dyDescent="0.25">
      <c r="A1030">
        <v>1000017507</v>
      </c>
      <c r="B1030" s="2">
        <v>40568</v>
      </c>
      <c r="C1030" s="2">
        <f t="shared" si="64"/>
        <v>40568.625</v>
      </c>
      <c r="D1030">
        <v>7441.2</v>
      </c>
      <c r="E1030">
        <v>7441.2</v>
      </c>
      <c r="F1030" t="s">
        <v>5</v>
      </c>
      <c r="G1030" t="s">
        <v>13</v>
      </c>
      <c r="H1030" s="1" cm="1">
        <f t="array" ref="H1030">_xlfn.IFS(F1030="Figurado",E1030/2600,F1030="Mallas",E1030/800,F1030="Materia Prima",E1030*0)/24</f>
        <v>0.11925000000000001</v>
      </c>
      <c r="I1030" s="2">
        <f t="shared" si="65"/>
        <v>40569.625</v>
      </c>
      <c r="J1030" s="3">
        <f t="shared" si="66"/>
        <v>40568.744250000003</v>
      </c>
      <c r="K1030" t="b">
        <f t="shared" si="67"/>
        <v>1</v>
      </c>
      <c r="L1030" cm="1">
        <f t="array" ref="L1030">SUMPRODUCT((Tabla2[[#This Row],[P - Horas]]&lt;Tabla2[P - Horas])*1,(Tabla2[[#This Row],[Columna1]]=Tabla2[Columna1])*1)+1</f>
        <v>4</v>
      </c>
      <c r="N1030">
        <f>_xlfn.RANK.EQ(Tabla2[[#This Row],[Columna1]],Tabla2[Columna1],1)</f>
        <v>962</v>
      </c>
      <c r="O1030" s="3">
        <f>MAX(P1029,Tabla2[[#This Row],[Columna1]])</f>
        <v>40582.241516426278</v>
      </c>
      <c r="P1030" s="3">
        <f>O1030+Tabla2[[#This Row],[P - Horas]]</f>
        <v>40582.360766426282</v>
      </c>
    </row>
    <row r="1031" spans="1:16" x14ac:dyDescent="0.25">
      <c r="A1031">
        <v>1000017496</v>
      </c>
      <c r="B1031" s="2">
        <v>40568</v>
      </c>
      <c r="C1031" s="2">
        <f t="shared" si="64"/>
        <v>40568.625</v>
      </c>
      <c r="D1031">
        <v>8100</v>
      </c>
      <c r="E1031">
        <v>8100</v>
      </c>
      <c r="F1031" t="s">
        <v>5</v>
      </c>
      <c r="G1031" t="s">
        <v>7</v>
      </c>
      <c r="H1031" s="1" cm="1">
        <f t="array" ref="H1031">_xlfn.IFS(F1031="Figurado",E1031/2600,F1031="Mallas",E1031/800,F1031="Materia Prima",E1031*0)/24</f>
        <v>0.12980769230769232</v>
      </c>
      <c r="I1031" s="2">
        <f t="shared" si="65"/>
        <v>40569.625</v>
      </c>
      <c r="J1031" s="3">
        <f t="shared" si="66"/>
        <v>40568.754807692305</v>
      </c>
      <c r="K1031" t="b">
        <f t="shared" si="67"/>
        <v>1</v>
      </c>
      <c r="L1031" cm="1">
        <f t="array" ref="L1031">SUMPRODUCT((Tabla2[[#This Row],[P - Horas]]&lt;Tabla2[P - Horas])*1,(Tabla2[[#This Row],[Columna1]]=Tabla2[Columna1])*1)+1</f>
        <v>3</v>
      </c>
      <c r="N1031">
        <f>_xlfn.RANK.EQ(Tabla2[[#This Row],[Columna1]],Tabla2[Columna1],1)</f>
        <v>962</v>
      </c>
      <c r="O1031" s="3">
        <f>MAX(P1030,Tabla2[[#This Row],[Columna1]])</f>
        <v>40582.360766426282</v>
      </c>
      <c r="P1031" s="3">
        <f>O1031+Tabla2[[#This Row],[P - Horas]]</f>
        <v>40582.490574118587</v>
      </c>
    </row>
    <row r="1032" spans="1:16" x14ac:dyDescent="0.25">
      <c r="A1032">
        <v>1000017493</v>
      </c>
      <c r="B1032" s="2">
        <v>40568</v>
      </c>
      <c r="C1032" s="2">
        <f t="shared" si="64"/>
        <v>40568.625</v>
      </c>
      <c r="D1032">
        <v>46</v>
      </c>
      <c r="E1032">
        <v>3032.78</v>
      </c>
      <c r="F1032" t="s">
        <v>16</v>
      </c>
      <c r="G1032" t="s">
        <v>30</v>
      </c>
      <c r="H1032" s="1" cm="1">
        <f t="array" ref="H1032">_xlfn.IFS(F1032="Figurado",E1032/2600,F1032="Mallas",E1032/800,F1032="Materia Prima",E1032*0)/24</f>
        <v>0.15795729166666669</v>
      </c>
      <c r="I1032" s="2">
        <f t="shared" si="65"/>
        <v>40569.625</v>
      </c>
      <c r="J1032" s="3">
        <f t="shared" si="66"/>
        <v>40568.782957291667</v>
      </c>
      <c r="K1032" t="b">
        <f t="shared" si="67"/>
        <v>1</v>
      </c>
      <c r="L1032" cm="1">
        <f t="array" ref="L1032">SUMPRODUCT((Tabla2[[#This Row],[P - Horas]]&lt;Tabla2[P - Horas])*1,(Tabla2[[#This Row],[Columna1]]=Tabla2[Columna1])*1)+1</f>
        <v>2</v>
      </c>
      <c r="N1032">
        <f>_xlfn.RANK.EQ(Tabla2[[#This Row],[Columna1]],Tabla2[Columna1],1)</f>
        <v>962</v>
      </c>
      <c r="O1032" s="3">
        <f>MAX(P1031,Tabla2[[#This Row],[Columna1]])</f>
        <v>40582.490574118587</v>
      </c>
      <c r="P1032" s="3">
        <f>O1032+Tabla2[[#This Row],[P - Horas]]</f>
        <v>40582.648531410254</v>
      </c>
    </row>
    <row r="1033" spans="1:16" x14ac:dyDescent="0.25">
      <c r="A1033">
        <v>1000017492</v>
      </c>
      <c r="B1033" s="2">
        <v>40568</v>
      </c>
      <c r="C1033" s="2">
        <f t="shared" si="64"/>
        <v>40568.625</v>
      </c>
      <c r="D1033">
        <v>90</v>
      </c>
      <c r="E1033">
        <v>4446</v>
      </c>
      <c r="F1033" t="s">
        <v>16</v>
      </c>
      <c r="G1033" t="s">
        <v>32</v>
      </c>
      <c r="H1033" s="1" cm="1">
        <f t="array" ref="H1033">_xlfn.IFS(F1033="Figurado",E1033/2600,F1033="Mallas",E1033/800,F1033="Materia Prima",E1033*0)/24</f>
        <v>0.2315625</v>
      </c>
      <c r="I1033" s="2">
        <f t="shared" si="65"/>
        <v>40569.625</v>
      </c>
      <c r="J1033" s="3">
        <f t="shared" si="66"/>
        <v>40568.856562499997</v>
      </c>
      <c r="K1033" t="b">
        <f t="shared" si="67"/>
        <v>1</v>
      </c>
      <c r="L1033" cm="1">
        <f t="array" ref="L1033">SUMPRODUCT((Tabla2[[#This Row],[P - Horas]]&lt;Tabla2[P - Horas])*1,(Tabla2[[#This Row],[Columna1]]=Tabla2[Columna1])*1)+1</f>
        <v>1</v>
      </c>
      <c r="N1033">
        <f>_xlfn.RANK.EQ(Tabla2[[#This Row],[Columna1]],Tabla2[Columna1],1)</f>
        <v>962</v>
      </c>
      <c r="O1033" s="3">
        <f>MAX(P1032,Tabla2[[#This Row],[Columna1]])</f>
        <v>40582.648531410254</v>
      </c>
      <c r="P1033" s="3">
        <f>O1033+Tabla2[[#This Row],[P - Horas]]</f>
        <v>40582.880093910251</v>
      </c>
    </row>
    <row r="1034" spans="1:16" x14ac:dyDescent="0.25">
      <c r="A1034">
        <v>1000017525</v>
      </c>
      <c r="B1034" s="2">
        <v>40569</v>
      </c>
      <c r="C1034" s="2">
        <f t="shared" si="64"/>
        <v>40569.625</v>
      </c>
      <c r="D1034">
        <v>3024</v>
      </c>
      <c r="E1034">
        <v>3024</v>
      </c>
      <c r="F1034" t="s">
        <v>10</v>
      </c>
      <c r="G1034" t="s">
        <v>22</v>
      </c>
      <c r="H1034" s="1" cm="1">
        <f t="array" ref="H1034">_xlfn.IFS(F1034="Figurado",E1034/2600,F1034="Mallas",E1034/800,F1034="Materia Prima",E1034*0)/24</f>
        <v>0</v>
      </c>
      <c r="I1034" s="2">
        <f t="shared" si="65"/>
        <v>40570.625</v>
      </c>
      <c r="J1034" s="3">
        <f t="shared" si="66"/>
        <v>40569.625</v>
      </c>
      <c r="K1034" t="b">
        <f t="shared" si="67"/>
        <v>1</v>
      </c>
      <c r="L1034" cm="1">
        <f t="array" ref="L1034">SUMPRODUCT((Tabla2[[#This Row],[P - Horas]]&lt;Tabla2[P - Horas])*1,(Tabla2[[#This Row],[Columna1]]=Tabla2[Columna1])*1)+1</f>
        <v>69</v>
      </c>
      <c r="N1034">
        <f>_xlfn.RANK.EQ(Tabla2[[#This Row],[Columna1]],Tabla2[Columna1],1)</f>
        <v>1033</v>
      </c>
      <c r="O1034" s="3">
        <f>MAX(P1033,Tabla2[[#This Row],[Columna1]])</f>
        <v>40582.880093910251</v>
      </c>
      <c r="P1034" s="3">
        <f>O1034+Tabla2[[#This Row],[P - Horas]]</f>
        <v>40582.880093910251</v>
      </c>
    </row>
    <row r="1035" spans="1:16" x14ac:dyDescent="0.25">
      <c r="A1035">
        <v>1000017525</v>
      </c>
      <c r="B1035" s="2">
        <v>40569</v>
      </c>
      <c r="C1035" s="2">
        <f t="shared" si="64"/>
        <v>40569.625</v>
      </c>
      <c r="D1035">
        <v>4200</v>
      </c>
      <c r="E1035">
        <v>4200</v>
      </c>
      <c r="F1035" t="s">
        <v>10</v>
      </c>
      <c r="G1035" t="s">
        <v>15</v>
      </c>
      <c r="H1035" s="1" cm="1">
        <f t="array" ref="H1035">_xlfn.IFS(F1035="Figurado",E1035/2600,F1035="Mallas",E1035/800,F1035="Materia Prima",E1035*0)/24</f>
        <v>0</v>
      </c>
      <c r="I1035" s="2">
        <f t="shared" si="65"/>
        <v>40570.625</v>
      </c>
      <c r="J1035" s="3">
        <f t="shared" si="66"/>
        <v>40569.625</v>
      </c>
      <c r="K1035" t="b">
        <f t="shared" si="67"/>
        <v>1</v>
      </c>
      <c r="L1035" cm="1">
        <f t="array" ref="L1035">SUMPRODUCT((Tabla2[[#This Row],[P - Horas]]&lt;Tabla2[P - Horas])*1,(Tabla2[[#This Row],[Columna1]]=Tabla2[Columna1])*1)+1</f>
        <v>69</v>
      </c>
      <c r="N1035">
        <f>_xlfn.RANK.EQ(Tabla2[[#This Row],[Columna1]],Tabla2[Columna1],1)</f>
        <v>1033</v>
      </c>
      <c r="O1035" s="3">
        <f>MAX(P1034,Tabla2[[#This Row],[Columna1]])</f>
        <v>40582.880093910251</v>
      </c>
      <c r="P1035" s="3">
        <f>O1035+Tabla2[[#This Row],[P - Horas]]</f>
        <v>40582.880093910251</v>
      </c>
    </row>
    <row r="1036" spans="1:16" x14ac:dyDescent="0.25">
      <c r="A1036">
        <v>1000017527</v>
      </c>
      <c r="B1036" s="2">
        <v>40569</v>
      </c>
      <c r="C1036" s="2">
        <f t="shared" si="64"/>
        <v>40569.625</v>
      </c>
      <c r="D1036">
        <v>336</v>
      </c>
      <c r="E1036">
        <v>336</v>
      </c>
      <c r="F1036" t="s">
        <v>10</v>
      </c>
      <c r="G1036" t="s">
        <v>22</v>
      </c>
      <c r="H1036" s="1" cm="1">
        <f t="array" ref="H1036">_xlfn.IFS(F1036="Figurado",E1036/2600,F1036="Mallas",E1036/800,F1036="Materia Prima",E1036*0)/24</f>
        <v>0</v>
      </c>
      <c r="I1036" s="2">
        <f t="shared" si="65"/>
        <v>40570.625</v>
      </c>
      <c r="J1036" s="3">
        <f t="shared" si="66"/>
        <v>40569.625</v>
      </c>
      <c r="K1036" t="b">
        <f t="shared" si="67"/>
        <v>1</v>
      </c>
      <c r="L1036" cm="1">
        <f t="array" ref="L1036">SUMPRODUCT((Tabla2[[#This Row],[P - Horas]]&lt;Tabla2[P - Horas])*1,(Tabla2[[#This Row],[Columna1]]=Tabla2[Columna1])*1)+1</f>
        <v>69</v>
      </c>
      <c r="N1036">
        <f>_xlfn.RANK.EQ(Tabla2[[#This Row],[Columna1]],Tabla2[Columna1],1)</f>
        <v>1033</v>
      </c>
      <c r="O1036" s="3">
        <f>MAX(P1035,Tabla2[[#This Row],[Columna1]])</f>
        <v>40582.880093910251</v>
      </c>
      <c r="P1036" s="3">
        <f>O1036+Tabla2[[#This Row],[P - Horas]]</f>
        <v>40582.880093910251</v>
      </c>
    </row>
    <row r="1037" spans="1:16" x14ac:dyDescent="0.25">
      <c r="A1037">
        <v>1000017540</v>
      </c>
      <c r="B1037" s="2">
        <v>40569</v>
      </c>
      <c r="C1037" s="2">
        <f t="shared" si="64"/>
        <v>40569.625</v>
      </c>
      <c r="D1037">
        <v>134.4</v>
      </c>
      <c r="E1037">
        <v>134.4</v>
      </c>
      <c r="F1037" t="s">
        <v>10</v>
      </c>
      <c r="G1037" t="s">
        <v>22</v>
      </c>
      <c r="H1037" s="1" cm="1">
        <f t="array" ref="H1037">_xlfn.IFS(F1037="Figurado",E1037/2600,F1037="Mallas",E1037/800,F1037="Materia Prima",E1037*0)/24</f>
        <v>0</v>
      </c>
      <c r="I1037" s="2">
        <f t="shared" si="65"/>
        <v>40570.625</v>
      </c>
      <c r="J1037" s="3">
        <f t="shared" si="66"/>
        <v>40569.625</v>
      </c>
      <c r="K1037" t="b">
        <f t="shared" si="67"/>
        <v>1</v>
      </c>
      <c r="L1037" cm="1">
        <f t="array" ref="L1037">SUMPRODUCT((Tabla2[[#This Row],[P - Horas]]&lt;Tabla2[P - Horas])*1,(Tabla2[[#This Row],[Columna1]]=Tabla2[Columna1])*1)+1</f>
        <v>69</v>
      </c>
      <c r="N1037">
        <f>_xlfn.RANK.EQ(Tabla2[[#This Row],[Columna1]],Tabla2[Columna1],1)</f>
        <v>1033</v>
      </c>
      <c r="O1037" s="3">
        <f>MAX(P1036,Tabla2[[#This Row],[Columna1]])</f>
        <v>40582.880093910251</v>
      </c>
      <c r="P1037" s="3">
        <f>O1037+Tabla2[[#This Row],[P - Horas]]</f>
        <v>40582.880093910251</v>
      </c>
    </row>
    <row r="1038" spans="1:16" x14ac:dyDescent="0.25">
      <c r="A1038">
        <v>1000017549</v>
      </c>
      <c r="B1038" s="2">
        <v>40569</v>
      </c>
      <c r="C1038" s="2">
        <f t="shared" si="64"/>
        <v>40569.625</v>
      </c>
      <c r="D1038">
        <v>436.8</v>
      </c>
      <c r="E1038">
        <v>436.8</v>
      </c>
      <c r="F1038" t="s">
        <v>10</v>
      </c>
      <c r="G1038" t="s">
        <v>22</v>
      </c>
      <c r="H1038" s="1" cm="1">
        <f t="array" ref="H1038">_xlfn.IFS(F1038="Figurado",E1038/2600,F1038="Mallas",E1038/800,F1038="Materia Prima",E1038*0)/24</f>
        <v>0</v>
      </c>
      <c r="I1038" s="2">
        <f t="shared" si="65"/>
        <v>40570.625</v>
      </c>
      <c r="J1038" s="3">
        <f t="shared" si="66"/>
        <v>40569.625</v>
      </c>
      <c r="K1038" t="b">
        <f t="shared" si="67"/>
        <v>1</v>
      </c>
      <c r="L1038" cm="1">
        <f t="array" ref="L1038">SUMPRODUCT((Tabla2[[#This Row],[P - Horas]]&lt;Tabla2[P - Horas])*1,(Tabla2[[#This Row],[Columna1]]=Tabla2[Columna1])*1)+1</f>
        <v>69</v>
      </c>
      <c r="N1038">
        <f>_xlfn.RANK.EQ(Tabla2[[#This Row],[Columna1]],Tabla2[Columna1],1)</f>
        <v>1033</v>
      </c>
      <c r="O1038" s="3">
        <f>MAX(P1037,Tabla2[[#This Row],[Columna1]])</f>
        <v>40582.880093910251</v>
      </c>
      <c r="P1038" s="3">
        <f>O1038+Tabla2[[#This Row],[P - Horas]]</f>
        <v>40582.880093910251</v>
      </c>
    </row>
    <row r="1039" spans="1:16" x14ac:dyDescent="0.25">
      <c r="A1039">
        <v>1000017549</v>
      </c>
      <c r="B1039" s="2">
        <v>40569</v>
      </c>
      <c r="C1039" s="2">
        <f t="shared" si="64"/>
        <v>40569.625</v>
      </c>
      <c r="D1039">
        <v>149.80000000000001</v>
      </c>
      <c r="E1039">
        <v>149.80000000000001</v>
      </c>
      <c r="F1039" t="s">
        <v>10</v>
      </c>
      <c r="G1039" t="s">
        <v>27</v>
      </c>
      <c r="H1039" s="1" cm="1">
        <f t="array" ref="H1039">_xlfn.IFS(F1039="Figurado",E1039/2600,F1039="Mallas",E1039/800,F1039="Materia Prima",E1039*0)/24</f>
        <v>0</v>
      </c>
      <c r="I1039" s="2">
        <f t="shared" si="65"/>
        <v>40570.625</v>
      </c>
      <c r="J1039" s="3">
        <f t="shared" si="66"/>
        <v>40569.625</v>
      </c>
      <c r="K1039" t="b">
        <f t="shared" si="67"/>
        <v>1</v>
      </c>
      <c r="L1039" cm="1">
        <f t="array" ref="L1039">SUMPRODUCT((Tabla2[[#This Row],[P - Horas]]&lt;Tabla2[P - Horas])*1,(Tabla2[[#This Row],[Columna1]]=Tabla2[Columna1])*1)+1</f>
        <v>69</v>
      </c>
      <c r="N1039">
        <f>_xlfn.RANK.EQ(Tabla2[[#This Row],[Columna1]],Tabla2[Columna1],1)</f>
        <v>1033</v>
      </c>
      <c r="O1039" s="3">
        <f>MAX(P1038,Tabla2[[#This Row],[Columna1]])</f>
        <v>40582.880093910251</v>
      </c>
      <c r="P1039" s="3">
        <f>O1039+Tabla2[[#This Row],[P - Horas]]</f>
        <v>40582.880093910251</v>
      </c>
    </row>
    <row r="1040" spans="1:16" x14ac:dyDescent="0.25">
      <c r="A1040">
        <v>1000017556</v>
      </c>
      <c r="B1040" s="2">
        <v>40569</v>
      </c>
      <c r="C1040" s="2">
        <f t="shared" si="64"/>
        <v>40569.625</v>
      </c>
      <c r="D1040">
        <v>1536</v>
      </c>
      <c r="E1040">
        <v>1536</v>
      </c>
      <c r="F1040" t="s">
        <v>10</v>
      </c>
      <c r="G1040" t="s">
        <v>46</v>
      </c>
      <c r="H1040" s="1" cm="1">
        <f t="array" ref="H1040">_xlfn.IFS(F1040="Figurado",E1040/2600,F1040="Mallas",E1040/800,F1040="Materia Prima",E1040*0)/24</f>
        <v>0</v>
      </c>
      <c r="I1040" s="2">
        <f t="shared" si="65"/>
        <v>40570.625</v>
      </c>
      <c r="J1040" s="3">
        <f t="shared" si="66"/>
        <v>40569.625</v>
      </c>
      <c r="K1040" t="b">
        <f t="shared" si="67"/>
        <v>1</v>
      </c>
      <c r="L1040" cm="1">
        <f t="array" ref="L1040">SUMPRODUCT((Tabla2[[#This Row],[P - Horas]]&lt;Tabla2[P - Horas])*1,(Tabla2[[#This Row],[Columna1]]=Tabla2[Columna1])*1)+1</f>
        <v>69</v>
      </c>
      <c r="N1040">
        <f>_xlfn.RANK.EQ(Tabla2[[#This Row],[Columna1]],Tabla2[Columna1],1)</f>
        <v>1033</v>
      </c>
      <c r="O1040" s="3">
        <f>MAX(P1039,Tabla2[[#This Row],[Columna1]])</f>
        <v>40582.880093910251</v>
      </c>
      <c r="P1040" s="3">
        <f>O1040+Tabla2[[#This Row],[P - Horas]]</f>
        <v>40582.880093910251</v>
      </c>
    </row>
    <row r="1041" spans="1:16" x14ac:dyDescent="0.25">
      <c r="A1041">
        <v>1000017557</v>
      </c>
      <c r="B1041" s="2">
        <v>40569</v>
      </c>
      <c r="C1041" s="2">
        <f t="shared" si="64"/>
        <v>40569.625</v>
      </c>
      <c r="D1041">
        <v>675</v>
      </c>
      <c r="E1041">
        <v>675</v>
      </c>
      <c r="F1041" t="s">
        <v>10</v>
      </c>
      <c r="G1041" t="s">
        <v>11</v>
      </c>
      <c r="H1041" s="1" cm="1">
        <f t="array" ref="H1041">_xlfn.IFS(F1041="Figurado",E1041/2600,F1041="Mallas",E1041/800,F1041="Materia Prima",E1041*0)/24</f>
        <v>0</v>
      </c>
      <c r="I1041" s="2">
        <f t="shared" si="65"/>
        <v>40570.625</v>
      </c>
      <c r="J1041" s="3">
        <f t="shared" si="66"/>
        <v>40569.625</v>
      </c>
      <c r="K1041" t="b">
        <f t="shared" si="67"/>
        <v>1</v>
      </c>
      <c r="L1041" cm="1">
        <f t="array" ref="L1041">SUMPRODUCT((Tabla2[[#This Row],[P - Horas]]&lt;Tabla2[P - Horas])*1,(Tabla2[[#This Row],[Columna1]]=Tabla2[Columna1])*1)+1</f>
        <v>69</v>
      </c>
      <c r="N1041">
        <f>_xlfn.RANK.EQ(Tabla2[[#This Row],[Columna1]],Tabla2[Columna1],1)</f>
        <v>1033</v>
      </c>
      <c r="O1041" s="3">
        <f>MAX(P1040,Tabla2[[#This Row],[Columna1]])</f>
        <v>40582.880093910251</v>
      </c>
      <c r="P1041" s="3">
        <f>O1041+Tabla2[[#This Row],[P - Horas]]</f>
        <v>40582.880093910251</v>
      </c>
    </row>
    <row r="1042" spans="1:16" x14ac:dyDescent="0.25">
      <c r="A1042">
        <v>1000017546</v>
      </c>
      <c r="B1042" s="2">
        <v>40569</v>
      </c>
      <c r="C1042" s="2">
        <f t="shared" si="64"/>
        <v>40569.625</v>
      </c>
      <c r="D1042">
        <v>600</v>
      </c>
      <c r="E1042">
        <v>600</v>
      </c>
      <c r="F1042" t="s">
        <v>10</v>
      </c>
      <c r="G1042" t="s">
        <v>15</v>
      </c>
      <c r="H1042" s="1" cm="1">
        <f t="array" ref="H1042">_xlfn.IFS(F1042="Figurado",E1042/2600,F1042="Mallas",E1042/800,F1042="Materia Prima",E1042*0)/24</f>
        <v>0</v>
      </c>
      <c r="I1042" s="2">
        <f t="shared" si="65"/>
        <v>40570.625</v>
      </c>
      <c r="J1042" s="3">
        <f t="shared" si="66"/>
        <v>40569.625</v>
      </c>
      <c r="K1042" t="b">
        <f t="shared" si="67"/>
        <v>1</v>
      </c>
      <c r="L1042" cm="1">
        <f t="array" ref="L1042">SUMPRODUCT((Tabla2[[#This Row],[P - Horas]]&lt;Tabla2[P - Horas])*1,(Tabla2[[#This Row],[Columna1]]=Tabla2[Columna1])*1)+1</f>
        <v>69</v>
      </c>
      <c r="N1042">
        <f>_xlfn.RANK.EQ(Tabla2[[#This Row],[Columna1]],Tabla2[Columna1],1)</f>
        <v>1033</v>
      </c>
      <c r="O1042" s="3">
        <f>MAX(P1041,Tabla2[[#This Row],[Columna1]])</f>
        <v>40582.880093910251</v>
      </c>
      <c r="P1042" s="3">
        <f>O1042+Tabla2[[#This Row],[P - Horas]]</f>
        <v>40582.880093910251</v>
      </c>
    </row>
    <row r="1043" spans="1:16" x14ac:dyDescent="0.25">
      <c r="A1043">
        <v>1000017546</v>
      </c>
      <c r="B1043" s="2">
        <v>40569</v>
      </c>
      <c r="C1043" s="2">
        <f t="shared" si="64"/>
        <v>40569.625</v>
      </c>
      <c r="D1043">
        <v>936</v>
      </c>
      <c r="E1043">
        <v>936</v>
      </c>
      <c r="F1043" t="s">
        <v>10</v>
      </c>
      <c r="G1043" t="s">
        <v>27</v>
      </c>
      <c r="H1043" s="1" cm="1">
        <f t="array" ref="H1043">_xlfn.IFS(F1043="Figurado",E1043/2600,F1043="Mallas",E1043/800,F1043="Materia Prima",E1043*0)/24</f>
        <v>0</v>
      </c>
      <c r="I1043" s="2">
        <f t="shared" si="65"/>
        <v>40570.625</v>
      </c>
      <c r="J1043" s="3">
        <f t="shared" si="66"/>
        <v>40569.625</v>
      </c>
      <c r="K1043" t="b">
        <f t="shared" si="67"/>
        <v>1</v>
      </c>
      <c r="L1043" cm="1">
        <f t="array" ref="L1043">SUMPRODUCT((Tabla2[[#This Row],[P - Horas]]&lt;Tabla2[P - Horas])*1,(Tabla2[[#This Row],[Columna1]]=Tabla2[Columna1])*1)+1</f>
        <v>69</v>
      </c>
      <c r="N1043">
        <f>_xlfn.RANK.EQ(Tabla2[[#This Row],[Columna1]],Tabla2[Columna1],1)</f>
        <v>1033</v>
      </c>
      <c r="O1043" s="3">
        <f>MAX(P1042,Tabla2[[#This Row],[Columna1]])</f>
        <v>40582.880093910251</v>
      </c>
      <c r="P1043" s="3">
        <f>O1043+Tabla2[[#This Row],[P - Horas]]</f>
        <v>40582.880093910251</v>
      </c>
    </row>
    <row r="1044" spans="1:16" x14ac:dyDescent="0.25">
      <c r="A1044">
        <v>1000017547</v>
      </c>
      <c r="B1044" s="2">
        <v>40569</v>
      </c>
      <c r="C1044" s="2">
        <f t="shared" si="64"/>
        <v>40569.625</v>
      </c>
      <c r="D1044">
        <v>336</v>
      </c>
      <c r="E1044">
        <v>336</v>
      </c>
      <c r="F1044" t="s">
        <v>10</v>
      </c>
      <c r="G1044" t="s">
        <v>22</v>
      </c>
      <c r="H1044" s="1" cm="1">
        <f t="array" ref="H1044">_xlfn.IFS(F1044="Figurado",E1044/2600,F1044="Mallas",E1044/800,F1044="Materia Prima",E1044*0)/24</f>
        <v>0</v>
      </c>
      <c r="I1044" s="2">
        <f t="shared" si="65"/>
        <v>40570.625</v>
      </c>
      <c r="J1044" s="3">
        <f t="shared" si="66"/>
        <v>40569.625</v>
      </c>
      <c r="K1044" t="b">
        <f t="shared" si="67"/>
        <v>1</v>
      </c>
      <c r="L1044" cm="1">
        <f t="array" ref="L1044">SUMPRODUCT((Tabla2[[#This Row],[P - Horas]]&lt;Tabla2[P - Horas])*1,(Tabla2[[#This Row],[Columna1]]=Tabla2[Columna1])*1)+1</f>
        <v>69</v>
      </c>
      <c r="N1044">
        <f>_xlfn.RANK.EQ(Tabla2[[#This Row],[Columna1]],Tabla2[Columna1],1)</f>
        <v>1033</v>
      </c>
      <c r="O1044" s="3">
        <f>MAX(P1043,Tabla2[[#This Row],[Columna1]])</f>
        <v>40582.880093910251</v>
      </c>
      <c r="P1044" s="3">
        <f>O1044+Tabla2[[#This Row],[P - Horas]]</f>
        <v>40582.880093910251</v>
      </c>
    </row>
    <row r="1045" spans="1:16" x14ac:dyDescent="0.25">
      <c r="A1045">
        <v>1000017563</v>
      </c>
      <c r="B1045" s="2">
        <v>40569</v>
      </c>
      <c r="C1045" s="2">
        <f t="shared" si="64"/>
        <v>40569.625</v>
      </c>
      <c r="D1045">
        <v>1344</v>
      </c>
      <c r="E1045">
        <v>1344</v>
      </c>
      <c r="F1045" t="s">
        <v>10</v>
      </c>
      <c r="G1045" t="s">
        <v>22</v>
      </c>
      <c r="H1045" s="1" cm="1">
        <f t="array" ref="H1045">_xlfn.IFS(F1045="Figurado",E1045/2600,F1045="Mallas",E1045/800,F1045="Materia Prima",E1045*0)/24</f>
        <v>0</v>
      </c>
      <c r="I1045" s="2">
        <f t="shared" si="65"/>
        <v>40570.625</v>
      </c>
      <c r="J1045" s="3">
        <f t="shared" si="66"/>
        <v>40569.625</v>
      </c>
      <c r="K1045" t="b">
        <f t="shared" si="67"/>
        <v>1</v>
      </c>
      <c r="L1045" cm="1">
        <f t="array" ref="L1045">SUMPRODUCT((Tabla2[[#This Row],[P - Horas]]&lt;Tabla2[P - Horas])*1,(Tabla2[[#This Row],[Columna1]]=Tabla2[Columna1])*1)+1</f>
        <v>69</v>
      </c>
      <c r="N1045">
        <f>_xlfn.RANK.EQ(Tabla2[[#This Row],[Columna1]],Tabla2[Columna1],1)</f>
        <v>1033</v>
      </c>
      <c r="O1045" s="3">
        <f>MAX(P1044,Tabla2[[#This Row],[Columna1]])</f>
        <v>40582.880093910251</v>
      </c>
      <c r="P1045" s="3">
        <f>O1045+Tabla2[[#This Row],[P - Horas]]</f>
        <v>40582.880093910251</v>
      </c>
    </row>
    <row r="1046" spans="1:16" x14ac:dyDescent="0.25">
      <c r="A1046">
        <v>1000017551</v>
      </c>
      <c r="B1046" s="2">
        <v>40569</v>
      </c>
      <c r="C1046" s="2">
        <f t="shared" si="64"/>
        <v>40569.625</v>
      </c>
      <c r="D1046">
        <v>71.099999999999994</v>
      </c>
      <c r="E1046">
        <v>71.099999999999994</v>
      </c>
      <c r="F1046" t="s">
        <v>5</v>
      </c>
      <c r="G1046" t="s">
        <v>7</v>
      </c>
      <c r="H1046" s="1" cm="1">
        <f t="array" ref="H1046">_xlfn.IFS(F1046="Figurado",E1046/2600,F1046="Mallas",E1046/800,F1046="Materia Prima",E1046*0)/24</f>
        <v>1.1394230769230767E-3</v>
      </c>
      <c r="I1046" s="2">
        <f t="shared" si="65"/>
        <v>40570.625</v>
      </c>
      <c r="J1046" s="3">
        <f t="shared" si="66"/>
        <v>40569.626139423075</v>
      </c>
      <c r="K1046" t="b">
        <f t="shared" si="67"/>
        <v>1</v>
      </c>
      <c r="L1046" cm="1">
        <f t="array" ref="L1046">SUMPRODUCT((Tabla2[[#This Row],[P - Horas]]&lt;Tabla2[P - Horas])*1,(Tabla2[[#This Row],[Columna1]]=Tabla2[Columna1])*1)+1</f>
        <v>68</v>
      </c>
      <c r="N1046">
        <f>_xlfn.RANK.EQ(Tabla2[[#This Row],[Columna1]],Tabla2[Columna1],1)</f>
        <v>1033</v>
      </c>
      <c r="O1046" s="3">
        <f>MAX(P1045,Tabla2[[#This Row],[Columna1]])</f>
        <v>40582.880093910251</v>
      </c>
      <c r="P1046" s="3">
        <f>O1046+Tabla2[[#This Row],[P - Horas]]</f>
        <v>40582.881233333326</v>
      </c>
    </row>
    <row r="1047" spans="1:16" x14ac:dyDescent="0.25">
      <c r="A1047">
        <v>1000017551</v>
      </c>
      <c r="B1047" s="2">
        <v>40569</v>
      </c>
      <c r="C1047" s="2">
        <f t="shared" si="64"/>
        <v>40569.625</v>
      </c>
      <c r="D1047">
        <v>71.599999999999994</v>
      </c>
      <c r="E1047">
        <v>71.599999999999994</v>
      </c>
      <c r="F1047" t="s">
        <v>5</v>
      </c>
      <c r="G1047" t="s">
        <v>8</v>
      </c>
      <c r="H1047" s="1" cm="1">
        <f t="array" ref="H1047">_xlfn.IFS(F1047="Figurado",E1047/2600,F1047="Mallas",E1047/800,F1047="Materia Prima",E1047*0)/24</f>
        <v>1.1474358974358973E-3</v>
      </c>
      <c r="I1047" s="2">
        <f t="shared" si="65"/>
        <v>40570.625</v>
      </c>
      <c r="J1047" s="3">
        <f t="shared" si="66"/>
        <v>40569.626147435898</v>
      </c>
      <c r="K1047" t="b">
        <f t="shared" si="67"/>
        <v>1</v>
      </c>
      <c r="L1047" cm="1">
        <f t="array" ref="L1047">SUMPRODUCT((Tabla2[[#This Row],[P - Horas]]&lt;Tabla2[P - Horas])*1,(Tabla2[[#This Row],[Columna1]]=Tabla2[Columna1])*1)+1</f>
        <v>67</v>
      </c>
      <c r="N1047">
        <f>_xlfn.RANK.EQ(Tabla2[[#This Row],[Columna1]],Tabla2[Columna1],1)</f>
        <v>1033</v>
      </c>
      <c r="O1047" s="3">
        <f>MAX(P1046,Tabla2[[#This Row],[Columna1]])</f>
        <v>40582.881233333326</v>
      </c>
      <c r="P1047" s="3">
        <f>O1047+Tabla2[[#This Row],[P - Horas]]</f>
        <v>40582.882380769224</v>
      </c>
    </row>
    <row r="1048" spans="1:16" x14ac:dyDescent="0.25">
      <c r="A1048">
        <v>1000017540</v>
      </c>
      <c r="B1048" s="2">
        <v>40569</v>
      </c>
      <c r="C1048" s="2">
        <f t="shared" si="64"/>
        <v>40569.625</v>
      </c>
      <c r="D1048">
        <v>89.6</v>
      </c>
      <c r="E1048">
        <v>89.6</v>
      </c>
      <c r="F1048" t="s">
        <v>5</v>
      </c>
      <c r="G1048" t="s">
        <v>9</v>
      </c>
      <c r="H1048" s="1" cm="1">
        <f t="array" ref="H1048">_xlfn.IFS(F1048="Figurado",E1048/2600,F1048="Mallas",E1048/800,F1048="Materia Prima",E1048*0)/24</f>
        <v>1.4358974358974358E-3</v>
      </c>
      <c r="I1048" s="2">
        <f t="shared" si="65"/>
        <v>40570.625</v>
      </c>
      <c r="J1048" s="3">
        <f t="shared" si="66"/>
        <v>40569.626435897437</v>
      </c>
      <c r="K1048" t="b">
        <f t="shared" si="67"/>
        <v>1</v>
      </c>
      <c r="L1048" cm="1">
        <f t="array" ref="L1048">SUMPRODUCT((Tabla2[[#This Row],[P - Horas]]&lt;Tabla2[P - Horas])*1,(Tabla2[[#This Row],[Columna1]]=Tabla2[Columna1])*1)+1</f>
        <v>65</v>
      </c>
      <c r="N1048">
        <f>_xlfn.RANK.EQ(Tabla2[[#This Row],[Columna1]],Tabla2[Columna1],1)</f>
        <v>1033</v>
      </c>
      <c r="O1048" s="3">
        <f>MAX(P1047,Tabla2[[#This Row],[Columna1]])</f>
        <v>40582.882380769224</v>
      </c>
      <c r="P1048" s="3">
        <f>O1048+Tabla2[[#This Row],[P - Horas]]</f>
        <v>40582.883816666661</v>
      </c>
    </row>
    <row r="1049" spans="1:16" x14ac:dyDescent="0.25">
      <c r="A1049">
        <v>1000017551</v>
      </c>
      <c r="B1049" s="2">
        <v>40569</v>
      </c>
      <c r="C1049" s="2">
        <f t="shared" si="64"/>
        <v>40569.625</v>
      </c>
      <c r="D1049">
        <v>89.6</v>
      </c>
      <c r="E1049">
        <v>89.6</v>
      </c>
      <c r="F1049" t="s">
        <v>5</v>
      </c>
      <c r="G1049" t="s">
        <v>9</v>
      </c>
      <c r="H1049" s="1" cm="1">
        <f t="array" ref="H1049">_xlfn.IFS(F1049="Figurado",E1049/2600,F1049="Mallas",E1049/800,F1049="Materia Prima",E1049*0)/24</f>
        <v>1.4358974358974358E-3</v>
      </c>
      <c r="I1049" s="2">
        <f t="shared" si="65"/>
        <v>40570.625</v>
      </c>
      <c r="J1049" s="3">
        <f t="shared" si="66"/>
        <v>40569.626435897437</v>
      </c>
      <c r="K1049" t="b">
        <f t="shared" si="67"/>
        <v>1</v>
      </c>
      <c r="L1049" cm="1">
        <f t="array" ref="L1049">SUMPRODUCT((Tabla2[[#This Row],[P - Horas]]&lt;Tabla2[P - Horas])*1,(Tabla2[[#This Row],[Columna1]]=Tabla2[Columna1])*1)+1</f>
        <v>65</v>
      </c>
      <c r="N1049">
        <f>_xlfn.RANK.EQ(Tabla2[[#This Row],[Columna1]],Tabla2[Columna1],1)</f>
        <v>1033</v>
      </c>
      <c r="O1049" s="3">
        <f>MAX(P1048,Tabla2[[#This Row],[Columna1]])</f>
        <v>40582.883816666661</v>
      </c>
      <c r="P1049" s="3">
        <f>O1049+Tabla2[[#This Row],[P - Horas]]</f>
        <v>40582.885252564098</v>
      </c>
    </row>
    <row r="1050" spans="1:16" x14ac:dyDescent="0.25">
      <c r="A1050">
        <v>1000017543</v>
      </c>
      <c r="B1050" s="2">
        <v>40569</v>
      </c>
      <c r="C1050" s="2">
        <f t="shared" si="64"/>
        <v>40569.625</v>
      </c>
      <c r="D1050">
        <v>99.1</v>
      </c>
      <c r="E1050">
        <v>99.1</v>
      </c>
      <c r="F1050" t="s">
        <v>5</v>
      </c>
      <c r="G1050" t="s">
        <v>13</v>
      </c>
      <c r="H1050" s="1" cm="1">
        <f t="array" ref="H1050">_xlfn.IFS(F1050="Figurado",E1050/2600,F1050="Mallas",E1050/800,F1050="Materia Prima",E1050*0)/24</f>
        <v>1.5881410256410255E-3</v>
      </c>
      <c r="I1050" s="2">
        <f t="shared" si="65"/>
        <v>40570.625</v>
      </c>
      <c r="J1050" s="3">
        <f t="shared" si="66"/>
        <v>40569.626588141029</v>
      </c>
      <c r="K1050" t="b">
        <f t="shared" si="67"/>
        <v>1</v>
      </c>
      <c r="L1050" cm="1">
        <f t="array" ref="L1050">SUMPRODUCT((Tabla2[[#This Row],[P - Horas]]&lt;Tabla2[P - Horas])*1,(Tabla2[[#This Row],[Columna1]]=Tabla2[Columna1])*1)+1</f>
        <v>64</v>
      </c>
      <c r="N1050">
        <f>_xlfn.RANK.EQ(Tabla2[[#This Row],[Columna1]],Tabla2[Columna1],1)</f>
        <v>1033</v>
      </c>
      <c r="O1050" s="3">
        <f>MAX(P1049,Tabla2[[#This Row],[Columna1]])</f>
        <v>40582.885252564098</v>
      </c>
      <c r="P1050" s="3">
        <f>O1050+Tabla2[[#This Row],[P - Horas]]</f>
        <v>40582.886840705127</v>
      </c>
    </row>
    <row r="1051" spans="1:16" x14ac:dyDescent="0.25">
      <c r="A1051">
        <v>1000017542</v>
      </c>
      <c r="B1051" s="2">
        <v>40569</v>
      </c>
      <c r="C1051" s="2">
        <f t="shared" si="64"/>
        <v>40569.625</v>
      </c>
      <c r="D1051">
        <v>146</v>
      </c>
      <c r="E1051">
        <v>146</v>
      </c>
      <c r="F1051" t="s">
        <v>5</v>
      </c>
      <c r="G1051" t="s">
        <v>6</v>
      </c>
      <c r="H1051" s="1" cm="1">
        <f t="array" ref="H1051">_xlfn.IFS(F1051="Figurado",E1051/2600,F1051="Mallas",E1051/800,F1051="Materia Prima",E1051*0)/24</f>
        <v>2.3397435897435895E-3</v>
      </c>
      <c r="I1051" s="2">
        <f t="shared" si="65"/>
        <v>40570.625</v>
      </c>
      <c r="J1051" s="3">
        <f t="shared" si="66"/>
        <v>40569.627339743587</v>
      </c>
      <c r="K1051" t="b">
        <f t="shared" si="67"/>
        <v>1</v>
      </c>
      <c r="L1051" cm="1">
        <f t="array" ref="L1051">SUMPRODUCT((Tabla2[[#This Row],[P - Horas]]&lt;Tabla2[P - Horas])*1,(Tabla2[[#This Row],[Columna1]]=Tabla2[Columna1])*1)+1</f>
        <v>63</v>
      </c>
      <c r="N1051">
        <f>_xlfn.RANK.EQ(Tabla2[[#This Row],[Columna1]],Tabla2[Columna1],1)</f>
        <v>1033</v>
      </c>
      <c r="O1051" s="3">
        <f>MAX(P1050,Tabla2[[#This Row],[Columna1]])</f>
        <v>40582.886840705127</v>
      </c>
      <c r="P1051" s="3">
        <f>O1051+Tabla2[[#This Row],[P - Horas]]</f>
        <v>40582.889180448714</v>
      </c>
    </row>
    <row r="1052" spans="1:16" x14ac:dyDescent="0.25">
      <c r="A1052">
        <v>1000017532</v>
      </c>
      <c r="B1052" s="2">
        <v>40569</v>
      </c>
      <c r="C1052" s="2">
        <f t="shared" si="64"/>
        <v>40569.625</v>
      </c>
      <c r="D1052">
        <v>154.1</v>
      </c>
      <c r="E1052">
        <v>154.1</v>
      </c>
      <c r="F1052" t="s">
        <v>5</v>
      </c>
      <c r="G1052" t="s">
        <v>26</v>
      </c>
      <c r="H1052" s="1" cm="1">
        <f t="array" ref="H1052">_xlfn.IFS(F1052="Figurado",E1052/2600,F1052="Mallas",E1052/800,F1052="Materia Prima",E1052*0)/24</f>
        <v>2.469551282051282E-3</v>
      </c>
      <c r="I1052" s="2">
        <f t="shared" si="65"/>
        <v>40570.625</v>
      </c>
      <c r="J1052" s="3">
        <f t="shared" si="66"/>
        <v>40569.627469551284</v>
      </c>
      <c r="K1052" t="b">
        <f t="shared" si="67"/>
        <v>1</v>
      </c>
      <c r="L1052" cm="1">
        <f t="array" ref="L1052">SUMPRODUCT((Tabla2[[#This Row],[P - Horas]]&lt;Tabla2[P - Horas])*1,(Tabla2[[#This Row],[Columna1]]=Tabla2[Columna1])*1)+1</f>
        <v>62</v>
      </c>
      <c r="N1052">
        <f>_xlfn.RANK.EQ(Tabla2[[#This Row],[Columna1]],Tabla2[Columna1],1)</f>
        <v>1033</v>
      </c>
      <c r="O1052" s="3">
        <f>MAX(P1051,Tabla2[[#This Row],[Columna1]])</f>
        <v>40582.889180448714</v>
      </c>
      <c r="P1052" s="3">
        <f>O1052+Tabla2[[#This Row],[P - Horas]]</f>
        <v>40582.891649999998</v>
      </c>
    </row>
    <row r="1053" spans="1:16" x14ac:dyDescent="0.25">
      <c r="A1053">
        <v>1000017551</v>
      </c>
      <c r="B1053" s="2">
        <v>40569</v>
      </c>
      <c r="C1053" s="2">
        <f t="shared" si="64"/>
        <v>40569.625</v>
      </c>
      <c r="D1053">
        <v>188.6</v>
      </c>
      <c r="E1053">
        <v>188.6</v>
      </c>
      <c r="F1053" t="s">
        <v>5</v>
      </c>
      <c r="G1053" t="s">
        <v>14</v>
      </c>
      <c r="H1053" s="1" cm="1">
        <f t="array" ref="H1053">_xlfn.IFS(F1053="Figurado",E1053/2600,F1053="Mallas",E1053/800,F1053="Materia Prima",E1053*0)/24</f>
        <v>3.0224358974358973E-3</v>
      </c>
      <c r="I1053" s="2">
        <f t="shared" si="65"/>
        <v>40570.625</v>
      </c>
      <c r="J1053" s="3">
        <f t="shared" si="66"/>
        <v>40569.6280224359</v>
      </c>
      <c r="K1053" t="b">
        <f t="shared" si="67"/>
        <v>1</v>
      </c>
      <c r="L1053" cm="1">
        <f t="array" ref="L1053">SUMPRODUCT((Tabla2[[#This Row],[P - Horas]]&lt;Tabla2[P - Horas])*1,(Tabla2[[#This Row],[Columna1]]=Tabla2[Columna1])*1)+1</f>
        <v>61</v>
      </c>
      <c r="N1053">
        <f>_xlfn.RANK.EQ(Tabla2[[#This Row],[Columna1]],Tabla2[Columna1],1)</f>
        <v>1033</v>
      </c>
      <c r="O1053" s="3">
        <f>MAX(P1052,Tabla2[[#This Row],[Columna1]])</f>
        <v>40582.891649999998</v>
      </c>
      <c r="P1053" s="3">
        <f>O1053+Tabla2[[#This Row],[P - Horas]]</f>
        <v>40582.894672435898</v>
      </c>
    </row>
    <row r="1054" spans="1:16" x14ac:dyDescent="0.25">
      <c r="A1054">
        <v>1000017533</v>
      </c>
      <c r="B1054" s="2">
        <v>40569</v>
      </c>
      <c r="C1054" s="2">
        <f t="shared" si="64"/>
        <v>40569.625</v>
      </c>
      <c r="D1054">
        <v>201.6</v>
      </c>
      <c r="E1054">
        <v>201.6</v>
      </c>
      <c r="F1054" t="s">
        <v>5</v>
      </c>
      <c r="G1054" t="s">
        <v>13</v>
      </c>
      <c r="H1054" s="1" cm="1">
        <f t="array" ref="H1054">_xlfn.IFS(F1054="Figurado",E1054/2600,F1054="Mallas",E1054/800,F1054="Materia Prima",E1054*0)/24</f>
        <v>3.2307692307692311E-3</v>
      </c>
      <c r="I1054" s="2">
        <f t="shared" si="65"/>
        <v>40570.625</v>
      </c>
      <c r="J1054" s="3">
        <f t="shared" si="66"/>
        <v>40569.628230769231</v>
      </c>
      <c r="K1054" t="b">
        <f t="shared" si="67"/>
        <v>1</v>
      </c>
      <c r="L1054" cm="1">
        <f t="array" ref="L1054">SUMPRODUCT((Tabla2[[#This Row],[P - Horas]]&lt;Tabla2[P - Horas])*1,(Tabla2[[#This Row],[Columna1]]=Tabla2[Columna1])*1)+1</f>
        <v>60</v>
      </c>
      <c r="N1054">
        <f>_xlfn.RANK.EQ(Tabla2[[#This Row],[Columna1]],Tabla2[Columna1],1)</f>
        <v>1033</v>
      </c>
      <c r="O1054" s="3">
        <f>MAX(P1053,Tabla2[[#This Row],[Columna1]])</f>
        <v>40582.894672435898</v>
      </c>
      <c r="P1054" s="3">
        <f>O1054+Tabla2[[#This Row],[P - Horas]]</f>
        <v>40582.897903205128</v>
      </c>
    </row>
    <row r="1055" spans="1:16" x14ac:dyDescent="0.25">
      <c r="A1055">
        <v>1000017569</v>
      </c>
      <c r="B1055" s="2">
        <v>40569</v>
      </c>
      <c r="C1055" s="2">
        <f t="shared" si="64"/>
        <v>40569.625</v>
      </c>
      <c r="D1055">
        <v>5</v>
      </c>
      <c r="E1055">
        <v>70.55</v>
      </c>
      <c r="F1055" t="s">
        <v>16</v>
      </c>
      <c r="G1055" t="s">
        <v>29</v>
      </c>
      <c r="H1055" s="1" cm="1">
        <f t="array" ref="H1055">_xlfn.IFS(F1055="Figurado",E1055/2600,F1055="Mallas",E1055/800,F1055="Materia Prima",E1055*0)/24</f>
        <v>3.6744791666666666E-3</v>
      </c>
      <c r="I1055" s="2">
        <f t="shared" si="65"/>
        <v>40570.625</v>
      </c>
      <c r="J1055" s="3">
        <f t="shared" si="66"/>
        <v>40569.628674479165</v>
      </c>
      <c r="K1055" t="b">
        <f t="shared" si="67"/>
        <v>1</v>
      </c>
      <c r="L1055" cm="1">
        <f t="array" ref="L1055">SUMPRODUCT((Tabla2[[#This Row],[P - Horas]]&lt;Tabla2[P - Horas])*1,(Tabla2[[#This Row],[Columna1]]=Tabla2[Columna1])*1)+1</f>
        <v>59</v>
      </c>
      <c r="N1055">
        <f>_xlfn.RANK.EQ(Tabla2[[#This Row],[Columna1]],Tabla2[Columna1],1)</f>
        <v>1033</v>
      </c>
      <c r="O1055" s="3">
        <f>MAX(P1054,Tabla2[[#This Row],[Columna1]])</f>
        <v>40582.897903205128</v>
      </c>
      <c r="P1055" s="3">
        <f>O1055+Tabla2[[#This Row],[P - Horas]]</f>
        <v>40582.901577684293</v>
      </c>
    </row>
    <row r="1056" spans="1:16" x14ac:dyDescent="0.25">
      <c r="A1056">
        <v>1000017526</v>
      </c>
      <c r="B1056" s="2">
        <v>40569</v>
      </c>
      <c r="C1056" s="2">
        <f t="shared" si="64"/>
        <v>40569.625</v>
      </c>
      <c r="D1056">
        <v>255.6</v>
      </c>
      <c r="E1056">
        <v>255.6</v>
      </c>
      <c r="F1056" t="s">
        <v>5</v>
      </c>
      <c r="G1056" t="s">
        <v>7</v>
      </c>
      <c r="H1056" s="1" cm="1">
        <f t="array" ref="H1056">_xlfn.IFS(F1056="Figurado",E1056/2600,F1056="Mallas",E1056/800,F1056="Materia Prima",E1056*0)/24</f>
        <v>4.0961538461538457E-3</v>
      </c>
      <c r="I1056" s="2">
        <f t="shared" si="65"/>
        <v>40570.625</v>
      </c>
      <c r="J1056" s="3">
        <f t="shared" si="66"/>
        <v>40569.629096153847</v>
      </c>
      <c r="K1056" t="b">
        <f t="shared" si="67"/>
        <v>1</v>
      </c>
      <c r="L1056" cm="1">
        <f t="array" ref="L1056">SUMPRODUCT((Tabla2[[#This Row],[P - Horas]]&lt;Tabla2[P - Horas])*1,(Tabla2[[#This Row],[Columna1]]=Tabla2[Columna1])*1)+1</f>
        <v>58</v>
      </c>
      <c r="N1056">
        <f>_xlfn.RANK.EQ(Tabla2[[#This Row],[Columna1]],Tabla2[Columna1],1)</f>
        <v>1033</v>
      </c>
      <c r="O1056" s="3">
        <f>MAX(P1055,Tabla2[[#This Row],[Columna1]])</f>
        <v>40582.901577684293</v>
      </c>
      <c r="P1056" s="3">
        <f>O1056+Tabla2[[#This Row],[P - Horas]]</f>
        <v>40582.905673838141</v>
      </c>
    </row>
    <row r="1057" spans="1:16" x14ac:dyDescent="0.25">
      <c r="A1057">
        <v>1000017534</v>
      </c>
      <c r="B1057" s="2">
        <v>40569</v>
      </c>
      <c r="C1057" s="2">
        <f t="shared" si="64"/>
        <v>40569.625</v>
      </c>
      <c r="D1057">
        <v>258.8</v>
      </c>
      <c r="E1057">
        <v>258.8</v>
      </c>
      <c r="F1057" t="s">
        <v>5</v>
      </c>
      <c r="G1057" t="s">
        <v>7</v>
      </c>
      <c r="H1057" s="1" cm="1">
        <f t="array" ref="H1057">_xlfn.IFS(F1057="Figurado",E1057/2600,F1057="Mallas",E1057/800,F1057="Materia Prima",E1057*0)/24</f>
        <v>4.1474358974358978E-3</v>
      </c>
      <c r="I1057" s="2">
        <f t="shared" si="65"/>
        <v>40570.625</v>
      </c>
      <c r="J1057" s="3">
        <f t="shared" si="66"/>
        <v>40569.629147435895</v>
      </c>
      <c r="K1057" t="b">
        <f t="shared" si="67"/>
        <v>1</v>
      </c>
      <c r="L1057" cm="1">
        <f t="array" ref="L1057">SUMPRODUCT((Tabla2[[#This Row],[P - Horas]]&lt;Tabla2[P - Horas])*1,(Tabla2[[#This Row],[Columna1]]=Tabla2[Columna1])*1)+1</f>
        <v>57</v>
      </c>
      <c r="N1057">
        <f>_xlfn.RANK.EQ(Tabla2[[#This Row],[Columna1]],Tabla2[Columna1],1)</f>
        <v>1033</v>
      </c>
      <c r="O1057" s="3">
        <f>MAX(P1056,Tabla2[[#This Row],[Columna1]])</f>
        <v>40582.905673838141</v>
      </c>
      <c r="P1057" s="3">
        <f>O1057+Tabla2[[#This Row],[P - Horas]]</f>
        <v>40582.909821274035</v>
      </c>
    </row>
    <row r="1058" spans="1:16" x14ac:dyDescent="0.25">
      <c r="A1058">
        <v>1000017542</v>
      </c>
      <c r="B1058" s="2">
        <v>40569</v>
      </c>
      <c r="C1058" s="2">
        <f t="shared" si="64"/>
        <v>40569.625</v>
      </c>
      <c r="D1058">
        <v>268.8</v>
      </c>
      <c r="E1058">
        <v>268.8</v>
      </c>
      <c r="F1058" t="s">
        <v>5</v>
      </c>
      <c r="G1058" t="s">
        <v>9</v>
      </c>
      <c r="H1058" s="1" cm="1">
        <f t="array" ref="H1058">_xlfn.IFS(F1058="Figurado",E1058/2600,F1058="Mallas",E1058/800,F1058="Materia Prima",E1058*0)/24</f>
        <v>4.3076923076923084E-3</v>
      </c>
      <c r="I1058" s="2">
        <f t="shared" si="65"/>
        <v>40570.625</v>
      </c>
      <c r="J1058" s="3">
        <f t="shared" si="66"/>
        <v>40569.62930769231</v>
      </c>
      <c r="K1058" t="b">
        <f t="shared" si="67"/>
        <v>1</v>
      </c>
      <c r="L1058" cm="1">
        <f t="array" ref="L1058">SUMPRODUCT((Tabla2[[#This Row],[P - Horas]]&lt;Tabla2[P - Horas])*1,(Tabla2[[#This Row],[Columna1]]=Tabla2[Columna1])*1)+1</f>
        <v>56</v>
      </c>
      <c r="N1058">
        <f>_xlfn.RANK.EQ(Tabla2[[#This Row],[Columna1]],Tabla2[Columna1],1)</f>
        <v>1033</v>
      </c>
      <c r="O1058" s="3">
        <f>MAX(P1057,Tabla2[[#This Row],[Columna1]])</f>
        <v>40582.909821274035</v>
      </c>
      <c r="P1058" s="3">
        <f>O1058+Tabla2[[#This Row],[P - Horas]]</f>
        <v>40582.914128966346</v>
      </c>
    </row>
    <row r="1059" spans="1:16" x14ac:dyDescent="0.25">
      <c r="A1059">
        <v>1000017538</v>
      </c>
      <c r="B1059" s="2">
        <v>40569</v>
      </c>
      <c r="C1059" s="2">
        <f t="shared" si="64"/>
        <v>40569.625</v>
      </c>
      <c r="D1059">
        <v>286.39999999999998</v>
      </c>
      <c r="E1059">
        <v>286.39999999999998</v>
      </c>
      <c r="F1059" t="s">
        <v>5</v>
      </c>
      <c r="G1059" t="s">
        <v>13</v>
      </c>
      <c r="H1059" s="1" cm="1">
        <f t="array" ref="H1059">_xlfn.IFS(F1059="Figurado",E1059/2600,F1059="Mallas",E1059/800,F1059="Materia Prima",E1059*0)/24</f>
        <v>4.5897435897435893E-3</v>
      </c>
      <c r="I1059" s="2">
        <f t="shared" si="65"/>
        <v>40570.625</v>
      </c>
      <c r="J1059" s="3">
        <f t="shared" si="66"/>
        <v>40569.629589743592</v>
      </c>
      <c r="K1059" t="b">
        <f t="shared" si="67"/>
        <v>1</v>
      </c>
      <c r="L1059" cm="1">
        <f t="array" ref="L1059">SUMPRODUCT((Tabla2[[#This Row],[P - Horas]]&lt;Tabla2[P - Horas])*1,(Tabla2[[#This Row],[Columna1]]=Tabla2[Columna1])*1)+1</f>
        <v>55</v>
      </c>
      <c r="N1059">
        <f>_xlfn.RANK.EQ(Tabla2[[#This Row],[Columna1]],Tabla2[Columna1],1)</f>
        <v>1033</v>
      </c>
      <c r="O1059" s="3">
        <f>MAX(P1058,Tabla2[[#This Row],[Columna1]])</f>
        <v>40582.914128966346</v>
      </c>
      <c r="P1059" s="3">
        <f>O1059+Tabla2[[#This Row],[P - Horas]]</f>
        <v>40582.918718709938</v>
      </c>
    </row>
    <row r="1060" spans="1:16" x14ac:dyDescent="0.25">
      <c r="A1060">
        <v>1000017533</v>
      </c>
      <c r="B1060" s="2">
        <v>40569</v>
      </c>
      <c r="C1060" s="2">
        <f t="shared" si="64"/>
        <v>40569.625</v>
      </c>
      <c r="D1060">
        <v>294.2</v>
      </c>
      <c r="E1060">
        <v>294.2</v>
      </c>
      <c r="F1060" t="s">
        <v>5</v>
      </c>
      <c r="G1060" t="s">
        <v>14</v>
      </c>
      <c r="H1060" s="1" cm="1">
        <f t="array" ref="H1060">_xlfn.IFS(F1060="Figurado",E1060/2600,F1060="Mallas",E1060/800,F1060="Materia Prima",E1060*0)/24</f>
        <v>4.7147435897435894E-3</v>
      </c>
      <c r="I1060" s="2">
        <f t="shared" si="65"/>
        <v>40570.625</v>
      </c>
      <c r="J1060" s="3">
        <f t="shared" si="66"/>
        <v>40569.629714743591</v>
      </c>
      <c r="K1060" t="b">
        <f t="shared" si="67"/>
        <v>1</v>
      </c>
      <c r="L1060" cm="1">
        <f t="array" ref="L1060">SUMPRODUCT((Tabla2[[#This Row],[P - Horas]]&lt;Tabla2[P - Horas])*1,(Tabla2[[#This Row],[Columna1]]=Tabla2[Columna1])*1)+1</f>
        <v>54</v>
      </c>
      <c r="N1060">
        <f>_xlfn.RANK.EQ(Tabla2[[#This Row],[Columna1]],Tabla2[Columna1],1)</f>
        <v>1033</v>
      </c>
      <c r="O1060" s="3">
        <f>MAX(P1059,Tabla2[[#This Row],[Columna1]])</f>
        <v>40582.918718709938</v>
      </c>
      <c r="P1060" s="3">
        <f>O1060+Tabla2[[#This Row],[P - Horas]]</f>
        <v>40582.923433453529</v>
      </c>
    </row>
    <row r="1061" spans="1:16" x14ac:dyDescent="0.25">
      <c r="A1061">
        <v>1000017569</v>
      </c>
      <c r="B1061" s="2">
        <v>40569</v>
      </c>
      <c r="C1061" s="2">
        <f t="shared" si="64"/>
        <v>40569.625</v>
      </c>
      <c r="D1061">
        <v>5</v>
      </c>
      <c r="E1061">
        <v>97.15</v>
      </c>
      <c r="F1061" t="s">
        <v>16</v>
      </c>
      <c r="G1061" t="s">
        <v>66</v>
      </c>
      <c r="H1061" s="1" cm="1">
        <f t="array" ref="H1061">_xlfn.IFS(F1061="Figurado",E1061/2600,F1061="Mallas",E1061/800,F1061="Materia Prima",E1061*0)/24</f>
        <v>5.0598958333333338E-3</v>
      </c>
      <c r="I1061" s="2">
        <f t="shared" si="65"/>
        <v>40570.625</v>
      </c>
      <c r="J1061" s="3">
        <f t="shared" si="66"/>
        <v>40569.630059895833</v>
      </c>
      <c r="K1061" t="b">
        <f t="shared" si="67"/>
        <v>1</v>
      </c>
      <c r="L1061" cm="1">
        <f t="array" ref="L1061">SUMPRODUCT((Tabla2[[#This Row],[P - Horas]]&lt;Tabla2[P - Horas])*1,(Tabla2[[#This Row],[Columna1]]=Tabla2[Columna1])*1)+1</f>
        <v>53</v>
      </c>
      <c r="N1061">
        <f>_xlfn.RANK.EQ(Tabla2[[#This Row],[Columna1]],Tabla2[Columna1],1)</f>
        <v>1033</v>
      </c>
      <c r="O1061" s="3">
        <f>MAX(P1060,Tabla2[[#This Row],[Columna1]])</f>
        <v>40582.923433453529</v>
      </c>
      <c r="P1061" s="3">
        <f>O1061+Tabla2[[#This Row],[P - Horas]]</f>
        <v>40582.928493349362</v>
      </c>
    </row>
    <row r="1062" spans="1:16" x14ac:dyDescent="0.25">
      <c r="A1062">
        <v>1000017543</v>
      </c>
      <c r="B1062" s="2">
        <v>40569</v>
      </c>
      <c r="C1062" s="2">
        <f t="shared" si="64"/>
        <v>40569.625</v>
      </c>
      <c r="D1062">
        <v>342.9</v>
      </c>
      <c r="E1062">
        <v>342.9</v>
      </c>
      <c r="F1062" t="s">
        <v>5</v>
      </c>
      <c r="G1062" t="s">
        <v>7</v>
      </c>
      <c r="H1062" s="1" cm="1">
        <f t="array" ref="H1062">_xlfn.IFS(F1062="Figurado",E1062/2600,F1062="Mallas",E1062/800,F1062="Materia Prima",E1062*0)/24</f>
        <v>5.4951923076923077E-3</v>
      </c>
      <c r="I1062" s="2">
        <f t="shared" si="65"/>
        <v>40570.625</v>
      </c>
      <c r="J1062" s="3">
        <f t="shared" si="66"/>
        <v>40569.630495192308</v>
      </c>
      <c r="K1062" t="b">
        <f t="shared" si="67"/>
        <v>1</v>
      </c>
      <c r="L1062" cm="1">
        <f t="array" ref="L1062">SUMPRODUCT((Tabla2[[#This Row],[P - Horas]]&lt;Tabla2[P - Horas])*1,(Tabla2[[#This Row],[Columna1]]=Tabla2[Columna1])*1)+1</f>
        <v>52</v>
      </c>
      <c r="N1062">
        <f>_xlfn.RANK.EQ(Tabla2[[#This Row],[Columna1]],Tabla2[Columna1],1)</f>
        <v>1033</v>
      </c>
      <c r="O1062" s="3">
        <f>MAX(P1061,Tabla2[[#This Row],[Columna1]])</f>
        <v>40582.928493349362</v>
      </c>
      <c r="P1062" s="3">
        <f>O1062+Tabla2[[#This Row],[P - Horas]]</f>
        <v>40582.93398854167</v>
      </c>
    </row>
    <row r="1063" spans="1:16" x14ac:dyDescent="0.25">
      <c r="A1063">
        <v>1000017545</v>
      </c>
      <c r="B1063" s="2">
        <v>40569</v>
      </c>
      <c r="C1063" s="2">
        <f t="shared" si="64"/>
        <v>40569.625</v>
      </c>
      <c r="D1063">
        <v>353.5</v>
      </c>
      <c r="E1063">
        <v>353.5</v>
      </c>
      <c r="F1063" t="s">
        <v>5</v>
      </c>
      <c r="G1063" t="s">
        <v>7</v>
      </c>
      <c r="H1063" s="1" cm="1">
        <f t="array" ref="H1063">_xlfn.IFS(F1063="Figurado",E1063/2600,F1063="Mallas",E1063/800,F1063="Materia Prima",E1063*0)/24</f>
        <v>5.6650641025641031E-3</v>
      </c>
      <c r="I1063" s="2">
        <f t="shared" si="65"/>
        <v>40570.625</v>
      </c>
      <c r="J1063" s="3">
        <f t="shared" si="66"/>
        <v>40569.630665064105</v>
      </c>
      <c r="K1063" t="b">
        <f t="shared" si="67"/>
        <v>1</v>
      </c>
      <c r="L1063" cm="1">
        <f t="array" ref="L1063">SUMPRODUCT((Tabla2[[#This Row],[P - Horas]]&lt;Tabla2[P - Horas])*1,(Tabla2[[#This Row],[Columna1]]=Tabla2[Columna1])*1)+1</f>
        <v>51</v>
      </c>
      <c r="N1063">
        <f>_xlfn.RANK.EQ(Tabla2[[#This Row],[Columna1]],Tabla2[Columna1],1)</f>
        <v>1033</v>
      </c>
      <c r="O1063" s="3">
        <f>MAX(P1062,Tabla2[[#This Row],[Columna1]])</f>
        <v>40582.93398854167</v>
      </c>
      <c r="P1063" s="3">
        <f>O1063+Tabla2[[#This Row],[P - Horas]]</f>
        <v>40582.939653605776</v>
      </c>
    </row>
    <row r="1064" spans="1:16" x14ac:dyDescent="0.25">
      <c r="A1064">
        <v>1000017542</v>
      </c>
      <c r="B1064" s="2">
        <v>40569</v>
      </c>
      <c r="C1064" s="2">
        <f t="shared" si="64"/>
        <v>40569.625</v>
      </c>
      <c r="D1064">
        <v>359</v>
      </c>
      <c r="E1064">
        <v>359</v>
      </c>
      <c r="F1064" t="s">
        <v>5</v>
      </c>
      <c r="G1064" t="s">
        <v>13</v>
      </c>
      <c r="H1064" s="1" cm="1">
        <f t="array" ref="H1064">_xlfn.IFS(F1064="Figurado",E1064/2600,F1064="Mallas",E1064/800,F1064="Materia Prima",E1064*0)/24</f>
        <v>5.7532051282051279E-3</v>
      </c>
      <c r="I1064" s="2">
        <f t="shared" si="65"/>
        <v>40570.625</v>
      </c>
      <c r="J1064" s="3">
        <f t="shared" si="66"/>
        <v>40569.630753205129</v>
      </c>
      <c r="K1064" t="b">
        <f t="shared" si="67"/>
        <v>1</v>
      </c>
      <c r="L1064" cm="1">
        <f t="array" ref="L1064">SUMPRODUCT((Tabla2[[#This Row],[P - Horas]]&lt;Tabla2[P - Horas])*1,(Tabla2[[#This Row],[Columna1]]=Tabla2[Columna1])*1)+1</f>
        <v>50</v>
      </c>
      <c r="N1064">
        <f>_xlfn.RANK.EQ(Tabla2[[#This Row],[Columna1]],Tabla2[Columna1],1)</f>
        <v>1033</v>
      </c>
      <c r="O1064" s="3">
        <f>MAX(P1063,Tabla2[[#This Row],[Columna1]])</f>
        <v>40582.939653605776</v>
      </c>
      <c r="P1064" s="3">
        <f>O1064+Tabla2[[#This Row],[P - Horas]]</f>
        <v>40582.945406810904</v>
      </c>
    </row>
    <row r="1065" spans="1:16" x14ac:dyDescent="0.25">
      <c r="A1065">
        <v>1000017551</v>
      </c>
      <c r="B1065" s="2">
        <v>40569</v>
      </c>
      <c r="C1065" s="2">
        <f t="shared" si="64"/>
        <v>40569.625</v>
      </c>
      <c r="D1065">
        <v>372.7</v>
      </c>
      <c r="E1065">
        <v>372.7</v>
      </c>
      <c r="F1065" t="s">
        <v>5</v>
      </c>
      <c r="G1065" t="s">
        <v>6</v>
      </c>
      <c r="H1065" s="1" cm="1">
        <f t="array" ref="H1065">_xlfn.IFS(F1065="Figurado",E1065/2600,F1065="Mallas",E1065/800,F1065="Materia Prima",E1065*0)/24</f>
        <v>5.9727564102564105E-3</v>
      </c>
      <c r="I1065" s="2">
        <f t="shared" si="65"/>
        <v>40570.625</v>
      </c>
      <c r="J1065" s="3">
        <f t="shared" si="66"/>
        <v>40569.630972756408</v>
      </c>
      <c r="K1065" t="b">
        <f t="shared" si="67"/>
        <v>1</v>
      </c>
      <c r="L1065" cm="1">
        <f t="array" ref="L1065">SUMPRODUCT((Tabla2[[#This Row],[P - Horas]]&lt;Tabla2[P - Horas])*1,(Tabla2[[#This Row],[Columna1]]=Tabla2[Columna1])*1)+1</f>
        <v>49</v>
      </c>
      <c r="N1065">
        <f>_xlfn.RANK.EQ(Tabla2[[#This Row],[Columna1]],Tabla2[Columna1],1)</f>
        <v>1033</v>
      </c>
      <c r="O1065" s="3">
        <f>MAX(P1064,Tabla2[[#This Row],[Columna1]])</f>
        <v>40582.945406810904</v>
      </c>
      <c r="P1065" s="3">
        <f>O1065+Tabla2[[#This Row],[P - Horas]]</f>
        <v>40582.951379567312</v>
      </c>
    </row>
    <row r="1066" spans="1:16" x14ac:dyDescent="0.25">
      <c r="A1066">
        <v>1000017542</v>
      </c>
      <c r="B1066" s="2">
        <v>40569</v>
      </c>
      <c r="C1066" s="2">
        <f t="shared" si="64"/>
        <v>40569.625</v>
      </c>
      <c r="D1066">
        <v>413.1</v>
      </c>
      <c r="E1066">
        <v>413.1</v>
      </c>
      <c r="F1066" t="s">
        <v>5</v>
      </c>
      <c r="G1066" t="s">
        <v>8</v>
      </c>
      <c r="H1066" s="1" cm="1">
        <f t="array" ref="H1066">_xlfn.IFS(F1066="Figurado",E1066/2600,F1066="Mallas",E1066/800,F1066="Materia Prima",E1066*0)/24</f>
        <v>6.6201923076923087E-3</v>
      </c>
      <c r="I1066" s="2">
        <f t="shared" si="65"/>
        <v>40570.625</v>
      </c>
      <c r="J1066" s="3">
        <f t="shared" si="66"/>
        <v>40569.631620192311</v>
      </c>
      <c r="K1066" t="b">
        <f t="shared" si="67"/>
        <v>1</v>
      </c>
      <c r="L1066" cm="1">
        <f t="array" ref="L1066">SUMPRODUCT((Tabla2[[#This Row],[P - Horas]]&lt;Tabla2[P - Horas])*1,(Tabla2[[#This Row],[Columna1]]=Tabla2[Columna1])*1)+1</f>
        <v>48</v>
      </c>
      <c r="N1066">
        <f>_xlfn.RANK.EQ(Tabla2[[#This Row],[Columna1]],Tabla2[Columna1],1)</f>
        <v>1033</v>
      </c>
      <c r="O1066" s="3">
        <f>MAX(P1065,Tabla2[[#This Row],[Columna1]])</f>
        <v>40582.951379567312</v>
      </c>
      <c r="P1066" s="3">
        <f>O1066+Tabla2[[#This Row],[P - Horas]]</f>
        <v>40582.957999759623</v>
      </c>
    </row>
    <row r="1067" spans="1:16" x14ac:dyDescent="0.25">
      <c r="A1067">
        <v>1000017551</v>
      </c>
      <c r="B1067" s="2">
        <v>40569</v>
      </c>
      <c r="C1067" s="2">
        <f t="shared" si="64"/>
        <v>40569.625</v>
      </c>
      <c r="D1067">
        <v>416.4</v>
      </c>
      <c r="E1067">
        <v>416.4</v>
      </c>
      <c r="F1067" t="s">
        <v>5</v>
      </c>
      <c r="G1067" t="s">
        <v>13</v>
      </c>
      <c r="H1067" s="1" cm="1">
        <f t="array" ref="H1067">_xlfn.IFS(F1067="Figurado",E1067/2600,F1067="Mallas",E1067/800,F1067="Materia Prima",E1067*0)/24</f>
        <v>6.6730769230769231E-3</v>
      </c>
      <c r="I1067" s="2">
        <f t="shared" si="65"/>
        <v>40570.625</v>
      </c>
      <c r="J1067" s="3">
        <f t="shared" si="66"/>
        <v>40569.631673076925</v>
      </c>
      <c r="K1067" t="b">
        <f t="shared" si="67"/>
        <v>1</v>
      </c>
      <c r="L1067" cm="1">
        <f t="array" ref="L1067">SUMPRODUCT((Tabla2[[#This Row],[P - Horas]]&lt;Tabla2[P - Horas])*1,(Tabla2[[#This Row],[Columna1]]=Tabla2[Columna1])*1)+1</f>
        <v>47</v>
      </c>
      <c r="N1067">
        <f>_xlfn.RANK.EQ(Tabla2[[#This Row],[Columna1]],Tabla2[Columna1],1)</f>
        <v>1033</v>
      </c>
      <c r="O1067" s="3">
        <f>MAX(P1066,Tabla2[[#This Row],[Columna1]])</f>
        <v>40582.957999759623</v>
      </c>
      <c r="P1067" s="3">
        <f>O1067+Tabla2[[#This Row],[P - Horas]]</f>
        <v>40582.964672836548</v>
      </c>
    </row>
    <row r="1068" spans="1:16" x14ac:dyDescent="0.25">
      <c r="A1068">
        <v>1000017524</v>
      </c>
      <c r="B1068" s="2">
        <v>40569</v>
      </c>
      <c r="C1068" s="2">
        <f t="shared" si="64"/>
        <v>40569.625</v>
      </c>
      <c r="D1068">
        <v>450.4</v>
      </c>
      <c r="E1068">
        <v>450.4</v>
      </c>
      <c r="F1068" t="s">
        <v>5</v>
      </c>
      <c r="G1068" t="s">
        <v>14</v>
      </c>
      <c r="H1068" s="1" cm="1">
        <f t="array" ref="H1068">_xlfn.IFS(F1068="Figurado",E1068/2600,F1068="Mallas",E1068/800,F1068="Materia Prima",E1068*0)/24</f>
        <v>7.217948717948717E-3</v>
      </c>
      <c r="I1068" s="2">
        <f t="shared" si="65"/>
        <v>40570.625</v>
      </c>
      <c r="J1068" s="3">
        <f t="shared" si="66"/>
        <v>40569.632217948718</v>
      </c>
      <c r="K1068" t="b">
        <f t="shared" si="67"/>
        <v>1</v>
      </c>
      <c r="L1068" cm="1">
        <f t="array" ref="L1068">SUMPRODUCT((Tabla2[[#This Row],[P - Horas]]&lt;Tabla2[P - Horas])*1,(Tabla2[[#This Row],[Columna1]]=Tabla2[Columna1])*1)+1</f>
        <v>46</v>
      </c>
      <c r="N1068">
        <f>_xlfn.RANK.EQ(Tabla2[[#This Row],[Columna1]],Tabla2[Columna1],1)</f>
        <v>1033</v>
      </c>
      <c r="O1068" s="3">
        <f>MAX(P1067,Tabla2[[#This Row],[Columna1]])</f>
        <v>40582.964672836548</v>
      </c>
      <c r="P1068" s="3">
        <f>O1068+Tabla2[[#This Row],[P - Horas]]</f>
        <v>40582.971890785266</v>
      </c>
    </row>
    <row r="1069" spans="1:16" x14ac:dyDescent="0.25">
      <c r="A1069">
        <v>1000017550</v>
      </c>
      <c r="B1069" s="2">
        <v>40569</v>
      </c>
      <c r="C1069" s="2">
        <f t="shared" si="64"/>
        <v>40569.625</v>
      </c>
      <c r="D1069">
        <v>452.4</v>
      </c>
      <c r="E1069">
        <v>452.4</v>
      </c>
      <c r="F1069" t="s">
        <v>5</v>
      </c>
      <c r="G1069" t="s">
        <v>6</v>
      </c>
      <c r="H1069" s="1" cm="1">
        <f t="array" ref="H1069">_xlfn.IFS(F1069="Figurado",E1069/2600,F1069="Mallas",E1069/800,F1069="Materia Prima",E1069*0)/24</f>
        <v>7.2499999999999995E-3</v>
      </c>
      <c r="I1069" s="2">
        <f t="shared" si="65"/>
        <v>40570.625</v>
      </c>
      <c r="J1069" s="3">
        <f t="shared" si="66"/>
        <v>40569.632250000002</v>
      </c>
      <c r="K1069" t="b">
        <f t="shared" si="67"/>
        <v>1</v>
      </c>
      <c r="L1069" cm="1">
        <f t="array" ref="L1069">SUMPRODUCT((Tabla2[[#This Row],[P - Horas]]&lt;Tabla2[P - Horas])*1,(Tabla2[[#This Row],[Columna1]]=Tabla2[Columna1])*1)+1</f>
        <v>45</v>
      </c>
      <c r="N1069">
        <f>_xlfn.RANK.EQ(Tabla2[[#This Row],[Columna1]],Tabla2[Columna1],1)</f>
        <v>1033</v>
      </c>
      <c r="O1069" s="3">
        <f>MAX(P1068,Tabla2[[#This Row],[Columna1]])</f>
        <v>40582.971890785266</v>
      </c>
      <c r="P1069" s="3">
        <f>O1069+Tabla2[[#This Row],[P - Horas]]</f>
        <v>40582.979140785268</v>
      </c>
    </row>
    <row r="1070" spans="1:16" x14ac:dyDescent="0.25">
      <c r="A1070">
        <v>1000017550</v>
      </c>
      <c r="B1070" s="2">
        <v>40569</v>
      </c>
      <c r="C1070" s="2">
        <f t="shared" si="64"/>
        <v>40569.625</v>
      </c>
      <c r="D1070">
        <v>459</v>
      </c>
      <c r="E1070">
        <v>459</v>
      </c>
      <c r="F1070" t="s">
        <v>5</v>
      </c>
      <c r="G1070" t="s">
        <v>13</v>
      </c>
      <c r="H1070" s="1" cm="1">
        <f t="array" ref="H1070">_xlfn.IFS(F1070="Figurado",E1070/2600,F1070="Mallas",E1070/800,F1070="Materia Prima",E1070*0)/24</f>
        <v>7.3557692307692308E-3</v>
      </c>
      <c r="I1070" s="2">
        <f t="shared" si="65"/>
        <v>40570.625</v>
      </c>
      <c r="J1070" s="3">
        <f t="shared" si="66"/>
        <v>40569.63235576923</v>
      </c>
      <c r="K1070" t="b">
        <f t="shared" si="67"/>
        <v>1</v>
      </c>
      <c r="L1070" cm="1">
        <f t="array" ref="L1070">SUMPRODUCT((Tabla2[[#This Row],[P - Horas]]&lt;Tabla2[P - Horas])*1,(Tabla2[[#This Row],[Columna1]]=Tabla2[Columna1])*1)+1</f>
        <v>44</v>
      </c>
      <c r="N1070">
        <f>_xlfn.RANK.EQ(Tabla2[[#This Row],[Columna1]],Tabla2[Columna1],1)</f>
        <v>1033</v>
      </c>
      <c r="O1070" s="3">
        <f>MAX(P1069,Tabla2[[#This Row],[Columna1]])</f>
        <v>40582.979140785268</v>
      </c>
      <c r="P1070" s="3">
        <f>O1070+Tabla2[[#This Row],[P - Horas]]</f>
        <v>40582.986496554498</v>
      </c>
    </row>
    <row r="1071" spans="1:16" x14ac:dyDescent="0.25">
      <c r="A1071">
        <v>1000017548</v>
      </c>
      <c r="B1071" s="2">
        <v>40569</v>
      </c>
      <c r="C1071" s="2">
        <f t="shared" si="64"/>
        <v>40569.625</v>
      </c>
      <c r="D1071">
        <v>460.8</v>
      </c>
      <c r="E1071">
        <v>460.8</v>
      </c>
      <c r="F1071" t="s">
        <v>5</v>
      </c>
      <c r="G1071" t="s">
        <v>7</v>
      </c>
      <c r="H1071" s="1" cm="1">
        <f t="array" ref="H1071">_xlfn.IFS(F1071="Figurado",E1071/2600,F1071="Mallas",E1071/800,F1071="Materia Prima",E1071*0)/24</f>
        <v>7.3846153846153853E-3</v>
      </c>
      <c r="I1071" s="2">
        <f t="shared" si="65"/>
        <v>40570.625</v>
      </c>
      <c r="J1071" s="3">
        <f t="shared" si="66"/>
        <v>40569.632384615383</v>
      </c>
      <c r="K1071" t="b">
        <f t="shared" si="67"/>
        <v>1</v>
      </c>
      <c r="L1071" cm="1">
        <f t="array" ref="L1071">SUMPRODUCT((Tabla2[[#This Row],[P - Horas]]&lt;Tabla2[P - Horas])*1,(Tabla2[[#This Row],[Columna1]]=Tabla2[Columna1])*1)+1</f>
        <v>43</v>
      </c>
      <c r="N1071">
        <f>_xlfn.RANK.EQ(Tabla2[[#This Row],[Columna1]],Tabla2[Columna1],1)</f>
        <v>1033</v>
      </c>
      <c r="O1071" s="3">
        <f>MAX(P1070,Tabla2[[#This Row],[Columna1]])</f>
        <v>40582.986496554498</v>
      </c>
      <c r="P1071" s="3">
        <f>O1071+Tabla2[[#This Row],[P - Horas]]</f>
        <v>40582.993881169881</v>
      </c>
    </row>
    <row r="1072" spans="1:16" x14ac:dyDescent="0.25">
      <c r="A1072">
        <v>1000017537</v>
      </c>
      <c r="B1072" s="2">
        <v>40569</v>
      </c>
      <c r="C1072" s="2">
        <f t="shared" si="64"/>
        <v>40569.625</v>
      </c>
      <c r="D1072">
        <v>481.7</v>
      </c>
      <c r="E1072">
        <v>481.7</v>
      </c>
      <c r="F1072" t="s">
        <v>5</v>
      </c>
      <c r="G1072" t="s">
        <v>13</v>
      </c>
      <c r="H1072" s="1" cm="1">
        <f t="array" ref="H1072">_xlfn.IFS(F1072="Figurado",E1072/2600,F1072="Mallas",E1072/800,F1072="Materia Prima",E1072*0)/24</f>
        <v>7.7195512820512823E-3</v>
      </c>
      <c r="I1072" s="2">
        <f t="shared" si="65"/>
        <v>40570.625</v>
      </c>
      <c r="J1072" s="3">
        <f t="shared" si="66"/>
        <v>40569.632719551279</v>
      </c>
      <c r="K1072" t="b">
        <f t="shared" si="67"/>
        <v>1</v>
      </c>
      <c r="L1072" cm="1">
        <f t="array" ref="L1072">SUMPRODUCT((Tabla2[[#This Row],[P - Horas]]&lt;Tabla2[P - Horas])*1,(Tabla2[[#This Row],[Columna1]]=Tabla2[Columna1])*1)+1</f>
        <v>42</v>
      </c>
      <c r="N1072">
        <f>_xlfn.RANK.EQ(Tabla2[[#This Row],[Columna1]],Tabla2[Columna1],1)</f>
        <v>1033</v>
      </c>
      <c r="O1072" s="3">
        <f>MAX(P1071,Tabla2[[#This Row],[Columna1]])</f>
        <v>40582.993881169881</v>
      </c>
      <c r="P1072" s="3">
        <f>O1072+Tabla2[[#This Row],[P - Horas]]</f>
        <v>40583.00160072116</v>
      </c>
    </row>
    <row r="1073" spans="1:16" x14ac:dyDescent="0.25">
      <c r="A1073">
        <v>1000017550</v>
      </c>
      <c r="B1073" s="2">
        <v>40569</v>
      </c>
      <c r="C1073" s="2">
        <f t="shared" si="64"/>
        <v>40569.625</v>
      </c>
      <c r="D1073">
        <v>486</v>
      </c>
      <c r="E1073">
        <v>486</v>
      </c>
      <c r="F1073" t="s">
        <v>5</v>
      </c>
      <c r="G1073" t="s">
        <v>7</v>
      </c>
      <c r="H1073" s="1" cm="1">
        <f t="array" ref="H1073">_xlfn.IFS(F1073="Figurado",E1073/2600,F1073="Mallas",E1073/800,F1073="Materia Prima",E1073*0)/24</f>
        <v>7.7884615384615384E-3</v>
      </c>
      <c r="I1073" s="2">
        <f t="shared" si="65"/>
        <v>40570.625</v>
      </c>
      <c r="J1073" s="3">
        <f t="shared" si="66"/>
        <v>40569.632788461538</v>
      </c>
      <c r="K1073" t="b">
        <f t="shared" si="67"/>
        <v>1</v>
      </c>
      <c r="L1073" cm="1">
        <f t="array" ref="L1073">SUMPRODUCT((Tabla2[[#This Row],[P - Horas]]&lt;Tabla2[P - Horas])*1,(Tabla2[[#This Row],[Columna1]]=Tabla2[Columna1])*1)+1</f>
        <v>41</v>
      </c>
      <c r="N1073">
        <f>_xlfn.RANK.EQ(Tabla2[[#This Row],[Columna1]],Tabla2[Columna1],1)</f>
        <v>1033</v>
      </c>
      <c r="O1073" s="3">
        <f>MAX(P1072,Tabla2[[#This Row],[Columna1]])</f>
        <v>40583.00160072116</v>
      </c>
      <c r="P1073" s="3">
        <f>O1073+Tabla2[[#This Row],[P - Horas]]</f>
        <v>40583.009389182698</v>
      </c>
    </row>
    <row r="1074" spans="1:16" x14ac:dyDescent="0.25">
      <c r="A1074">
        <v>1000017527</v>
      </c>
      <c r="B1074" s="2">
        <v>40569</v>
      </c>
      <c r="C1074" s="2">
        <f t="shared" si="64"/>
        <v>40569.625</v>
      </c>
      <c r="D1074">
        <v>518.6</v>
      </c>
      <c r="E1074">
        <v>518.6</v>
      </c>
      <c r="F1074" t="s">
        <v>5</v>
      </c>
      <c r="G1074" t="s">
        <v>13</v>
      </c>
      <c r="H1074" s="1" cm="1">
        <f t="array" ref="H1074">_xlfn.IFS(F1074="Figurado",E1074/2600,F1074="Mallas",E1074/800,F1074="Materia Prima",E1074*0)/24</f>
        <v>8.3108974358974356E-3</v>
      </c>
      <c r="I1074" s="2">
        <f t="shared" si="65"/>
        <v>40570.625</v>
      </c>
      <c r="J1074" s="3">
        <f t="shared" si="66"/>
        <v>40569.633310897436</v>
      </c>
      <c r="K1074" t="b">
        <f t="shared" si="67"/>
        <v>1</v>
      </c>
      <c r="L1074" cm="1">
        <f t="array" ref="L1074">SUMPRODUCT((Tabla2[[#This Row],[P - Horas]]&lt;Tabla2[P - Horas])*1,(Tabla2[[#This Row],[Columna1]]=Tabla2[Columna1])*1)+1</f>
        <v>40</v>
      </c>
      <c r="N1074">
        <f>_xlfn.RANK.EQ(Tabla2[[#This Row],[Columna1]],Tabla2[Columna1],1)</f>
        <v>1033</v>
      </c>
      <c r="O1074" s="3">
        <f>MAX(P1073,Tabla2[[#This Row],[Columna1]])</f>
        <v>40583.009389182698</v>
      </c>
      <c r="P1074" s="3">
        <f>O1074+Tabla2[[#This Row],[P - Horas]]</f>
        <v>40583.017700080134</v>
      </c>
    </row>
    <row r="1075" spans="1:16" x14ac:dyDescent="0.25">
      <c r="A1075">
        <v>1000017525</v>
      </c>
      <c r="B1075" s="2">
        <v>40569</v>
      </c>
      <c r="C1075" s="2">
        <f t="shared" si="64"/>
        <v>40569.625</v>
      </c>
      <c r="D1075">
        <v>526</v>
      </c>
      <c r="E1075">
        <v>526</v>
      </c>
      <c r="F1075" t="s">
        <v>5</v>
      </c>
      <c r="G1075" t="s">
        <v>13</v>
      </c>
      <c r="H1075" s="1" cm="1">
        <f t="array" ref="H1075">_xlfn.IFS(F1075="Figurado",E1075/2600,F1075="Mallas",E1075/800,F1075="Materia Prima",E1075*0)/24</f>
        <v>8.4294871794871797E-3</v>
      </c>
      <c r="I1075" s="2">
        <f t="shared" si="65"/>
        <v>40570.625</v>
      </c>
      <c r="J1075" s="3">
        <f t="shared" si="66"/>
        <v>40569.633429487178</v>
      </c>
      <c r="K1075" t="b">
        <f t="shared" si="67"/>
        <v>1</v>
      </c>
      <c r="L1075" cm="1">
        <f t="array" ref="L1075">SUMPRODUCT((Tabla2[[#This Row],[P - Horas]]&lt;Tabla2[P - Horas])*1,(Tabla2[[#This Row],[Columna1]]=Tabla2[Columna1])*1)+1</f>
        <v>39</v>
      </c>
      <c r="N1075">
        <f>_xlfn.RANK.EQ(Tabla2[[#This Row],[Columna1]],Tabla2[Columna1],1)</f>
        <v>1033</v>
      </c>
      <c r="O1075" s="3">
        <f>MAX(P1074,Tabla2[[#This Row],[Columna1]])</f>
        <v>40583.017700080134</v>
      </c>
      <c r="P1075" s="3">
        <f>O1075+Tabla2[[#This Row],[P - Horas]]</f>
        <v>40583.026129567312</v>
      </c>
    </row>
    <row r="1076" spans="1:16" x14ac:dyDescent="0.25">
      <c r="A1076">
        <v>1000017527</v>
      </c>
      <c r="B1076" s="2">
        <v>40569</v>
      </c>
      <c r="C1076" s="2">
        <f t="shared" si="64"/>
        <v>40569.625</v>
      </c>
      <c r="D1076">
        <v>663.2</v>
      </c>
      <c r="E1076">
        <v>663.2</v>
      </c>
      <c r="F1076" t="s">
        <v>5</v>
      </c>
      <c r="G1076" t="s">
        <v>6</v>
      </c>
      <c r="H1076" s="1" cm="1">
        <f t="array" ref="H1076">_xlfn.IFS(F1076="Figurado",E1076/2600,F1076="Mallas",E1076/800,F1076="Materia Prima",E1076*0)/24</f>
        <v>1.0628205128205129E-2</v>
      </c>
      <c r="I1076" s="2">
        <f t="shared" si="65"/>
        <v>40570.625</v>
      </c>
      <c r="J1076" s="3">
        <f t="shared" si="66"/>
        <v>40569.635628205127</v>
      </c>
      <c r="K1076" t="b">
        <f t="shared" si="67"/>
        <v>1</v>
      </c>
      <c r="L1076" cm="1">
        <f t="array" ref="L1076">SUMPRODUCT((Tabla2[[#This Row],[P - Horas]]&lt;Tabla2[P - Horas])*1,(Tabla2[[#This Row],[Columna1]]=Tabla2[Columna1])*1)+1</f>
        <v>38</v>
      </c>
      <c r="N1076">
        <f>_xlfn.RANK.EQ(Tabla2[[#This Row],[Columna1]],Tabla2[Columna1],1)</f>
        <v>1033</v>
      </c>
      <c r="O1076" s="3">
        <f>MAX(P1075,Tabla2[[#This Row],[Columna1]])</f>
        <v>40583.026129567312</v>
      </c>
      <c r="P1076" s="3">
        <f>O1076+Tabla2[[#This Row],[P - Horas]]</f>
        <v>40583.036757772439</v>
      </c>
    </row>
    <row r="1077" spans="1:16" x14ac:dyDescent="0.25">
      <c r="A1077">
        <v>1000017534</v>
      </c>
      <c r="B1077" s="2">
        <v>40569</v>
      </c>
      <c r="C1077" s="2">
        <f t="shared" si="64"/>
        <v>40569.625</v>
      </c>
      <c r="D1077">
        <v>841</v>
      </c>
      <c r="E1077">
        <v>841</v>
      </c>
      <c r="F1077" t="s">
        <v>5</v>
      </c>
      <c r="G1077" t="s">
        <v>13</v>
      </c>
      <c r="H1077" s="1" cm="1">
        <f t="array" ref="H1077">_xlfn.IFS(F1077="Figurado",E1077/2600,F1077="Mallas",E1077/800,F1077="Materia Prima",E1077*0)/24</f>
        <v>1.3477564102564102E-2</v>
      </c>
      <c r="I1077" s="2">
        <f t="shared" si="65"/>
        <v>40570.625</v>
      </c>
      <c r="J1077" s="3">
        <f t="shared" si="66"/>
        <v>40569.638477564105</v>
      </c>
      <c r="K1077" t="b">
        <f t="shared" si="67"/>
        <v>1</v>
      </c>
      <c r="L1077" cm="1">
        <f t="array" ref="L1077">SUMPRODUCT((Tabla2[[#This Row],[P - Horas]]&lt;Tabla2[P - Horas])*1,(Tabla2[[#This Row],[Columna1]]=Tabla2[Columna1])*1)+1</f>
        <v>37</v>
      </c>
      <c r="N1077">
        <f>_xlfn.RANK.EQ(Tabla2[[#This Row],[Columna1]],Tabla2[Columna1],1)</f>
        <v>1033</v>
      </c>
      <c r="O1077" s="3">
        <f>MAX(P1076,Tabla2[[#This Row],[Columna1]])</f>
        <v>40583.036757772439</v>
      </c>
      <c r="P1077" s="3">
        <f>O1077+Tabla2[[#This Row],[P - Horas]]</f>
        <v>40583.050235336545</v>
      </c>
    </row>
    <row r="1078" spans="1:16" x14ac:dyDescent="0.25">
      <c r="A1078">
        <v>1000017555</v>
      </c>
      <c r="B1078" s="2">
        <v>40569</v>
      </c>
      <c r="C1078" s="2">
        <f t="shared" si="64"/>
        <v>40569.625</v>
      </c>
      <c r="D1078">
        <v>887</v>
      </c>
      <c r="E1078">
        <v>887</v>
      </c>
      <c r="F1078" t="s">
        <v>5</v>
      </c>
      <c r="G1078" t="s">
        <v>13</v>
      </c>
      <c r="H1078" s="1" cm="1">
        <f t="array" ref="H1078">_xlfn.IFS(F1078="Figurado",E1078/2600,F1078="Mallas",E1078/800,F1078="Materia Prima",E1078*0)/24</f>
        <v>1.4214743589743589E-2</v>
      </c>
      <c r="I1078" s="2">
        <f t="shared" si="65"/>
        <v>40570.625</v>
      </c>
      <c r="J1078" s="3">
        <f t="shared" si="66"/>
        <v>40569.639214743591</v>
      </c>
      <c r="K1078" t="b">
        <f t="shared" si="67"/>
        <v>1</v>
      </c>
      <c r="L1078" cm="1">
        <f t="array" ref="L1078">SUMPRODUCT((Tabla2[[#This Row],[P - Horas]]&lt;Tabla2[P - Horas])*1,(Tabla2[[#This Row],[Columna1]]=Tabla2[Columna1])*1)+1</f>
        <v>36</v>
      </c>
      <c r="N1078">
        <f>_xlfn.RANK.EQ(Tabla2[[#This Row],[Columna1]],Tabla2[Columna1],1)</f>
        <v>1033</v>
      </c>
      <c r="O1078" s="3">
        <f>MAX(P1077,Tabla2[[#This Row],[Columna1]])</f>
        <v>40583.050235336545</v>
      </c>
      <c r="P1078" s="3">
        <f>O1078+Tabla2[[#This Row],[P - Horas]]</f>
        <v>40583.064450080135</v>
      </c>
    </row>
    <row r="1079" spans="1:16" x14ac:dyDescent="0.25">
      <c r="A1079">
        <v>1000017560</v>
      </c>
      <c r="B1079" s="2">
        <v>40569</v>
      </c>
      <c r="C1079" s="2">
        <f t="shared" si="64"/>
        <v>40569.625</v>
      </c>
      <c r="D1079">
        <v>892.1</v>
      </c>
      <c r="E1079">
        <v>892.1</v>
      </c>
      <c r="F1079" t="s">
        <v>5</v>
      </c>
      <c r="G1079" t="s">
        <v>13</v>
      </c>
      <c r="H1079" s="1" cm="1">
        <f t="array" ref="H1079">_xlfn.IFS(F1079="Figurado",E1079/2600,F1079="Mallas",E1079/800,F1079="Materia Prima",E1079*0)/24</f>
        <v>1.4296474358974359E-2</v>
      </c>
      <c r="I1079" s="2">
        <f t="shared" si="65"/>
        <v>40570.625</v>
      </c>
      <c r="J1079" s="3">
        <f t="shared" si="66"/>
        <v>40569.639296474357</v>
      </c>
      <c r="K1079" t="b">
        <f t="shared" si="67"/>
        <v>1</v>
      </c>
      <c r="L1079" cm="1">
        <f t="array" ref="L1079">SUMPRODUCT((Tabla2[[#This Row],[P - Horas]]&lt;Tabla2[P - Horas])*1,(Tabla2[[#This Row],[Columna1]]=Tabla2[Columna1])*1)+1</f>
        <v>34</v>
      </c>
      <c r="N1079">
        <f>_xlfn.RANK.EQ(Tabla2[[#This Row],[Columna1]],Tabla2[Columna1],1)</f>
        <v>1033</v>
      </c>
      <c r="O1079" s="3">
        <f>MAX(P1078,Tabla2[[#This Row],[Columna1]])</f>
        <v>40583.064450080135</v>
      </c>
      <c r="P1079" s="3">
        <f>O1079+Tabla2[[#This Row],[P - Horas]]</f>
        <v>40583.078746554493</v>
      </c>
    </row>
    <row r="1080" spans="1:16" x14ac:dyDescent="0.25">
      <c r="A1080">
        <v>1000017561</v>
      </c>
      <c r="B1080" s="2">
        <v>40569</v>
      </c>
      <c r="C1080" s="2">
        <f t="shared" si="64"/>
        <v>40569.625</v>
      </c>
      <c r="D1080">
        <v>892.1</v>
      </c>
      <c r="E1080">
        <v>892.1</v>
      </c>
      <c r="F1080" t="s">
        <v>5</v>
      </c>
      <c r="G1080" t="s">
        <v>13</v>
      </c>
      <c r="H1080" s="1" cm="1">
        <f t="array" ref="H1080">_xlfn.IFS(F1080="Figurado",E1080/2600,F1080="Mallas",E1080/800,F1080="Materia Prima",E1080*0)/24</f>
        <v>1.4296474358974359E-2</v>
      </c>
      <c r="I1080" s="2">
        <f t="shared" si="65"/>
        <v>40570.625</v>
      </c>
      <c r="J1080" s="3">
        <f t="shared" si="66"/>
        <v>40569.639296474357</v>
      </c>
      <c r="K1080" t="b">
        <f t="shared" si="67"/>
        <v>1</v>
      </c>
      <c r="L1080" cm="1">
        <f t="array" ref="L1080">SUMPRODUCT((Tabla2[[#This Row],[P - Horas]]&lt;Tabla2[P - Horas])*1,(Tabla2[[#This Row],[Columna1]]=Tabla2[Columna1])*1)+1</f>
        <v>34</v>
      </c>
      <c r="N1080">
        <f>_xlfn.RANK.EQ(Tabla2[[#This Row],[Columna1]],Tabla2[Columna1],1)</f>
        <v>1033</v>
      </c>
      <c r="O1080" s="3">
        <f>MAX(P1079,Tabla2[[#This Row],[Columna1]])</f>
        <v>40583.078746554493</v>
      </c>
      <c r="P1080" s="3">
        <f>O1080+Tabla2[[#This Row],[P - Horas]]</f>
        <v>40583.09304302885</v>
      </c>
    </row>
    <row r="1081" spans="1:16" x14ac:dyDescent="0.25">
      <c r="A1081">
        <v>1000017559</v>
      </c>
      <c r="B1081" s="2">
        <v>40569</v>
      </c>
      <c r="C1081" s="2">
        <f t="shared" si="64"/>
        <v>40569.625</v>
      </c>
      <c r="D1081">
        <v>994.8</v>
      </c>
      <c r="E1081">
        <v>994.8</v>
      </c>
      <c r="F1081" t="s">
        <v>5</v>
      </c>
      <c r="G1081" t="s">
        <v>13</v>
      </c>
      <c r="H1081" s="1" cm="1">
        <f t="array" ref="H1081">_xlfn.IFS(F1081="Figurado",E1081/2600,F1081="Mallas",E1081/800,F1081="Materia Prima",E1081*0)/24</f>
        <v>1.594230769230769E-2</v>
      </c>
      <c r="I1081" s="2">
        <f t="shared" si="65"/>
        <v>40570.625</v>
      </c>
      <c r="J1081" s="3">
        <f t="shared" si="66"/>
        <v>40569.640942307691</v>
      </c>
      <c r="K1081" t="b">
        <f t="shared" si="67"/>
        <v>1</v>
      </c>
      <c r="L1081" cm="1">
        <f t="array" ref="L1081">SUMPRODUCT((Tabla2[[#This Row],[P - Horas]]&lt;Tabla2[P - Horas])*1,(Tabla2[[#This Row],[Columna1]]=Tabla2[Columna1])*1)+1</f>
        <v>33</v>
      </c>
      <c r="N1081">
        <f>_xlfn.RANK.EQ(Tabla2[[#This Row],[Columna1]],Tabla2[Columna1],1)</f>
        <v>1033</v>
      </c>
      <c r="O1081" s="3">
        <f>MAX(P1080,Tabla2[[#This Row],[Columna1]])</f>
        <v>40583.09304302885</v>
      </c>
      <c r="P1081" s="3">
        <f>O1081+Tabla2[[#This Row],[P - Horas]]</f>
        <v>40583.108985336541</v>
      </c>
    </row>
    <row r="1082" spans="1:16" x14ac:dyDescent="0.25">
      <c r="A1082">
        <v>1000017545</v>
      </c>
      <c r="B1082" s="2">
        <v>40569</v>
      </c>
      <c r="C1082" s="2">
        <f t="shared" si="64"/>
        <v>40569.625</v>
      </c>
      <c r="D1082">
        <v>1027.3</v>
      </c>
      <c r="E1082">
        <v>1027.3</v>
      </c>
      <c r="F1082" t="s">
        <v>5</v>
      </c>
      <c r="G1082" t="s">
        <v>13</v>
      </c>
      <c r="H1082" s="1" cm="1">
        <f t="array" ref="H1082">_xlfn.IFS(F1082="Figurado",E1082/2600,F1082="Mallas",E1082/800,F1082="Materia Prima",E1082*0)/24</f>
        <v>1.6463141025641025E-2</v>
      </c>
      <c r="I1082" s="2">
        <f t="shared" si="65"/>
        <v>40570.625</v>
      </c>
      <c r="J1082" s="3">
        <f t="shared" si="66"/>
        <v>40569.641463141023</v>
      </c>
      <c r="K1082" t="b">
        <f t="shared" si="67"/>
        <v>1</v>
      </c>
      <c r="L1082" cm="1">
        <f t="array" ref="L1082">SUMPRODUCT((Tabla2[[#This Row],[P - Horas]]&lt;Tabla2[P - Horas])*1,(Tabla2[[#This Row],[Columna1]]=Tabla2[Columna1])*1)+1</f>
        <v>32</v>
      </c>
      <c r="N1082">
        <f>_xlfn.RANK.EQ(Tabla2[[#This Row],[Columna1]],Tabla2[Columna1],1)</f>
        <v>1033</v>
      </c>
      <c r="O1082" s="3">
        <f>MAX(P1081,Tabla2[[#This Row],[Columna1]])</f>
        <v>40583.108985336541</v>
      </c>
      <c r="P1082" s="3">
        <f>O1082+Tabla2[[#This Row],[P - Horas]]</f>
        <v>40583.125448477564</v>
      </c>
    </row>
    <row r="1083" spans="1:16" x14ac:dyDescent="0.25">
      <c r="A1083">
        <v>1000017533</v>
      </c>
      <c r="B1083" s="2">
        <v>40569</v>
      </c>
      <c r="C1083" s="2">
        <f t="shared" si="64"/>
        <v>40569.625</v>
      </c>
      <c r="D1083">
        <v>1048.3</v>
      </c>
      <c r="E1083">
        <v>1048.3</v>
      </c>
      <c r="F1083" t="s">
        <v>5</v>
      </c>
      <c r="G1083" t="s">
        <v>6</v>
      </c>
      <c r="H1083" s="1" cm="1">
        <f t="array" ref="H1083">_xlfn.IFS(F1083="Figurado",E1083/2600,F1083="Mallas",E1083/800,F1083="Materia Prima",E1083*0)/24</f>
        <v>1.6799679487179486E-2</v>
      </c>
      <c r="I1083" s="2">
        <f t="shared" si="65"/>
        <v>40570.625</v>
      </c>
      <c r="J1083" s="3">
        <f t="shared" si="66"/>
        <v>40569.641799679484</v>
      </c>
      <c r="K1083" t="b">
        <f t="shared" si="67"/>
        <v>1</v>
      </c>
      <c r="L1083" cm="1">
        <f t="array" ref="L1083">SUMPRODUCT((Tabla2[[#This Row],[P - Horas]]&lt;Tabla2[P - Horas])*1,(Tabla2[[#This Row],[Columna1]]=Tabla2[Columna1])*1)+1</f>
        <v>31</v>
      </c>
      <c r="N1083">
        <f>_xlfn.RANK.EQ(Tabla2[[#This Row],[Columna1]],Tabla2[Columna1],1)</f>
        <v>1033</v>
      </c>
      <c r="O1083" s="3">
        <f>MAX(P1082,Tabla2[[#This Row],[Columna1]])</f>
        <v>40583.125448477564</v>
      </c>
      <c r="P1083" s="3">
        <f>O1083+Tabla2[[#This Row],[P - Horas]]</f>
        <v>40583.142248157048</v>
      </c>
    </row>
    <row r="1084" spans="1:16" x14ac:dyDescent="0.25">
      <c r="A1084">
        <v>1000017532</v>
      </c>
      <c r="B1084" s="2">
        <v>40569</v>
      </c>
      <c r="C1084" s="2">
        <f t="shared" si="64"/>
        <v>40569.625</v>
      </c>
      <c r="D1084">
        <v>1050.5</v>
      </c>
      <c r="E1084">
        <v>1050.5</v>
      </c>
      <c r="F1084" t="s">
        <v>5</v>
      </c>
      <c r="G1084" t="s">
        <v>13</v>
      </c>
      <c r="H1084" s="1" cm="1">
        <f t="array" ref="H1084">_xlfn.IFS(F1084="Figurado",E1084/2600,F1084="Mallas",E1084/800,F1084="Materia Prima",E1084*0)/24</f>
        <v>1.6834935897435895E-2</v>
      </c>
      <c r="I1084" s="2">
        <f t="shared" si="65"/>
        <v>40570.625</v>
      </c>
      <c r="J1084" s="3">
        <f t="shared" si="66"/>
        <v>40569.641834935901</v>
      </c>
      <c r="K1084" t="b">
        <f t="shared" si="67"/>
        <v>1</v>
      </c>
      <c r="L1084" cm="1">
        <f t="array" ref="L1084">SUMPRODUCT((Tabla2[[#This Row],[P - Horas]]&lt;Tabla2[P - Horas])*1,(Tabla2[[#This Row],[Columna1]]=Tabla2[Columna1])*1)+1</f>
        <v>30</v>
      </c>
      <c r="N1084">
        <f>_xlfn.RANK.EQ(Tabla2[[#This Row],[Columna1]],Tabla2[Columna1],1)</f>
        <v>1033</v>
      </c>
      <c r="O1084" s="3">
        <f>MAX(P1083,Tabla2[[#This Row],[Columna1]])</f>
        <v>40583.142248157048</v>
      </c>
      <c r="P1084" s="3">
        <f>O1084+Tabla2[[#This Row],[P - Horas]]</f>
        <v>40583.159083092949</v>
      </c>
    </row>
    <row r="1085" spans="1:16" x14ac:dyDescent="0.25">
      <c r="A1085">
        <v>1000017553</v>
      </c>
      <c r="B1085" s="2">
        <v>40569</v>
      </c>
      <c r="C1085" s="2">
        <f t="shared" si="64"/>
        <v>40569.625</v>
      </c>
      <c r="D1085">
        <v>1102.3</v>
      </c>
      <c r="E1085">
        <v>1102.3</v>
      </c>
      <c r="F1085" t="s">
        <v>5</v>
      </c>
      <c r="G1085" t="s">
        <v>14</v>
      </c>
      <c r="H1085" s="1" cm="1">
        <f t="array" ref="H1085">_xlfn.IFS(F1085="Figurado",E1085/2600,F1085="Mallas",E1085/800,F1085="Materia Prima",E1085*0)/24</f>
        <v>1.7665064102564101E-2</v>
      </c>
      <c r="I1085" s="2">
        <f t="shared" si="65"/>
        <v>40570.625</v>
      </c>
      <c r="J1085" s="3">
        <f t="shared" si="66"/>
        <v>40569.642665064101</v>
      </c>
      <c r="K1085" t="b">
        <f t="shared" si="67"/>
        <v>1</v>
      </c>
      <c r="L1085" cm="1">
        <f t="array" ref="L1085">SUMPRODUCT((Tabla2[[#This Row],[P - Horas]]&lt;Tabla2[P - Horas])*1,(Tabla2[[#This Row],[Columna1]]=Tabla2[Columna1])*1)+1</f>
        <v>28</v>
      </c>
      <c r="N1085">
        <f>_xlfn.RANK.EQ(Tabla2[[#This Row],[Columna1]],Tabla2[Columna1],1)</f>
        <v>1033</v>
      </c>
      <c r="O1085" s="3">
        <f>MAX(P1084,Tabla2[[#This Row],[Columna1]])</f>
        <v>40583.159083092949</v>
      </c>
      <c r="P1085" s="3">
        <f>O1085+Tabla2[[#This Row],[P - Horas]]</f>
        <v>40583.17674815705</v>
      </c>
    </row>
    <row r="1086" spans="1:16" x14ac:dyDescent="0.25">
      <c r="A1086">
        <v>1000017565</v>
      </c>
      <c r="B1086" s="2">
        <v>40569</v>
      </c>
      <c r="C1086" s="2">
        <f t="shared" si="64"/>
        <v>40569.625</v>
      </c>
      <c r="D1086">
        <v>1102.3</v>
      </c>
      <c r="E1086">
        <v>1102.3</v>
      </c>
      <c r="F1086" t="s">
        <v>5</v>
      </c>
      <c r="G1086" t="s">
        <v>14</v>
      </c>
      <c r="H1086" s="1" cm="1">
        <f t="array" ref="H1086">_xlfn.IFS(F1086="Figurado",E1086/2600,F1086="Mallas",E1086/800,F1086="Materia Prima",E1086*0)/24</f>
        <v>1.7665064102564101E-2</v>
      </c>
      <c r="I1086" s="2">
        <f t="shared" si="65"/>
        <v>40570.625</v>
      </c>
      <c r="J1086" s="3">
        <f t="shared" si="66"/>
        <v>40569.642665064101</v>
      </c>
      <c r="K1086" t="b">
        <f t="shared" si="67"/>
        <v>1</v>
      </c>
      <c r="L1086" cm="1">
        <f t="array" ref="L1086">SUMPRODUCT((Tabla2[[#This Row],[P - Horas]]&lt;Tabla2[P - Horas])*1,(Tabla2[[#This Row],[Columna1]]=Tabla2[Columna1])*1)+1</f>
        <v>28</v>
      </c>
      <c r="N1086">
        <f>_xlfn.RANK.EQ(Tabla2[[#This Row],[Columna1]],Tabla2[Columna1],1)</f>
        <v>1033</v>
      </c>
      <c r="O1086" s="3">
        <f>MAX(P1085,Tabla2[[#This Row],[Columna1]])</f>
        <v>40583.17674815705</v>
      </c>
      <c r="P1086" s="3">
        <f>O1086+Tabla2[[#This Row],[P - Horas]]</f>
        <v>40583.19441322115</v>
      </c>
    </row>
    <row r="1087" spans="1:16" x14ac:dyDescent="0.25">
      <c r="A1087">
        <v>1000017554</v>
      </c>
      <c r="B1087" s="2">
        <v>40569</v>
      </c>
      <c r="C1087" s="2">
        <f t="shared" si="64"/>
        <v>40569.625</v>
      </c>
      <c r="D1087">
        <v>1136.4000000000001</v>
      </c>
      <c r="E1087">
        <v>1136.4000000000001</v>
      </c>
      <c r="F1087" t="s">
        <v>5</v>
      </c>
      <c r="G1087" t="s">
        <v>13</v>
      </c>
      <c r="H1087" s="1" cm="1">
        <f t="array" ref="H1087">_xlfn.IFS(F1087="Figurado",E1087/2600,F1087="Mallas",E1087/800,F1087="Materia Prima",E1087*0)/24</f>
        <v>1.8211538461538463E-2</v>
      </c>
      <c r="I1087" s="2">
        <f t="shared" si="65"/>
        <v>40570.625</v>
      </c>
      <c r="J1087" s="3">
        <f t="shared" si="66"/>
        <v>40569.64321153846</v>
      </c>
      <c r="K1087" t="b">
        <f t="shared" si="67"/>
        <v>1</v>
      </c>
      <c r="L1087" cm="1">
        <f t="array" ref="L1087">SUMPRODUCT((Tabla2[[#This Row],[P - Horas]]&lt;Tabla2[P - Horas])*1,(Tabla2[[#This Row],[Columna1]]=Tabla2[Columna1])*1)+1</f>
        <v>27</v>
      </c>
      <c r="N1087">
        <f>_xlfn.RANK.EQ(Tabla2[[#This Row],[Columna1]],Tabla2[Columna1],1)</f>
        <v>1033</v>
      </c>
      <c r="O1087" s="3">
        <f>MAX(P1086,Tabla2[[#This Row],[Columna1]])</f>
        <v>40583.19441322115</v>
      </c>
      <c r="P1087" s="3">
        <f>O1087+Tabla2[[#This Row],[P - Horas]]</f>
        <v>40583.21262475961</v>
      </c>
    </row>
    <row r="1088" spans="1:16" x14ac:dyDescent="0.25">
      <c r="A1088">
        <v>1000017531</v>
      </c>
      <c r="B1088" s="2">
        <v>40569</v>
      </c>
      <c r="C1088" s="2">
        <f t="shared" si="64"/>
        <v>40569.625</v>
      </c>
      <c r="D1088">
        <v>264</v>
      </c>
      <c r="E1088">
        <v>359.04</v>
      </c>
      <c r="F1088" t="s">
        <v>16</v>
      </c>
      <c r="G1088" t="s">
        <v>45</v>
      </c>
      <c r="H1088" s="1" cm="1">
        <f t="array" ref="H1088">_xlfn.IFS(F1088="Figurado",E1088/2600,F1088="Mallas",E1088/800,F1088="Materia Prima",E1088*0)/24</f>
        <v>1.8700000000000001E-2</v>
      </c>
      <c r="I1088" s="2">
        <f t="shared" si="65"/>
        <v>40570.625</v>
      </c>
      <c r="J1088" s="3">
        <f t="shared" si="66"/>
        <v>40569.643700000001</v>
      </c>
      <c r="K1088" t="b">
        <f t="shared" si="67"/>
        <v>1</v>
      </c>
      <c r="L1088" cm="1">
        <f t="array" ref="L1088">SUMPRODUCT((Tabla2[[#This Row],[P - Horas]]&lt;Tabla2[P - Horas])*1,(Tabla2[[#This Row],[Columna1]]=Tabla2[Columna1])*1)+1</f>
        <v>26</v>
      </c>
      <c r="N1088">
        <f>_xlfn.RANK.EQ(Tabla2[[#This Row],[Columna1]],Tabla2[Columna1],1)</f>
        <v>1033</v>
      </c>
      <c r="O1088" s="3">
        <f>MAX(P1087,Tabla2[[#This Row],[Columna1]])</f>
        <v>40583.21262475961</v>
      </c>
      <c r="P1088" s="3">
        <f>O1088+Tabla2[[#This Row],[P - Horas]]</f>
        <v>40583.23132475961</v>
      </c>
    </row>
    <row r="1089" spans="1:16" x14ac:dyDescent="0.25">
      <c r="A1089">
        <v>1000017532</v>
      </c>
      <c r="B1089" s="2">
        <v>40569</v>
      </c>
      <c r="C1089" s="2">
        <f t="shared" si="64"/>
        <v>40569.625</v>
      </c>
      <c r="D1089">
        <v>1200.2</v>
      </c>
      <c r="E1089">
        <v>1200.2</v>
      </c>
      <c r="F1089" t="s">
        <v>5</v>
      </c>
      <c r="G1089" t="s">
        <v>7</v>
      </c>
      <c r="H1089" s="1" cm="1">
        <f t="array" ref="H1089">_xlfn.IFS(F1089="Figurado",E1089/2600,F1089="Mallas",E1089/800,F1089="Materia Prima",E1089*0)/24</f>
        <v>1.9233974358974362E-2</v>
      </c>
      <c r="I1089" s="2">
        <f t="shared" si="65"/>
        <v>40570.625</v>
      </c>
      <c r="J1089" s="3">
        <f t="shared" si="66"/>
        <v>40569.644233974359</v>
      </c>
      <c r="K1089" t="b">
        <f t="shared" si="67"/>
        <v>1</v>
      </c>
      <c r="L1089" cm="1">
        <f t="array" ref="L1089">SUMPRODUCT((Tabla2[[#This Row],[P - Horas]]&lt;Tabla2[P - Horas])*1,(Tabla2[[#This Row],[Columna1]]=Tabla2[Columna1])*1)+1</f>
        <v>25</v>
      </c>
      <c r="N1089">
        <f>_xlfn.RANK.EQ(Tabla2[[#This Row],[Columna1]],Tabla2[Columna1],1)</f>
        <v>1033</v>
      </c>
      <c r="O1089" s="3">
        <f>MAX(P1088,Tabla2[[#This Row],[Columna1]])</f>
        <v>40583.23132475961</v>
      </c>
      <c r="P1089" s="3">
        <f>O1089+Tabla2[[#This Row],[P - Horas]]</f>
        <v>40583.250558733969</v>
      </c>
    </row>
    <row r="1090" spans="1:16" x14ac:dyDescent="0.25">
      <c r="A1090">
        <v>1000017548</v>
      </c>
      <c r="B1090" s="2">
        <v>40569</v>
      </c>
      <c r="C1090" s="2">
        <f t="shared" ref="C1090:C1153" si="68">B1090+15/24</f>
        <v>40569.625</v>
      </c>
      <c r="D1090">
        <v>1644.2</v>
      </c>
      <c r="E1090">
        <v>1644.2</v>
      </c>
      <c r="F1090" t="s">
        <v>5</v>
      </c>
      <c r="G1090" t="s">
        <v>6</v>
      </c>
      <c r="H1090" s="1" cm="1">
        <f t="array" ref="H1090">_xlfn.IFS(F1090="Figurado",E1090/2600,F1090="Mallas",E1090/800,F1090="Materia Prima",E1090*0)/24</f>
        <v>2.6349358974358975E-2</v>
      </c>
      <c r="I1090" s="2">
        <f t="shared" ref="I1090:I1153" si="69">IF(OR(WEEKDAY(C1090)=1,WEEKDAY(C1090+1)=1),C1090+2,C1090+1)</f>
        <v>40570.625</v>
      </c>
      <c r="J1090" s="3">
        <f t="shared" ref="J1090:J1153" si="70">H1090+C1090</f>
        <v>40569.651349358974</v>
      </c>
      <c r="K1090" t="b">
        <f t="shared" ref="K1090:K1153" si="71">I1090&gt;=J1090</f>
        <v>1</v>
      </c>
      <c r="L1090" cm="1">
        <f t="array" ref="L1090">SUMPRODUCT((Tabla2[[#This Row],[P - Horas]]&lt;Tabla2[P - Horas])*1,(Tabla2[[#This Row],[Columna1]]=Tabla2[Columna1])*1)+1</f>
        <v>24</v>
      </c>
      <c r="N1090">
        <f>_xlfn.RANK.EQ(Tabla2[[#This Row],[Columna1]],Tabla2[Columna1],1)</f>
        <v>1033</v>
      </c>
      <c r="O1090" s="3">
        <f>MAX(P1089,Tabla2[[#This Row],[Columna1]])</f>
        <v>40583.250558733969</v>
      </c>
      <c r="P1090" s="3">
        <f>O1090+Tabla2[[#This Row],[P - Horas]]</f>
        <v>40583.276908092943</v>
      </c>
    </row>
    <row r="1091" spans="1:16" x14ac:dyDescent="0.25">
      <c r="A1091">
        <v>1000017540</v>
      </c>
      <c r="B1091" s="2">
        <v>40569</v>
      </c>
      <c r="C1091" s="2">
        <f t="shared" si="68"/>
        <v>40569.625</v>
      </c>
      <c r="D1091">
        <v>1712.5</v>
      </c>
      <c r="E1091">
        <v>1712.5</v>
      </c>
      <c r="F1091" t="s">
        <v>5</v>
      </c>
      <c r="G1091" t="s">
        <v>13</v>
      </c>
      <c r="H1091" s="1" cm="1">
        <f t="array" ref="H1091">_xlfn.IFS(F1091="Figurado",E1091/2600,F1091="Mallas",E1091/800,F1091="Materia Prima",E1091*0)/24</f>
        <v>2.7443910256410256E-2</v>
      </c>
      <c r="I1091" s="2">
        <f t="shared" si="69"/>
        <v>40570.625</v>
      </c>
      <c r="J1091" s="3">
        <f t="shared" si="70"/>
        <v>40569.652443910258</v>
      </c>
      <c r="K1091" t="b">
        <f t="shared" si="71"/>
        <v>1</v>
      </c>
      <c r="L1091" cm="1">
        <f t="array" ref="L1091">SUMPRODUCT((Tabla2[[#This Row],[P - Horas]]&lt;Tabla2[P - Horas])*1,(Tabla2[[#This Row],[Columna1]]=Tabla2[Columna1])*1)+1</f>
        <v>23</v>
      </c>
      <c r="N1091">
        <f>_xlfn.RANK.EQ(Tabla2[[#This Row],[Columna1]],Tabla2[Columna1],1)</f>
        <v>1033</v>
      </c>
      <c r="O1091" s="3">
        <f>MAX(P1090,Tabla2[[#This Row],[Columna1]])</f>
        <v>40583.276908092943</v>
      </c>
      <c r="P1091" s="3">
        <f>O1091+Tabla2[[#This Row],[P - Horas]]</f>
        <v>40583.304352003201</v>
      </c>
    </row>
    <row r="1092" spans="1:16" x14ac:dyDescent="0.25">
      <c r="A1092">
        <v>1000017536</v>
      </c>
      <c r="B1092" s="2">
        <v>40569</v>
      </c>
      <c r="C1092" s="2">
        <f t="shared" si="68"/>
        <v>40569.625</v>
      </c>
      <c r="D1092">
        <v>2005.9</v>
      </c>
      <c r="E1092">
        <v>2005.9</v>
      </c>
      <c r="F1092" t="s">
        <v>5</v>
      </c>
      <c r="G1092" t="s">
        <v>13</v>
      </c>
      <c r="H1092" s="1" cm="1">
        <f t="array" ref="H1092">_xlfn.IFS(F1092="Figurado",E1092/2600,F1092="Mallas",E1092/800,F1092="Materia Prima",E1092*0)/24</f>
        <v>3.2145833333333339E-2</v>
      </c>
      <c r="I1092" s="2">
        <f t="shared" si="69"/>
        <v>40570.625</v>
      </c>
      <c r="J1092" s="3">
        <f t="shared" si="70"/>
        <v>40569.657145833335</v>
      </c>
      <c r="K1092" t="b">
        <f t="shared" si="71"/>
        <v>1</v>
      </c>
      <c r="L1092" cm="1">
        <f t="array" ref="L1092">SUMPRODUCT((Tabla2[[#This Row],[P - Horas]]&lt;Tabla2[P - Horas])*1,(Tabla2[[#This Row],[Columna1]]=Tabla2[Columna1])*1)+1</f>
        <v>22</v>
      </c>
      <c r="N1092">
        <f>_xlfn.RANK.EQ(Tabla2[[#This Row],[Columna1]],Tabla2[Columna1],1)</f>
        <v>1033</v>
      </c>
      <c r="O1092" s="3">
        <f>MAX(P1091,Tabla2[[#This Row],[Columna1]])</f>
        <v>40583.304352003201</v>
      </c>
      <c r="P1092" s="3">
        <f>O1092+Tabla2[[#This Row],[P - Horas]]</f>
        <v>40583.336497836535</v>
      </c>
    </row>
    <row r="1093" spans="1:16" x14ac:dyDescent="0.25">
      <c r="A1093">
        <v>1000017528</v>
      </c>
      <c r="B1093" s="2">
        <v>40569</v>
      </c>
      <c r="C1093" s="2">
        <f t="shared" si="68"/>
        <v>40569.625</v>
      </c>
      <c r="D1093">
        <v>46</v>
      </c>
      <c r="E1093">
        <v>649.05999999999995</v>
      </c>
      <c r="F1093" t="s">
        <v>16</v>
      </c>
      <c r="G1093" t="s">
        <v>29</v>
      </c>
      <c r="H1093" s="1" cm="1">
        <f t="array" ref="H1093">_xlfn.IFS(F1093="Figurado",E1093/2600,F1093="Mallas",E1093/800,F1093="Materia Prima",E1093*0)/24</f>
        <v>3.3805208333333329E-2</v>
      </c>
      <c r="I1093" s="2">
        <f t="shared" si="69"/>
        <v>40570.625</v>
      </c>
      <c r="J1093" s="3">
        <f t="shared" si="70"/>
        <v>40569.658805208332</v>
      </c>
      <c r="K1093" t="b">
        <f t="shared" si="71"/>
        <v>1</v>
      </c>
      <c r="L1093" cm="1">
        <f t="array" ref="L1093">SUMPRODUCT((Tabla2[[#This Row],[P - Horas]]&lt;Tabla2[P - Horas])*1,(Tabla2[[#This Row],[Columna1]]=Tabla2[Columna1])*1)+1</f>
        <v>21</v>
      </c>
      <c r="N1093">
        <f>_xlfn.RANK.EQ(Tabla2[[#This Row],[Columna1]],Tabla2[Columna1],1)</f>
        <v>1033</v>
      </c>
      <c r="O1093" s="3">
        <f>MAX(P1092,Tabla2[[#This Row],[Columna1]])</f>
        <v>40583.336497836535</v>
      </c>
      <c r="P1093" s="3">
        <f>O1093+Tabla2[[#This Row],[P - Horas]]</f>
        <v>40583.370303044867</v>
      </c>
    </row>
    <row r="1094" spans="1:16" x14ac:dyDescent="0.25">
      <c r="A1094">
        <v>1000017566</v>
      </c>
      <c r="B1094" s="2">
        <v>40569</v>
      </c>
      <c r="C1094" s="2">
        <f t="shared" si="68"/>
        <v>40569.625</v>
      </c>
      <c r="D1094">
        <v>60</v>
      </c>
      <c r="E1094">
        <v>690</v>
      </c>
      <c r="F1094" t="s">
        <v>16</v>
      </c>
      <c r="G1094" t="s">
        <v>17</v>
      </c>
      <c r="H1094" s="1" cm="1">
        <f t="array" ref="H1094">_xlfn.IFS(F1094="Figurado",E1094/2600,F1094="Mallas",E1094/800,F1094="Materia Prima",E1094*0)/24</f>
        <v>3.5937500000000004E-2</v>
      </c>
      <c r="I1094" s="2">
        <f t="shared" si="69"/>
        <v>40570.625</v>
      </c>
      <c r="J1094" s="3">
        <f t="shared" si="70"/>
        <v>40569.660937499997</v>
      </c>
      <c r="K1094" t="b">
        <f t="shared" si="71"/>
        <v>1</v>
      </c>
      <c r="L1094" cm="1">
        <f t="array" ref="L1094">SUMPRODUCT((Tabla2[[#This Row],[P - Horas]]&lt;Tabla2[P - Horas])*1,(Tabla2[[#This Row],[Columna1]]=Tabla2[Columna1])*1)+1</f>
        <v>18</v>
      </c>
      <c r="N1094">
        <f>_xlfn.RANK.EQ(Tabla2[[#This Row],[Columna1]],Tabla2[Columna1],1)</f>
        <v>1033</v>
      </c>
      <c r="O1094" s="3">
        <f>MAX(P1093,Tabla2[[#This Row],[Columna1]])</f>
        <v>40583.370303044867</v>
      </c>
      <c r="P1094" s="3">
        <f>O1094+Tabla2[[#This Row],[P - Horas]]</f>
        <v>40583.406240544864</v>
      </c>
    </row>
    <row r="1095" spans="1:16" x14ac:dyDescent="0.25">
      <c r="A1095">
        <v>1000017567</v>
      </c>
      <c r="B1095" s="2">
        <v>40569</v>
      </c>
      <c r="C1095" s="2">
        <f t="shared" si="68"/>
        <v>40569.625</v>
      </c>
      <c r="D1095">
        <v>60</v>
      </c>
      <c r="E1095">
        <v>690</v>
      </c>
      <c r="F1095" t="s">
        <v>16</v>
      </c>
      <c r="G1095" t="s">
        <v>17</v>
      </c>
      <c r="H1095" s="1" cm="1">
        <f t="array" ref="H1095">_xlfn.IFS(F1095="Figurado",E1095/2600,F1095="Mallas",E1095/800,F1095="Materia Prima",E1095*0)/24</f>
        <v>3.5937500000000004E-2</v>
      </c>
      <c r="I1095" s="2">
        <f t="shared" si="69"/>
        <v>40570.625</v>
      </c>
      <c r="J1095" s="3">
        <f t="shared" si="70"/>
        <v>40569.660937499997</v>
      </c>
      <c r="K1095" t="b">
        <f t="shared" si="71"/>
        <v>1</v>
      </c>
      <c r="L1095" cm="1">
        <f t="array" ref="L1095">SUMPRODUCT((Tabla2[[#This Row],[P - Horas]]&lt;Tabla2[P - Horas])*1,(Tabla2[[#This Row],[Columna1]]=Tabla2[Columna1])*1)+1</f>
        <v>18</v>
      </c>
      <c r="N1095">
        <f>_xlfn.RANK.EQ(Tabla2[[#This Row],[Columna1]],Tabla2[Columna1],1)</f>
        <v>1033</v>
      </c>
      <c r="O1095" s="3">
        <f>MAX(P1094,Tabla2[[#This Row],[Columna1]])</f>
        <v>40583.406240544864</v>
      </c>
      <c r="P1095" s="3">
        <f>O1095+Tabla2[[#This Row],[P - Horas]]</f>
        <v>40583.442178044861</v>
      </c>
    </row>
    <row r="1096" spans="1:16" x14ac:dyDescent="0.25">
      <c r="A1096">
        <v>1000017568</v>
      </c>
      <c r="B1096" s="2">
        <v>40569</v>
      </c>
      <c r="C1096" s="2">
        <f t="shared" si="68"/>
        <v>40569.625</v>
      </c>
      <c r="D1096">
        <v>60</v>
      </c>
      <c r="E1096">
        <v>690</v>
      </c>
      <c r="F1096" t="s">
        <v>16</v>
      </c>
      <c r="G1096" t="s">
        <v>17</v>
      </c>
      <c r="H1096" s="1" cm="1">
        <f t="array" ref="H1096">_xlfn.IFS(F1096="Figurado",E1096/2600,F1096="Mallas",E1096/800,F1096="Materia Prima",E1096*0)/24</f>
        <v>3.5937500000000004E-2</v>
      </c>
      <c r="I1096" s="2">
        <f t="shared" si="69"/>
        <v>40570.625</v>
      </c>
      <c r="J1096" s="3">
        <f t="shared" si="70"/>
        <v>40569.660937499997</v>
      </c>
      <c r="K1096" t="b">
        <f t="shared" si="71"/>
        <v>1</v>
      </c>
      <c r="L1096" cm="1">
        <f t="array" ref="L1096">SUMPRODUCT((Tabla2[[#This Row],[P - Horas]]&lt;Tabla2[P - Horas])*1,(Tabla2[[#This Row],[Columna1]]=Tabla2[Columna1])*1)+1</f>
        <v>18</v>
      </c>
      <c r="N1096">
        <f>_xlfn.RANK.EQ(Tabla2[[#This Row],[Columna1]],Tabla2[Columna1],1)</f>
        <v>1033</v>
      </c>
      <c r="O1096" s="3">
        <f>MAX(P1095,Tabla2[[#This Row],[Columna1]])</f>
        <v>40583.442178044861</v>
      </c>
      <c r="P1096" s="3">
        <f>O1096+Tabla2[[#This Row],[P - Horas]]</f>
        <v>40583.478115544858</v>
      </c>
    </row>
    <row r="1097" spans="1:16" x14ac:dyDescent="0.25">
      <c r="A1097">
        <v>1000017562</v>
      </c>
      <c r="B1097" s="2">
        <v>40569</v>
      </c>
      <c r="C1097" s="2">
        <f t="shared" si="68"/>
        <v>40569.625</v>
      </c>
      <c r="D1097">
        <v>2812</v>
      </c>
      <c r="E1097">
        <v>2812</v>
      </c>
      <c r="F1097" t="s">
        <v>5</v>
      </c>
      <c r="G1097" t="s">
        <v>13</v>
      </c>
      <c r="H1097" s="1" cm="1">
        <f t="array" ref="H1097">_xlfn.IFS(F1097="Figurado",E1097/2600,F1097="Mallas",E1097/800,F1097="Materia Prima",E1097*0)/24</f>
        <v>4.5064102564102565E-2</v>
      </c>
      <c r="I1097" s="2">
        <f t="shared" si="69"/>
        <v>40570.625</v>
      </c>
      <c r="J1097" s="3">
        <f t="shared" si="70"/>
        <v>40569.670064102567</v>
      </c>
      <c r="K1097" t="b">
        <f t="shared" si="71"/>
        <v>1</v>
      </c>
      <c r="L1097" cm="1">
        <f t="array" ref="L1097">SUMPRODUCT((Tabla2[[#This Row],[P - Horas]]&lt;Tabla2[P - Horas])*1,(Tabla2[[#This Row],[Columna1]]=Tabla2[Columna1])*1)+1</f>
        <v>17</v>
      </c>
      <c r="N1097">
        <f>_xlfn.RANK.EQ(Tabla2[[#This Row],[Columna1]],Tabla2[Columna1],1)</f>
        <v>1033</v>
      </c>
      <c r="O1097" s="3">
        <f>MAX(P1096,Tabla2[[#This Row],[Columna1]])</f>
        <v>40583.478115544858</v>
      </c>
      <c r="P1097" s="3">
        <f>O1097+Tabla2[[#This Row],[P - Horas]]</f>
        <v>40583.523179647425</v>
      </c>
    </row>
    <row r="1098" spans="1:16" x14ac:dyDescent="0.25">
      <c r="A1098">
        <v>1000017558</v>
      </c>
      <c r="B1098" s="2">
        <v>40569</v>
      </c>
      <c r="C1098" s="2">
        <f t="shared" si="68"/>
        <v>40569.625</v>
      </c>
      <c r="D1098">
        <v>2812.5</v>
      </c>
      <c r="E1098">
        <v>2812.5</v>
      </c>
      <c r="F1098" t="s">
        <v>5</v>
      </c>
      <c r="G1098" t="s">
        <v>13</v>
      </c>
      <c r="H1098" s="1" cm="1">
        <f t="array" ref="H1098">_xlfn.IFS(F1098="Figurado",E1098/2600,F1098="Mallas",E1098/800,F1098="Materia Prima",E1098*0)/24</f>
        <v>4.5072115384615384E-2</v>
      </c>
      <c r="I1098" s="2">
        <f t="shared" si="69"/>
        <v>40570.625</v>
      </c>
      <c r="J1098" s="3">
        <f t="shared" si="70"/>
        <v>40569.670072115383</v>
      </c>
      <c r="K1098" t="b">
        <f t="shared" si="71"/>
        <v>1</v>
      </c>
      <c r="L1098" cm="1">
        <f t="array" ref="L1098">SUMPRODUCT((Tabla2[[#This Row],[P - Horas]]&lt;Tabla2[P - Horas])*1,(Tabla2[[#This Row],[Columna1]]=Tabla2[Columna1])*1)+1</f>
        <v>16</v>
      </c>
      <c r="N1098">
        <f>_xlfn.RANK.EQ(Tabla2[[#This Row],[Columna1]],Tabla2[Columna1],1)</f>
        <v>1033</v>
      </c>
      <c r="O1098" s="3">
        <f>MAX(P1097,Tabla2[[#This Row],[Columna1]])</f>
        <v>40583.523179647425</v>
      </c>
      <c r="P1098" s="3">
        <f>O1098+Tabla2[[#This Row],[P - Horas]]</f>
        <v>40583.568251762808</v>
      </c>
    </row>
    <row r="1099" spans="1:16" x14ac:dyDescent="0.25">
      <c r="A1099">
        <v>1000017528</v>
      </c>
      <c r="B1099" s="2">
        <v>40569</v>
      </c>
      <c r="C1099" s="2">
        <f t="shared" si="68"/>
        <v>40569.625</v>
      </c>
      <c r="D1099">
        <v>46</v>
      </c>
      <c r="E1099">
        <v>1092.5</v>
      </c>
      <c r="F1099" t="s">
        <v>16</v>
      </c>
      <c r="G1099" t="s">
        <v>21</v>
      </c>
      <c r="H1099" s="1" cm="1">
        <f t="array" ref="H1099">_xlfn.IFS(F1099="Figurado",E1099/2600,F1099="Mallas",E1099/800,F1099="Materia Prima",E1099*0)/24</f>
        <v>5.6901041666666673E-2</v>
      </c>
      <c r="I1099" s="2">
        <f t="shared" si="69"/>
        <v>40570.625</v>
      </c>
      <c r="J1099" s="3">
        <f t="shared" si="70"/>
        <v>40569.681901041666</v>
      </c>
      <c r="K1099" t="b">
        <f t="shared" si="71"/>
        <v>1</v>
      </c>
      <c r="L1099" cm="1">
        <f t="array" ref="L1099">SUMPRODUCT((Tabla2[[#This Row],[P - Horas]]&lt;Tabla2[P - Horas])*1,(Tabla2[[#This Row],[Columna1]]=Tabla2[Columna1])*1)+1</f>
        <v>15</v>
      </c>
      <c r="N1099">
        <f>_xlfn.RANK.EQ(Tabla2[[#This Row],[Columna1]],Tabla2[Columna1],1)</f>
        <v>1033</v>
      </c>
      <c r="O1099" s="3">
        <f>MAX(P1098,Tabla2[[#This Row],[Columna1]])</f>
        <v>40583.568251762808</v>
      </c>
      <c r="P1099" s="3">
        <f>O1099+Tabla2[[#This Row],[P - Horas]]</f>
        <v>40583.625152804474</v>
      </c>
    </row>
    <row r="1100" spans="1:16" x14ac:dyDescent="0.25">
      <c r="A1100">
        <v>1000017539</v>
      </c>
      <c r="B1100" s="2">
        <v>40569</v>
      </c>
      <c r="C1100" s="2">
        <f t="shared" si="68"/>
        <v>40569.625</v>
      </c>
      <c r="D1100">
        <v>60</v>
      </c>
      <c r="E1100">
        <v>1128.5999999999999</v>
      </c>
      <c r="F1100" t="s">
        <v>16</v>
      </c>
      <c r="G1100" t="s">
        <v>18</v>
      </c>
      <c r="H1100" s="1" cm="1">
        <f t="array" ref="H1100">_xlfn.IFS(F1100="Figurado",E1100/2600,F1100="Mallas",E1100/800,F1100="Materia Prima",E1100*0)/24</f>
        <v>5.878125E-2</v>
      </c>
      <c r="I1100" s="2">
        <f t="shared" si="69"/>
        <v>40570.625</v>
      </c>
      <c r="J1100" s="3">
        <f t="shared" si="70"/>
        <v>40569.683781250002</v>
      </c>
      <c r="K1100" t="b">
        <f t="shared" si="71"/>
        <v>1</v>
      </c>
      <c r="L1100" cm="1">
        <f t="array" ref="L1100">SUMPRODUCT((Tabla2[[#This Row],[P - Horas]]&lt;Tabla2[P - Horas])*1,(Tabla2[[#This Row],[Columna1]]=Tabla2[Columna1])*1)+1</f>
        <v>12</v>
      </c>
      <c r="N1100">
        <f>_xlfn.RANK.EQ(Tabla2[[#This Row],[Columna1]],Tabla2[Columna1],1)</f>
        <v>1033</v>
      </c>
      <c r="O1100" s="3">
        <f>MAX(P1099,Tabla2[[#This Row],[Columna1]])</f>
        <v>40583.625152804474</v>
      </c>
      <c r="P1100" s="3">
        <f>O1100+Tabla2[[#This Row],[P - Horas]]</f>
        <v>40583.683934054476</v>
      </c>
    </row>
    <row r="1101" spans="1:16" x14ac:dyDescent="0.25">
      <c r="A1101">
        <v>1000017541</v>
      </c>
      <c r="B1101" s="2">
        <v>40569</v>
      </c>
      <c r="C1101" s="2">
        <f t="shared" si="68"/>
        <v>40569.625</v>
      </c>
      <c r="D1101">
        <v>60</v>
      </c>
      <c r="E1101">
        <v>1128.5999999999999</v>
      </c>
      <c r="F1101" t="s">
        <v>16</v>
      </c>
      <c r="G1101" t="s">
        <v>18</v>
      </c>
      <c r="H1101" s="1" cm="1">
        <f t="array" ref="H1101">_xlfn.IFS(F1101="Figurado",E1101/2600,F1101="Mallas",E1101/800,F1101="Materia Prima",E1101*0)/24</f>
        <v>5.878125E-2</v>
      </c>
      <c r="I1101" s="2">
        <f t="shared" si="69"/>
        <v>40570.625</v>
      </c>
      <c r="J1101" s="3">
        <f t="shared" si="70"/>
        <v>40569.683781250002</v>
      </c>
      <c r="K1101" t="b">
        <f t="shared" si="71"/>
        <v>1</v>
      </c>
      <c r="L1101" cm="1">
        <f t="array" ref="L1101">SUMPRODUCT((Tabla2[[#This Row],[P - Horas]]&lt;Tabla2[P - Horas])*1,(Tabla2[[#This Row],[Columna1]]=Tabla2[Columna1])*1)+1</f>
        <v>12</v>
      </c>
      <c r="N1101">
        <f>_xlfn.RANK.EQ(Tabla2[[#This Row],[Columna1]],Tabla2[Columna1],1)</f>
        <v>1033</v>
      </c>
      <c r="O1101" s="3">
        <f>MAX(P1100,Tabla2[[#This Row],[Columna1]])</f>
        <v>40583.683934054476</v>
      </c>
      <c r="P1101" s="3">
        <f>O1101+Tabla2[[#This Row],[P - Horas]]</f>
        <v>40583.742715304477</v>
      </c>
    </row>
    <row r="1102" spans="1:16" x14ac:dyDescent="0.25">
      <c r="A1102">
        <v>1000017544</v>
      </c>
      <c r="B1102" s="2">
        <v>40569</v>
      </c>
      <c r="C1102" s="2">
        <f t="shared" si="68"/>
        <v>40569.625</v>
      </c>
      <c r="D1102">
        <v>60</v>
      </c>
      <c r="E1102">
        <v>1128.5999999999999</v>
      </c>
      <c r="F1102" t="s">
        <v>16</v>
      </c>
      <c r="G1102" t="s">
        <v>18</v>
      </c>
      <c r="H1102" s="1" cm="1">
        <f t="array" ref="H1102">_xlfn.IFS(F1102="Figurado",E1102/2600,F1102="Mallas",E1102/800,F1102="Materia Prima",E1102*0)/24</f>
        <v>5.878125E-2</v>
      </c>
      <c r="I1102" s="2">
        <f t="shared" si="69"/>
        <v>40570.625</v>
      </c>
      <c r="J1102" s="3">
        <f t="shared" si="70"/>
        <v>40569.683781250002</v>
      </c>
      <c r="K1102" t="b">
        <f t="shared" si="71"/>
        <v>1</v>
      </c>
      <c r="L1102" cm="1">
        <f t="array" ref="L1102">SUMPRODUCT((Tabla2[[#This Row],[P - Horas]]&lt;Tabla2[P - Horas])*1,(Tabla2[[#This Row],[Columna1]]=Tabla2[Columna1])*1)+1</f>
        <v>12</v>
      </c>
      <c r="N1102">
        <f>_xlfn.RANK.EQ(Tabla2[[#This Row],[Columna1]],Tabla2[Columna1],1)</f>
        <v>1033</v>
      </c>
      <c r="O1102" s="3">
        <f>MAX(P1101,Tabla2[[#This Row],[Columna1]])</f>
        <v>40583.742715304477</v>
      </c>
      <c r="P1102" s="3">
        <f>O1102+Tabla2[[#This Row],[P - Horas]]</f>
        <v>40583.801496554479</v>
      </c>
    </row>
    <row r="1103" spans="1:16" x14ac:dyDescent="0.25">
      <c r="A1103">
        <v>1000017529</v>
      </c>
      <c r="B1103" s="2">
        <v>40569</v>
      </c>
      <c r="C1103" s="2">
        <f t="shared" si="68"/>
        <v>40569.625</v>
      </c>
      <c r="D1103">
        <v>38</v>
      </c>
      <c r="E1103">
        <v>1160.52</v>
      </c>
      <c r="F1103" t="s">
        <v>16</v>
      </c>
      <c r="G1103" t="s">
        <v>65</v>
      </c>
      <c r="H1103" s="1" cm="1">
        <f t="array" ref="H1103">_xlfn.IFS(F1103="Figurado",E1103/2600,F1103="Mallas",E1103/800,F1103="Materia Prima",E1103*0)/24</f>
        <v>6.0443749999999997E-2</v>
      </c>
      <c r="I1103" s="2">
        <f t="shared" si="69"/>
        <v>40570.625</v>
      </c>
      <c r="J1103" s="3">
        <f t="shared" si="70"/>
        <v>40569.685443750001</v>
      </c>
      <c r="K1103" t="b">
        <f t="shared" si="71"/>
        <v>1</v>
      </c>
      <c r="L1103" cm="1">
        <f t="array" ref="L1103">SUMPRODUCT((Tabla2[[#This Row],[P - Horas]]&lt;Tabla2[P - Horas])*1,(Tabla2[[#This Row],[Columna1]]=Tabla2[Columna1])*1)+1</f>
        <v>11</v>
      </c>
      <c r="N1103">
        <f>_xlfn.RANK.EQ(Tabla2[[#This Row],[Columna1]],Tabla2[Columna1],1)</f>
        <v>1033</v>
      </c>
      <c r="O1103" s="3">
        <f>MAX(P1102,Tabla2[[#This Row],[Columna1]])</f>
        <v>40583.801496554479</v>
      </c>
      <c r="P1103" s="3">
        <f>O1103+Tabla2[[#This Row],[P - Horas]]</f>
        <v>40583.86194030448</v>
      </c>
    </row>
    <row r="1104" spans="1:16" x14ac:dyDescent="0.25">
      <c r="A1104">
        <v>1000017540</v>
      </c>
      <c r="B1104" s="2">
        <v>40569</v>
      </c>
      <c r="C1104" s="2">
        <f t="shared" si="68"/>
        <v>40569.625</v>
      </c>
      <c r="D1104">
        <v>4218.2</v>
      </c>
      <c r="E1104">
        <v>4218.2</v>
      </c>
      <c r="F1104" t="s">
        <v>5</v>
      </c>
      <c r="G1104" t="s">
        <v>8</v>
      </c>
      <c r="H1104" s="1" cm="1">
        <f t="array" ref="H1104">_xlfn.IFS(F1104="Figurado",E1104/2600,F1104="Mallas",E1104/800,F1104="Materia Prima",E1104*0)/24</f>
        <v>6.7599358974358967E-2</v>
      </c>
      <c r="I1104" s="2">
        <f t="shared" si="69"/>
        <v>40570.625</v>
      </c>
      <c r="J1104" s="3">
        <f t="shared" si="70"/>
        <v>40569.692599358976</v>
      </c>
      <c r="K1104" t="b">
        <f t="shared" si="71"/>
        <v>1</v>
      </c>
      <c r="L1104" cm="1">
        <f t="array" ref="L1104">SUMPRODUCT((Tabla2[[#This Row],[P - Horas]]&lt;Tabla2[P - Horas])*1,(Tabla2[[#This Row],[Columna1]]=Tabla2[Columna1])*1)+1</f>
        <v>10</v>
      </c>
      <c r="N1104">
        <f>_xlfn.RANK.EQ(Tabla2[[#This Row],[Columna1]],Tabla2[Columna1],1)</f>
        <v>1033</v>
      </c>
      <c r="O1104" s="3">
        <f>MAX(P1103,Tabla2[[#This Row],[Columna1]])</f>
        <v>40583.86194030448</v>
      </c>
      <c r="P1104" s="3">
        <f>O1104+Tabla2[[#This Row],[P - Horas]]</f>
        <v>40583.929539663455</v>
      </c>
    </row>
    <row r="1105" spans="1:16" x14ac:dyDescent="0.25">
      <c r="A1105">
        <v>1000017547</v>
      </c>
      <c r="B1105" s="2">
        <v>40569</v>
      </c>
      <c r="C1105" s="2">
        <f t="shared" si="68"/>
        <v>40569.625</v>
      </c>
      <c r="D1105">
        <v>4704.6000000000004</v>
      </c>
      <c r="E1105">
        <v>4704.6000000000004</v>
      </c>
      <c r="F1105" t="s">
        <v>5</v>
      </c>
      <c r="G1105" t="s">
        <v>13</v>
      </c>
      <c r="H1105" s="1" cm="1">
        <f t="array" ref="H1105">_xlfn.IFS(F1105="Figurado",E1105/2600,F1105="Mallas",E1105/800,F1105="Materia Prima",E1105*0)/24</f>
        <v>7.5394230769230783E-2</v>
      </c>
      <c r="I1105" s="2">
        <f t="shared" si="69"/>
        <v>40570.625</v>
      </c>
      <c r="J1105" s="3">
        <f t="shared" si="70"/>
        <v>40569.700394230771</v>
      </c>
      <c r="K1105" t="b">
        <f t="shared" si="71"/>
        <v>1</v>
      </c>
      <c r="L1105" cm="1">
        <f t="array" ref="L1105">SUMPRODUCT((Tabla2[[#This Row],[P - Horas]]&lt;Tabla2[P - Horas])*1,(Tabla2[[#This Row],[Columna1]]=Tabla2[Columna1])*1)+1</f>
        <v>9</v>
      </c>
      <c r="N1105">
        <f>_xlfn.RANK.EQ(Tabla2[[#This Row],[Columna1]],Tabla2[Columna1],1)</f>
        <v>1033</v>
      </c>
      <c r="O1105" s="3">
        <f>MAX(P1104,Tabla2[[#This Row],[Columna1]])</f>
        <v>40583.929539663455</v>
      </c>
      <c r="P1105" s="3">
        <f>O1105+Tabla2[[#This Row],[P - Horas]]</f>
        <v>40584.004933894226</v>
      </c>
    </row>
    <row r="1106" spans="1:16" x14ac:dyDescent="0.25">
      <c r="A1106">
        <v>1000017528</v>
      </c>
      <c r="B1106" s="2">
        <v>40569</v>
      </c>
      <c r="C1106" s="2">
        <f t="shared" si="68"/>
        <v>40569.625</v>
      </c>
      <c r="D1106">
        <v>36</v>
      </c>
      <c r="E1106">
        <v>1778.4</v>
      </c>
      <c r="F1106" t="s">
        <v>16</v>
      </c>
      <c r="G1106" t="s">
        <v>32</v>
      </c>
      <c r="H1106" s="1" cm="1">
        <f t="array" ref="H1106">_xlfn.IFS(F1106="Figurado",E1106/2600,F1106="Mallas",E1106/800,F1106="Materia Prima",E1106*0)/24</f>
        <v>9.2625000000000013E-2</v>
      </c>
      <c r="I1106" s="2">
        <f t="shared" si="69"/>
        <v>40570.625</v>
      </c>
      <c r="J1106" s="3">
        <f t="shared" si="70"/>
        <v>40569.717624999997</v>
      </c>
      <c r="K1106" t="b">
        <f t="shared" si="71"/>
        <v>1</v>
      </c>
      <c r="L1106" cm="1">
        <f t="array" ref="L1106">SUMPRODUCT((Tabla2[[#This Row],[P - Horas]]&lt;Tabla2[P - Horas])*1,(Tabla2[[#This Row],[Columna1]]=Tabla2[Columna1])*1)+1</f>
        <v>8</v>
      </c>
      <c r="N1106">
        <f>_xlfn.RANK.EQ(Tabla2[[#This Row],[Columna1]],Tabla2[Columna1],1)</f>
        <v>1033</v>
      </c>
      <c r="O1106" s="3">
        <f>MAX(P1105,Tabla2[[#This Row],[Columna1]])</f>
        <v>40584.004933894226</v>
      </c>
      <c r="P1106" s="3">
        <f>O1106+Tabla2[[#This Row],[P - Horas]]</f>
        <v>40584.097558894224</v>
      </c>
    </row>
    <row r="1107" spans="1:16" x14ac:dyDescent="0.25">
      <c r="A1107">
        <v>1000017556</v>
      </c>
      <c r="B1107" s="2">
        <v>40569</v>
      </c>
      <c r="C1107" s="2">
        <f t="shared" si="68"/>
        <v>40569.625</v>
      </c>
      <c r="D1107">
        <v>9873.9</v>
      </c>
      <c r="E1107">
        <v>9873.9</v>
      </c>
      <c r="F1107" t="s">
        <v>5</v>
      </c>
      <c r="G1107" t="s">
        <v>7</v>
      </c>
      <c r="H1107" s="1" cm="1">
        <f t="array" ref="H1107">_xlfn.IFS(F1107="Figurado",E1107/2600,F1107="Mallas",E1107/800,F1107="Materia Prima",E1107*0)/24</f>
        <v>0.15823557692307691</v>
      </c>
      <c r="I1107" s="2">
        <f t="shared" si="69"/>
        <v>40570.625</v>
      </c>
      <c r="J1107" s="3">
        <f t="shared" si="70"/>
        <v>40569.783235576921</v>
      </c>
      <c r="K1107" t="b">
        <f t="shared" si="71"/>
        <v>1</v>
      </c>
      <c r="L1107" cm="1">
        <f t="array" ref="L1107">SUMPRODUCT((Tabla2[[#This Row],[P - Horas]]&lt;Tabla2[P - Horas])*1,(Tabla2[[#This Row],[Columna1]]=Tabla2[Columna1])*1)+1</f>
        <v>7</v>
      </c>
      <c r="N1107">
        <f>_xlfn.RANK.EQ(Tabla2[[#This Row],[Columna1]],Tabla2[Columna1],1)</f>
        <v>1033</v>
      </c>
      <c r="O1107" s="3">
        <f>MAX(P1106,Tabla2[[#This Row],[Columna1]])</f>
        <v>40584.097558894224</v>
      </c>
      <c r="P1107" s="3">
        <f>O1107+Tabla2[[#This Row],[P - Horas]]</f>
        <v>40584.255794471144</v>
      </c>
    </row>
    <row r="1108" spans="1:16" x14ac:dyDescent="0.25">
      <c r="A1108">
        <v>1000017557</v>
      </c>
      <c r="B1108" s="2">
        <v>40569</v>
      </c>
      <c r="C1108" s="2">
        <f t="shared" si="68"/>
        <v>40569.625</v>
      </c>
      <c r="D1108">
        <v>10189.4</v>
      </c>
      <c r="E1108">
        <v>10189.4</v>
      </c>
      <c r="F1108" t="s">
        <v>5</v>
      </c>
      <c r="G1108" t="s">
        <v>7</v>
      </c>
      <c r="H1108" s="1" cm="1">
        <f t="array" ref="H1108">_xlfn.IFS(F1108="Figurado",E1108/2600,F1108="Mallas",E1108/800,F1108="Materia Prima",E1108*0)/24</f>
        <v>0.16329166666666667</v>
      </c>
      <c r="I1108" s="2">
        <f t="shared" si="69"/>
        <v>40570.625</v>
      </c>
      <c r="J1108" s="3">
        <f t="shared" si="70"/>
        <v>40569.788291666664</v>
      </c>
      <c r="K1108" t="b">
        <f t="shared" si="71"/>
        <v>1</v>
      </c>
      <c r="L1108" cm="1">
        <f t="array" ref="L1108">SUMPRODUCT((Tabla2[[#This Row],[P - Horas]]&lt;Tabla2[P - Horas])*1,(Tabla2[[#This Row],[Columna1]]=Tabla2[Columna1])*1)+1</f>
        <v>6</v>
      </c>
      <c r="N1108">
        <f>_xlfn.RANK.EQ(Tabla2[[#This Row],[Columna1]],Tabla2[Columna1],1)</f>
        <v>1033</v>
      </c>
      <c r="O1108" s="3">
        <f>MAX(P1107,Tabla2[[#This Row],[Columna1]])</f>
        <v>40584.255794471144</v>
      </c>
      <c r="P1108" s="3">
        <f>O1108+Tabla2[[#This Row],[P - Horas]]</f>
        <v>40584.419086137808</v>
      </c>
    </row>
    <row r="1109" spans="1:16" x14ac:dyDescent="0.25">
      <c r="A1109">
        <v>1000017549</v>
      </c>
      <c r="B1109" s="2">
        <v>40569</v>
      </c>
      <c r="C1109" s="2">
        <f t="shared" si="68"/>
        <v>40569.625</v>
      </c>
      <c r="D1109">
        <v>10747.2</v>
      </c>
      <c r="E1109">
        <v>10747.2</v>
      </c>
      <c r="F1109" t="s">
        <v>5</v>
      </c>
      <c r="G1109" t="s">
        <v>6</v>
      </c>
      <c r="H1109" s="1" cm="1">
        <f t="array" ref="H1109">_xlfn.IFS(F1109="Figurado",E1109/2600,F1109="Mallas",E1109/800,F1109="Materia Prima",E1109*0)/24</f>
        <v>0.17223076923076922</v>
      </c>
      <c r="I1109" s="2">
        <f t="shared" si="69"/>
        <v>40570.625</v>
      </c>
      <c r="J1109" s="3">
        <f t="shared" si="70"/>
        <v>40569.797230769233</v>
      </c>
      <c r="K1109" t="b">
        <f t="shared" si="71"/>
        <v>1</v>
      </c>
      <c r="L1109" cm="1">
        <f t="array" ref="L1109">SUMPRODUCT((Tabla2[[#This Row],[P - Horas]]&lt;Tabla2[P - Horas])*1,(Tabla2[[#This Row],[Columna1]]=Tabla2[Columna1])*1)+1</f>
        <v>5</v>
      </c>
      <c r="N1109">
        <f>_xlfn.RANK.EQ(Tabla2[[#This Row],[Columna1]],Tabla2[Columna1],1)</f>
        <v>1033</v>
      </c>
      <c r="O1109" s="3">
        <f>MAX(P1108,Tabla2[[#This Row],[Columna1]])</f>
        <v>40584.419086137808</v>
      </c>
      <c r="P1109" s="3">
        <f>O1109+Tabla2[[#This Row],[P - Horas]]</f>
        <v>40584.591316907041</v>
      </c>
    </row>
    <row r="1110" spans="1:16" x14ac:dyDescent="0.25">
      <c r="A1110">
        <v>1000017552</v>
      </c>
      <c r="B1110" s="2">
        <v>40569</v>
      </c>
      <c r="C1110" s="2">
        <f t="shared" si="68"/>
        <v>40569.625</v>
      </c>
      <c r="D1110">
        <v>11108.2</v>
      </c>
      <c r="E1110">
        <v>11108.2</v>
      </c>
      <c r="F1110" t="s">
        <v>5</v>
      </c>
      <c r="G1110" t="s">
        <v>7</v>
      </c>
      <c r="H1110" s="1" cm="1">
        <f t="array" ref="H1110">_xlfn.IFS(F1110="Figurado",E1110/2600,F1110="Mallas",E1110/800,F1110="Materia Prima",E1110*0)/24</f>
        <v>0.17801602564102567</v>
      </c>
      <c r="I1110" s="2">
        <f t="shared" si="69"/>
        <v>40570.625</v>
      </c>
      <c r="J1110" s="3">
        <f t="shared" si="70"/>
        <v>40569.803016025638</v>
      </c>
      <c r="K1110" t="b">
        <f t="shared" si="71"/>
        <v>1</v>
      </c>
      <c r="L1110" cm="1">
        <f t="array" ref="L1110">SUMPRODUCT((Tabla2[[#This Row],[P - Horas]]&lt;Tabla2[P - Horas])*1,(Tabla2[[#This Row],[Columna1]]=Tabla2[Columna1])*1)+1</f>
        <v>4</v>
      </c>
      <c r="N1110">
        <f>_xlfn.RANK.EQ(Tabla2[[#This Row],[Columna1]],Tabla2[Columna1],1)</f>
        <v>1033</v>
      </c>
      <c r="O1110" s="3">
        <f>MAX(P1109,Tabla2[[#This Row],[Columna1]])</f>
        <v>40584.591316907041</v>
      </c>
      <c r="P1110" s="3">
        <f>O1110+Tabla2[[#This Row],[P - Horas]]</f>
        <v>40584.769332932679</v>
      </c>
    </row>
    <row r="1111" spans="1:16" x14ac:dyDescent="0.25">
      <c r="A1111">
        <v>1000017535</v>
      </c>
      <c r="B1111" s="2">
        <v>40569</v>
      </c>
      <c r="C1111" s="2">
        <f t="shared" si="68"/>
        <v>40569.625</v>
      </c>
      <c r="D1111">
        <v>6285</v>
      </c>
      <c r="E1111">
        <v>6285</v>
      </c>
      <c r="F1111" t="s">
        <v>16</v>
      </c>
      <c r="G1111" t="s">
        <v>23</v>
      </c>
      <c r="H1111" s="1" cm="1">
        <f t="array" ref="H1111">_xlfn.IFS(F1111="Figurado",E1111/2600,F1111="Mallas",E1111/800,F1111="Materia Prima",E1111*0)/24</f>
        <v>0.32734374999999999</v>
      </c>
      <c r="I1111" s="2">
        <f t="shared" si="69"/>
        <v>40570.625</v>
      </c>
      <c r="J1111" s="3">
        <f t="shared" si="70"/>
        <v>40569.952343750003</v>
      </c>
      <c r="K1111" t="b">
        <f t="shared" si="71"/>
        <v>1</v>
      </c>
      <c r="L1111" cm="1">
        <f t="array" ref="L1111">SUMPRODUCT((Tabla2[[#This Row],[P - Horas]]&lt;Tabla2[P - Horas])*1,(Tabla2[[#This Row],[Columna1]]=Tabla2[Columna1])*1)+1</f>
        <v>3</v>
      </c>
      <c r="N1111">
        <f>_xlfn.RANK.EQ(Tabla2[[#This Row],[Columna1]],Tabla2[Columna1],1)</f>
        <v>1033</v>
      </c>
      <c r="O1111" s="3">
        <f>MAX(P1110,Tabla2[[#This Row],[Columna1]])</f>
        <v>40584.769332932679</v>
      </c>
      <c r="P1111" s="3">
        <f>O1111+Tabla2[[#This Row],[P - Horas]]</f>
        <v>40585.096676682682</v>
      </c>
    </row>
    <row r="1112" spans="1:16" x14ac:dyDescent="0.25">
      <c r="A1112">
        <v>1000017570</v>
      </c>
      <c r="B1112" s="2">
        <v>40569</v>
      </c>
      <c r="C1112" s="2">
        <f t="shared" si="68"/>
        <v>40569.625</v>
      </c>
      <c r="D1112">
        <v>250</v>
      </c>
      <c r="E1112">
        <v>10545</v>
      </c>
      <c r="F1112" t="s">
        <v>16</v>
      </c>
      <c r="G1112" t="s">
        <v>19</v>
      </c>
      <c r="H1112" s="1" cm="1">
        <f t="array" ref="H1112">_xlfn.IFS(F1112="Figurado",E1112/2600,F1112="Mallas",E1112/800,F1112="Materia Prima",E1112*0)/24</f>
        <v>0.54921874999999998</v>
      </c>
      <c r="I1112" s="2">
        <f t="shared" si="69"/>
        <v>40570.625</v>
      </c>
      <c r="J1112" s="3">
        <f t="shared" si="70"/>
        <v>40570.174218749999</v>
      </c>
      <c r="K1112" t="b">
        <f t="shared" si="71"/>
        <v>1</v>
      </c>
      <c r="L1112" cm="1">
        <f t="array" ref="L1112">SUMPRODUCT((Tabla2[[#This Row],[P - Horas]]&lt;Tabla2[P - Horas])*1,(Tabla2[[#This Row],[Columna1]]=Tabla2[Columna1])*1)+1</f>
        <v>2</v>
      </c>
      <c r="N1112">
        <f>_xlfn.RANK.EQ(Tabla2[[#This Row],[Columna1]],Tabla2[Columna1],1)</f>
        <v>1033</v>
      </c>
      <c r="O1112" s="3">
        <f>MAX(P1111,Tabla2[[#This Row],[Columna1]])</f>
        <v>40585.096676682682</v>
      </c>
      <c r="P1112" s="3">
        <f>O1112+Tabla2[[#This Row],[P - Horas]]</f>
        <v>40585.645895432681</v>
      </c>
    </row>
    <row r="1113" spans="1:16" x14ac:dyDescent="0.25">
      <c r="A1113">
        <v>1000017570</v>
      </c>
      <c r="B1113" s="2">
        <v>40569</v>
      </c>
      <c r="C1113" s="2">
        <f t="shared" si="68"/>
        <v>40569.625</v>
      </c>
      <c r="D1113">
        <v>250</v>
      </c>
      <c r="E1113">
        <v>12350</v>
      </c>
      <c r="F1113" t="s">
        <v>16</v>
      </c>
      <c r="G1113" t="s">
        <v>32</v>
      </c>
      <c r="H1113" s="1" cm="1">
        <f t="array" ref="H1113">_xlfn.IFS(F1113="Figurado",E1113/2600,F1113="Mallas",E1113/800,F1113="Materia Prima",E1113*0)/24</f>
        <v>0.64322916666666663</v>
      </c>
      <c r="I1113" s="2">
        <f t="shared" si="69"/>
        <v>40570.625</v>
      </c>
      <c r="J1113" s="3">
        <f t="shared" si="70"/>
        <v>40570.268229166664</v>
      </c>
      <c r="K1113" t="b">
        <f t="shared" si="71"/>
        <v>1</v>
      </c>
      <c r="L1113" cm="1">
        <f t="array" ref="L1113">SUMPRODUCT((Tabla2[[#This Row],[P - Horas]]&lt;Tabla2[P - Horas])*1,(Tabla2[[#This Row],[Columna1]]=Tabla2[Columna1])*1)+1</f>
        <v>1</v>
      </c>
      <c r="N1113">
        <f>_xlfn.RANK.EQ(Tabla2[[#This Row],[Columna1]],Tabla2[Columna1],1)</f>
        <v>1033</v>
      </c>
      <c r="O1113" s="3">
        <f>MAX(P1112,Tabla2[[#This Row],[Columna1]])</f>
        <v>40585.645895432681</v>
      </c>
      <c r="P1113" s="3">
        <f>O1113+Tabla2[[#This Row],[P - Horas]]</f>
        <v>40586.289124599345</v>
      </c>
    </row>
    <row r="1114" spans="1:16" x14ac:dyDescent="0.25">
      <c r="A1114">
        <v>1000017587</v>
      </c>
      <c r="B1114" s="2">
        <v>40570</v>
      </c>
      <c r="C1114" s="2">
        <f t="shared" si="68"/>
        <v>40570.625</v>
      </c>
      <c r="D1114">
        <v>1188</v>
      </c>
      <c r="E1114">
        <v>1188</v>
      </c>
      <c r="F1114" t="s">
        <v>10</v>
      </c>
      <c r="G1114" t="s">
        <v>11</v>
      </c>
      <c r="H1114" s="1" cm="1">
        <f t="array" ref="H1114">_xlfn.IFS(F1114="Figurado",E1114/2600,F1114="Mallas",E1114/800,F1114="Materia Prima",E1114*0)/24</f>
        <v>0</v>
      </c>
      <c r="I1114" s="2">
        <f t="shared" si="69"/>
        <v>40571.625</v>
      </c>
      <c r="J1114" s="3">
        <f t="shared" si="70"/>
        <v>40570.625</v>
      </c>
      <c r="K1114" t="b">
        <f t="shared" si="71"/>
        <v>1</v>
      </c>
      <c r="L1114" cm="1">
        <f t="array" ref="L1114">SUMPRODUCT((Tabla2[[#This Row],[P - Horas]]&lt;Tabla2[P - Horas])*1,(Tabla2[[#This Row],[Columna1]]=Tabla2[Columna1])*1)+1</f>
        <v>85</v>
      </c>
      <c r="N1114">
        <f>_xlfn.RANK.EQ(Tabla2[[#This Row],[Columna1]],Tabla2[Columna1],1)</f>
        <v>1113</v>
      </c>
      <c r="O1114" s="3">
        <f>MAX(P1113,Tabla2[[#This Row],[Columna1]])</f>
        <v>40586.289124599345</v>
      </c>
      <c r="P1114" s="3">
        <f>O1114+Tabla2[[#This Row],[P - Horas]]</f>
        <v>40586.289124599345</v>
      </c>
    </row>
    <row r="1115" spans="1:16" x14ac:dyDescent="0.25">
      <c r="A1115">
        <v>1000017588</v>
      </c>
      <c r="B1115" s="2">
        <v>40570</v>
      </c>
      <c r="C1115" s="2">
        <f t="shared" si="68"/>
        <v>40570.625</v>
      </c>
      <c r="D1115">
        <v>56.2</v>
      </c>
      <c r="E1115">
        <v>56.2</v>
      </c>
      <c r="F1115" t="s">
        <v>10</v>
      </c>
      <c r="G1115" t="s">
        <v>27</v>
      </c>
      <c r="H1115" s="1" cm="1">
        <f t="array" ref="H1115">_xlfn.IFS(F1115="Figurado",E1115/2600,F1115="Mallas",E1115/800,F1115="Materia Prima",E1115*0)/24</f>
        <v>0</v>
      </c>
      <c r="I1115" s="2">
        <f t="shared" si="69"/>
        <v>40571.625</v>
      </c>
      <c r="J1115" s="3">
        <f t="shared" si="70"/>
        <v>40570.625</v>
      </c>
      <c r="K1115" t="b">
        <f t="shared" si="71"/>
        <v>1</v>
      </c>
      <c r="L1115" cm="1">
        <f t="array" ref="L1115">SUMPRODUCT((Tabla2[[#This Row],[P - Horas]]&lt;Tabla2[P - Horas])*1,(Tabla2[[#This Row],[Columna1]]=Tabla2[Columna1])*1)+1</f>
        <v>85</v>
      </c>
      <c r="N1115">
        <f>_xlfn.RANK.EQ(Tabla2[[#This Row],[Columna1]],Tabla2[Columna1],1)</f>
        <v>1113</v>
      </c>
      <c r="O1115" s="3">
        <f>MAX(P1114,Tabla2[[#This Row],[Columna1]])</f>
        <v>40586.289124599345</v>
      </c>
      <c r="P1115" s="3">
        <f>O1115+Tabla2[[#This Row],[P - Horas]]</f>
        <v>40586.289124599345</v>
      </c>
    </row>
    <row r="1116" spans="1:16" x14ac:dyDescent="0.25">
      <c r="A1116">
        <v>1000017589</v>
      </c>
      <c r="B1116" s="2">
        <v>40570</v>
      </c>
      <c r="C1116" s="2">
        <f t="shared" si="68"/>
        <v>40570.625</v>
      </c>
      <c r="D1116">
        <v>500</v>
      </c>
      <c r="E1116">
        <v>500</v>
      </c>
      <c r="F1116" t="s">
        <v>10</v>
      </c>
      <c r="G1116" t="s">
        <v>42</v>
      </c>
      <c r="H1116" s="1" cm="1">
        <f t="array" ref="H1116">_xlfn.IFS(F1116="Figurado",E1116/2600,F1116="Mallas",E1116/800,F1116="Materia Prima",E1116*0)/24</f>
        <v>0</v>
      </c>
      <c r="I1116" s="2">
        <f t="shared" si="69"/>
        <v>40571.625</v>
      </c>
      <c r="J1116" s="3">
        <f t="shared" si="70"/>
        <v>40570.625</v>
      </c>
      <c r="K1116" t="b">
        <f t="shared" si="71"/>
        <v>1</v>
      </c>
      <c r="L1116" cm="1">
        <f t="array" ref="L1116">SUMPRODUCT((Tabla2[[#This Row],[P - Horas]]&lt;Tabla2[P - Horas])*1,(Tabla2[[#This Row],[Columna1]]=Tabla2[Columna1])*1)+1</f>
        <v>85</v>
      </c>
      <c r="N1116">
        <f>_xlfn.RANK.EQ(Tabla2[[#This Row],[Columna1]],Tabla2[Columna1],1)</f>
        <v>1113</v>
      </c>
      <c r="O1116" s="3">
        <f>MAX(P1115,Tabla2[[#This Row],[Columna1]])</f>
        <v>40586.289124599345</v>
      </c>
      <c r="P1116" s="3">
        <f>O1116+Tabla2[[#This Row],[P - Horas]]</f>
        <v>40586.289124599345</v>
      </c>
    </row>
    <row r="1117" spans="1:16" x14ac:dyDescent="0.25">
      <c r="A1117">
        <v>1000017591</v>
      </c>
      <c r="B1117" s="2">
        <v>40570</v>
      </c>
      <c r="C1117" s="2">
        <f t="shared" si="68"/>
        <v>40570.625</v>
      </c>
      <c r="D1117">
        <v>443.5</v>
      </c>
      <c r="E1117">
        <v>443.5</v>
      </c>
      <c r="F1117" t="s">
        <v>10</v>
      </c>
      <c r="G1117" t="s">
        <v>22</v>
      </c>
      <c r="H1117" s="1" cm="1">
        <f t="array" ref="H1117">_xlfn.IFS(F1117="Figurado",E1117/2600,F1117="Mallas",E1117/800,F1117="Materia Prima",E1117*0)/24</f>
        <v>0</v>
      </c>
      <c r="I1117" s="2">
        <f t="shared" si="69"/>
        <v>40571.625</v>
      </c>
      <c r="J1117" s="3">
        <f t="shared" si="70"/>
        <v>40570.625</v>
      </c>
      <c r="K1117" t="b">
        <f t="shared" si="71"/>
        <v>1</v>
      </c>
      <c r="L1117" cm="1">
        <f t="array" ref="L1117">SUMPRODUCT((Tabla2[[#This Row],[P - Horas]]&lt;Tabla2[P - Horas])*1,(Tabla2[[#This Row],[Columna1]]=Tabla2[Columna1])*1)+1</f>
        <v>85</v>
      </c>
      <c r="N1117">
        <f>_xlfn.RANK.EQ(Tabla2[[#This Row],[Columna1]],Tabla2[Columna1],1)</f>
        <v>1113</v>
      </c>
      <c r="O1117" s="3">
        <f>MAX(P1116,Tabla2[[#This Row],[Columna1]])</f>
        <v>40586.289124599345</v>
      </c>
      <c r="P1117" s="3">
        <f>O1117+Tabla2[[#This Row],[P - Horas]]</f>
        <v>40586.289124599345</v>
      </c>
    </row>
    <row r="1118" spans="1:16" x14ac:dyDescent="0.25">
      <c r="A1118">
        <v>1000017591</v>
      </c>
      <c r="B1118" s="2">
        <v>40570</v>
      </c>
      <c r="C1118" s="2">
        <f t="shared" si="68"/>
        <v>40570.625</v>
      </c>
      <c r="D1118">
        <v>1080</v>
      </c>
      <c r="E1118">
        <v>1080</v>
      </c>
      <c r="F1118" t="s">
        <v>10</v>
      </c>
      <c r="G1118" t="s">
        <v>15</v>
      </c>
      <c r="H1118" s="1" cm="1">
        <f t="array" ref="H1118">_xlfn.IFS(F1118="Figurado",E1118/2600,F1118="Mallas",E1118/800,F1118="Materia Prima",E1118*0)/24</f>
        <v>0</v>
      </c>
      <c r="I1118" s="2">
        <f t="shared" si="69"/>
        <v>40571.625</v>
      </c>
      <c r="J1118" s="3">
        <f t="shared" si="70"/>
        <v>40570.625</v>
      </c>
      <c r="K1118" t="b">
        <f t="shared" si="71"/>
        <v>1</v>
      </c>
      <c r="L1118" cm="1">
        <f t="array" ref="L1118">SUMPRODUCT((Tabla2[[#This Row],[P - Horas]]&lt;Tabla2[P - Horas])*1,(Tabla2[[#This Row],[Columna1]]=Tabla2[Columna1])*1)+1</f>
        <v>85</v>
      </c>
      <c r="N1118">
        <f>_xlfn.RANK.EQ(Tabla2[[#This Row],[Columna1]],Tabla2[Columna1],1)</f>
        <v>1113</v>
      </c>
      <c r="O1118" s="3">
        <f>MAX(P1117,Tabla2[[#This Row],[Columna1]])</f>
        <v>40586.289124599345</v>
      </c>
      <c r="P1118" s="3">
        <f>O1118+Tabla2[[#This Row],[P - Horas]]</f>
        <v>40586.289124599345</v>
      </c>
    </row>
    <row r="1119" spans="1:16" x14ac:dyDescent="0.25">
      <c r="A1119">
        <v>1000017591</v>
      </c>
      <c r="B1119" s="2">
        <v>40570</v>
      </c>
      <c r="C1119" s="2">
        <f t="shared" si="68"/>
        <v>40570.625</v>
      </c>
      <c r="D1119">
        <v>567</v>
      </c>
      <c r="E1119">
        <v>567</v>
      </c>
      <c r="F1119" t="s">
        <v>10</v>
      </c>
      <c r="G1119" t="s">
        <v>11</v>
      </c>
      <c r="H1119" s="1" cm="1">
        <f t="array" ref="H1119">_xlfn.IFS(F1119="Figurado",E1119/2600,F1119="Mallas",E1119/800,F1119="Materia Prima",E1119*0)/24</f>
        <v>0</v>
      </c>
      <c r="I1119" s="2">
        <f t="shared" si="69"/>
        <v>40571.625</v>
      </c>
      <c r="J1119" s="3">
        <f t="shared" si="70"/>
        <v>40570.625</v>
      </c>
      <c r="K1119" t="b">
        <f t="shared" si="71"/>
        <v>1</v>
      </c>
      <c r="L1119" cm="1">
        <f t="array" ref="L1119">SUMPRODUCT((Tabla2[[#This Row],[P - Horas]]&lt;Tabla2[P - Horas])*1,(Tabla2[[#This Row],[Columna1]]=Tabla2[Columna1])*1)+1</f>
        <v>85</v>
      </c>
      <c r="N1119">
        <f>_xlfn.RANK.EQ(Tabla2[[#This Row],[Columna1]],Tabla2[Columna1],1)</f>
        <v>1113</v>
      </c>
      <c r="O1119" s="3">
        <f>MAX(P1118,Tabla2[[#This Row],[Columna1]])</f>
        <v>40586.289124599345</v>
      </c>
      <c r="P1119" s="3">
        <f>O1119+Tabla2[[#This Row],[P - Horas]]</f>
        <v>40586.289124599345</v>
      </c>
    </row>
    <row r="1120" spans="1:16" x14ac:dyDescent="0.25">
      <c r="A1120">
        <v>1000017597</v>
      </c>
      <c r="B1120" s="2">
        <v>40570</v>
      </c>
      <c r="C1120" s="2">
        <f t="shared" si="68"/>
        <v>40570.625</v>
      </c>
      <c r="D1120">
        <v>336</v>
      </c>
      <c r="E1120">
        <v>336</v>
      </c>
      <c r="F1120" t="s">
        <v>10</v>
      </c>
      <c r="G1120" t="s">
        <v>22</v>
      </c>
      <c r="H1120" s="1" cm="1">
        <f t="array" ref="H1120">_xlfn.IFS(F1120="Figurado",E1120/2600,F1120="Mallas",E1120/800,F1120="Materia Prima",E1120*0)/24</f>
        <v>0</v>
      </c>
      <c r="I1120" s="2">
        <f t="shared" si="69"/>
        <v>40571.625</v>
      </c>
      <c r="J1120" s="3">
        <f t="shared" si="70"/>
        <v>40570.625</v>
      </c>
      <c r="K1120" t="b">
        <f t="shared" si="71"/>
        <v>1</v>
      </c>
      <c r="L1120" cm="1">
        <f t="array" ref="L1120">SUMPRODUCT((Tabla2[[#This Row],[P - Horas]]&lt;Tabla2[P - Horas])*1,(Tabla2[[#This Row],[Columna1]]=Tabla2[Columna1])*1)+1</f>
        <v>85</v>
      </c>
      <c r="N1120">
        <f>_xlfn.RANK.EQ(Tabla2[[#This Row],[Columna1]],Tabla2[Columna1],1)</f>
        <v>1113</v>
      </c>
      <c r="O1120" s="3">
        <f>MAX(P1119,Tabla2[[#This Row],[Columna1]])</f>
        <v>40586.289124599345</v>
      </c>
      <c r="P1120" s="3">
        <f>O1120+Tabla2[[#This Row],[P - Horas]]</f>
        <v>40586.289124599345</v>
      </c>
    </row>
    <row r="1121" spans="1:16" x14ac:dyDescent="0.25">
      <c r="A1121">
        <v>1000017605</v>
      </c>
      <c r="B1121" s="2">
        <v>40570</v>
      </c>
      <c r="C1121" s="2">
        <f t="shared" si="68"/>
        <v>40570.625</v>
      </c>
      <c r="D1121">
        <v>337</v>
      </c>
      <c r="E1121">
        <v>337</v>
      </c>
      <c r="F1121" t="s">
        <v>10</v>
      </c>
      <c r="G1121" t="s">
        <v>27</v>
      </c>
      <c r="H1121" s="1" cm="1">
        <f t="array" ref="H1121">_xlfn.IFS(F1121="Figurado",E1121/2600,F1121="Mallas",E1121/800,F1121="Materia Prima",E1121*0)/24</f>
        <v>0</v>
      </c>
      <c r="I1121" s="2">
        <f t="shared" si="69"/>
        <v>40571.625</v>
      </c>
      <c r="J1121" s="3">
        <f t="shared" si="70"/>
        <v>40570.625</v>
      </c>
      <c r="K1121" t="b">
        <f t="shared" si="71"/>
        <v>1</v>
      </c>
      <c r="L1121" cm="1">
        <f t="array" ref="L1121">SUMPRODUCT((Tabla2[[#This Row],[P - Horas]]&lt;Tabla2[P - Horas])*1,(Tabla2[[#This Row],[Columna1]]=Tabla2[Columna1])*1)+1</f>
        <v>85</v>
      </c>
      <c r="N1121">
        <f>_xlfn.RANK.EQ(Tabla2[[#This Row],[Columna1]],Tabla2[Columna1],1)</f>
        <v>1113</v>
      </c>
      <c r="O1121" s="3">
        <f>MAX(P1120,Tabla2[[#This Row],[Columna1]])</f>
        <v>40586.289124599345</v>
      </c>
      <c r="P1121" s="3">
        <f>O1121+Tabla2[[#This Row],[P - Horas]]</f>
        <v>40586.289124599345</v>
      </c>
    </row>
    <row r="1122" spans="1:16" x14ac:dyDescent="0.25">
      <c r="A1122">
        <v>1000017609</v>
      </c>
      <c r="B1122" s="2">
        <v>40570</v>
      </c>
      <c r="C1122" s="2">
        <f t="shared" si="68"/>
        <v>40570.625</v>
      </c>
      <c r="D1122">
        <v>567</v>
      </c>
      <c r="E1122">
        <v>567</v>
      </c>
      <c r="F1122" t="s">
        <v>10</v>
      </c>
      <c r="G1122" t="s">
        <v>11</v>
      </c>
      <c r="H1122" s="1" cm="1">
        <f t="array" ref="H1122">_xlfn.IFS(F1122="Figurado",E1122/2600,F1122="Mallas",E1122/800,F1122="Materia Prima",E1122*0)/24</f>
        <v>0</v>
      </c>
      <c r="I1122" s="2">
        <f t="shared" si="69"/>
        <v>40571.625</v>
      </c>
      <c r="J1122" s="3">
        <f t="shared" si="70"/>
        <v>40570.625</v>
      </c>
      <c r="K1122" t="b">
        <f t="shared" si="71"/>
        <v>1</v>
      </c>
      <c r="L1122" cm="1">
        <f t="array" ref="L1122">SUMPRODUCT((Tabla2[[#This Row],[P - Horas]]&lt;Tabla2[P - Horas])*1,(Tabla2[[#This Row],[Columna1]]=Tabla2[Columna1])*1)+1</f>
        <v>85</v>
      </c>
      <c r="N1122">
        <f>_xlfn.RANK.EQ(Tabla2[[#This Row],[Columna1]],Tabla2[Columna1],1)</f>
        <v>1113</v>
      </c>
      <c r="O1122" s="3">
        <f>MAX(P1121,Tabla2[[#This Row],[Columna1]])</f>
        <v>40586.289124599345</v>
      </c>
      <c r="P1122" s="3">
        <f>O1122+Tabla2[[#This Row],[P - Horas]]</f>
        <v>40586.289124599345</v>
      </c>
    </row>
    <row r="1123" spans="1:16" x14ac:dyDescent="0.25">
      <c r="A1123">
        <v>1000017610</v>
      </c>
      <c r="B1123" s="2">
        <v>40570</v>
      </c>
      <c r="C1123" s="2">
        <f t="shared" si="68"/>
        <v>40570.625</v>
      </c>
      <c r="D1123">
        <v>405</v>
      </c>
      <c r="E1123">
        <v>405</v>
      </c>
      <c r="F1123" t="s">
        <v>10</v>
      </c>
      <c r="G1123" t="s">
        <v>11</v>
      </c>
      <c r="H1123" s="1" cm="1">
        <f t="array" ref="H1123">_xlfn.IFS(F1123="Figurado",E1123/2600,F1123="Mallas",E1123/800,F1123="Materia Prima",E1123*0)/24</f>
        <v>0</v>
      </c>
      <c r="I1123" s="2">
        <f t="shared" si="69"/>
        <v>40571.625</v>
      </c>
      <c r="J1123" s="3">
        <f t="shared" si="70"/>
        <v>40570.625</v>
      </c>
      <c r="K1123" t="b">
        <f t="shared" si="71"/>
        <v>1</v>
      </c>
      <c r="L1123" cm="1">
        <f t="array" ref="L1123">SUMPRODUCT((Tabla2[[#This Row],[P - Horas]]&lt;Tabla2[P - Horas])*1,(Tabla2[[#This Row],[Columna1]]=Tabla2[Columna1])*1)+1</f>
        <v>85</v>
      </c>
      <c r="N1123">
        <f>_xlfn.RANK.EQ(Tabla2[[#This Row],[Columna1]],Tabla2[Columna1],1)</f>
        <v>1113</v>
      </c>
      <c r="O1123" s="3">
        <f>MAX(P1122,Tabla2[[#This Row],[Columna1]])</f>
        <v>40586.289124599345</v>
      </c>
      <c r="P1123" s="3">
        <f>O1123+Tabla2[[#This Row],[P - Horas]]</f>
        <v>40586.289124599345</v>
      </c>
    </row>
    <row r="1124" spans="1:16" x14ac:dyDescent="0.25">
      <c r="A1124">
        <v>1000017611</v>
      </c>
      <c r="B1124" s="2">
        <v>40570</v>
      </c>
      <c r="C1124" s="2">
        <f t="shared" si="68"/>
        <v>40570.625</v>
      </c>
      <c r="D1124">
        <v>837</v>
      </c>
      <c r="E1124">
        <v>837</v>
      </c>
      <c r="F1124" t="s">
        <v>10</v>
      </c>
      <c r="G1124" t="s">
        <v>11</v>
      </c>
      <c r="H1124" s="1" cm="1">
        <f t="array" ref="H1124">_xlfn.IFS(F1124="Figurado",E1124/2600,F1124="Mallas",E1124/800,F1124="Materia Prima",E1124*0)/24</f>
        <v>0</v>
      </c>
      <c r="I1124" s="2">
        <f t="shared" si="69"/>
        <v>40571.625</v>
      </c>
      <c r="J1124" s="3">
        <f t="shared" si="70"/>
        <v>40570.625</v>
      </c>
      <c r="K1124" t="b">
        <f t="shared" si="71"/>
        <v>1</v>
      </c>
      <c r="L1124" cm="1">
        <f t="array" ref="L1124">SUMPRODUCT((Tabla2[[#This Row],[P - Horas]]&lt;Tabla2[P - Horas])*1,(Tabla2[[#This Row],[Columna1]]=Tabla2[Columna1])*1)+1</f>
        <v>85</v>
      </c>
      <c r="N1124">
        <f>_xlfn.RANK.EQ(Tabla2[[#This Row],[Columna1]],Tabla2[Columna1],1)</f>
        <v>1113</v>
      </c>
      <c r="O1124" s="3">
        <f>MAX(P1123,Tabla2[[#This Row],[Columna1]])</f>
        <v>40586.289124599345</v>
      </c>
      <c r="P1124" s="3">
        <f>O1124+Tabla2[[#This Row],[P - Horas]]</f>
        <v>40586.289124599345</v>
      </c>
    </row>
    <row r="1125" spans="1:16" x14ac:dyDescent="0.25">
      <c r="A1125">
        <v>1000017612</v>
      </c>
      <c r="B1125" s="2">
        <v>40570</v>
      </c>
      <c r="C1125" s="2">
        <f t="shared" si="68"/>
        <v>40570.625</v>
      </c>
      <c r="D1125">
        <v>604.79999999999995</v>
      </c>
      <c r="E1125">
        <v>604.79999999999995</v>
      </c>
      <c r="F1125" t="s">
        <v>10</v>
      </c>
      <c r="G1125" t="s">
        <v>22</v>
      </c>
      <c r="H1125" s="1" cm="1">
        <f t="array" ref="H1125">_xlfn.IFS(F1125="Figurado",E1125/2600,F1125="Mallas",E1125/800,F1125="Materia Prima",E1125*0)/24</f>
        <v>0</v>
      </c>
      <c r="I1125" s="2">
        <f t="shared" si="69"/>
        <v>40571.625</v>
      </c>
      <c r="J1125" s="3">
        <f t="shared" si="70"/>
        <v>40570.625</v>
      </c>
      <c r="K1125" t="b">
        <f t="shared" si="71"/>
        <v>1</v>
      </c>
      <c r="L1125" cm="1">
        <f t="array" ref="L1125">SUMPRODUCT((Tabla2[[#This Row],[P - Horas]]&lt;Tabla2[P - Horas])*1,(Tabla2[[#This Row],[Columna1]]=Tabla2[Columna1])*1)+1</f>
        <v>85</v>
      </c>
      <c r="N1125">
        <f>_xlfn.RANK.EQ(Tabla2[[#This Row],[Columna1]],Tabla2[Columna1],1)</f>
        <v>1113</v>
      </c>
      <c r="O1125" s="3">
        <f>MAX(P1124,Tabla2[[#This Row],[Columna1]])</f>
        <v>40586.289124599345</v>
      </c>
      <c r="P1125" s="3">
        <f>O1125+Tabla2[[#This Row],[P - Horas]]</f>
        <v>40586.289124599345</v>
      </c>
    </row>
    <row r="1126" spans="1:16" x14ac:dyDescent="0.25">
      <c r="A1126">
        <v>1000017612</v>
      </c>
      <c r="B1126" s="2">
        <v>40570</v>
      </c>
      <c r="C1126" s="2">
        <f t="shared" si="68"/>
        <v>40570.625</v>
      </c>
      <c r="D1126">
        <v>600</v>
      </c>
      <c r="E1126">
        <v>600</v>
      </c>
      <c r="F1126" t="s">
        <v>10</v>
      </c>
      <c r="G1126" t="s">
        <v>15</v>
      </c>
      <c r="H1126" s="1" cm="1">
        <f t="array" ref="H1126">_xlfn.IFS(F1126="Figurado",E1126/2600,F1126="Mallas",E1126/800,F1126="Materia Prima",E1126*0)/24</f>
        <v>0</v>
      </c>
      <c r="I1126" s="2">
        <f t="shared" si="69"/>
        <v>40571.625</v>
      </c>
      <c r="J1126" s="3">
        <f t="shared" si="70"/>
        <v>40570.625</v>
      </c>
      <c r="K1126" t="b">
        <f t="shared" si="71"/>
        <v>1</v>
      </c>
      <c r="L1126" cm="1">
        <f t="array" ref="L1126">SUMPRODUCT((Tabla2[[#This Row],[P - Horas]]&lt;Tabla2[P - Horas])*1,(Tabla2[[#This Row],[Columna1]]=Tabla2[Columna1])*1)+1</f>
        <v>85</v>
      </c>
      <c r="N1126">
        <f>_xlfn.RANK.EQ(Tabla2[[#This Row],[Columna1]],Tabla2[Columna1],1)</f>
        <v>1113</v>
      </c>
      <c r="O1126" s="3">
        <f>MAX(P1125,Tabla2[[#This Row],[Columna1]])</f>
        <v>40586.289124599345</v>
      </c>
      <c r="P1126" s="3">
        <f>O1126+Tabla2[[#This Row],[P - Horas]]</f>
        <v>40586.289124599345</v>
      </c>
    </row>
    <row r="1127" spans="1:16" x14ac:dyDescent="0.25">
      <c r="A1127">
        <v>1000017612</v>
      </c>
      <c r="B1127" s="2">
        <v>40570</v>
      </c>
      <c r="C1127" s="2">
        <f t="shared" si="68"/>
        <v>40570.625</v>
      </c>
      <c r="D1127">
        <v>1497.6</v>
      </c>
      <c r="E1127">
        <v>1497.6</v>
      </c>
      <c r="F1127" t="s">
        <v>10</v>
      </c>
      <c r="G1127" t="s">
        <v>27</v>
      </c>
      <c r="H1127" s="1" cm="1">
        <f t="array" ref="H1127">_xlfn.IFS(F1127="Figurado",E1127/2600,F1127="Mallas",E1127/800,F1127="Materia Prima",E1127*0)/24</f>
        <v>0</v>
      </c>
      <c r="I1127" s="2">
        <f t="shared" si="69"/>
        <v>40571.625</v>
      </c>
      <c r="J1127" s="3">
        <f t="shared" si="70"/>
        <v>40570.625</v>
      </c>
      <c r="K1127" t="b">
        <f t="shared" si="71"/>
        <v>1</v>
      </c>
      <c r="L1127" cm="1">
        <f t="array" ref="L1127">SUMPRODUCT((Tabla2[[#This Row],[P - Horas]]&lt;Tabla2[P - Horas])*1,(Tabla2[[#This Row],[Columna1]]=Tabla2[Columna1])*1)+1</f>
        <v>85</v>
      </c>
      <c r="N1127">
        <f>_xlfn.RANK.EQ(Tabla2[[#This Row],[Columna1]],Tabla2[Columna1],1)</f>
        <v>1113</v>
      </c>
      <c r="O1127" s="3">
        <f>MAX(P1126,Tabla2[[#This Row],[Columna1]])</f>
        <v>40586.289124599345</v>
      </c>
      <c r="P1127" s="3">
        <f>O1127+Tabla2[[#This Row],[P - Horas]]</f>
        <v>40586.289124599345</v>
      </c>
    </row>
    <row r="1128" spans="1:16" x14ac:dyDescent="0.25">
      <c r="A1128">
        <v>1000017612</v>
      </c>
      <c r="B1128" s="2">
        <v>40570</v>
      </c>
      <c r="C1128" s="2">
        <f t="shared" si="68"/>
        <v>40570.625</v>
      </c>
      <c r="D1128">
        <v>288</v>
      </c>
      <c r="E1128">
        <v>288</v>
      </c>
      <c r="F1128" t="s">
        <v>10</v>
      </c>
      <c r="G1128" t="s">
        <v>46</v>
      </c>
      <c r="H1128" s="1" cm="1">
        <f t="array" ref="H1128">_xlfn.IFS(F1128="Figurado",E1128/2600,F1128="Mallas",E1128/800,F1128="Materia Prima",E1128*0)/24</f>
        <v>0</v>
      </c>
      <c r="I1128" s="2">
        <f t="shared" si="69"/>
        <v>40571.625</v>
      </c>
      <c r="J1128" s="3">
        <f t="shared" si="70"/>
        <v>40570.625</v>
      </c>
      <c r="K1128" t="b">
        <f t="shared" si="71"/>
        <v>1</v>
      </c>
      <c r="L1128" cm="1">
        <f t="array" ref="L1128">SUMPRODUCT((Tabla2[[#This Row],[P - Horas]]&lt;Tabla2[P - Horas])*1,(Tabla2[[#This Row],[Columna1]]=Tabla2[Columna1])*1)+1</f>
        <v>85</v>
      </c>
      <c r="N1128">
        <f>_xlfn.RANK.EQ(Tabla2[[#This Row],[Columna1]],Tabla2[Columna1],1)</f>
        <v>1113</v>
      </c>
      <c r="O1128" s="3">
        <f>MAX(P1127,Tabla2[[#This Row],[Columna1]])</f>
        <v>40586.289124599345</v>
      </c>
      <c r="P1128" s="3">
        <f>O1128+Tabla2[[#This Row],[P - Horas]]</f>
        <v>40586.289124599345</v>
      </c>
    </row>
    <row r="1129" spans="1:16" x14ac:dyDescent="0.25">
      <c r="A1129">
        <v>1000017613</v>
      </c>
      <c r="B1129" s="2">
        <v>40570</v>
      </c>
      <c r="C1129" s="2">
        <f t="shared" si="68"/>
        <v>40570.625</v>
      </c>
      <c r="D1129">
        <v>53.8</v>
      </c>
      <c r="E1129">
        <v>53.8</v>
      </c>
      <c r="F1129" t="s">
        <v>10</v>
      </c>
      <c r="G1129" t="s">
        <v>22</v>
      </c>
      <c r="H1129" s="1" cm="1">
        <f t="array" ref="H1129">_xlfn.IFS(F1129="Figurado",E1129/2600,F1129="Mallas",E1129/800,F1129="Materia Prima",E1129*0)/24</f>
        <v>0</v>
      </c>
      <c r="I1129" s="2">
        <f t="shared" si="69"/>
        <v>40571.625</v>
      </c>
      <c r="J1129" s="3">
        <f t="shared" si="70"/>
        <v>40570.625</v>
      </c>
      <c r="K1129" t="b">
        <f t="shared" si="71"/>
        <v>1</v>
      </c>
      <c r="L1129" cm="1">
        <f t="array" ref="L1129">SUMPRODUCT((Tabla2[[#This Row],[P - Horas]]&lt;Tabla2[P - Horas])*1,(Tabla2[[#This Row],[Columna1]]=Tabla2[Columna1])*1)+1</f>
        <v>85</v>
      </c>
      <c r="N1129">
        <f>_xlfn.RANK.EQ(Tabla2[[#This Row],[Columna1]],Tabla2[Columna1],1)</f>
        <v>1113</v>
      </c>
      <c r="O1129" s="3">
        <f>MAX(P1128,Tabla2[[#This Row],[Columna1]])</f>
        <v>40586.289124599345</v>
      </c>
      <c r="P1129" s="3">
        <f>O1129+Tabla2[[#This Row],[P - Horas]]</f>
        <v>40586.289124599345</v>
      </c>
    </row>
    <row r="1130" spans="1:16" x14ac:dyDescent="0.25">
      <c r="A1130">
        <v>1000017613</v>
      </c>
      <c r="B1130" s="2">
        <v>40570</v>
      </c>
      <c r="C1130" s="2">
        <f t="shared" si="68"/>
        <v>40570.625</v>
      </c>
      <c r="D1130">
        <v>12</v>
      </c>
      <c r="E1130">
        <v>12</v>
      </c>
      <c r="F1130" t="s">
        <v>10</v>
      </c>
      <c r="G1130" t="s">
        <v>15</v>
      </c>
      <c r="H1130" s="1" cm="1">
        <f t="array" ref="H1130">_xlfn.IFS(F1130="Figurado",E1130/2600,F1130="Mallas",E1130/800,F1130="Materia Prima",E1130*0)/24</f>
        <v>0</v>
      </c>
      <c r="I1130" s="2">
        <f t="shared" si="69"/>
        <v>40571.625</v>
      </c>
      <c r="J1130" s="3">
        <f t="shared" si="70"/>
        <v>40570.625</v>
      </c>
      <c r="K1130" t="b">
        <f t="shared" si="71"/>
        <v>1</v>
      </c>
      <c r="L1130" cm="1">
        <f t="array" ref="L1130">SUMPRODUCT((Tabla2[[#This Row],[P - Horas]]&lt;Tabla2[P - Horas])*1,(Tabla2[[#This Row],[Columna1]]=Tabla2[Columna1])*1)+1</f>
        <v>85</v>
      </c>
      <c r="N1130">
        <f>_xlfn.RANK.EQ(Tabla2[[#This Row],[Columna1]],Tabla2[Columna1],1)</f>
        <v>1113</v>
      </c>
      <c r="O1130" s="3">
        <f>MAX(P1129,Tabla2[[#This Row],[Columna1]])</f>
        <v>40586.289124599345</v>
      </c>
      <c r="P1130" s="3">
        <f>O1130+Tabla2[[#This Row],[P - Horas]]</f>
        <v>40586.289124599345</v>
      </c>
    </row>
    <row r="1131" spans="1:16" x14ac:dyDescent="0.25">
      <c r="A1131">
        <v>1000017613</v>
      </c>
      <c r="B1131" s="2">
        <v>40570</v>
      </c>
      <c r="C1131" s="2">
        <f t="shared" si="68"/>
        <v>40570.625</v>
      </c>
      <c r="D1131">
        <v>18.7</v>
      </c>
      <c r="E1131">
        <v>18.7</v>
      </c>
      <c r="F1131" t="s">
        <v>10</v>
      </c>
      <c r="G1131" t="s">
        <v>27</v>
      </c>
      <c r="H1131" s="1" cm="1">
        <f t="array" ref="H1131">_xlfn.IFS(F1131="Figurado",E1131/2600,F1131="Mallas",E1131/800,F1131="Materia Prima",E1131*0)/24</f>
        <v>0</v>
      </c>
      <c r="I1131" s="2">
        <f t="shared" si="69"/>
        <v>40571.625</v>
      </c>
      <c r="J1131" s="3">
        <f t="shared" si="70"/>
        <v>40570.625</v>
      </c>
      <c r="K1131" t="b">
        <f t="shared" si="71"/>
        <v>1</v>
      </c>
      <c r="L1131" cm="1">
        <f t="array" ref="L1131">SUMPRODUCT((Tabla2[[#This Row],[P - Horas]]&lt;Tabla2[P - Horas])*1,(Tabla2[[#This Row],[Columna1]]=Tabla2[Columna1])*1)+1</f>
        <v>85</v>
      </c>
      <c r="N1131">
        <f>_xlfn.RANK.EQ(Tabla2[[#This Row],[Columna1]],Tabla2[Columna1],1)</f>
        <v>1113</v>
      </c>
      <c r="O1131" s="3">
        <f>MAX(P1130,Tabla2[[#This Row],[Columna1]])</f>
        <v>40586.289124599345</v>
      </c>
      <c r="P1131" s="3">
        <f>O1131+Tabla2[[#This Row],[P - Horas]]</f>
        <v>40586.289124599345</v>
      </c>
    </row>
    <row r="1132" spans="1:16" x14ac:dyDescent="0.25">
      <c r="A1132">
        <v>1000017618</v>
      </c>
      <c r="B1132" s="2">
        <v>40570</v>
      </c>
      <c r="C1132" s="2">
        <f t="shared" si="68"/>
        <v>40570.625</v>
      </c>
      <c r="D1132">
        <v>161.30000000000001</v>
      </c>
      <c r="E1132">
        <v>161.30000000000001</v>
      </c>
      <c r="F1132" t="s">
        <v>10</v>
      </c>
      <c r="G1132" t="s">
        <v>22</v>
      </c>
      <c r="H1132" s="1" cm="1">
        <f t="array" ref="H1132">_xlfn.IFS(F1132="Figurado",E1132/2600,F1132="Mallas",E1132/800,F1132="Materia Prima",E1132*0)/24</f>
        <v>0</v>
      </c>
      <c r="I1132" s="2">
        <f t="shared" si="69"/>
        <v>40571.625</v>
      </c>
      <c r="J1132" s="3">
        <f t="shared" si="70"/>
        <v>40570.625</v>
      </c>
      <c r="K1132" t="b">
        <f t="shared" si="71"/>
        <v>1</v>
      </c>
      <c r="L1132" cm="1">
        <f t="array" ref="L1132">SUMPRODUCT((Tabla2[[#This Row],[P - Horas]]&lt;Tabla2[P - Horas])*1,(Tabla2[[#This Row],[Columna1]]=Tabla2[Columna1])*1)+1</f>
        <v>85</v>
      </c>
      <c r="N1132">
        <f>_xlfn.RANK.EQ(Tabla2[[#This Row],[Columna1]],Tabla2[Columna1],1)</f>
        <v>1113</v>
      </c>
      <c r="O1132" s="3">
        <f>MAX(P1131,Tabla2[[#This Row],[Columna1]])</f>
        <v>40586.289124599345</v>
      </c>
      <c r="P1132" s="3">
        <f>O1132+Tabla2[[#This Row],[P - Horas]]</f>
        <v>40586.289124599345</v>
      </c>
    </row>
    <row r="1133" spans="1:16" x14ac:dyDescent="0.25">
      <c r="A1133">
        <v>1000017621</v>
      </c>
      <c r="B1133" s="2">
        <v>40570</v>
      </c>
      <c r="C1133" s="2">
        <f t="shared" si="68"/>
        <v>40570.625</v>
      </c>
      <c r="D1133">
        <v>621</v>
      </c>
      <c r="E1133">
        <v>621</v>
      </c>
      <c r="F1133" t="s">
        <v>10</v>
      </c>
      <c r="G1133" t="s">
        <v>11</v>
      </c>
      <c r="H1133" s="1" cm="1">
        <f t="array" ref="H1133">_xlfn.IFS(F1133="Figurado",E1133/2600,F1133="Mallas",E1133/800,F1133="Materia Prima",E1133*0)/24</f>
        <v>0</v>
      </c>
      <c r="I1133" s="2">
        <f t="shared" si="69"/>
        <v>40571.625</v>
      </c>
      <c r="J1133" s="3">
        <f t="shared" si="70"/>
        <v>40570.625</v>
      </c>
      <c r="K1133" t="b">
        <f t="shared" si="71"/>
        <v>1</v>
      </c>
      <c r="L1133" cm="1">
        <f t="array" ref="L1133">SUMPRODUCT((Tabla2[[#This Row],[P - Horas]]&lt;Tabla2[P - Horas])*1,(Tabla2[[#This Row],[Columna1]]=Tabla2[Columna1])*1)+1</f>
        <v>85</v>
      </c>
      <c r="N1133">
        <f>_xlfn.RANK.EQ(Tabla2[[#This Row],[Columna1]],Tabla2[Columna1],1)</f>
        <v>1113</v>
      </c>
      <c r="O1133" s="3">
        <f>MAX(P1132,Tabla2[[#This Row],[Columna1]])</f>
        <v>40586.289124599345</v>
      </c>
      <c r="P1133" s="3">
        <f>O1133+Tabla2[[#This Row],[P - Horas]]</f>
        <v>40586.289124599345</v>
      </c>
    </row>
    <row r="1134" spans="1:16" x14ac:dyDescent="0.25">
      <c r="A1134">
        <v>1000017571</v>
      </c>
      <c r="B1134" s="2">
        <v>40570</v>
      </c>
      <c r="C1134" s="2">
        <f t="shared" si="68"/>
        <v>40570.625</v>
      </c>
      <c r="D1134">
        <v>149.80000000000001</v>
      </c>
      <c r="E1134">
        <v>149.80000000000001</v>
      </c>
      <c r="F1134" t="s">
        <v>10</v>
      </c>
      <c r="G1134" t="s">
        <v>27</v>
      </c>
      <c r="H1134" s="1" cm="1">
        <f t="array" ref="H1134">_xlfn.IFS(F1134="Figurado",E1134/2600,F1134="Mallas",E1134/800,F1134="Materia Prima",E1134*0)/24</f>
        <v>0</v>
      </c>
      <c r="I1134" s="2">
        <f t="shared" si="69"/>
        <v>40571.625</v>
      </c>
      <c r="J1134" s="3">
        <f t="shared" si="70"/>
        <v>40570.625</v>
      </c>
      <c r="K1134" t="b">
        <f t="shared" si="71"/>
        <v>1</v>
      </c>
      <c r="L1134" cm="1">
        <f t="array" ref="L1134">SUMPRODUCT((Tabla2[[#This Row],[P - Horas]]&lt;Tabla2[P - Horas])*1,(Tabla2[[#This Row],[Columna1]]=Tabla2[Columna1])*1)+1</f>
        <v>85</v>
      </c>
      <c r="N1134">
        <f>_xlfn.RANK.EQ(Tabla2[[#This Row],[Columna1]],Tabla2[Columna1],1)</f>
        <v>1113</v>
      </c>
      <c r="O1134" s="3">
        <f>MAX(P1133,Tabla2[[#This Row],[Columna1]])</f>
        <v>40586.289124599345</v>
      </c>
      <c r="P1134" s="3">
        <f>O1134+Tabla2[[#This Row],[P - Horas]]</f>
        <v>40586.289124599345</v>
      </c>
    </row>
    <row r="1135" spans="1:16" x14ac:dyDescent="0.25">
      <c r="A1135">
        <v>1000017572</v>
      </c>
      <c r="B1135" s="2">
        <v>40570</v>
      </c>
      <c r="C1135" s="2">
        <f t="shared" si="68"/>
        <v>40570.625</v>
      </c>
      <c r="D1135">
        <v>270</v>
      </c>
      <c r="E1135">
        <v>270</v>
      </c>
      <c r="F1135" t="s">
        <v>10</v>
      </c>
      <c r="G1135" t="s">
        <v>11</v>
      </c>
      <c r="H1135" s="1" cm="1">
        <f t="array" ref="H1135">_xlfn.IFS(F1135="Figurado",E1135/2600,F1135="Mallas",E1135/800,F1135="Materia Prima",E1135*0)/24</f>
        <v>0</v>
      </c>
      <c r="I1135" s="2">
        <f t="shared" si="69"/>
        <v>40571.625</v>
      </c>
      <c r="J1135" s="3">
        <f t="shared" si="70"/>
        <v>40570.625</v>
      </c>
      <c r="K1135" t="b">
        <f t="shared" si="71"/>
        <v>1</v>
      </c>
      <c r="L1135" cm="1">
        <f t="array" ref="L1135">SUMPRODUCT((Tabla2[[#This Row],[P - Horas]]&lt;Tabla2[P - Horas])*1,(Tabla2[[#This Row],[Columna1]]=Tabla2[Columna1])*1)+1</f>
        <v>85</v>
      </c>
      <c r="N1135">
        <f>_xlfn.RANK.EQ(Tabla2[[#This Row],[Columna1]],Tabla2[Columna1],1)</f>
        <v>1113</v>
      </c>
      <c r="O1135" s="3">
        <f>MAX(P1134,Tabla2[[#This Row],[Columna1]])</f>
        <v>40586.289124599345</v>
      </c>
      <c r="P1135" s="3">
        <f>O1135+Tabla2[[#This Row],[P - Horas]]</f>
        <v>40586.289124599345</v>
      </c>
    </row>
    <row r="1136" spans="1:16" x14ac:dyDescent="0.25">
      <c r="A1136">
        <v>1000017574</v>
      </c>
      <c r="B1136" s="2">
        <v>40570</v>
      </c>
      <c r="C1136" s="2">
        <f t="shared" si="68"/>
        <v>40570.625</v>
      </c>
      <c r="D1136">
        <v>108</v>
      </c>
      <c r="E1136">
        <v>108</v>
      </c>
      <c r="F1136" t="s">
        <v>10</v>
      </c>
      <c r="G1136" t="s">
        <v>15</v>
      </c>
      <c r="H1136" s="1" cm="1">
        <f t="array" ref="H1136">_xlfn.IFS(F1136="Figurado",E1136/2600,F1136="Mallas",E1136/800,F1136="Materia Prima",E1136*0)/24</f>
        <v>0</v>
      </c>
      <c r="I1136" s="2">
        <f t="shared" si="69"/>
        <v>40571.625</v>
      </c>
      <c r="J1136" s="3">
        <f t="shared" si="70"/>
        <v>40570.625</v>
      </c>
      <c r="K1136" t="b">
        <f t="shared" si="71"/>
        <v>1</v>
      </c>
      <c r="L1136" cm="1">
        <f t="array" ref="L1136">SUMPRODUCT((Tabla2[[#This Row],[P - Horas]]&lt;Tabla2[P - Horas])*1,(Tabla2[[#This Row],[Columna1]]=Tabla2[Columna1])*1)+1</f>
        <v>85</v>
      </c>
      <c r="N1136">
        <f>_xlfn.RANK.EQ(Tabla2[[#This Row],[Columna1]],Tabla2[Columna1],1)</f>
        <v>1113</v>
      </c>
      <c r="O1136" s="3">
        <f>MAX(P1135,Tabla2[[#This Row],[Columna1]])</f>
        <v>40586.289124599345</v>
      </c>
      <c r="P1136" s="3">
        <f>O1136+Tabla2[[#This Row],[P - Horas]]</f>
        <v>40586.289124599345</v>
      </c>
    </row>
    <row r="1137" spans="1:16" x14ac:dyDescent="0.25">
      <c r="A1137">
        <v>1000017577</v>
      </c>
      <c r="B1137" s="2">
        <v>40570</v>
      </c>
      <c r="C1137" s="2">
        <f t="shared" si="68"/>
        <v>40570.625</v>
      </c>
      <c r="D1137">
        <v>108</v>
      </c>
      <c r="E1137">
        <v>108</v>
      </c>
      <c r="F1137" t="s">
        <v>10</v>
      </c>
      <c r="G1137" t="s">
        <v>15</v>
      </c>
      <c r="H1137" s="1" cm="1">
        <f t="array" ref="H1137">_xlfn.IFS(F1137="Figurado",E1137/2600,F1137="Mallas",E1137/800,F1137="Materia Prima",E1137*0)/24</f>
        <v>0</v>
      </c>
      <c r="I1137" s="2">
        <f t="shared" si="69"/>
        <v>40571.625</v>
      </c>
      <c r="J1137" s="3">
        <f t="shared" si="70"/>
        <v>40570.625</v>
      </c>
      <c r="K1137" t="b">
        <f t="shared" si="71"/>
        <v>1</v>
      </c>
      <c r="L1137" cm="1">
        <f t="array" ref="L1137">SUMPRODUCT((Tabla2[[#This Row],[P - Horas]]&lt;Tabla2[P - Horas])*1,(Tabla2[[#This Row],[Columna1]]=Tabla2[Columna1])*1)+1</f>
        <v>85</v>
      </c>
      <c r="N1137">
        <f>_xlfn.RANK.EQ(Tabla2[[#This Row],[Columna1]],Tabla2[Columna1],1)</f>
        <v>1113</v>
      </c>
      <c r="O1137" s="3">
        <f>MAX(P1136,Tabla2[[#This Row],[Columna1]])</f>
        <v>40586.289124599345</v>
      </c>
      <c r="P1137" s="3">
        <f>O1137+Tabla2[[#This Row],[P - Horas]]</f>
        <v>40586.289124599345</v>
      </c>
    </row>
    <row r="1138" spans="1:16" x14ac:dyDescent="0.25">
      <c r="A1138">
        <v>1000017608</v>
      </c>
      <c r="B1138" s="2">
        <v>40570</v>
      </c>
      <c r="C1138" s="2">
        <f t="shared" si="68"/>
        <v>40570.625</v>
      </c>
      <c r="D1138">
        <v>8937.6</v>
      </c>
      <c r="E1138">
        <v>8937.6</v>
      </c>
      <c r="F1138" t="s">
        <v>10</v>
      </c>
      <c r="G1138" t="s">
        <v>22</v>
      </c>
      <c r="H1138" s="1" cm="1">
        <f t="array" ref="H1138">_xlfn.IFS(F1138="Figurado",E1138/2600,F1138="Mallas",E1138/800,F1138="Materia Prima",E1138*0)/24</f>
        <v>0</v>
      </c>
      <c r="I1138" s="2">
        <f t="shared" si="69"/>
        <v>40571.625</v>
      </c>
      <c r="J1138" s="3">
        <f t="shared" si="70"/>
        <v>40570.625</v>
      </c>
      <c r="K1138" t="b">
        <f t="shared" si="71"/>
        <v>1</v>
      </c>
      <c r="L1138" cm="1">
        <f t="array" ref="L1138">SUMPRODUCT((Tabla2[[#This Row],[P - Horas]]&lt;Tabla2[P - Horas])*1,(Tabla2[[#This Row],[Columna1]]=Tabla2[Columna1])*1)+1</f>
        <v>85</v>
      </c>
      <c r="N1138">
        <f>_xlfn.RANK.EQ(Tabla2[[#This Row],[Columna1]],Tabla2[Columna1],1)</f>
        <v>1113</v>
      </c>
      <c r="O1138" s="3">
        <f>MAX(P1137,Tabla2[[#This Row],[Columna1]])</f>
        <v>40586.289124599345</v>
      </c>
      <c r="P1138" s="3">
        <f>O1138+Tabla2[[#This Row],[P - Horas]]</f>
        <v>40586.289124599345</v>
      </c>
    </row>
    <row r="1139" spans="1:16" x14ac:dyDescent="0.25">
      <c r="A1139">
        <v>1000017608</v>
      </c>
      <c r="B1139" s="2">
        <v>40570</v>
      </c>
      <c r="C1139" s="2">
        <f t="shared" si="68"/>
        <v>40570.625</v>
      </c>
      <c r="D1139">
        <v>480</v>
      </c>
      <c r="E1139">
        <v>480</v>
      </c>
      <c r="F1139" t="s">
        <v>10</v>
      </c>
      <c r="G1139" t="s">
        <v>15</v>
      </c>
      <c r="H1139" s="1" cm="1">
        <f t="array" ref="H1139">_xlfn.IFS(F1139="Figurado",E1139/2600,F1139="Mallas",E1139/800,F1139="Materia Prima",E1139*0)/24</f>
        <v>0</v>
      </c>
      <c r="I1139" s="2">
        <f t="shared" si="69"/>
        <v>40571.625</v>
      </c>
      <c r="J1139" s="3">
        <f t="shared" si="70"/>
        <v>40570.625</v>
      </c>
      <c r="K1139" t="b">
        <f t="shared" si="71"/>
        <v>1</v>
      </c>
      <c r="L1139" cm="1">
        <f t="array" ref="L1139">SUMPRODUCT((Tabla2[[#This Row],[P - Horas]]&lt;Tabla2[P - Horas])*1,(Tabla2[[#This Row],[Columna1]]=Tabla2[Columna1])*1)+1</f>
        <v>85</v>
      </c>
      <c r="N1139">
        <f>_xlfn.RANK.EQ(Tabla2[[#This Row],[Columna1]],Tabla2[Columna1],1)</f>
        <v>1113</v>
      </c>
      <c r="O1139" s="3">
        <f>MAX(P1138,Tabla2[[#This Row],[Columna1]])</f>
        <v>40586.289124599345</v>
      </c>
      <c r="P1139" s="3">
        <f>O1139+Tabla2[[#This Row],[P - Horas]]</f>
        <v>40586.289124599345</v>
      </c>
    </row>
    <row r="1140" spans="1:16" x14ac:dyDescent="0.25">
      <c r="A1140">
        <v>1000017620</v>
      </c>
      <c r="B1140" s="2">
        <v>40570</v>
      </c>
      <c r="C1140" s="2">
        <f t="shared" si="68"/>
        <v>40570.625</v>
      </c>
      <c r="D1140">
        <v>33.299999999999997</v>
      </c>
      <c r="E1140">
        <v>33.299999999999997</v>
      </c>
      <c r="F1140" t="s">
        <v>5</v>
      </c>
      <c r="G1140" t="s">
        <v>7</v>
      </c>
      <c r="H1140" s="1" cm="1">
        <f t="array" ref="H1140">_xlfn.IFS(F1140="Figurado",E1140/2600,F1140="Mallas",E1140/800,F1140="Materia Prima",E1140*0)/24</f>
        <v>5.3365384615384614E-4</v>
      </c>
      <c r="I1140" s="2">
        <f t="shared" si="69"/>
        <v>40571.625</v>
      </c>
      <c r="J1140" s="3">
        <f t="shared" si="70"/>
        <v>40570.625533653845</v>
      </c>
      <c r="K1140" t="b">
        <f t="shared" si="71"/>
        <v>1</v>
      </c>
      <c r="L1140" cm="1">
        <f t="array" ref="L1140">SUMPRODUCT((Tabla2[[#This Row],[P - Horas]]&lt;Tabla2[P - Horas])*1,(Tabla2[[#This Row],[Columna1]]=Tabla2[Columna1])*1)+1</f>
        <v>84</v>
      </c>
      <c r="N1140">
        <f>_xlfn.RANK.EQ(Tabla2[[#This Row],[Columna1]],Tabla2[Columna1],1)</f>
        <v>1113</v>
      </c>
      <c r="O1140" s="3">
        <f>MAX(P1139,Tabla2[[#This Row],[Columna1]])</f>
        <v>40586.289124599345</v>
      </c>
      <c r="P1140" s="3">
        <f>O1140+Tabla2[[#This Row],[P - Horas]]</f>
        <v>40586.28965825319</v>
      </c>
    </row>
    <row r="1141" spans="1:16" x14ac:dyDescent="0.25">
      <c r="A1141">
        <v>1000017618</v>
      </c>
      <c r="B1141" s="2">
        <v>40570</v>
      </c>
      <c r="C1141" s="2">
        <f t="shared" si="68"/>
        <v>40570.625</v>
      </c>
      <c r="D1141">
        <v>44</v>
      </c>
      <c r="E1141">
        <v>44</v>
      </c>
      <c r="F1141" t="s">
        <v>5</v>
      </c>
      <c r="G1141" t="s">
        <v>9</v>
      </c>
      <c r="H1141" s="1" cm="1">
        <f t="array" ref="H1141">_xlfn.IFS(F1141="Figurado",E1141/2600,F1141="Mallas",E1141/800,F1141="Materia Prima",E1141*0)/24</f>
        <v>7.0512820512820507E-4</v>
      </c>
      <c r="I1141" s="2">
        <f t="shared" si="69"/>
        <v>40571.625</v>
      </c>
      <c r="J1141" s="3">
        <f t="shared" si="70"/>
        <v>40570.625705128208</v>
      </c>
      <c r="K1141" t="b">
        <f t="shared" si="71"/>
        <v>1</v>
      </c>
      <c r="L1141" cm="1">
        <f t="array" ref="L1141">SUMPRODUCT((Tabla2[[#This Row],[P - Horas]]&lt;Tabla2[P - Horas])*1,(Tabla2[[#This Row],[Columna1]]=Tabla2[Columna1])*1)+1</f>
        <v>83</v>
      </c>
      <c r="N1141">
        <f>_xlfn.RANK.EQ(Tabla2[[#This Row],[Columna1]],Tabla2[Columna1],1)</f>
        <v>1113</v>
      </c>
      <c r="O1141" s="3">
        <f>MAX(P1140,Tabla2[[#This Row],[Columna1]])</f>
        <v>40586.28965825319</v>
      </c>
      <c r="P1141" s="3">
        <f>O1141+Tabla2[[#This Row],[P - Horas]]</f>
        <v>40586.290363381398</v>
      </c>
    </row>
    <row r="1142" spans="1:16" x14ac:dyDescent="0.25">
      <c r="A1142">
        <v>1000017620</v>
      </c>
      <c r="B1142" s="2">
        <v>40570</v>
      </c>
      <c r="C1142" s="2">
        <f t="shared" si="68"/>
        <v>40570.625</v>
      </c>
      <c r="D1142">
        <v>44.9</v>
      </c>
      <c r="E1142">
        <v>44.9</v>
      </c>
      <c r="F1142" t="s">
        <v>5</v>
      </c>
      <c r="G1142" t="s">
        <v>6</v>
      </c>
      <c r="H1142" s="1" cm="1">
        <f t="array" ref="H1142">_xlfn.IFS(F1142="Figurado",E1142/2600,F1142="Mallas",E1142/800,F1142="Materia Prima",E1142*0)/24</f>
        <v>7.1955128205128209E-4</v>
      </c>
      <c r="I1142" s="2">
        <f t="shared" si="69"/>
        <v>40571.625</v>
      </c>
      <c r="J1142" s="3">
        <f t="shared" si="70"/>
        <v>40570.625719551281</v>
      </c>
      <c r="K1142" t="b">
        <f t="shared" si="71"/>
        <v>1</v>
      </c>
      <c r="L1142" cm="1">
        <f t="array" ref="L1142">SUMPRODUCT((Tabla2[[#This Row],[P - Horas]]&lt;Tabla2[P - Horas])*1,(Tabla2[[#This Row],[Columna1]]=Tabla2[Columna1])*1)+1</f>
        <v>82</v>
      </c>
      <c r="N1142">
        <f>_xlfn.RANK.EQ(Tabla2[[#This Row],[Columna1]],Tabla2[Columna1],1)</f>
        <v>1113</v>
      </c>
      <c r="O1142" s="3">
        <f>MAX(P1141,Tabla2[[#This Row],[Columna1]])</f>
        <v>40586.290363381398</v>
      </c>
      <c r="P1142" s="3">
        <f>O1142+Tabla2[[#This Row],[P - Horas]]</f>
        <v>40586.291082932679</v>
      </c>
    </row>
    <row r="1143" spans="1:16" x14ac:dyDescent="0.25">
      <c r="A1143">
        <v>1000017590</v>
      </c>
      <c r="B1143" s="2">
        <v>40570</v>
      </c>
      <c r="C1143" s="2">
        <f t="shared" si="68"/>
        <v>40570.625</v>
      </c>
      <c r="D1143">
        <v>60</v>
      </c>
      <c r="E1143">
        <v>60</v>
      </c>
      <c r="F1143" t="s">
        <v>5</v>
      </c>
      <c r="G1143" t="s">
        <v>8</v>
      </c>
      <c r="H1143" s="1" cm="1">
        <f t="array" ref="H1143">_xlfn.IFS(F1143="Figurado",E1143/2600,F1143="Mallas",E1143/800,F1143="Materia Prima",E1143*0)/24</f>
        <v>9.6153846153846159E-4</v>
      </c>
      <c r="I1143" s="2">
        <f t="shared" si="69"/>
        <v>40571.625</v>
      </c>
      <c r="J1143" s="3">
        <f t="shared" si="70"/>
        <v>40570.625961538462</v>
      </c>
      <c r="K1143" t="b">
        <f t="shared" si="71"/>
        <v>1</v>
      </c>
      <c r="L1143" cm="1">
        <f t="array" ref="L1143">SUMPRODUCT((Tabla2[[#This Row],[P - Horas]]&lt;Tabla2[P - Horas])*1,(Tabla2[[#This Row],[Columna1]]=Tabla2[Columna1])*1)+1</f>
        <v>81</v>
      </c>
      <c r="N1143">
        <f>_xlfn.RANK.EQ(Tabla2[[#This Row],[Columna1]],Tabla2[Columna1],1)</f>
        <v>1113</v>
      </c>
      <c r="O1143" s="3">
        <f>MAX(P1142,Tabla2[[#This Row],[Columna1]])</f>
        <v>40586.291082932679</v>
      </c>
      <c r="P1143" s="3">
        <f>O1143+Tabla2[[#This Row],[P - Horas]]</f>
        <v>40586.292044471142</v>
      </c>
    </row>
    <row r="1144" spans="1:16" x14ac:dyDescent="0.25">
      <c r="A1144">
        <v>1000017613</v>
      </c>
      <c r="B1144" s="2">
        <v>40570</v>
      </c>
      <c r="C1144" s="2">
        <f t="shared" si="68"/>
        <v>40570.625</v>
      </c>
      <c r="D1144">
        <v>71.400000000000006</v>
      </c>
      <c r="E1144">
        <v>71.400000000000006</v>
      </c>
      <c r="F1144" t="s">
        <v>5</v>
      </c>
      <c r="G1144" t="s">
        <v>14</v>
      </c>
      <c r="H1144" s="1" cm="1">
        <f t="array" ref="H1144">_xlfn.IFS(F1144="Figurado",E1144/2600,F1144="Mallas",E1144/800,F1144="Materia Prima",E1144*0)/24</f>
        <v>1.1442307692307693E-3</v>
      </c>
      <c r="I1144" s="2">
        <f t="shared" si="69"/>
        <v>40571.625</v>
      </c>
      <c r="J1144" s="3">
        <f t="shared" si="70"/>
        <v>40570.626144230766</v>
      </c>
      <c r="K1144" t="b">
        <f t="shared" si="71"/>
        <v>1</v>
      </c>
      <c r="L1144" cm="1">
        <f t="array" ref="L1144">SUMPRODUCT((Tabla2[[#This Row],[P - Horas]]&lt;Tabla2[P - Horas])*1,(Tabla2[[#This Row],[Columna1]]=Tabla2[Columna1])*1)+1</f>
        <v>80</v>
      </c>
      <c r="N1144">
        <f>_xlfn.RANK.EQ(Tabla2[[#This Row],[Columna1]],Tabla2[Columna1],1)</f>
        <v>1113</v>
      </c>
      <c r="O1144" s="3">
        <f>MAX(P1143,Tabla2[[#This Row],[Columna1]])</f>
        <v>40586.292044471142</v>
      </c>
      <c r="P1144" s="3">
        <f>O1144+Tabla2[[#This Row],[P - Horas]]</f>
        <v>40586.293188701908</v>
      </c>
    </row>
    <row r="1145" spans="1:16" x14ac:dyDescent="0.25">
      <c r="A1145">
        <v>1000017590</v>
      </c>
      <c r="B1145" s="2">
        <v>40570</v>
      </c>
      <c r="C1145" s="2">
        <f t="shared" si="68"/>
        <v>40570.625</v>
      </c>
      <c r="D1145">
        <v>72.900000000000006</v>
      </c>
      <c r="E1145">
        <v>72.900000000000006</v>
      </c>
      <c r="F1145" t="s">
        <v>5</v>
      </c>
      <c r="G1145" t="s">
        <v>7</v>
      </c>
      <c r="H1145" s="1" cm="1">
        <f t="array" ref="H1145">_xlfn.IFS(F1145="Figurado",E1145/2600,F1145="Mallas",E1145/800,F1145="Materia Prima",E1145*0)/24</f>
        <v>1.1682692307692308E-3</v>
      </c>
      <c r="I1145" s="2">
        <f t="shared" si="69"/>
        <v>40571.625</v>
      </c>
      <c r="J1145" s="3">
        <f t="shared" si="70"/>
        <v>40570.626168269227</v>
      </c>
      <c r="K1145" t="b">
        <f t="shared" si="71"/>
        <v>1</v>
      </c>
      <c r="L1145" cm="1">
        <f t="array" ref="L1145">SUMPRODUCT((Tabla2[[#This Row],[P - Horas]]&lt;Tabla2[P - Horas])*1,(Tabla2[[#This Row],[Columna1]]=Tabla2[Columna1])*1)+1</f>
        <v>79</v>
      </c>
      <c r="N1145">
        <f>_xlfn.RANK.EQ(Tabla2[[#This Row],[Columna1]],Tabla2[Columna1],1)</f>
        <v>1113</v>
      </c>
      <c r="O1145" s="3">
        <f>MAX(P1144,Tabla2[[#This Row],[Columna1]])</f>
        <v>40586.293188701908</v>
      </c>
      <c r="P1145" s="3">
        <f>O1145+Tabla2[[#This Row],[P - Horas]]</f>
        <v>40586.294356971135</v>
      </c>
    </row>
    <row r="1146" spans="1:16" x14ac:dyDescent="0.25">
      <c r="A1146">
        <v>1000017615</v>
      </c>
      <c r="B1146" s="2">
        <v>40570</v>
      </c>
      <c r="C1146" s="2">
        <f t="shared" si="68"/>
        <v>40570.625</v>
      </c>
      <c r="D1146">
        <v>75.900000000000006</v>
      </c>
      <c r="E1146">
        <v>75.900000000000006</v>
      </c>
      <c r="F1146" t="s">
        <v>5</v>
      </c>
      <c r="G1146" t="s">
        <v>26</v>
      </c>
      <c r="H1146" s="1" cm="1">
        <f t="array" ref="H1146">_xlfn.IFS(F1146="Figurado",E1146/2600,F1146="Mallas",E1146/800,F1146="Materia Prima",E1146*0)/24</f>
        <v>1.216346153846154E-3</v>
      </c>
      <c r="I1146" s="2">
        <f t="shared" si="69"/>
        <v>40571.625</v>
      </c>
      <c r="J1146" s="3">
        <f t="shared" si="70"/>
        <v>40570.626216346151</v>
      </c>
      <c r="K1146" t="b">
        <f t="shared" si="71"/>
        <v>1</v>
      </c>
      <c r="L1146" cm="1">
        <f t="array" ref="L1146">SUMPRODUCT((Tabla2[[#This Row],[P - Horas]]&lt;Tabla2[P - Horas])*1,(Tabla2[[#This Row],[Columna1]]=Tabla2[Columna1])*1)+1</f>
        <v>78</v>
      </c>
      <c r="N1146">
        <f>_xlfn.RANK.EQ(Tabla2[[#This Row],[Columna1]],Tabla2[Columna1],1)</f>
        <v>1113</v>
      </c>
      <c r="O1146" s="3">
        <f>MAX(P1145,Tabla2[[#This Row],[Columna1]])</f>
        <v>40586.294356971135</v>
      </c>
      <c r="P1146" s="3">
        <f>O1146+Tabla2[[#This Row],[P - Horas]]</f>
        <v>40586.295573317286</v>
      </c>
    </row>
    <row r="1147" spans="1:16" x14ac:dyDescent="0.25">
      <c r="A1147">
        <v>1000017616</v>
      </c>
      <c r="B1147" s="2">
        <v>40570</v>
      </c>
      <c r="C1147" s="2">
        <f t="shared" si="68"/>
        <v>40570.625</v>
      </c>
      <c r="D1147">
        <v>87</v>
      </c>
      <c r="E1147">
        <v>87</v>
      </c>
      <c r="F1147" t="s">
        <v>5</v>
      </c>
      <c r="G1147" t="s">
        <v>26</v>
      </c>
      <c r="H1147" s="1" cm="1">
        <f t="array" ref="H1147">_xlfn.IFS(F1147="Figurado",E1147/2600,F1147="Mallas",E1147/800,F1147="Materia Prima",E1147*0)/24</f>
        <v>1.3942307692307691E-3</v>
      </c>
      <c r="I1147" s="2">
        <f t="shared" si="69"/>
        <v>40571.625</v>
      </c>
      <c r="J1147" s="3">
        <f t="shared" si="70"/>
        <v>40570.626394230771</v>
      </c>
      <c r="K1147" t="b">
        <f t="shared" si="71"/>
        <v>1</v>
      </c>
      <c r="L1147" cm="1">
        <f t="array" ref="L1147">SUMPRODUCT((Tabla2[[#This Row],[P - Horas]]&lt;Tabla2[P - Horas])*1,(Tabla2[[#This Row],[Columna1]]=Tabla2[Columna1])*1)+1</f>
        <v>77</v>
      </c>
      <c r="N1147">
        <f>_xlfn.RANK.EQ(Tabla2[[#This Row],[Columna1]],Tabla2[Columna1],1)</f>
        <v>1113</v>
      </c>
      <c r="O1147" s="3">
        <f>MAX(P1146,Tabla2[[#This Row],[Columna1]])</f>
        <v>40586.295573317286</v>
      </c>
      <c r="P1147" s="3">
        <f>O1147+Tabla2[[#This Row],[P - Horas]]</f>
        <v>40586.296967548056</v>
      </c>
    </row>
    <row r="1148" spans="1:16" x14ac:dyDescent="0.25">
      <c r="A1148">
        <v>1000017613</v>
      </c>
      <c r="B1148" s="2">
        <v>40570</v>
      </c>
      <c r="C1148" s="2">
        <f t="shared" si="68"/>
        <v>40570.625</v>
      </c>
      <c r="D1148">
        <v>112</v>
      </c>
      <c r="E1148">
        <v>112</v>
      </c>
      <c r="F1148" t="s">
        <v>5</v>
      </c>
      <c r="G1148" t="s">
        <v>6</v>
      </c>
      <c r="H1148" s="1" cm="1">
        <f t="array" ref="H1148">_xlfn.IFS(F1148="Figurado",E1148/2600,F1148="Mallas",E1148/800,F1148="Materia Prima",E1148*0)/24</f>
        <v>1.7948717948717949E-3</v>
      </c>
      <c r="I1148" s="2">
        <f t="shared" si="69"/>
        <v>40571.625</v>
      </c>
      <c r="J1148" s="3">
        <f t="shared" si="70"/>
        <v>40570.626794871794</v>
      </c>
      <c r="K1148" t="b">
        <f t="shared" si="71"/>
        <v>1</v>
      </c>
      <c r="L1148" cm="1">
        <f t="array" ref="L1148">SUMPRODUCT((Tabla2[[#This Row],[P - Horas]]&lt;Tabla2[P - Horas])*1,(Tabla2[[#This Row],[Columna1]]=Tabla2[Columna1])*1)+1</f>
        <v>76</v>
      </c>
      <c r="N1148">
        <f>_xlfn.RANK.EQ(Tabla2[[#This Row],[Columna1]],Tabla2[Columna1],1)</f>
        <v>1113</v>
      </c>
      <c r="O1148" s="3">
        <f>MAX(P1147,Tabla2[[#This Row],[Columna1]])</f>
        <v>40586.296967548056</v>
      </c>
      <c r="P1148" s="3">
        <f>O1148+Tabla2[[#This Row],[P - Horas]]</f>
        <v>40586.29876241985</v>
      </c>
    </row>
    <row r="1149" spans="1:16" x14ac:dyDescent="0.25">
      <c r="A1149">
        <v>1000017586</v>
      </c>
      <c r="B1149" s="2">
        <v>40570</v>
      </c>
      <c r="C1149" s="2">
        <f t="shared" si="68"/>
        <v>40570.625</v>
      </c>
      <c r="D1149">
        <v>122</v>
      </c>
      <c r="E1149">
        <v>122</v>
      </c>
      <c r="F1149" t="s">
        <v>5</v>
      </c>
      <c r="G1149" t="s">
        <v>13</v>
      </c>
      <c r="H1149" s="1" cm="1">
        <f t="array" ref="H1149">_xlfn.IFS(F1149="Figurado",E1149/2600,F1149="Mallas",E1149/800,F1149="Materia Prima",E1149*0)/24</f>
        <v>1.9551282051282052E-3</v>
      </c>
      <c r="I1149" s="2">
        <f t="shared" si="69"/>
        <v>40571.625</v>
      </c>
      <c r="J1149" s="3">
        <f t="shared" si="70"/>
        <v>40570.626955128202</v>
      </c>
      <c r="K1149" t="b">
        <f t="shared" si="71"/>
        <v>1</v>
      </c>
      <c r="L1149" cm="1">
        <f t="array" ref="L1149">SUMPRODUCT((Tabla2[[#This Row],[P - Horas]]&lt;Tabla2[P - Horas])*1,(Tabla2[[#This Row],[Columna1]]=Tabla2[Columna1])*1)+1</f>
        <v>75</v>
      </c>
      <c r="N1149">
        <f>_xlfn.RANK.EQ(Tabla2[[#This Row],[Columna1]],Tabla2[Columna1],1)</f>
        <v>1113</v>
      </c>
      <c r="O1149" s="3">
        <f>MAX(P1148,Tabla2[[#This Row],[Columna1]])</f>
        <v>40586.29876241985</v>
      </c>
      <c r="P1149" s="3">
        <f>O1149+Tabla2[[#This Row],[P - Horas]]</f>
        <v>40586.300717548052</v>
      </c>
    </row>
    <row r="1150" spans="1:16" x14ac:dyDescent="0.25">
      <c r="A1150">
        <v>1000017618</v>
      </c>
      <c r="B1150" s="2">
        <v>40570</v>
      </c>
      <c r="C1150" s="2">
        <f t="shared" si="68"/>
        <v>40570.625</v>
      </c>
      <c r="D1150">
        <v>178.4</v>
      </c>
      <c r="E1150">
        <v>178.4</v>
      </c>
      <c r="F1150" t="s">
        <v>5</v>
      </c>
      <c r="G1150" t="s">
        <v>8</v>
      </c>
      <c r="H1150" s="1" cm="1">
        <f t="array" ref="H1150">_xlfn.IFS(F1150="Figurado",E1150/2600,F1150="Mallas",E1150/800,F1150="Materia Prima",E1150*0)/24</f>
        <v>2.8589743589743592E-3</v>
      </c>
      <c r="I1150" s="2">
        <f t="shared" si="69"/>
        <v>40571.625</v>
      </c>
      <c r="J1150" s="3">
        <f t="shared" si="70"/>
        <v>40570.62785897436</v>
      </c>
      <c r="K1150" t="b">
        <f t="shared" si="71"/>
        <v>1</v>
      </c>
      <c r="L1150" cm="1">
        <f t="array" ref="L1150">SUMPRODUCT((Tabla2[[#This Row],[P - Horas]]&lt;Tabla2[P - Horas])*1,(Tabla2[[#This Row],[Columna1]]=Tabla2[Columna1])*1)+1</f>
        <v>74</v>
      </c>
      <c r="N1150">
        <f>_xlfn.RANK.EQ(Tabla2[[#This Row],[Columna1]],Tabla2[Columna1],1)</f>
        <v>1113</v>
      </c>
      <c r="O1150" s="3">
        <f>MAX(P1149,Tabla2[[#This Row],[Columna1]])</f>
        <v>40586.300717548052</v>
      </c>
      <c r="P1150" s="3">
        <f>O1150+Tabla2[[#This Row],[P - Horas]]</f>
        <v>40586.303576522412</v>
      </c>
    </row>
    <row r="1151" spans="1:16" x14ac:dyDescent="0.25">
      <c r="A1151">
        <v>1000017594</v>
      </c>
      <c r="B1151" s="2">
        <v>40570</v>
      </c>
      <c r="C1151" s="2">
        <f t="shared" si="68"/>
        <v>40570.625</v>
      </c>
      <c r="D1151">
        <v>180</v>
      </c>
      <c r="E1151">
        <v>180</v>
      </c>
      <c r="F1151" t="s">
        <v>5</v>
      </c>
      <c r="G1151" t="s">
        <v>14</v>
      </c>
      <c r="H1151" s="1" cm="1">
        <f t="array" ref="H1151">_xlfn.IFS(F1151="Figurado",E1151/2600,F1151="Mallas",E1151/800,F1151="Materia Prima",E1151*0)/24</f>
        <v>2.8846153846153848E-3</v>
      </c>
      <c r="I1151" s="2">
        <f t="shared" si="69"/>
        <v>40571.625</v>
      </c>
      <c r="J1151" s="3">
        <f t="shared" si="70"/>
        <v>40570.627884615387</v>
      </c>
      <c r="K1151" t="b">
        <f t="shared" si="71"/>
        <v>1</v>
      </c>
      <c r="L1151" cm="1">
        <f t="array" ref="L1151">SUMPRODUCT((Tabla2[[#This Row],[P - Horas]]&lt;Tabla2[P - Horas])*1,(Tabla2[[#This Row],[Columna1]]=Tabla2[Columna1])*1)+1</f>
        <v>72</v>
      </c>
      <c r="N1151">
        <f>_xlfn.RANK.EQ(Tabla2[[#This Row],[Columna1]],Tabla2[Columna1],1)</f>
        <v>1113</v>
      </c>
      <c r="O1151" s="3">
        <f>MAX(P1150,Tabla2[[#This Row],[Columna1]])</f>
        <v>40586.303576522412</v>
      </c>
      <c r="P1151" s="3">
        <f>O1151+Tabla2[[#This Row],[P - Horas]]</f>
        <v>40586.306461137799</v>
      </c>
    </row>
    <row r="1152" spans="1:16" x14ac:dyDescent="0.25">
      <c r="A1152">
        <v>1000017597</v>
      </c>
      <c r="B1152" s="2">
        <v>40570</v>
      </c>
      <c r="C1152" s="2">
        <f t="shared" si="68"/>
        <v>40570.625</v>
      </c>
      <c r="D1152">
        <v>180</v>
      </c>
      <c r="E1152">
        <v>180</v>
      </c>
      <c r="F1152" t="s">
        <v>5</v>
      </c>
      <c r="G1152" t="s">
        <v>26</v>
      </c>
      <c r="H1152" s="1" cm="1">
        <f t="array" ref="H1152">_xlfn.IFS(F1152="Figurado",E1152/2600,F1152="Mallas",E1152/800,F1152="Materia Prima",E1152*0)/24</f>
        <v>2.8846153846153848E-3</v>
      </c>
      <c r="I1152" s="2">
        <f t="shared" si="69"/>
        <v>40571.625</v>
      </c>
      <c r="J1152" s="3">
        <f t="shared" si="70"/>
        <v>40570.627884615387</v>
      </c>
      <c r="K1152" t="b">
        <f t="shared" si="71"/>
        <v>1</v>
      </c>
      <c r="L1152" cm="1">
        <f t="array" ref="L1152">SUMPRODUCT((Tabla2[[#This Row],[P - Horas]]&lt;Tabla2[P - Horas])*1,(Tabla2[[#This Row],[Columna1]]=Tabla2[Columna1])*1)+1</f>
        <v>72</v>
      </c>
      <c r="N1152">
        <f>_xlfn.RANK.EQ(Tabla2[[#This Row],[Columna1]],Tabla2[Columna1],1)</f>
        <v>1113</v>
      </c>
      <c r="O1152" s="3">
        <f>MAX(P1151,Tabla2[[#This Row],[Columna1]])</f>
        <v>40586.306461137799</v>
      </c>
      <c r="P1152" s="3">
        <f>O1152+Tabla2[[#This Row],[P - Horas]]</f>
        <v>40586.309345753187</v>
      </c>
    </row>
    <row r="1153" spans="1:16" x14ac:dyDescent="0.25">
      <c r="A1153">
        <v>1000017582</v>
      </c>
      <c r="B1153" s="2">
        <v>40570</v>
      </c>
      <c r="C1153" s="2">
        <f t="shared" si="68"/>
        <v>40570.625</v>
      </c>
      <c r="D1153">
        <v>187.2</v>
      </c>
      <c r="E1153">
        <v>187.2</v>
      </c>
      <c r="F1153" t="s">
        <v>5</v>
      </c>
      <c r="G1153" t="s">
        <v>6</v>
      </c>
      <c r="H1153" s="1" cm="1">
        <f t="array" ref="H1153">_xlfn.IFS(F1153="Figurado",E1153/2600,F1153="Mallas",E1153/800,F1153="Materia Prima",E1153*0)/24</f>
        <v>2.9999999999999996E-3</v>
      </c>
      <c r="I1153" s="2">
        <f t="shared" si="69"/>
        <v>40571.625</v>
      </c>
      <c r="J1153" s="3">
        <f t="shared" si="70"/>
        <v>40570.627999999997</v>
      </c>
      <c r="K1153" t="b">
        <f t="shared" si="71"/>
        <v>1</v>
      </c>
      <c r="L1153" cm="1">
        <f t="array" ref="L1153">SUMPRODUCT((Tabla2[[#This Row],[P - Horas]]&lt;Tabla2[P - Horas])*1,(Tabla2[[#This Row],[Columna1]]=Tabla2[Columna1])*1)+1</f>
        <v>71</v>
      </c>
      <c r="N1153">
        <f>_xlfn.RANK.EQ(Tabla2[[#This Row],[Columna1]],Tabla2[Columna1],1)</f>
        <v>1113</v>
      </c>
      <c r="O1153" s="3">
        <f>MAX(P1152,Tabla2[[#This Row],[Columna1]])</f>
        <v>40586.309345753187</v>
      </c>
      <c r="P1153" s="3">
        <f>O1153+Tabla2[[#This Row],[P - Horas]]</f>
        <v>40586.312345753184</v>
      </c>
    </row>
    <row r="1154" spans="1:16" x14ac:dyDescent="0.25">
      <c r="A1154">
        <v>1000017598</v>
      </c>
      <c r="B1154" s="2">
        <v>40570</v>
      </c>
      <c r="C1154" s="2">
        <f t="shared" ref="C1154:C1217" si="72">B1154+15/24</f>
        <v>40570.625</v>
      </c>
      <c r="D1154">
        <v>188.8</v>
      </c>
      <c r="E1154">
        <v>188.8</v>
      </c>
      <c r="F1154" t="s">
        <v>5</v>
      </c>
      <c r="G1154" t="s">
        <v>6</v>
      </c>
      <c r="H1154" s="1" cm="1">
        <f t="array" ref="H1154">_xlfn.IFS(F1154="Figurado",E1154/2600,F1154="Mallas",E1154/800,F1154="Materia Prima",E1154*0)/24</f>
        <v>3.0256410256410261E-3</v>
      </c>
      <c r="I1154" s="2">
        <f t="shared" ref="I1154:I1217" si="73">IF(OR(WEEKDAY(C1154)=1,WEEKDAY(C1154+1)=1),C1154+2,C1154+1)</f>
        <v>40571.625</v>
      </c>
      <c r="J1154" s="3">
        <f t="shared" ref="J1154:J1217" si="74">H1154+C1154</f>
        <v>40570.628025641025</v>
      </c>
      <c r="K1154" t="b">
        <f t="shared" ref="K1154:K1217" si="75">I1154&gt;=J1154</f>
        <v>1</v>
      </c>
      <c r="L1154" cm="1">
        <f t="array" ref="L1154">SUMPRODUCT((Tabla2[[#This Row],[P - Horas]]&lt;Tabla2[P - Horas])*1,(Tabla2[[#This Row],[Columna1]]=Tabla2[Columna1])*1)+1</f>
        <v>70</v>
      </c>
      <c r="N1154">
        <f>_xlfn.RANK.EQ(Tabla2[[#This Row],[Columna1]],Tabla2[Columna1],1)</f>
        <v>1113</v>
      </c>
      <c r="O1154" s="3">
        <f>MAX(P1153,Tabla2[[#This Row],[Columna1]])</f>
        <v>40586.312345753184</v>
      </c>
      <c r="P1154" s="3">
        <f>O1154+Tabla2[[#This Row],[P - Horas]]</f>
        <v>40586.315371394208</v>
      </c>
    </row>
    <row r="1155" spans="1:16" x14ac:dyDescent="0.25">
      <c r="A1155">
        <v>1000017617</v>
      </c>
      <c r="B1155" s="2">
        <v>40570</v>
      </c>
      <c r="C1155" s="2">
        <f t="shared" si="72"/>
        <v>40570.625</v>
      </c>
      <c r="D1155">
        <v>194.4</v>
      </c>
      <c r="E1155">
        <v>194.4</v>
      </c>
      <c r="F1155" t="s">
        <v>5</v>
      </c>
      <c r="G1155" t="s">
        <v>13</v>
      </c>
      <c r="H1155" s="1" cm="1">
        <f t="array" ref="H1155">_xlfn.IFS(F1155="Figurado",E1155/2600,F1155="Mallas",E1155/800,F1155="Materia Prima",E1155*0)/24</f>
        <v>3.1153846153846153E-3</v>
      </c>
      <c r="I1155" s="2">
        <f t="shared" si="73"/>
        <v>40571.625</v>
      </c>
      <c r="J1155" s="3">
        <f t="shared" si="74"/>
        <v>40570.628115384614</v>
      </c>
      <c r="K1155" t="b">
        <f t="shared" si="75"/>
        <v>1</v>
      </c>
      <c r="L1155" cm="1">
        <f t="array" ref="L1155">SUMPRODUCT((Tabla2[[#This Row],[P - Horas]]&lt;Tabla2[P - Horas])*1,(Tabla2[[#This Row],[Columna1]]=Tabla2[Columna1])*1)+1</f>
        <v>69</v>
      </c>
      <c r="N1155">
        <f>_xlfn.RANK.EQ(Tabla2[[#This Row],[Columna1]],Tabla2[Columna1],1)</f>
        <v>1113</v>
      </c>
      <c r="O1155" s="3">
        <f>MAX(P1154,Tabla2[[#This Row],[Columna1]])</f>
        <v>40586.315371394208</v>
      </c>
      <c r="P1155" s="3">
        <f>O1155+Tabla2[[#This Row],[P - Horas]]</f>
        <v>40586.318486778822</v>
      </c>
    </row>
    <row r="1156" spans="1:16" x14ac:dyDescent="0.25">
      <c r="A1156">
        <v>1000017620</v>
      </c>
      <c r="B1156" s="2">
        <v>40570</v>
      </c>
      <c r="C1156" s="2">
        <f t="shared" si="72"/>
        <v>40570.625</v>
      </c>
      <c r="D1156">
        <v>217</v>
      </c>
      <c r="E1156">
        <v>217</v>
      </c>
      <c r="F1156" t="s">
        <v>5</v>
      </c>
      <c r="G1156" t="s">
        <v>14</v>
      </c>
      <c r="H1156" s="1" cm="1">
        <f t="array" ref="H1156">_xlfn.IFS(F1156="Figurado",E1156/2600,F1156="Mallas",E1156/800,F1156="Materia Prima",E1156*0)/24</f>
        <v>3.4775641025641024E-3</v>
      </c>
      <c r="I1156" s="2">
        <f t="shared" si="73"/>
        <v>40571.625</v>
      </c>
      <c r="J1156" s="3">
        <f t="shared" si="74"/>
        <v>40570.628477564103</v>
      </c>
      <c r="K1156" t="b">
        <f t="shared" si="75"/>
        <v>1</v>
      </c>
      <c r="L1156" cm="1">
        <f t="array" ref="L1156">SUMPRODUCT((Tabla2[[#This Row],[P - Horas]]&lt;Tabla2[P - Horas])*1,(Tabla2[[#This Row],[Columna1]]=Tabla2[Columna1])*1)+1</f>
        <v>68</v>
      </c>
      <c r="N1156">
        <f>_xlfn.RANK.EQ(Tabla2[[#This Row],[Columna1]],Tabla2[Columna1],1)</f>
        <v>1113</v>
      </c>
      <c r="O1156" s="3">
        <f>MAX(P1155,Tabla2[[#This Row],[Columna1]])</f>
        <v>40586.318486778822</v>
      </c>
      <c r="P1156" s="3">
        <f>O1156+Tabla2[[#This Row],[P - Horas]]</f>
        <v>40586.321964342926</v>
      </c>
    </row>
    <row r="1157" spans="1:16" x14ac:dyDescent="0.25">
      <c r="A1157">
        <v>1000017593</v>
      </c>
      <c r="B1157" s="2">
        <v>40570</v>
      </c>
      <c r="C1157" s="2">
        <f t="shared" si="72"/>
        <v>40570.625</v>
      </c>
      <c r="D1157">
        <v>294.5</v>
      </c>
      <c r="E1157">
        <v>294.5</v>
      </c>
      <c r="F1157" t="s">
        <v>5</v>
      </c>
      <c r="G1157" t="s">
        <v>6</v>
      </c>
      <c r="H1157" s="1" cm="1">
        <f t="array" ref="H1157">_xlfn.IFS(F1157="Figurado",E1157/2600,F1157="Mallas",E1157/800,F1157="Materia Prima",E1157*0)/24</f>
        <v>4.7195512820512823E-3</v>
      </c>
      <c r="I1157" s="2">
        <f t="shared" si="73"/>
        <v>40571.625</v>
      </c>
      <c r="J1157" s="3">
        <f t="shared" si="74"/>
        <v>40570.629719551282</v>
      </c>
      <c r="K1157" t="b">
        <f t="shared" si="75"/>
        <v>1</v>
      </c>
      <c r="L1157" cm="1">
        <f t="array" ref="L1157">SUMPRODUCT((Tabla2[[#This Row],[P - Horas]]&lt;Tabla2[P - Horas])*1,(Tabla2[[#This Row],[Columna1]]=Tabla2[Columna1])*1)+1</f>
        <v>67</v>
      </c>
      <c r="N1157">
        <f>_xlfn.RANK.EQ(Tabla2[[#This Row],[Columna1]],Tabla2[Columna1],1)</f>
        <v>1113</v>
      </c>
      <c r="O1157" s="3">
        <f>MAX(P1156,Tabla2[[#This Row],[Columna1]])</f>
        <v>40586.321964342926</v>
      </c>
      <c r="P1157" s="3">
        <f>O1157+Tabla2[[#This Row],[P - Horas]]</f>
        <v>40586.326683894207</v>
      </c>
    </row>
    <row r="1158" spans="1:16" x14ac:dyDescent="0.25">
      <c r="A1158">
        <v>1000017590</v>
      </c>
      <c r="B1158" s="2">
        <v>40570</v>
      </c>
      <c r="C1158" s="2">
        <f t="shared" si="72"/>
        <v>40570.625</v>
      </c>
      <c r="D1158">
        <v>326.39999999999998</v>
      </c>
      <c r="E1158">
        <v>326.39999999999998</v>
      </c>
      <c r="F1158" t="s">
        <v>5</v>
      </c>
      <c r="G1158" t="s">
        <v>9</v>
      </c>
      <c r="H1158" s="1" cm="1">
        <f t="array" ref="H1158">_xlfn.IFS(F1158="Figurado",E1158/2600,F1158="Mallas",E1158/800,F1158="Materia Prima",E1158*0)/24</f>
        <v>5.2307692307692307E-3</v>
      </c>
      <c r="I1158" s="2">
        <f t="shared" si="73"/>
        <v>40571.625</v>
      </c>
      <c r="J1158" s="3">
        <f t="shared" si="74"/>
        <v>40570.630230769231</v>
      </c>
      <c r="K1158" t="b">
        <f t="shared" si="75"/>
        <v>1</v>
      </c>
      <c r="L1158" cm="1">
        <f t="array" ref="L1158">SUMPRODUCT((Tabla2[[#This Row],[P - Horas]]&lt;Tabla2[P - Horas])*1,(Tabla2[[#This Row],[Columna1]]=Tabla2[Columna1])*1)+1</f>
        <v>66</v>
      </c>
      <c r="N1158">
        <f>_xlfn.RANK.EQ(Tabla2[[#This Row],[Columna1]],Tabla2[Columna1],1)</f>
        <v>1113</v>
      </c>
      <c r="O1158" s="3">
        <f>MAX(P1157,Tabla2[[#This Row],[Columna1]])</f>
        <v>40586.326683894207</v>
      </c>
      <c r="P1158" s="3">
        <f>O1158+Tabla2[[#This Row],[P - Horas]]</f>
        <v>40586.331914663439</v>
      </c>
    </row>
    <row r="1159" spans="1:16" x14ac:dyDescent="0.25">
      <c r="A1159">
        <v>1000017576</v>
      </c>
      <c r="B1159" s="2">
        <v>40570</v>
      </c>
      <c r="C1159" s="2">
        <f t="shared" si="72"/>
        <v>40570.625</v>
      </c>
      <c r="D1159">
        <v>350.6</v>
      </c>
      <c r="E1159">
        <v>350.6</v>
      </c>
      <c r="F1159" t="s">
        <v>5</v>
      </c>
      <c r="G1159" t="s">
        <v>13</v>
      </c>
      <c r="H1159" s="1" cm="1">
        <f t="array" ref="H1159">_xlfn.IFS(F1159="Figurado",E1159/2600,F1159="Mallas",E1159/800,F1159="Materia Prima",E1159*0)/24</f>
        <v>5.6185897435897447E-3</v>
      </c>
      <c r="I1159" s="2">
        <f t="shared" si="73"/>
        <v>40571.625</v>
      </c>
      <c r="J1159" s="3">
        <f t="shared" si="74"/>
        <v>40570.630618589741</v>
      </c>
      <c r="K1159" t="b">
        <f t="shared" si="75"/>
        <v>1</v>
      </c>
      <c r="L1159" cm="1">
        <f t="array" ref="L1159">SUMPRODUCT((Tabla2[[#This Row],[P - Horas]]&lt;Tabla2[P - Horas])*1,(Tabla2[[#This Row],[Columna1]]=Tabla2[Columna1])*1)+1</f>
        <v>65</v>
      </c>
      <c r="N1159">
        <f>_xlfn.RANK.EQ(Tabla2[[#This Row],[Columna1]],Tabla2[Columna1],1)</f>
        <v>1113</v>
      </c>
      <c r="O1159" s="3">
        <f>MAX(P1158,Tabla2[[#This Row],[Columna1]])</f>
        <v>40586.331914663439</v>
      </c>
      <c r="P1159" s="3">
        <f>O1159+Tabla2[[#This Row],[P - Horas]]</f>
        <v>40586.33753325318</v>
      </c>
    </row>
    <row r="1160" spans="1:16" x14ac:dyDescent="0.25">
      <c r="A1160">
        <v>1000017585</v>
      </c>
      <c r="B1160" s="2">
        <v>40570</v>
      </c>
      <c r="C1160" s="2">
        <f t="shared" si="72"/>
        <v>40570.625</v>
      </c>
      <c r="D1160">
        <v>357.1</v>
      </c>
      <c r="E1160">
        <v>357.1</v>
      </c>
      <c r="F1160" t="s">
        <v>5</v>
      </c>
      <c r="G1160" t="s">
        <v>13</v>
      </c>
      <c r="H1160" s="1" cm="1">
        <f t="array" ref="H1160">_xlfn.IFS(F1160="Figurado",E1160/2600,F1160="Mallas",E1160/800,F1160="Materia Prima",E1160*0)/24</f>
        <v>5.7227564102564112E-3</v>
      </c>
      <c r="I1160" s="2">
        <f t="shared" si="73"/>
        <v>40571.625</v>
      </c>
      <c r="J1160" s="3">
        <f t="shared" si="74"/>
        <v>40570.63072275641</v>
      </c>
      <c r="K1160" t="b">
        <f t="shared" si="75"/>
        <v>1</v>
      </c>
      <c r="L1160" cm="1">
        <f t="array" ref="L1160">SUMPRODUCT((Tabla2[[#This Row],[P - Horas]]&lt;Tabla2[P - Horas])*1,(Tabla2[[#This Row],[Columna1]]=Tabla2[Columna1])*1)+1</f>
        <v>64</v>
      </c>
      <c r="N1160">
        <f>_xlfn.RANK.EQ(Tabla2[[#This Row],[Columna1]],Tabla2[Columna1],1)</f>
        <v>1113</v>
      </c>
      <c r="O1160" s="3">
        <f>MAX(P1159,Tabla2[[#This Row],[Columna1]])</f>
        <v>40586.33753325318</v>
      </c>
      <c r="P1160" s="3">
        <f>O1160+Tabla2[[#This Row],[P - Horas]]</f>
        <v>40586.34325600959</v>
      </c>
    </row>
    <row r="1161" spans="1:16" x14ac:dyDescent="0.25">
      <c r="A1161">
        <v>1000017584</v>
      </c>
      <c r="B1161" s="2">
        <v>40570</v>
      </c>
      <c r="C1161" s="2">
        <f t="shared" si="72"/>
        <v>40570.625</v>
      </c>
      <c r="D1161">
        <v>405</v>
      </c>
      <c r="E1161">
        <v>405</v>
      </c>
      <c r="F1161" t="s">
        <v>5</v>
      </c>
      <c r="G1161" t="s">
        <v>7</v>
      </c>
      <c r="H1161" s="1" cm="1">
        <f t="array" ref="H1161">_xlfn.IFS(F1161="Figurado",E1161/2600,F1161="Mallas",E1161/800,F1161="Materia Prima",E1161*0)/24</f>
        <v>6.4903846153846157E-3</v>
      </c>
      <c r="I1161" s="2">
        <f t="shared" si="73"/>
        <v>40571.625</v>
      </c>
      <c r="J1161" s="3">
        <f t="shared" si="74"/>
        <v>40570.631490384614</v>
      </c>
      <c r="K1161" t="b">
        <f t="shared" si="75"/>
        <v>1</v>
      </c>
      <c r="L1161" cm="1">
        <f t="array" ref="L1161">SUMPRODUCT((Tabla2[[#This Row],[P - Horas]]&lt;Tabla2[P - Horas])*1,(Tabla2[[#This Row],[Columna1]]=Tabla2[Columna1])*1)+1</f>
        <v>63</v>
      </c>
      <c r="N1161">
        <f>_xlfn.RANK.EQ(Tabla2[[#This Row],[Columna1]],Tabla2[Columna1],1)</f>
        <v>1113</v>
      </c>
      <c r="O1161" s="3">
        <f>MAX(P1160,Tabla2[[#This Row],[Columna1]])</f>
        <v>40586.34325600959</v>
      </c>
      <c r="P1161" s="3">
        <f>O1161+Tabla2[[#This Row],[P - Horas]]</f>
        <v>40586.349746394204</v>
      </c>
    </row>
    <row r="1162" spans="1:16" x14ac:dyDescent="0.25">
      <c r="A1162">
        <v>1000017576</v>
      </c>
      <c r="B1162" s="2">
        <v>40570</v>
      </c>
      <c r="C1162" s="2">
        <f t="shared" si="72"/>
        <v>40570.625</v>
      </c>
      <c r="D1162">
        <v>432</v>
      </c>
      <c r="E1162">
        <v>432</v>
      </c>
      <c r="F1162" t="s">
        <v>5</v>
      </c>
      <c r="G1162" t="s">
        <v>14</v>
      </c>
      <c r="H1162" s="1" cm="1">
        <f t="array" ref="H1162">_xlfn.IFS(F1162="Figurado",E1162/2600,F1162="Mallas",E1162/800,F1162="Materia Prima",E1162*0)/24</f>
        <v>6.9230769230769233E-3</v>
      </c>
      <c r="I1162" s="2">
        <f t="shared" si="73"/>
        <v>40571.625</v>
      </c>
      <c r="J1162" s="3">
        <f t="shared" si="74"/>
        <v>40570.631923076922</v>
      </c>
      <c r="K1162" t="b">
        <f t="shared" si="75"/>
        <v>1</v>
      </c>
      <c r="L1162" cm="1">
        <f t="array" ref="L1162">SUMPRODUCT((Tabla2[[#This Row],[P - Horas]]&lt;Tabla2[P - Horas])*1,(Tabla2[[#This Row],[Columna1]]=Tabla2[Columna1])*1)+1</f>
        <v>62</v>
      </c>
      <c r="N1162">
        <f>_xlfn.RANK.EQ(Tabla2[[#This Row],[Columna1]],Tabla2[Columna1],1)</f>
        <v>1113</v>
      </c>
      <c r="O1162" s="3">
        <f>MAX(P1161,Tabla2[[#This Row],[Columna1]])</f>
        <v>40586.349746394204</v>
      </c>
      <c r="P1162" s="3">
        <f>O1162+Tabla2[[#This Row],[P - Horas]]</f>
        <v>40586.356669471126</v>
      </c>
    </row>
    <row r="1163" spans="1:16" x14ac:dyDescent="0.25">
      <c r="A1163">
        <v>1000017592</v>
      </c>
      <c r="B1163" s="2">
        <v>40570</v>
      </c>
      <c r="C1163" s="2">
        <f t="shared" si="72"/>
        <v>40570.625</v>
      </c>
      <c r="D1163">
        <v>476</v>
      </c>
      <c r="E1163">
        <v>476</v>
      </c>
      <c r="F1163" t="s">
        <v>5</v>
      </c>
      <c r="G1163" t="s">
        <v>14</v>
      </c>
      <c r="H1163" s="1" cm="1">
        <f t="array" ref="H1163">_xlfn.IFS(F1163="Figurado",E1163/2600,F1163="Mallas",E1163/800,F1163="Materia Prima",E1163*0)/24</f>
        <v>7.6282051282051287E-3</v>
      </c>
      <c r="I1163" s="2">
        <f t="shared" si="73"/>
        <v>40571.625</v>
      </c>
      <c r="J1163" s="3">
        <f t="shared" si="74"/>
        <v>40570.63262820513</v>
      </c>
      <c r="K1163" t="b">
        <f t="shared" si="75"/>
        <v>1</v>
      </c>
      <c r="L1163" cm="1">
        <f t="array" ref="L1163">SUMPRODUCT((Tabla2[[#This Row],[P - Horas]]&lt;Tabla2[P - Horas])*1,(Tabla2[[#This Row],[Columna1]]=Tabla2[Columna1])*1)+1</f>
        <v>61</v>
      </c>
      <c r="N1163">
        <f>_xlfn.RANK.EQ(Tabla2[[#This Row],[Columna1]],Tabla2[Columna1],1)</f>
        <v>1113</v>
      </c>
      <c r="O1163" s="3">
        <f>MAX(P1162,Tabla2[[#This Row],[Columna1]])</f>
        <v>40586.356669471126</v>
      </c>
      <c r="P1163" s="3">
        <f>O1163+Tabla2[[#This Row],[P - Horas]]</f>
        <v>40586.364297676257</v>
      </c>
    </row>
    <row r="1164" spans="1:16" x14ac:dyDescent="0.25">
      <c r="A1164">
        <v>1000017577</v>
      </c>
      <c r="B1164" s="2">
        <v>40570</v>
      </c>
      <c r="C1164" s="2">
        <f t="shared" si="72"/>
        <v>40570.625</v>
      </c>
      <c r="D1164">
        <v>478.5</v>
      </c>
      <c r="E1164">
        <v>478.5</v>
      </c>
      <c r="F1164" t="s">
        <v>5</v>
      </c>
      <c r="G1164" t="s">
        <v>13</v>
      </c>
      <c r="H1164" s="1" cm="1">
        <f t="array" ref="H1164">_xlfn.IFS(F1164="Figurado",E1164/2600,F1164="Mallas",E1164/800,F1164="Materia Prima",E1164*0)/24</f>
        <v>7.6682692307692311E-3</v>
      </c>
      <c r="I1164" s="2">
        <f t="shared" si="73"/>
        <v>40571.625</v>
      </c>
      <c r="J1164" s="3">
        <f t="shared" si="74"/>
        <v>40570.632668269231</v>
      </c>
      <c r="K1164" t="b">
        <f t="shared" si="75"/>
        <v>1</v>
      </c>
      <c r="L1164" cm="1">
        <f t="array" ref="L1164">SUMPRODUCT((Tabla2[[#This Row],[P - Horas]]&lt;Tabla2[P - Horas])*1,(Tabla2[[#This Row],[Columna1]]=Tabla2[Columna1])*1)+1</f>
        <v>60</v>
      </c>
      <c r="N1164">
        <f>_xlfn.RANK.EQ(Tabla2[[#This Row],[Columna1]],Tabla2[Columna1],1)</f>
        <v>1113</v>
      </c>
      <c r="O1164" s="3">
        <f>MAX(P1163,Tabla2[[#This Row],[Columna1]])</f>
        <v>40586.364297676257</v>
      </c>
      <c r="P1164" s="3">
        <f>O1164+Tabla2[[#This Row],[P - Horas]]</f>
        <v>40586.371965945487</v>
      </c>
    </row>
    <row r="1165" spans="1:16" x14ac:dyDescent="0.25">
      <c r="A1165">
        <v>1000017571</v>
      </c>
      <c r="B1165" s="2">
        <v>40570</v>
      </c>
      <c r="C1165" s="2">
        <f t="shared" si="72"/>
        <v>40570.625</v>
      </c>
      <c r="D1165">
        <v>480</v>
      </c>
      <c r="E1165">
        <v>480</v>
      </c>
      <c r="F1165" t="s">
        <v>5</v>
      </c>
      <c r="G1165" t="s">
        <v>9</v>
      </c>
      <c r="H1165" s="1" cm="1">
        <f t="array" ref="H1165">_xlfn.IFS(F1165="Figurado",E1165/2600,F1165="Mallas",E1165/800,F1165="Materia Prima",E1165*0)/24</f>
        <v>7.6923076923076927E-3</v>
      </c>
      <c r="I1165" s="2">
        <f t="shared" si="73"/>
        <v>40571.625</v>
      </c>
      <c r="J1165" s="3">
        <f t="shared" si="74"/>
        <v>40570.632692307692</v>
      </c>
      <c r="K1165" t="b">
        <f t="shared" si="75"/>
        <v>1</v>
      </c>
      <c r="L1165" cm="1">
        <f t="array" ref="L1165">SUMPRODUCT((Tabla2[[#This Row],[P - Horas]]&lt;Tabla2[P - Horas])*1,(Tabla2[[#This Row],[Columna1]]=Tabla2[Columna1])*1)+1</f>
        <v>59</v>
      </c>
      <c r="N1165">
        <f>_xlfn.RANK.EQ(Tabla2[[#This Row],[Columna1]],Tabla2[Columna1],1)</f>
        <v>1113</v>
      </c>
      <c r="O1165" s="3">
        <f>MAX(P1164,Tabla2[[#This Row],[Columna1]])</f>
        <v>40586.371965945487</v>
      </c>
      <c r="P1165" s="3">
        <f>O1165+Tabla2[[#This Row],[P - Horas]]</f>
        <v>40586.37965825318</v>
      </c>
    </row>
    <row r="1166" spans="1:16" x14ac:dyDescent="0.25">
      <c r="A1166">
        <v>1000017596</v>
      </c>
      <c r="B1166" s="2">
        <v>40570</v>
      </c>
      <c r="C1166" s="2">
        <f t="shared" si="72"/>
        <v>40570.625</v>
      </c>
      <c r="D1166">
        <v>504</v>
      </c>
      <c r="E1166">
        <v>504</v>
      </c>
      <c r="F1166" t="s">
        <v>5</v>
      </c>
      <c r="G1166" t="s">
        <v>9</v>
      </c>
      <c r="H1166" s="1" cm="1">
        <f t="array" ref="H1166">_xlfn.IFS(F1166="Figurado",E1166/2600,F1166="Mallas",E1166/800,F1166="Materia Prima",E1166*0)/24</f>
        <v>8.076923076923077E-3</v>
      </c>
      <c r="I1166" s="2">
        <f t="shared" si="73"/>
        <v>40571.625</v>
      </c>
      <c r="J1166" s="3">
        <f t="shared" si="74"/>
        <v>40570.633076923077</v>
      </c>
      <c r="K1166" t="b">
        <f t="shared" si="75"/>
        <v>1</v>
      </c>
      <c r="L1166" cm="1">
        <f t="array" ref="L1166">SUMPRODUCT((Tabla2[[#This Row],[P - Horas]]&lt;Tabla2[P - Horas])*1,(Tabla2[[#This Row],[Columna1]]=Tabla2[Columna1])*1)+1</f>
        <v>58</v>
      </c>
      <c r="N1166">
        <f>_xlfn.RANK.EQ(Tabla2[[#This Row],[Columna1]],Tabla2[Columna1],1)</f>
        <v>1113</v>
      </c>
      <c r="O1166" s="3">
        <f>MAX(P1165,Tabla2[[#This Row],[Columna1]])</f>
        <v>40586.37965825318</v>
      </c>
      <c r="P1166" s="3">
        <f>O1166+Tabla2[[#This Row],[P - Horas]]</f>
        <v>40586.387735176257</v>
      </c>
    </row>
    <row r="1167" spans="1:16" x14ac:dyDescent="0.25">
      <c r="A1167">
        <v>1000017593</v>
      </c>
      <c r="B1167" s="2">
        <v>40570</v>
      </c>
      <c r="C1167" s="2">
        <f t="shared" si="72"/>
        <v>40570.625</v>
      </c>
      <c r="D1167">
        <v>505.5</v>
      </c>
      <c r="E1167">
        <v>505.5</v>
      </c>
      <c r="F1167" t="s">
        <v>5</v>
      </c>
      <c r="G1167" t="s">
        <v>8</v>
      </c>
      <c r="H1167" s="1" cm="1">
        <f t="array" ref="H1167">_xlfn.IFS(F1167="Figurado",E1167/2600,F1167="Mallas",E1167/800,F1167="Materia Prima",E1167*0)/24</f>
        <v>8.1009615384615378E-3</v>
      </c>
      <c r="I1167" s="2">
        <f t="shared" si="73"/>
        <v>40571.625</v>
      </c>
      <c r="J1167" s="3">
        <f t="shared" si="74"/>
        <v>40570.633100961539</v>
      </c>
      <c r="K1167" t="b">
        <f t="shared" si="75"/>
        <v>1</v>
      </c>
      <c r="L1167" cm="1">
        <f t="array" ref="L1167">SUMPRODUCT((Tabla2[[#This Row],[P - Horas]]&lt;Tabla2[P - Horas])*1,(Tabla2[[#This Row],[Columna1]]=Tabla2[Columna1])*1)+1</f>
        <v>57</v>
      </c>
      <c r="N1167">
        <f>_xlfn.RANK.EQ(Tabla2[[#This Row],[Columna1]],Tabla2[Columna1],1)</f>
        <v>1113</v>
      </c>
      <c r="O1167" s="3">
        <f>MAX(P1166,Tabla2[[#This Row],[Columna1]])</f>
        <v>40586.387735176257</v>
      </c>
      <c r="P1167" s="3">
        <f>O1167+Tabla2[[#This Row],[P - Horas]]</f>
        <v>40586.395836137795</v>
      </c>
    </row>
    <row r="1168" spans="1:16" x14ac:dyDescent="0.25">
      <c r="A1168">
        <v>1000017574</v>
      </c>
      <c r="B1168" s="2">
        <v>40570</v>
      </c>
      <c r="C1168" s="2">
        <f t="shared" si="72"/>
        <v>40570.625</v>
      </c>
      <c r="D1168">
        <v>564.29999999999995</v>
      </c>
      <c r="E1168">
        <v>564.29999999999995</v>
      </c>
      <c r="F1168" t="s">
        <v>5</v>
      </c>
      <c r="G1168" t="s">
        <v>13</v>
      </c>
      <c r="H1168" s="1" cm="1">
        <f t="array" ref="H1168">_xlfn.IFS(F1168="Figurado",E1168/2600,F1168="Mallas",E1168/800,F1168="Materia Prima",E1168*0)/24</f>
        <v>9.0432692307692297E-3</v>
      </c>
      <c r="I1168" s="2">
        <f t="shared" si="73"/>
        <v>40571.625</v>
      </c>
      <c r="J1168" s="3">
        <f t="shared" si="74"/>
        <v>40570.63404326923</v>
      </c>
      <c r="K1168" t="b">
        <f t="shared" si="75"/>
        <v>1</v>
      </c>
      <c r="L1168" cm="1">
        <f t="array" ref="L1168">SUMPRODUCT((Tabla2[[#This Row],[P - Horas]]&lt;Tabla2[P - Horas])*1,(Tabla2[[#This Row],[Columna1]]=Tabla2[Columna1])*1)+1</f>
        <v>56</v>
      </c>
      <c r="N1168">
        <f>_xlfn.RANK.EQ(Tabla2[[#This Row],[Columna1]],Tabla2[Columna1],1)</f>
        <v>1113</v>
      </c>
      <c r="O1168" s="3">
        <f>MAX(P1167,Tabla2[[#This Row],[Columna1]])</f>
        <v>40586.395836137795</v>
      </c>
      <c r="P1168" s="3">
        <f>O1168+Tabla2[[#This Row],[P - Horas]]</f>
        <v>40586.404879407026</v>
      </c>
    </row>
    <row r="1169" spans="1:16" x14ac:dyDescent="0.25">
      <c r="A1169">
        <v>1000017598</v>
      </c>
      <c r="B1169" s="2">
        <v>40570</v>
      </c>
      <c r="C1169" s="2">
        <f t="shared" si="72"/>
        <v>40570.625</v>
      </c>
      <c r="D1169">
        <v>593.6</v>
      </c>
      <c r="E1169">
        <v>593.6</v>
      </c>
      <c r="F1169" t="s">
        <v>5</v>
      </c>
      <c r="G1169" t="s">
        <v>7</v>
      </c>
      <c r="H1169" s="1" cm="1">
        <f t="array" ref="H1169">_xlfn.IFS(F1169="Figurado",E1169/2600,F1169="Mallas",E1169/800,F1169="Materia Prima",E1169*0)/24</f>
        <v>9.5128205128205134E-3</v>
      </c>
      <c r="I1169" s="2">
        <f t="shared" si="73"/>
        <v>40571.625</v>
      </c>
      <c r="J1169" s="3">
        <f t="shared" si="74"/>
        <v>40570.634512820514</v>
      </c>
      <c r="K1169" t="b">
        <f t="shared" si="75"/>
        <v>1</v>
      </c>
      <c r="L1169" cm="1">
        <f t="array" ref="L1169">SUMPRODUCT((Tabla2[[#This Row],[P - Horas]]&lt;Tabla2[P - Horas])*1,(Tabla2[[#This Row],[Columna1]]=Tabla2[Columna1])*1)+1</f>
        <v>55</v>
      </c>
      <c r="N1169">
        <f>_xlfn.RANK.EQ(Tabla2[[#This Row],[Columna1]],Tabla2[Columna1],1)</f>
        <v>1113</v>
      </c>
      <c r="O1169" s="3">
        <f>MAX(P1168,Tabla2[[#This Row],[Columna1]])</f>
        <v>40586.404879407026</v>
      </c>
      <c r="P1169" s="3">
        <f>O1169+Tabla2[[#This Row],[P - Horas]]</f>
        <v>40586.41439222754</v>
      </c>
    </row>
    <row r="1170" spans="1:16" x14ac:dyDescent="0.25">
      <c r="A1170">
        <v>1000017614</v>
      </c>
      <c r="B1170" s="2">
        <v>40570</v>
      </c>
      <c r="C1170" s="2">
        <f t="shared" si="72"/>
        <v>40570.625</v>
      </c>
      <c r="D1170">
        <v>638.4</v>
      </c>
      <c r="E1170">
        <v>638.4</v>
      </c>
      <c r="F1170" t="s">
        <v>5</v>
      </c>
      <c r="G1170" t="s">
        <v>13</v>
      </c>
      <c r="H1170" s="1" cm="1">
        <f t="array" ref="H1170">_xlfn.IFS(F1170="Figurado",E1170/2600,F1170="Mallas",E1170/800,F1170="Materia Prima",E1170*0)/24</f>
        <v>1.0230769230769231E-2</v>
      </c>
      <c r="I1170" s="2">
        <f t="shared" si="73"/>
        <v>40571.625</v>
      </c>
      <c r="J1170" s="3">
        <f t="shared" si="74"/>
        <v>40570.635230769229</v>
      </c>
      <c r="K1170" t="b">
        <f t="shared" si="75"/>
        <v>1</v>
      </c>
      <c r="L1170" cm="1">
        <f t="array" ref="L1170">SUMPRODUCT((Tabla2[[#This Row],[P - Horas]]&lt;Tabla2[P - Horas])*1,(Tabla2[[#This Row],[Columna1]]=Tabla2[Columna1])*1)+1</f>
        <v>54</v>
      </c>
      <c r="N1170">
        <f>_xlfn.RANK.EQ(Tabla2[[#This Row],[Columna1]],Tabla2[Columna1],1)</f>
        <v>1113</v>
      </c>
      <c r="O1170" s="3">
        <f>MAX(P1169,Tabla2[[#This Row],[Columna1]])</f>
        <v>40586.41439222754</v>
      </c>
      <c r="P1170" s="3">
        <f>O1170+Tabla2[[#This Row],[P - Horas]]</f>
        <v>40586.424622996768</v>
      </c>
    </row>
    <row r="1171" spans="1:16" x14ac:dyDescent="0.25">
      <c r="A1171">
        <v>1000017619</v>
      </c>
      <c r="B1171" s="2">
        <v>40570</v>
      </c>
      <c r="C1171" s="2">
        <f t="shared" si="72"/>
        <v>40570.625</v>
      </c>
      <c r="D1171">
        <v>676.6</v>
      </c>
      <c r="E1171">
        <v>676.6</v>
      </c>
      <c r="F1171" t="s">
        <v>5</v>
      </c>
      <c r="G1171" t="s">
        <v>14</v>
      </c>
      <c r="H1171" s="1" cm="1">
        <f t="array" ref="H1171">_xlfn.IFS(F1171="Figurado",E1171/2600,F1171="Mallas",E1171/800,F1171="Materia Prima",E1171*0)/24</f>
        <v>1.0842948717948719E-2</v>
      </c>
      <c r="I1171" s="2">
        <f t="shared" si="73"/>
        <v>40571.625</v>
      </c>
      <c r="J1171" s="3">
        <f t="shared" si="74"/>
        <v>40570.635842948715</v>
      </c>
      <c r="K1171" t="b">
        <f t="shared" si="75"/>
        <v>1</v>
      </c>
      <c r="L1171" cm="1">
        <f t="array" ref="L1171">SUMPRODUCT((Tabla2[[#This Row],[P - Horas]]&lt;Tabla2[P - Horas])*1,(Tabla2[[#This Row],[Columna1]]=Tabla2[Columna1])*1)+1</f>
        <v>53</v>
      </c>
      <c r="N1171">
        <f>_xlfn.RANK.EQ(Tabla2[[#This Row],[Columna1]],Tabla2[Columna1],1)</f>
        <v>1113</v>
      </c>
      <c r="O1171" s="3">
        <f>MAX(P1170,Tabla2[[#This Row],[Columna1]])</f>
        <v>40586.424622996768</v>
      </c>
      <c r="P1171" s="3">
        <f>O1171+Tabla2[[#This Row],[P - Horas]]</f>
        <v>40586.435465945484</v>
      </c>
    </row>
    <row r="1172" spans="1:16" x14ac:dyDescent="0.25">
      <c r="A1172">
        <v>1000017605</v>
      </c>
      <c r="B1172" s="2">
        <v>40570</v>
      </c>
      <c r="C1172" s="2">
        <f t="shared" si="72"/>
        <v>40570.625</v>
      </c>
      <c r="D1172">
        <v>702</v>
      </c>
      <c r="E1172">
        <v>702</v>
      </c>
      <c r="F1172" t="s">
        <v>5</v>
      </c>
      <c r="G1172" t="s">
        <v>7</v>
      </c>
      <c r="H1172" s="1" cm="1">
        <f t="array" ref="H1172">_xlfn.IFS(F1172="Figurado",E1172/2600,F1172="Mallas",E1172/800,F1172="Materia Prima",E1172*0)/24</f>
        <v>1.1250000000000001E-2</v>
      </c>
      <c r="I1172" s="2">
        <f t="shared" si="73"/>
        <v>40571.625</v>
      </c>
      <c r="J1172" s="3">
        <f t="shared" si="74"/>
        <v>40570.636250000003</v>
      </c>
      <c r="K1172" t="b">
        <f t="shared" si="75"/>
        <v>1</v>
      </c>
      <c r="L1172" cm="1">
        <f t="array" ref="L1172">SUMPRODUCT((Tabla2[[#This Row],[P - Horas]]&lt;Tabla2[P - Horas])*1,(Tabla2[[#This Row],[Columna1]]=Tabla2[Columna1])*1)+1</f>
        <v>52</v>
      </c>
      <c r="N1172">
        <f>_xlfn.RANK.EQ(Tabla2[[#This Row],[Columna1]],Tabla2[Columna1],1)</f>
        <v>1113</v>
      </c>
      <c r="O1172" s="3">
        <f>MAX(P1171,Tabla2[[#This Row],[Columna1]])</f>
        <v>40586.435465945484</v>
      </c>
      <c r="P1172" s="3">
        <f>O1172+Tabla2[[#This Row],[P - Horas]]</f>
        <v>40586.446715945487</v>
      </c>
    </row>
    <row r="1173" spans="1:16" x14ac:dyDescent="0.25">
      <c r="A1173">
        <v>1000017619</v>
      </c>
      <c r="B1173" s="2">
        <v>40570</v>
      </c>
      <c r="C1173" s="2">
        <f t="shared" si="72"/>
        <v>40570.625</v>
      </c>
      <c r="D1173">
        <v>703.6</v>
      </c>
      <c r="E1173">
        <v>703.6</v>
      </c>
      <c r="F1173" t="s">
        <v>5</v>
      </c>
      <c r="G1173" t="s">
        <v>6</v>
      </c>
      <c r="H1173" s="1" cm="1">
        <f t="array" ref="H1173">_xlfn.IFS(F1173="Figurado",E1173/2600,F1173="Mallas",E1173/800,F1173="Materia Prima",E1173*0)/24</f>
        <v>1.1275641025641027E-2</v>
      </c>
      <c r="I1173" s="2">
        <f t="shared" si="73"/>
        <v>40571.625</v>
      </c>
      <c r="J1173" s="3">
        <f t="shared" si="74"/>
        <v>40570.636275641024</v>
      </c>
      <c r="K1173" t="b">
        <f t="shared" si="75"/>
        <v>1</v>
      </c>
      <c r="L1173" cm="1">
        <f t="array" ref="L1173">SUMPRODUCT((Tabla2[[#This Row],[P - Horas]]&lt;Tabla2[P - Horas])*1,(Tabla2[[#This Row],[Columna1]]=Tabla2[Columna1])*1)+1</f>
        <v>51</v>
      </c>
      <c r="N1173">
        <f>_xlfn.RANK.EQ(Tabla2[[#This Row],[Columna1]],Tabla2[Columna1],1)</f>
        <v>1113</v>
      </c>
      <c r="O1173" s="3">
        <f>MAX(P1172,Tabla2[[#This Row],[Columna1]])</f>
        <v>40586.446715945487</v>
      </c>
      <c r="P1173" s="3">
        <f>O1173+Tabla2[[#This Row],[P - Horas]]</f>
        <v>40586.457991586511</v>
      </c>
    </row>
    <row r="1174" spans="1:16" x14ac:dyDescent="0.25">
      <c r="A1174">
        <v>1000017620</v>
      </c>
      <c r="B1174" s="2">
        <v>40570</v>
      </c>
      <c r="C1174" s="2">
        <f t="shared" si="72"/>
        <v>40570.625</v>
      </c>
      <c r="D1174">
        <v>706.8</v>
      </c>
      <c r="E1174">
        <v>706.8</v>
      </c>
      <c r="F1174" t="s">
        <v>5</v>
      </c>
      <c r="G1174" t="s">
        <v>13</v>
      </c>
      <c r="H1174" s="1" cm="1">
        <f t="array" ref="H1174">_xlfn.IFS(F1174="Figurado",E1174/2600,F1174="Mallas",E1174/800,F1174="Materia Prima",E1174*0)/24</f>
        <v>1.1326923076923076E-2</v>
      </c>
      <c r="I1174" s="2">
        <f t="shared" si="73"/>
        <v>40571.625</v>
      </c>
      <c r="J1174" s="3">
        <f t="shared" si="74"/>
        <v>40570.636326923079</v>
      </c>
      <c r="K1174" t="b">
        <f t="shared" si="75"/>
        <v>1</v>
      </c>
      <c r="L1174" cm="1">
        <f t="array" ref="L1174">SUMPRODUCT((Tabla2[[#This Row],[P - Horas]]&lt;Tabla2[P - Horas])*1,(Tabla2[[#This Row],[Columna1]]=Tabla2[Columna1])*1)+1</f>
        <v>50</v>
      </c>
      <c r="N1174">
        <f>_xlfn.RANK.EQ(Tabla2[[#This Row],[Columna1]],Tabla2[Columna1],1)</f>
        <v>1113</v>
      </c>
      <c r="O1174" s="3">
        <f>MAX(P1173,Tabla2[[#This Row],[Columna1]])</f>
        <v>40586.457991586511</v>
      </c>
      <c r="P1174" s="3">
        <f>O1174+Tabla2[[#This Row],[P - Horas]]</f>
        <v>40586.469318509589</v>
      </c>
    </row>
    <row r="1175" spans="1:16" x14ac:dyDescent="0.25">
      <c r="A1175">
        <v>1000017624</v>
      </c>
      <c r="B1175" s="2">
        <v>40570</v>
      </c>
      <c r="C1175" s="2">
        <f t="shared" si="72"/>
        <v>40570.625</v>
      </c>
      <c r="D1175">
        <v>719.9</v>
      </c>
      <c r="E1175">
        <v>719.9</v>
      </c>
      <c r="F1175" t="s">
        <v>5</v>
      </c>
      <c r="G1175" t="s">
        <v>13</v>
      </c>
      <c r="H1175" s="1" cm="1">
        <f t="array" ref="H1175">_xlfn.IFS(F1175="Figurado",E1175/2600,F1175="Mallas",E1175/800,F1175="Materia Prima",E1175*0)/24</f>
        <v>1.1536858974358974E-2</v>
      </c>
      <c r="I1175" s="2">
        <f t="shared" si="73"/>
        <v>40571.625</v>
      </c>
      <c r="J1175" s="3">
        <f t="shared" si="74"/>
        <v>40570.636536858976</v>
      </c>
      <c r="K1175" t="b">
        <f t="shared" si="75"/>
        <v>1</v>
      </c>
      <c r="L1175" cm="1">
        <f t="array" ref="L1175">SUMPRODUCT((Tabla2[[#This Row],[P - Horas]]&lt;Tabla2[P - Horas])*1,(Tabla2[[#This Row],[Columna1]]=Tabla2[Columna1])*1)+1</f>
        <v>49</v>
      </c>
      <c r="N1175">
        <f>_xlfn.RANK.EQ(Tabla2[[#This Row],[Columna1]],Tabla2[Columna1],1)</f>
        <v>1113</v>
      </c>
      <c r="O1175" s="3">
        <f>MAX(P1174,Tabla2[[#This Row],[Columna1]])</f>
        <v>40586.469318509589</v>
      </c>
      <c r="P1175" s="3">
        <f>O1175+Tabla2[[#This Row],[P - Horas]]</f>
        <v>40586.480855368565</v>
      </c>
    </row>
    <row r="1176" spans="1:16" x14ac:dyDescent="0.25">
      <c r="A1176">
        <v>1000017613</v>
      </c>
      <c r="B1176" s="2">
        <v>40570</v>
      </c>
      <c r="C1176" s="2">
        <f t="shared" si="72"/>
        <v>40570.625</v>
      </c>
      <c r="D1176">
        <v>749.7</v>
      </c>
      <c r="E1176">
        <v>749.7</v>
      </c>
      <c r="F1176" t="s">
        <v>5</v>
      </c>
      <c r="G1176" t="s">
        <v>13</v>
      </c>
      <c r="H1176" s="1" cm="1">
        <f t="array" ref="H1176">_xlfn.IFS(F1176="Figurado",E1176/2600,F1176="Mallas",E1176/800,F1176="Materia Prima",E1176*0)/24</f>
        <v>1.2014423076923077E-2</v>
      </c>
      <c r="I1176" s="2">
        <f t="shared" si="73"/>
        <v>40571.625</v>
      </c>
      <c r="J1176" s="3">
        <f t="shared" si="74"/>
        <v>40570.637014423075</v>
      </c>
      <c r="K1176" t="b">
        <f t="shared" si="75"/>
        <v>1</v>
      </c>
      <c r="L1176" cm="1">
        <f t="array" ref="L1176">SUMPRODUCT((Tabla2[[#This Row],[P - Horas]]&lt;Tabla2[P - Horas])*1,(Tabla2[[#This Row],[Columna1]]=Tabla2[Columna1])*1)+1</f>
        <v>48</v>
      </c>
      <c r="N1176">
        <f>_xlfn.RANK.EQ(Tabla2[[#This Row],[Columna1]],Tabla2[Columna1],1)</f>
        <v>1113</v>
      </c>
      <c r="O1176" s="3">
        <f>MAX(P1175,Tabla2[[#This Row],[Columna1]])</f>
        <v>40586.480855368565</v>
      </c>
      <c r="P1176" s="3">
        <f>O1176+Tabla2[[#This Row],[P - Horas]]</f>
        <v>40586.49286979164</v>
      </c>
    </row>
    <row r="1177" spans="1:16" x14ac:dyDescent="0.25">
      <c r="A1177">
        <v>1000017593</v>
      </c>
      <c r="B1177" s="2">
        <v>40570</v>
      </c>
      <c r="C1177" s="2">
        <f t="shared" si="72"/>
        <v>40570.625</v>
      </c>
      <c r="D1177">
        <v>770</v>
      </c>
      <c r="E1177">
        <v>770</v>
      </c>
      <c r="F1177" t="s">
        <v>5</v>
      </c>
      <c r="G1177" t="s">
        <v>7</v>
      </c>
      <c r="H1177" s="1" cm="1">
        <f t="array" ref="H1177">_xlfn.IFS(F1177="Figurado",E1177/2600,F1177="Mallas",E1177/800,F1177="Materia Prima",E1177*0)/24</f>
        <v>1.2339743589743589E-2</v>
      </c>
      <c r="I1177" s="2">
        <f t="shared" si="73"/>
        <v>40571.625</v>
      </c>
      <c r="J1177" s="3">
        <f t="shared" si="74"/>
        <v>40570.637339743589</v>
      </c>
      <c r="K1177" t="b">
        <f t="shared" si="75"/>
        <v>1</v>
      </c>
      <c r="L1177" cm="1">
        <f t="array" ref="L1177">SUMPRODUCT((Tabla2[[#This Row],[P - Horas]]&lt;Tabla2[P - Horas])*1,(Tabla2[[#This Row],[Columna1]]=Tabla2[Columna1])*1)+1</f>
        <v>47</v>
      </c>
      <c r="N1177">
        <f>_xlfn.RANK.EQ(Tabla2[[#This Row],[Columna1]],Tabla2[Columna1],1)</f>
        <v>1113</v>
      </c>
      <c r="O1177" s="3">
        <f>MAX(P1176,Tabla2[[#This Row],[Columna1]])</f>
        <v>40586.49286979164</v>
      </c>
      <c r="P1177" s="3">
        <f>O1177+Tabla2[[#This Row],[P - Horas]]</f>
        <v>40586.505209535229</v>
      </c>
    </row>
    <row r="1178" spans="1:16" x14ac:dyDescent="0.25">
      <c r="A1178">
        <v>1000017618</v>
      </c>
      <c r="B1178" s="2">
        <v>40570</v>
      </c>
      <c r="C1178" s="2">
        <f t="shared" si="72"/>
        <v>40570.625</v>
      </c>
      <c r="D1178">
        <v>862.1</v>
      </c>
      <c r="E1178">
        <v>862.1</v>
      </c>
      <c r="F1178" t="s">
        <v>5</v>
      </c>
      <c r="G1178" t="s">
        <v>7</v>
      </c>
      <c r="H1178" s="1" cm="1">
        <f t="array" ref="H1178">_xlfn.IFS(F1178="Figurado",E1178/2600,F1178="Mallas",E1178/800,F1178="Materia Prima",E1178*0)/24</f>
        <v>1.381570512820513E-2</v>
      </c>
      <c r="I1178" s="2">
        <f t="shared" si="73"/>
        <v>40571.625</v>
      </c>
      <c r="J1178" s="3">
        <f t="shared" si="74"/>
        <v>40570.638815705126</v>
      </c>
      <c r="K1178" t="b">
        <f t="shared" si="75"/>
        <v>1</v>
      </c>
      <c r="L1178" cm="1">
        <f t="array" ref="L1178">SUMPRODUCT((Tabla2[[#This Row],[P - Horas]]&lt;Tabla2[P - Horas])*1,(Tabla2[[#This Row],[Columna1]]=Tabla2[Columna1])*1)+1</f>
        <v>46</v>
      </c>
      <c r="N1178">
        <f>_xlfn.RANK.EQ(Tabla2[[#This Row],[Columna1]],Tabla2[Columna1],1)</f>
        <v>1113</v>
      </c>
      <c r="O1178" s="3">
        <f>MAX(P1177,Tabla2[[#This Row],[Columna1]])</f>
        <v>40586.505209535229</v>
      </c>
      <c r="P1178" s="3">
        <f>O1178+Tabla2[[#This Row],[P - Horas]]</f>
        <v>40586.519025240355</v>
      </c>
    </row>
    <row r="1179" spans="1:16" x14ac:dyDescent="0.25">
      <c r="A1179">
        <v>1000017581</v>
      </c>
      <c r="B1179" s="2">
        <v>40570</v>
      </c>
      <c r="C1179" s="2">
        <f t="shared" si="72"/>
        <v>40570.625</v>
      </c>
      <c r="D1179">
        <v>977.6</v>
      </c>
      <c r="E1179">
        <v>977.6</v>
      </c>
      <c r="F1179" t="s">
        <v>5</v>
      </c>
      <c r="G1179" t="s">
        <v>13</v>
      </c>
      <c r="H1179" s="1" cm="1">
        <f t="array" ref="H1179">_xlfn.IFS(F1179="Figurado",E1179/2600,F1179="Mallas",E1179/800,F1179="Materia Prima",E1179*0)/24</f>
        <v>1.5666666666666666E-2</v>
      </c>
      <c r="I1179" s="2">
        <f t="shared" si="73"/>
        <v>40571.625</v>
      </c>
      <c r="J1179" s="3">
        <f t="shared" si="74"/>
        <v>40570.640666666666</v>
      </c>
      <c r="K1179" t="b">
        <f t="shared" si="75"/>
        <v>1</v>
      </c>
      <c r="L1179" cm="1">
        <f t="array" ref="L1179">SUMPRODUCT((Tabla2[[#This Row],[P - Horas]]&lt;Tabla2[P - Horas])*1,(Tabla2[[#This Row],[Columna1]]=Tabla2[Columna1])*1)+1</f>
        <v>45</v>
      </c>
      <c r="N1179">
        <f>_xlfn.RANK.EQ(Tabla2[[#This Row],[Columna1]],Tabla2[Columna1],1)</f>
        <v>1113</v>
      </c>
      <c r="O1179" s="3">
        <f>MAX(P1178,Tabla2[[#This Row],[Columna1]])</f>
        <v>40586.519025240355</v>
      </c>
      <c r="P1179" s="3">
        <f>O1179+Tabla2[[#This Row],[P - Horas]]</f>
        <v>40586.534691907022</v>
      </c>
    </row>
    <row r="1180" spans="1:16" x14ac:dyDescent="0.25">
      <c r="A1180">
        <v>1000017579</v>
      </c>
      <c r="B1180" s="2">
        <v>40570</v>
      </c>
      <c r="C1180" s="2">
        <f t="shared" si="72"/>
        <v>40570.625</v>
      </c>
      <c r="D1180">
        <v>998.5</v>
      </c>
      <c r="E1180">
        <v>998.5</v>
      </c>
      <c r="F1180" t="s">
        <v>5</v>
      </c>
      <c r="G1180" t="s">
        <v>13</v>
      </c>
      <c r="H1180" s="1" cm="1">
        <f t="array" ref="H1180">_xlfn.IFS(F1180="Figurado",E1180/2600,F1180="Mallas",E1180/800,F1180="Materia Prima",E1180*0)/24</f>
        <v>1.6001602564102563E-2</v>
      </c>
      <c r="I1180" s="2">
        <f t="shared" si="73"/>
        <v>40571.625</v>
      </c>
      <c r="J1180" s="3">
        <f t="shared" si="74"/>
        <v>40570.641001602562</v>
      </c>
      <c r="K1180" t="b">
        <f t="shared" si="75"/>
        <v>1</v>
      </c>
      <c r="L1180" cm="1">
        <f t="array" ref="L1180">SUMPRODUCT((Tabla2[[#This Row],[P - Horas]]&lt;Tabla2[P - Horas])*1,(Tabla2[[#This Row],[Columna1]]=Tabla2[Columna1])*1)+1</f>
        <v>43</v>
      </c>
      <c r="N1180">
        <f>_xlfn.RANK.EQ(Tabla2[[#This Row],[Columna1]],Tabla2[Columna1],1)</f>
        <v>1113</v>
      </c>
      <c r="O1180" s="3">
        <f>MAX(P1179,Tabla2[[#This Row],[Columna1]])</f>
        <v>40586.534691907022</v>
      </c>
      <c r="P1180" s="3">
        <f>O1180+Tabla2[[#This Row],[P - Horas]]</f>
        <v>40586.550693509584</v>
      </c>
    </row>
    <row r="1181" spans="1:16" x14ac:dyDescent="0.25">
      <c r="A1181">
        <v>1000017580</v>
      </c>
      <c r="B1181" s="2">
        <v>40570</v>
      </c>
      <c r="C1181" s="2">
        <f t="shared" si="72"/>
        <v>40570.625</v>
      </c>
      <c r="D1181">
        <v>998.5</v>
      </c>
      <c r="E1181">
        <v>998.5</v>
      </c>
      <c r="F1181" t="s">
        <v>5</v>
      </c>
      <c r="G1181" t="s">
        <v>13</v>
      </c>
      <c r="H1181" s="1" cm="1">
        <f t="array" ref="H1181">_xlfn.IFS(F1181="Figurado",E1181/2600,F1181="Mallas",E1181/800,F1181="Materia Prima",E1181*0)/24</f>
        <v>1.6001602564102563E-2</v>
      </c>
      <c r="I1181" s="2">
        <f t="shared" si="73"/>
        <v>40571.625</v>
      </c>
      <c r="J1181" s="3">
        <f t="shared" si="74"/>
        <v>40570.641001602562</v>
      </c>
      <c r="K1181" t="b">
        <f t="shared" si="75"/>
        <v>1</v>
      </c>
      <c r="L1181" cm="1">
        <f t="array" ref="L1181">SUMPRODUCT((Tabla2[[#This Row],[P - Horas]]&lt;Tabla2[P - Horas])*1,(Tabla2[[#This Row],[Columna1]]=Tabla2[Columna1])*1)+1</f>
        <v>43</v>
      </c>
      <c r="N1181">
        <f>_xlfn.RANK.EQ(Tabla2[[#This Row],[Columna1]],Tabla2[Columna1],1)</f>
        <v>1113</v>
      </c>
      <c r="O1181" s="3">
        <f>MAX(P1180,Tabla2[[#This Row],[Columna1]])</f>
        <v>40586.550693509584</v>
      </c>
      <c r="P1181" s="3">
        <f>O1181+Tabla2[[#This Row],[P - Horas]]</f>
        <v>40586.566695112146</v>
      </c>
    </row>
    <row r="1182" spans="1:16" x14ac:dyDescent="0.25">
      <c r="A1182">
        <v>1000017612</v>
      </c>
      <c r="B1182" s="2">
        <v>40570</v>
      </c>
      <c r="C1182" s="2">
        <f t="shared" si="72"/>
        <v>40570.625</v>
      </c>
      <c r="D1182">
        <v>1035.5</v>
      </c>
      <c r="E1182">
        <v>1035.5</v>
      </c>
      <c r="F1182" t="s">
        <v>5</v>
      </c>
      <c r="G1182" t="s">
        <v>14</v>
      </c>
      <c r="H1182" s="1" cm="1">
        <f t="array" ref="H1182">_xlfn.IFS(F1182="Figurado",E1182/2600,F1182="Mallas",E1182/800,F1182="Materia Prima",E1182*0)/24</f>
        <v>1.6594551282051281E-2</v>
      </c>
      <c r="I1182" s="2">
        <f t="shared" si="73"/>
        <v>40571.625</v>
      </c>
      <c r="J1182" s="3">
        <f t="shared" si="74"/>
        <v>40570.641594551285</v>
      </c>
      <c r="K1182" t="b">
        <f t="shared" si="75"/>
        <v>1</v>
      </c>
      <c r="L1182" cm="1">
        <f t="array" ref="L1182">SUMPRODUCT((Tabla2[[#This Row],[P - Horas]]&lt;Tabla2[P - Horas])*1,(Tabla2[[#This Row],[Columna1]]=Tabla2[Columna1])*1)+1</f>
        <v>42</v>
      </c>
      <c r="N1182">
        <f>_xlfn.RANK.EQ(Tabla2[[#This Row],[Columna1]],Tabla2[Columna1],1)</f>
        <v>1113</v>
      </c>
      <c r="O1182" s="3">
        <f>MAX(P1181,Tabla2[[#This Row],[Columna1]])</f>
        <v>40586.566695112146</v>
      </c>
      <c r="P1182" s="3">
        <f>O1182+Tabla2[[#This Row],[P - Horas]]</f>
        <v>40586.583289663431</v>
      </c>
    </row>
    <row r="1183" spans="1:16" x14ac:dyDescent="0.25">
      <c r="A1183">
        <v>1000017590</v>
      </c>
      <c r="B1183" s="2">
        <v>40570</v>
      </c>
      <c r="C1183" s="2">
        <f t="shared" si="72"/>
        <v>40570.625</v>
      </c>
      <c r="D1183">
        <v>1064.0999999999999</v>
      </c>
      <c r="E1183">
        <v>1064.0999999999999</v>
      </c>
      <c r="F1183" t="s">
        <v>5</v>
      </c>
      <c r="G1183" t="s">
        <v>6</v>
      </c>
      <c r="H1183" s="1" cm="1">
        <f t="array" ref="H1183">_xlfn.IFS(F1183="Figurado",E1183/2600,F1183="Mallas",E1183/800,F1183="Materia Prima",E1183*0)/24</f>
        <v>1.7052884615384612E-2</v>
      </c>
      <c r="I1183" s="2">
        <f t="shared" si="73"/>
        <v>40571.625</v>
      </c>
      <c r="J1183" s="3">
        <f t="shared" si="74"/>
        <v>40570.642052884614</v>
      </c>
      <c r="K1183" t="b">
        <f t="shared" si="75"/>
        <v>1</v>
      </c>
      <c r="L1183" cm="1">
        <f t="array" ref="L1183">SUMPRODUCT((Tabla2[[#This Row],[P - Horas]]&lt;Tabla2[P - Horas])*1,(Tabla2[[#This Row],[Columna1]]=Tabla2[Columna1])*1)+1</f>
        <v>41</v>
      </c>
      <c r="N1183">
        <f>_xlfn.RANK.EQ(Tabla2[[#This Row],[Columna1]],Tabla2[Columna1],1)</f>
        <v>1113</v>
      </c>
      <c r="O1183" s="3">
        <f>MAX(P1182,Tabla2[[#This Row],[Columna1]])</f>
        <v>40586.583289663431</v>
      </c>
      <c r="P1183" s="3">
        <f>O1183+Tabla2[[#This Row],[P - Horas]]</f>
        <v>40586.600342548045</v>
      </c>
    </row>
    <row r="1184" spans="1:16" x14ac:dyDescent="0.25">
      <c r="A1184">
        <v>1000017601</v>
      </c>
      <c r="B1184" s="2">
        <v>40570</v>
      </c>
      <c r="C1184" s="2">
        <f t="shared" si="72"/>
        <v>40570.625</v>
      </c>
      <c r="D1184">
        <v>1186.7</v>
      </c>
      <c r="E1184">
        <v>1186.7</v>
      </c>
      <c r="F1184" t="s">
        <v>5</v>
      </c>
      <c r="G1184" t="s">
        <v>8</v>
      </c>
      <c r="H1184" s="1" cm="1">
        <f t="array" ref="H1184">_xlfn.IFS(F1184="Figurado",E1184/2600,F1184="Mallas",E1184/800,F1184="Materia Prima",E1184*0)/24</f>
        <v>1.9017628205128204E-2</v>
      </c>
      <c r="I1184" s="2">
        <f t="shared" si="73"/>
        <v>40571.625</v>
      </c>
      <c r="J1184" s="3">
        <f t="shared" si="74"/>
        <v>40570.644017628205</v>
      </c>
      <c r="K1184" t="b">
        <f t="shared" si="75"/>
        <v>1</v>
      </c>
      <c r="L1184" cm="1">
        <f t="array" ref="L1184">SUMPRODUCT((Tabla2[[#This Row],[P - Horas]]&lt;Tabla2[P - Horas])*1,(Tabla2[[#This Row],[Columna1]]=Tabla2[Columna1])*1)+1</f>
        <v>40</v>
      </c>
      <c r="N1184">
        <f>_xlfn.RANK.EQ(Tabla2[[#This Row],[Columna1]],Tabla2[Columna1],1)</f>
        <v>1113</v>
      </c>
      <c r="O1184" s="3">
        <f>MAX(P1183,Tabla2[[#This Row],[Columna1]])</f>
        <v>40586.600342548045</v>
      </c>
      <c r="P1184" s="3">
        <f>O1184+Tabla2[[#This Row],[P - Horas]]</f>
        <v>40586.61936017625</v>
      </c>
    </row>
    <row r="1185" spans="1:16" x14ac:dyDescent="0.25">
      <c r="A1185">
        <v>1000017590</v>
      </c>
      <c r="B1185" s="2">
        <v>40570</v>
      </c>
      <c r="C1185" s="2">
        <f t="shared" si="72"/>
        <v>40570.625</v>
      </c>
      <c r="D1185">
        <v>1250.9000000000001</v>
      </c>
      <c r="E1185">
        <v>1250.9000000000001</v>
      </c>
      <c r="F1185" t="s">
        <v>5</v>
      </c>
      <c r="G1185" t="s">
        <v>14</v>
      </c>
      <c r="H1185" s="1" cm="1">
        <f t="array" ref="H1185">_xlfn.IFS(F1185="Figurado",E1185/2600,F1185="Mallas",E1185/800,F1185="Materia Prima",E1185*0)/24</f>
        <v>2.0046474358974362E-2</v>
      </c>
      <c r="I1185" s="2">
        <f t="shared" si="73"/>
        <v>40571.625</v>
      </c>
      <c r="J1185" s="3">
        <f t="shared" si="74"/>
        <v>40570.645046474361</v>
      </c>
      <c r="K1185" t="b">
        <f t="shared" si="75"/>
        <v>1</v>
      </c>
      <c r="L1185" cm="1">
        <f t="array" ref="L1185">SUMPRODUCT((Tabla2[[#This Row],[P - Horas]]&lt;Tabla2[P - Horas])*1,(Tabla2[[#This Row],[Columna1]]=Tabla2[Columna1])*1)+1</f>
        <v>39</v>
      </c>
      <c r="N1185">
        <f>_xlfn.RANK.EQ(Tabla2[[#This Row],[Columna1]],Tabla2[Columna1],1)</f>
        <v>1113</v>
      </c>
      <c r="O1185" s="3">
        <f>MAX(P1184,Tabla2[[#This Row],[Columna1]])</f>
        <v>40586.61936017625</v>
      </c>
      <c r="P1185" s="3">
        <f>O1185+Tabla2[[#This Row],[P - Horas]]</f>
        <v>40586.639406650611</v>
      </c>
    </row>
    <row r="1186" spans="1:16" x14ac:dyDescent="0.25">
      <c r="A1186">
        <v>1000017603</v>
      </c>
      <c r="B1186" s="2">
        <v>40570</v>
      </c>
      <c r="C1186" s="2">
        <f t="shared" si="72"/>
        <v>40570.625</v>
      </c>
      <c r="D1186">
        <v>1286.7</v>
      </c>
      <c r="E1186">
        <v>1286.7</v>
      </c>
      <c r="F1186" t="s">
        <v>5</v>
      </c>
      <c r="G1186" t="s">
        <v>6</v>
      </c>
      <c r="H1186" s="1" cm="1">
        <f t="array" ref="H1186">_xlfn.IFS(F1186="Figurado",E1186/2600,F1186="Mallas",E1186/800,F1186="Materia Prima",E1186*0)/24</f>
        <v>2.0620192307692308E-2</v>
      </c>
      <c r="I1186" s="2">
        <f t="shared" si="73"/>
        <v>40571.625</v>
      </c>
      <c r="J1186" s="3">
        <f t="shared" si="74"/>
        <v>40570.645620192307</v>
      </c>
      <c r="K1186" t="b">
        <f t="shared" si="75"/>
        <v>1</v>
      </c>
      <c r="L1186" cm="1">
        <f t="array" ref="L1186">SUMPRODUCT((Tabla2[[#This Row],[P - Horas]]&lt;Tabla2[P - Horas])*1,(Tabla2[[#This Row],[Columna1]]=Tabla2[Columna1])*1)+1</f>
        <v>38</v>
      </c>
      <c r="N1186">
        <f>_xlfn.RANK.EQ(Tabla2[[#This Row],[Columna1]],Tabla2[Columna1],1)</f>
        <v>1113</v>
      </c>
      <c r="O1186" s="3">
        <f>MAX(P1185,Tabla2[[#This Row],[Columna1]])</f>
        <v>40586.639406650611</v>
      </c>
      <c r="P1186" s="3">
        <f>O1186+Tabla2[[#This Row],[P - Horas]]</f>
        <v>40586.660026842917</v>
      </c>
    </row>
    <row r="1187" spans="1:16" x14ac:dyDescent="0.25">
      <c r="A1187">
        <v>1000017594</v>
      </c>
      <c r="B1187" s="2">
        <v>40570</v>
      </c>
      <c r="C1187" s="2">
        <f t="shared" si="72"/>
        <v>40570.625</v>
      </c>
      <c r="D1187">
        <v>1390.9</v>
      </c>
      <c r="E1187">
        <v>1390.9</v>
      </c>
      <c r="F1187" t="s">
        <v>5</v>
      </c>
      <c r="G1187" t="s">
        <v>6</v>
      </c>
      <c r="H1187" s="1" cm="1">
        <f t="array" ref="H1187">_xlfn.IFS(F1187="Figurado",E1187/2600,F1187="Mallas",E1187/800,F1187="Materia Prima",E1187*0)/24</f>
        <v>2.2290064102564105E-2</v>
      </c>
      <c r="I1187" s="2">
        <f t="shared" si="73"/>
        <v>40571.625</v>
      </c>
      <c r="J1187" s="3">
        <f t="shared" si="74"/>
        <v>40570.647290064102</v>
      </c>
      <c r="K1187" t="b">
        <f t="shared" si="75"/>
        <v>1</v>
      </c>
      <c r="L1187" cm="1">
        <f t="array" ref="L1187">SUMPRODUCT((Tabla2[[#This Row],[P - Horas]]&lt;Tabla2[P - Horas])*1,(Tabla2[[#This Row],[Columna1]]=Tabla2[Columna1])*1)+1</f>
        <v>37</v>
      </c>
      <c r="N1187">
        <f>_xlfn.RANK.EQ(Tabla2[[#This Row],[Columna1]],Tabla2[Columna1],1)</f>
        <v>1113</v>
      </c>
      <c r="O1187" s="3">
        <f>MAX(P1186,Tabla2[[#This Row],[Columna1]])</f>
        <v>40586.660026842917</v>
      </c>
      <c r="P1187" s="3">
        <f>O1187+Tabla2[[#This Row],[P - Horas]]</f>
        <v>40586.682316907019</v>
      </c>
    </row>
    <row r="1188" spans="1:16" x14ac:dyDescent="0.25">
      <c r="A1188">
        <v>1000017593</v>
      </c>
      <c r="B1188" s="2">
        <v>40570</v>
      </c>
      <c r="C1188" s="2">
        <f t="shared" si="72"/>
        <v>40570.625</v>
      </c>
      <c r="D1188">
        <v>1419.9</v>
      </c>
      <c r="E1188">
        <v>1419.9</v>
      </c>
      <c r="F1188" t="s">
        <v>5</v>
      </c>
      <c r="G1188" t="s">
        <v>13</v>
      </c>
      <c r="H1188" s="1" cm="1">
        <f t="array" ref="H1188">_xlfn.IFS(F1188="Figurado",E1188/2600,F1188="Mallas",E1188/800,F1188="Materia Prima",E1188*0)/24</f>
        <v>2.2754807692307696E-2</v>
      </c>
      <c r="I1188" s="2">
        <f t="shared" si="73"/>
        <v>40571.625</v>
      </c>
      <c r="J1188" s="3">
        <f t="shared" si="74"/>
        <v>40570.647754807695</v>
      </c>
      <c r="K1188" t="b">
        <f t="shared" si="75"/>
        <v>1</v>
      </c>
      <c r="L1188" cm="1">
        <f t="array" ref="L1188">SUMPRODUCT((Tabla2[[#This Row],[P - Horas]]&lt;Tabla2[P - Horas])*1,(Tabla2[[#This Row],[Columna1]]=Tabla2[Columna1])*1)+1</f>
        <v>36</v>
      </c>
      <c r="N1188">
        <f>_xlfn.RANK.EQ(Tabla2[[#This Row],[Columna1]],Tabla2[Columna1],1)</f>
        <v>1113</v>
      </c>
      <c r="O1188" s="3">
        <f>MAX(P1187,Tabla2[[#This Row],[Columna1]])</f>
        <v>40586.682316907019</v>
      </c>
      <c r="P1188" s="3">
        <f>O1188+Tabla2[[#This Row],[P - Horas]]</f>
        <v>40586.705071714714</v>
      </c>
    </row>
    <row r="1189" spans="1:16" x14ac:dyDescent="0.25">
      <c r="A1189">
        <v>1000017601</v>
      </c>
      <c r="B1189" s="2">
        <v>40570</v>
      </c>
      <c r="C1189" s="2">
        <f t="shared" si="72"/>
        <v>40570.625</v>
      </c>
      <c r="D1189">
        <v>1434.4</v>
      </c>
      <c r="E1189">
        <v>1434.4</v>
      </c>
      <c r="F1189" t="s">
        <v>5</v>
      </c>
      <c r="G1189" t="s">
        <v>9</v>
      </c>
      <c r="H1189" s="1" cm="1">
        <f t="array" ref="H1189">_xlfn.IFS(F1189="Figurado",E1189/2600,F1189="Mallas",E1189/800,F1189="Materia Prima",E1189*0)/24</f>
        <v>2.2987179487179488E-2</v>
      </c>
      <c r="I1189" s="2">
        <f t="shared" si="73"/>
        <v>40571.625</v>
      </c>
      <c r="J1189" s="3">
        <f t="shared" si="74"/>
        <v>40570.647987179487</v>
      </c>
      <c r="K1189" t="b">
        <f t="shared" si="75"/>
        <v>1</v>
      </c>
      <c r="L1189" cm="1">
        <f t="array" ref="L1189">SUMPRODUCT((Tabla2[[#This Row],[P - Horas]]&lt;Tabla2[P - Horas])*1,(Tabla2[[#This Row],[Columna1]]=Tabla2[Columna1])*1)+1</f>
        <v>35</v>
      </c>
      <c r="N1189">
        <f>_xlfn.RANK.EQ(Tabla2[[#This Row],[Columna1]],Tabla2[Columna1],1)</f>
        <v>1113</v>
      </c>
      <c r="O1189" s="3">
        <f>MAX(P1188,Tabla2[[#This Row],[Columna1]])</f>
        <v>40586.705071714714</v>
      </c>
      <c r="P1189" s="3">
        <f>O1189+Tabla2[[#This Row],[P - Horas]]</f>
        <v>40586.728058894201</v>
      </c>
    </row>
    <row r="1190" spans="1:16" x14ac:dyDescent="0.25">
      <c r="A1190">
        <v>1000017582</v>
      </c>
      <c r="B1190" s="2">
        <v>40570</v>
      </c>
      <c r="C1190" s="2">
        <f t="shared" si="72"/>
        <v>40570.625</v>
      </c>
      <c r="D1190">
        <v>1497.4</v>
      </c>
      <c r="E1190">
        <v>1497.4</v>
      </c>
      <c r="F1190" t="s">
        <v>5</v>
      </c>
      <c r="G1190" t="s">
        <v>13</v>
      </c>
      <c r="H1190" s="1" cm="1">
        <f t="array" ref="H1190">_xlfn.IFS(F1190="Figurado",E1190/2600,F1190="Mallas",E1190/800,F1190="Materia Prima",E1190*0)/24</f>
        <v>2.3996794871794874E-2</v>
      </c>
      <c r="I1190" s="2">
        <f t="shared" si="73"/>
        <v>40571.625</v>
      </c>
      <c r="J1190" s="3">
        <f t="shared" si="74"/>
        <v>40570.648996794873</v>
      </c>
      <c r="K1190" t="b">
        <f t="shared" si="75"/>
        <v>1</v>
      </c>
      <c r="L1190" cm="1">
        <f t="array" ref="L1190">SUMPRODUCT((Tabla2[[#This Row],[P - Horas]]&lt;Tabla2[P - Horas])*1,(Tabla2[[#This Row],[Columna1]]=Tabla2[Columna1])*1)+1</f>
        <v>34</v>
      </c>
      <c r="N1190">
        <f>_xlfn.RANK.EQ(Tabla2[[#This Row],[Columna1]],Tabla2[Columna1],1)</f>
        <v>1113</v>
      </c>
      <c r="O1190" s="3">
        <f>MAX(P1189,Tabla2[[#This Row],[Columna1]])</f>
        <v>40586.728058894201</v>
      </c>
      <c r="P1190" s="3">
        <f>O1190+Tabla2[[#This Row],[P - Horas]]</f>
        <v>40586.752055689074</v>
      </c>
    </row>
    <row r="1191" spans="1:16" x14ac:dyDescent="0.25">
      <c r="A1191">
        <v>1000017581</v>
      </c>
      <c r="B1191" s="2">
        <v>40570</v>
      </c>
      <c r="C1191" s="2">
        <f t="shared" si="72"/>
        <v>40570.625</v>
      </c>
      <c r="D1191">
        <v>1580.1</v>
      </c>
      <c r="E1191">
        <v>1580.1</v>
      </c>
      <c r="F1191" t="s">
        <v>5</v>
      </c>
      <c r="G1191" t="s">
        <v>14</v>
      </c>
      <c r="H1191" s="1" cm="1">
        <f t="array" ref="H1191">_xlfn.IFS(F1191="Figurado",E1191/2600,F1191="Mallas",E1191/800,F1191="Materia Prima",E1191*0)/24</f>
        <v>2.5322115384615384E-2</v>
      </c>
      <c r="I1191" s="2">
        <f t="shared" si="73"/>
        <v>40571.625</v>
      </c>
      <c r="J1191" s="3">
        <f t="shared" si="74"/>
        <v>40570.650322115383</v>
      </c>
      <c r="K1191" t="b">
        <f t="shared" si="75"/>
        <v>1</v>
      </c>
      <c r="L1191" cm="1">
        <f t="array" ref="L1191">SUMPRODUCT((Tabla2[[#This Row],[P - Horas]]&lt;Tabla2[P - Horas])*1,(Tabla2[[#This Row],[Columna1]]=Tabla2[Columna1])*1)+1</f>
        <v>33</v>
      </c>
      <c r="N1191">
        <f>_xlfn.RANK.EQ(Tabla2[[#This Row],[Columna1]],Tabla2[Columna1],1)</f>
        <v>1113</v>
      </c>
      <c r="O1191" s="3">
        <f>MAX(P1190,Tabla2[[#This Row],[Columna1]])</f>
        <v>40586.752055689074</v>
      </c>
      <c r="P1191" s="3">
        <f>O1191+Tabla2[[#This Row],[P - Horas]]</f>
        <v>40586.777377804458</v>
      </c>
    </row>
    <row r="1192" spans="1:16" x14ac:dyDescent="0.25">
      <c r="A1192">
        <v>1000017594</v>
      </c>
      <c r="B1192" s="2">
        <v>40570</v>
      </c>
      <c r="C1192" s="2">
        <f t="shared" si="72"/>
        <v>40570.625</v>
      </c>
      <c r="D1192">
        <v>1654.5</v>
      </c>
      <c r="E1192">
        <v>1654.5</v>
      </c>
      <c r="F1192" t="s">
        <v>5</v>
      </c>
      <c r="G1192" t="s">
        <v>13</v>
      </c>
      <c r="H1192" s="1" cm="1">
        <f t="array" ref="H1192">_xlfn.IFS(F1192="Figurado",E1192/2600,F1192="Mallas",E1192/800,F1192="Materia Prima",E1192*0)/24</f>
        <v>2.6514423076923078E-2</v>
      </c>
      <c r="I1192" s="2">
        <f t="shared" si="73"/>
        <v>40571.625</v>
      </c>
      <c r="J1192" s="3">
        <f t="shared" si="74"/>
        <v>40570.65151442308</v>
      </c>
      <c r="K1192" t="b">
        <f t="shared" si="75"/>
        <v>1</v>
      </c>
      <c r="L1192" cm="1">
        <f t="array" ref="L1192">SUMPRODUCT((Tabla2[[#This Row],[P - Horas]]&lt;Tabla2[P - Horas])*1,(Tabla2[[#This Row],[Columna1]]=Tabla2[Columna1])*1)+1</f>
        <v>32</v>
      </c>
      <c r="N1192">
        <f>_xlfn.RANK.EQ(Tabla2[[#This Row],[Columna1]],Tabla2[Columna1],1)</f>
        <v>1113</v>
      </c>
      <c r="O1192" s="3">
        <f>MAX(P1191,Tabla2[[#This Row],[Columna1]])</f>
        <v>40586.777377804458</v>
      </c>
      <c r="P1192" s="3">
        <f>O1192+Tabla2[[#This Row],[P - Horas]]</f>
        <v>40586.803892227537</v>
      </c>
    </row>
    <row r="1193" spans="1:16" x14ac:dyDescent="0.25">
      <c r="A1193">
        <v>1000017618</v>
      </c>
      <c r="B1193" s="2">
        <v>40570</v>
      </c>
      <c r="C1193" s="2">
        <f t="shared" si="72"/>
        <v>40570.625</v>
      </c>
      <c r="D1193">
        <v>1675.2</v>
      </c>
      <c r="E1193">
        <v>1675.2</v>
      </c>
      <c r="F1193" t="s">
        <v>5</v>
      </c>
      <c r="G1193" t="s">
        <v>6</v>
      </c>
      <c r="H1193" s="1" cm="1">
        <f t="array" ref="H1193">_xlfn.IFS(F1193="Figurado",E1193/2600,F1193="Mallas",E1193/800,F1193="Materia Prima",E1193*0)/24</f>
        <v>2.6846153846153849E-2</v>
      </c>
      <c r="I1193" s="2">
        <f t="shared" si="73"/>
        <v>40571.625</v>
      </c>
      <c r="J1193" s="3">
        <f t="shared" si="74"/>
        <v>40570.651846153844</v>
      </c>
      <c r="K1193" t="b">
        <f t="shared" si="75"/>
        <v>1</v>
      </c>
      <c r="L1193" cm="1">
        <f t="array" ref="L1193">SUMPRODUCT((Tabla2[[#This Row],[P - Horas]]&lt;Tabla2[P - Horas])*1,(Tabla2[[#This Row],[Columna1]]=Tabla2[Columna1])*1)+1</f>
        <v>31</v>
      </c>
      <c r="N1193">
        <f>_xlfn.RANK.EQ(Tabla2[[#This Row],[Columna1]],Tabla2[Columna1],1)</f>
        <v>1113</v>
      </c>
      <c r="O1193" s="3">
        <f>MAX(P1192,Tabla2[[#This Row],[Columna1]])</f>
        <v>40586.803892227537</v>
      </c>
      <c r="P1193" s="3">
        <f>O1193+Tabla2[[#This Row],[P - Horas]]</f>
        <v>40586.830738381381</v>
      </c>
    </row>
    <row r="1194" spans="1:16" x14ac:dyDescent="0.25">
      <c r="A1194">
        <v>1000017594</v>
      </c>
      <c r="B1194" s="2">
        <v>40570</v>
      </c>
      <c r="C1194" s="2">
        <f t="shared" si="72"/>
        <v>40570.625</v>
      </c>
      <c r="D1194">
        <v>1695.3</v>
      </c>
      <c r="E1194">
        <v>1695.3</v>
      </c>
      <c r="F1194" t="s">
        <v>5</v>
      </c>
      <c r="G1194" t="s">
        <v>8</v>
      </c>
      <c r="H1194" s="1" cm="1">
        <f t="array" ref="H1194">_xlfn.IFS(F1194="Figurado",E1194/2600,F1194="Mallas",E1194/800,F1194="Materia Prima",E1194*0)/24</f>
        <v>2.7168269230769232E-2</v>
      </c>
      <c r="I1194" s="2">
        <f t="shared" si="73"/>
        <v>40571.625</v>
      </c>
      <c r="J1194" s="3">
        <f t="shared" si="74"/>
        <v>40570.652168269233</v>
      </c>
      <c r="K1194" t="b">
        <f t="shared" si="75"/>
        <v>1</v>
      </c>
      <c r="L1194" cm="1">
        <f t="array" ref="L1194">SUMPRODUCT((Tabla2[[#This Row],[P - Horas]]&lt;Tabla2[P - Horas])*1,(Tabla2[[#This Row],[Columna1]]=Tabla2[Columna1])*1)+1</f>
        <v>30</v>
      </c>
      <c r="N1194">
        <f>_xlfn.RANK.EQ(Tabla2[[#This Row],[Columna1]],Tabla2[Columna1],1)</f>
        <v>1113</v>
      </c>
      <c r="O1194" s="3">
        <f>MAX(P1193,Tabla2[[#This Row],[Columna1]])</f>
        <v>40586.830738381381</v>
      </c>
      <c r="P1194" s="3">
        <f>O1194+Tabla2[[#This Row],[P - Horas]]</f>
        <v>40586.857906650614</v>
      </c>
    </row>
    <row r="1195" spans="1:16" x14ac:dyDescent="0.25">
      <c r="A1195">
        <v>1000017594</v>
      </c>
      <c r="B1195" s="2">
        <v>40570</v>
      </c>
      <c r="C1195" s="2">
        <f t="shared" si="72"/>
        <v>40570.625</v>
      </c>
      <c r="D1195">
        <v>1701.4</v>
      </c>
      <c r="E1195">
        <v>1701.4</v>
      </c>
      <c r="F1195" t="s">
        <v>5</v>
      </c>
      <c r="G1195" t="s">
        <v>7</v>
      </c>
      <c r="H1195" s="1" cm="1">
        <f t="array" ref="H1195">_xlfn.IFS(F1195="Figurado",E1195/2600,F1195="Mallas",E1195/800,F1195="Materia Prima",E1195*0)/24</f>
        <v>2.7266025641025645E-2</v>
      </c>
      <c r="I1195" s="2">
        <f t="shared" si="73"/>
        <v>40571.625</v>
      </c>
      <c r="J1195" s="3">
        <f t="shared" si="74"/>
        <v>40570.652266025638</v>
      </c>
      <c r="K1195" t="b">
        <f t="shared" si="75"/>
        <v>1</v>
      </c>
      <c r="L1195" cm="1">
        <f t="array" ref="L1195">SUMPRODUCT((Tabla2[[#This Row],[P - Horas]]&lt;Tabla2[P - Horas])*1,(Tabla2[[#This Row],[Columna1]]=Tabla2[Columna1])*1)+1</f>
        <v>29</v>
      </c>
      <c r="N1195">
        <f>_xlfn.RANK.EQ(Tabla2[[#This Row],[Columna1]],Tabla2[Columna1],1)</f>
        <v>1113</v>
      </c>
      <c r="O1195" s="3">
        <f>MAX(P1194,Tabla2[[#This Row],[Columna1]])</f>
        <v>40586.857906650614</v>
      </c>
      <c r="P1195" s="3">
        <f>O1195+Tabla2[[#This Row],[P - Horas]]</f>
        <v>40586.885172676251</v>
      </c>
    </row>
    <row r="1196" spans="1:16" x14ac:dyDescent="0.25">
      <c r="A1196">
        <v>1000017596</v>
      </c>
      <c r="B1196" s="2">
        <v>40570</v>
      </c>
      <c r="C1196" s="2">
        <f t="shared" si="72"/>
        <v>40570.625</v>
      </c>
      <c r="D1196">
        <v>1952</v>
      </c>
      <c r="E1196">
        <v>1952</v>
      </c>
      <c r="F1196" t="s">
        <v>5</v>
      </c>
      <c r="G1196" t="s">
        <v>8</v>
      </c>
      <c r="H1196" s="1" cm="1">
        <f t="array" ref="H1196">_xlfn.IFS(F1196="Figurado",E1196/2600,F1196="Mallas",E1196/800,F1196="Materia Prima",E1196*0)/24</f>
        <v>3.1282051282051283E-2</v>
      </c>
      <c r="I1196" s="2">
        <f t="shared" si="73"/>
        <v>40571.625</v>
      </c>
      <c r="J1196" s="3">
        <f t="shared" si="74"/>
        <v>40570.656282051285</v>
      </c>
      <c r="K1196" t="b">
        <f t="shared" si="75"/>
        <v>1</v>
      </c>
      <c r="L1196" cm="1">
        <f t="array" ref="L1196">SUMPRODUCT((Tabla2[[#This Row],[P - Horas]]&lt;Tabla2[P - Horas])*1,(Tabla2[[#This Row],[Columna1]]=Tabla2[Columna1])*1)+1</f>
        <v>28</v>
      </c>
      <c r="N1196">
        <f>_xlfn.RANK.EQ(Tabla2[[#This Row],[Columna1]],Tabla2[Columna1],1)</f>
        <v>1113</v>
      </c>
      <c r="O1196" s="3">
        <f>MAX(P1195,Tabla2[[#This Row],[Columna1]])</f>
        <v>40586.885172676251</v>
      </c>
      <c r="P1196" s="3">
        <f>O1196+Tabla2[[#This Row],[P - Horas]]</f>
        <v>40586.916454727536</v>
      </c>
    </row>
    <row r="1197" spans="1:16" x14ac:dyDescent="0.25">
      <c r="A1197">
        <v>1000017590</v>
      </c>
      <c r="B1197" s="2">
        <v>40570</v>
      </c>
      <c r="C1197" s="2">
        <f t="shared" si="72"/>
        <v>40570.625</v>
      </c>
      <c r="D1197">
        <v>2023.1</v>
      </c>
      <c r="E1197">
        <v>2023.1</v>
      </c>
      <c r="F1197" t="s">
        <v>5</v>
      </c>
      <c r="G1197" t="s">
        <v>13</v>
      </c>
      <c r="H1197" s="1" cm="1">
        <f t="array" ref="H1197">_xlfn.IFS(F1197="Figurado",E1197/2600,F1197="Mallas",E1197/800,F1197="Materia Prima",E1197*0)/24</f>
        <v>3.2421474358974356E-2</v>
      </c>
      <c r="I1197" s="2">
        <f t="shared" si="73"/>
        <v>40571.625</v>
      </c>
      <c r="J1197" s="3">
        <f t="shared" si="74"/>
        <v>40570.65742147436</v>
      </c>
      <c r="K1197" t="b">
        <f t="shared" si="75"/>
        <v>1</v>
      </c>
      <c r="L1197" cm="1">
        <f t="array" ref="L1197">SUMPRODUCT((Tabla2[[#This Row],[P - Horas]]&lt;Tabla2[P - Horas])*1,(Tabla2[[#This Row],[Columna1]]=Tabla2[Columna1])*1)+1</f>
        <v>27</v>
      </c>
      <c r="N1197">
        <f>_xlfn.RANK.EQ(Tabla2[[#This Row],[Columna1]],Tabla2[Columna1],1)</f>
        <v>1113</v>
      </c>
      <c r="O1197" s="3">
        <f>MAX(P1196,Tabla2[[#This Row],[Columna1]])</f>
        <v>40586.916454727536</v>
      </c>
      <c r="P1197" s="3">
        <f>O1197+Tabla2[[#This Row],[P - Horas]]</f>
        <v>40586.948876201895</v>
      </c>
    </row>
    <row r="1198" spans="1:16" x14ac:dyDescent="0.25">
      <c r="A1198">
        <v>1000017610</v>
      </c>
      <c r="B1198" s="2">
        <v>40570</v>
      </c>
      <c r="C1198" s="2">
        <f t="shared" si="72"/>
        <v>40570.625</v>
      </c>
      <c r="D1198">
        <v>2091.1999999999998</v>
      </c>
      <c r="E1198">
        <v>2091.1999999999998</v>
      </c>
      <c r="F1198" t="s">
        <v>5</v>
      </c>
      <c r="G1198" t="s">
        <v>7</v>
      </c>
      <c r="H1198" s="1" cm="1">
        <f t="array" ref="H1198">_xlfn.IFS(F1198="Figurado",E1198/2600,F1198="Mallas",E1198/800,F1198="Materia Prima",E1198*0)/24</f>
        <v>3.3512820512820514E-2</v>
      </c>
      <c r="I1198" s="2">
        <f t="shared" si="73"/>
        <v>40571.625</v>
      </c>
      <c r="J1198" s="3">
        <f t="shared" si="74"/>
        <v>40570.658512820512</v>
      </c>
      <c r="K1198" t="b">
        <f t="shared" si="75"/>
        <v>1</v>
      </c>
      <c r="L1198" cm="1">
        <f t="array" ref="L1198">SUMPRODUCT((Tabla2[[#This Row],[P - Horas]]&lt;Tabla2[P - Horas])*1,(Tabla2[[#This Row],[Columna1]]=Tabla2[Columna1])*1)+1</f>
        <v>26</v>
      </c>
      <c r="N1198">
        <f>_xlfn.RANK.EQ(Tabla2[[#This Row],[Columna1]],Tabla2[Columna1],1)</f>
        <v>1113</v>
      </c>
      <c r="O1198" s="3">
        <f>MAX(P1197,Tabla2[[#This Row],[Columna1]])</f>
        <v>40586.948876201895</v>
      </c>
      <c r="P1198" s="3">
        <f>O1198+Tabla2[[#This Row],[P - Horas]]</f>
        <v>40586.982389022407</v>
      </c>
    </row>
    <row r="1199" spans="1:16" x14ac:dyDescent="0.25">
      <c r="A1199">
        <v>1000017618</v>
      </c>
      <c r="B1199" s="2">
        <v>40570</v>
      </c>
      <c r="C1199" s="2">
        <f t="shared" si="72"/>
        <v>40570.625</v>
      </c>
      <c r="D1199">
        <v>2170.4</v>
      </c>
      <c r="E1199">
        <v>2170.4</v>
      </c>
      <c r="F1199" t="s">
        <v>5</v>
      </c>
      <c r="G1199" t="s">
        <v>14</v>
      </c>
      <c r="H1199" s="1" cm="1">
        <f t="array" ref="H1199">_xlfn.IFS(F1199="Figurado",E1199/2600,F1199="Mallas",E1199/800,F1199="Materia Prima",E1199*0)/24</f>
        <v>3.4782051282051286E-2</v>
      </c>
      <c r="I1199" s="2">
        <f t="shared" si="73"/>
        <v>40571.625</v>
      </c>
      <c r="J1199" s="3">
        <f t="shared" si="74"/>
        <v>40570.659782051283</v>
      </c>
      <c r="K1199" t="b">
        <f t="shared" si="75"/>
        <v>1</v>
      </c>
      <c r="L1199" cm="1">
        <f t="array" ref="L1199">SUMPRODUCT((Tabla2[[#This Row],[P - Horas]]&lt;Tabla2[P - Horas])*1,(Tabla2[[#This Row],[Columna1]]=Tabla2[Columna1])*1)+1</f>
        <v>25</v>
      </c>
      <c r="N1199">
        <f>_xlfn.RANK.EQ(Tabla2[[#This Row],[Columna1]],Tabla2[Columna1],1)</f>
        <v>1113</v>
      </c>
      <c r="O1199" s="3">
        <f>MAX(P1198,Tabla2[[#This Row],[Columna1]])</f>
        <v>40586.982389022407</v>
      </c>
      <c r="P1199" s="3">
        <f>O1199+Tabla2[[#This Row],[P - Horas]]</f>
        <v>40587.01717107369</v>
      </c>
    </row>
    <row r="1200" spans="1:16" x14ac:dyDescent="0.25">
      <c r="A1200">
        <v>1000017616</v>
      </c>
      <c r="B1200" s="2">
        <v>40570</v>
      </c>
      <c r="C1200" s="2">
        <f t="shared" si="72"/>
        <v>40570.625</v>
      </c>
      <c r="D1200">
        <v>2257.9</v>
      </c>
      <c r="E1200">
        <v>2257.9</v>
      </c>
      <c r="F1200" t="s">
        <v>5</v>
      </c>
      <c r="G1200" t="s">
        <v>13</v>
      </c>
      <c r="H1200" s="1" cm="1">
        <f t="array" ref="H1200">_xlfn.IFS(F1200="Figurado",E1200/2600,F1200="Mallas",E1200/800,F1200="Materia Prima",E1200*0)/24</f>
        <v>3.6184294871794871E-2</v>
      </c>
      <c r="I1200" s="2">
        <f t="shared" si="73"/>
        <v>40571.625</v>
      </c>
      <c r="J1200" s="3">
        <f t="shared" si="74"/>
        <v>40570.66118429487</v>
      </c>
      <c r="K1200" t="b">
        <f t="shared" si="75"/>
        <v>1</v>
      </c>
      <c r="L1200" cm="1">
        <f t="array" ref="L1200">SUMPRODUCT((Tabla2[[#This Row],[P - Horas]]&lt;Tabla2[P - Horas])*1,(Tabla2[[#This Row],[Columna1]]=Tabla2[Columna1])*1)+1</f>
        <v>24</v>
      </c>
      <c r="N1200">
        <f>_xlfn.RANK.EQ(Tabla2[[#This Row],[Columna1]],Tabla2[Columna1],1)</f>
        <v>1113</v>
      </c>
      <c r="O1200" s="3">
        <f>MAX(P1199,Tabla2[[#This Row],[Columna1]])</f>
        <v>40587.01717107369</v>
      </c>
      <c r="P1200" s="3">
        <f>O1200+Tabla2[[#This Row],[P - Horas]]</f>
        <v>40587.05335536856</v>
      </c>
    </row>
    <row r="1201" spans="1:16" x14ac:dyDescent="0.25">
      <c r="A1201">
        <v>1000017616</v>
      </c>
      <c r="B1201" s="2">
        <v>40570</v>
      </c>
      <c r="C1201" s="2">
        <f t="shared" si="72"/>
        <v>40570.625</v>
      </c>
      <c r="D1201">
        <v>2477.9</v>
      </c>
      <c r="E1201">
        <v>2477.9</v>
      </c>
      <c r="F1201" t="s">
        <v>5</v>
      </c>
      <c r="G1201" t="s">
        <v>6</v>
      </c>
      <c r="H1201" s="1" cm="1">
        <f t="array" ref="H1201">_xlfn.IFS(F1201="Figurado",E1201/2600,F1201="Mallas",E1201/800,F1201="Materia Prima",E1201*0)/24</f>
        <v>3.9709935897435898E-2</v>
      </c>
      <c r="I1201" s="2">
        <f t="shared" si="73"/>
        <v>40571.625</v>
      </c>
      <c r="J1201" s="3">
        <f t="shared" si="74"/>
        <v>40570.664709935896</v>
      </c>
      <c r="K1201" t="b">
        <f t="shared" si="75"/>
        <v>1</v>
      </c>
      <c r="L1201" cm="1">
        <f t="array" ref="L1201">SUMPRODUCT((Tabla2[[#This Row],[P - Horas]]&lt;Tabla2[P - Horas])*1,(Tabla2[[#This Row],[Columna1]]=Tabla2[Columna1])*1)+1</f>
        <v>23</v>
      </c>
      <c r="N1201">
        <f>_xlfn.RANK.EQ(Tabla2[[#This Row],[Columna1]],Tabla2[Columna1],1)</f>
        <v>1113</v>
      </c>
      <c r="O1201" s="3">
        <f>MAX(P1200,Tabla2[[#This Row],[Columna1]])</f>
        <v>40587.05335536856</v>
      </c>
      <c r="P1201" s="3">
        <f>O1201+Tabla2[[#This Row],[P - Horas]]</f>
        <v>40587.093065304456</v>
      </c>
    </row>
    <row r="1202" spans="1:16" x14ac:dyDescent="0.25">
      <c r="A1202">
        <v>1000017585</v>
      </c>
      <c r="B1202" s="2">
        <v>40570</v>
      </c>
      <c r="C1202" s="2">
        <f t="shared" si="72"/>
        <v>40570.625</v>
      </c>
      <c r="D1202">
        <v>2709.8</v>
      </c>
      <c r="E1202">
        <v>2709.8</v>
      </c>
      <c r="F1202" t="s">
        <v>5</v>
      </c>
      <c r="G1202" t="s">
        <v>14</v>
      </c>
      <c r="H1202" s="1" cm="1">
        <f t="array" ref="H1202">_xlfn.IFS(F1202="Figurado",E1202/2600,F1202="Mallas",E1202/800,F1202="Materia Prima",E1202*0)/24</f>
        <v>4.3426282051282052E-2</v>
      </c>
      <c r="I1202" s="2">
        <f t="shared" si="73"/>
        <v>40571.625</v>
      </c>
      <c r="J1202" s="3">
        <f t="shared" si="74"/>
        <v>40570.668426282049</v>
      </c>
      <c r="K1202" t="b">
        <f t="shared" si="75"/>
        <v>1</v>
      </c>
      <c r="L1202" cm="1">
        <f t="array" ref="L1202">SUMPRODUCT((Tabla2[[#This Row],[P - Horas]]&lt;Tabla2[P - Horas])*1,(Tabla2[[#This Row],[Columna1]]=Tabla2[Columna1])*1)+1</f>
        <v>22</v>
      </c>
      <c r="N1202">
        <f>_xlfn.RANK.EQ(Tabla2[[#This Row],[Columna1]],Tabla2[Columna1],1)</f>
        <v>1113</v>
      </c>
      <c r="O1202" s="3">
        <f>MAX(P1201,Tabla2[[#This Row],[Columna1]])</f>
        <v>40587.093065304456</v>
      </c>
      <c r="P1202" s="3">
        <f>O1202+Tabla2[[#This Row],[P - Horas]]</f>
        <v>40587.136491586505</v>
      </c>
    </row>
    <row r="1203" spans="1:16" x14ac:dyDescent="0.25">
      <c r="A1203">
        <v>1000017596</v>
      </c>
      <c r="B1203" s="2">
        <v>40570</v>
      </c>
      <c r="C1203" s="2">
        <f t="shared" si="72"/>
        <v>40570.625</v>
      </c>
      <c r="D1203">
        <v>2726.1</v>
      </c>
      <c r="E1203">
        <v>2726.1</v>
      </c>
      <c r="F1203" t="s">
        <v>5</v>
      </c>
      <c r="G1203" t="s">
        <v>7</v>
      </c>
      <c r="H1203" s="1" cm="1">
        <f t="array" ref="H1203">_xlfn.IFS(F1203="Figurado",E1203/2600,F1203="Mallas",E1203/800,F1203="Materia Prima",E1203*0)/24</f>
        <v>4.3687499999999997E-2</v>
      </c>
      <c r="I1203" s="2">
        <f t="shared" si="73"/>
        <v>40571.625</v>
      </c>
      <c r="J1203" s="3">
        <f t="shared" si="74"/>
        <v>40570.668687500001</v>
      </c>
      <c r="K1203" t="b">
        <f t="shared" si="75"/>
        <v>1</v>
      </c>
      <c r="L1203" cm="1">
        <f t="array" ref="L1203">SUMPRODUCT((Tabla2[[#This Row],[P - Horas]]&lt;Tabla2[P - Horas])*1,(Tabla2[[#This Row],[Columna1]]=Tabla2[Columna1])*1)+1</f>
        <v>21</v>
      </c>
      <c r="N1203">
        <f>_xlfn.RANK.EQ(Tabla2[[#This Row],[Columna1]],Tabla2[Columna1],1)</f>
        <v>1113</v>
      </c>
      <c r="O1203" s="3">
        <f>MAX(P1202,Tabla2[[#This Row],[Columna1]])</f>
        <v>40587.136491586505</v>
      </c>
      <c r="P1203" s="3">
        <f>O1203+Tabla2[[#This Row],[P - Horas]]</f>
        <v>40587.180179086507</v>
      </c>
    </row>
    <row r="1204" spans="1:16" x14ac:dyDescent="0.25">
      <c r="A1204">
        <v>1000017618</v>
      </c>
      <c r="B1204" s="2">
        <v>40570</v>
      </c>
      <c r="C1204" s="2">
        <f t="shared" si="72"/>
        <v>40570.625</v>
      </c>
      <c r="D1204">
        <v>2832.1</v>
      </c>
      <c r="E1204">
        <v>2832.1</v>
      </c>
      <c r="F1204" t="s">
        <v>5</v>
      </c>
      <c r="G1204" t="s">
        <v>13</v>
      </c>
      <c r="H1204" s="1" cm="1">
        <f t="array" ref="H1204">_xlfn.IFS(F1204="Figurado",E1204/2600,F1204="Mallas",E1204/800,F1204="Materia Prima",E1204*0)/24</f>
        <v>4.5386217948717944E-2</v>
      </c>
      <c r="I1204" s="2">
        <f t="shared" si="73"/>
        <v>40571.625</v>
      </c>
      <c r="J1204" s="3">
        <f t="shared" si="74"/>
        <v>40570.670386217949</v>
      </c>
      <c r="K1204" t="b">
        <f t="shared" si="75"/>
        <v>1</v>
      </c>
      <c r="L1204" cm="1">
        <f t="array" ref="L1204">SUMPRODUCT((Tabla2[[#This Row],[P - Horas]]&lt;Tabla2[P - Horas])*1,(Tabla2[[#This Row],[Columna1]]=Tabla2[Columna1])*1)+1</f>
        <v>20</v>
      </c>
      <c r="N1204">
        <f>_xlfn.RANK.EQ(Tabla2[[#This Row],[Columna1]],Tabla2[Columna1],1)</f>
        <v>1113</v>
      </c>
      <c r="O1204" s="3">
        <f>MAX(P1203,Tabla2[[#This Row],[Columna1]])</f>
        <v>40587.180179086507</v>
      </c>
      <c r="P1204" s="3">
        <f>O1204+Tabla2[[#This Row],[P - Horas]]</f>
        <v>40587.225565304456</v>
      </c>
    </row>
    <row r="1205" spans="1:16" x14ac:dyDescent="0.25">
      <c r="A1205">
        <v>1000017591</v>
      </c>
      <c r="B1205" s="2">
        <v>40570</v>
      </c>
      <c r="C1205" s="2">
        <f t="shared" si="72"/>
        <v>40570.625</v>
      </c>
      <c r="D1205">
        <v>2910.9</v>
      </c>
      <c r="E1205">
        <v>2910.9</v>
      </c>
      <c r="F1205" t="s">
        <v>5</v>
      </c>
      <c r="G1205" t="s">
        <v>14</v>
      </c>
      <c r="H1205" s="1" cm="1">
        <f t="array" ref="H1205">_xlfn.IFS(F1205="Figurado",E1205/2600,F1205="Mallas",E1205/800,F1205="Materia Prima",E1205*0)/24</f>
        <v>4.6649038461538457E-2</v>
      </c>
      <c r="I1205" s="2">
        <f t="shared" si="73"/>
        <v>40571.625</v>
      </c>
      <c r="J1205" s="3">
        <f t="shared" si="74"/>
        <v>40570.671649038464</v>
      </c>
      <c r="K1205" t="b">
        <f t="shared" si="75"/>
        <v>1</v>
      </c>
      <c r="L1205" cm="1">
        <f t="array" ref="L1205">SUMPRODUCT((Tabla2[[#This Row],[P - Horas]]&lt;Tabla2[P - Horas])*1,(Tabla2[[#This Row],[Columna1]]=Tabla2[Columna1])*1)+1</f>
        <v>19</v>
      </c>
      <c r="N1205">
        <f>_xlfn.RANK.EQ(Tabla2[[#This Row],[Columna1]],Tabla2[Columna1],1)</f>
        <v>1113</v>
      </c>
      <c r="O1205" s="3">
        <f>MAX(P1204,Tabla2[[#This Row],[Columna1]])</f>
        <v>40587.225565304456</v>
      </c>
      <c r="P1205" s="3">
        <f>O1205+Tabla2[[#This Row],[P - Horas]]</f>
        <v>40587.27221434292</v>
      </c>
    </row>
    <row r="1206" spans="1:16" x14ac:dyDescent="0.25">
      <c r="A1206">
        <v>1000017612</v>
      </c>
      <c r="B1206" s="2">
        <v>40570</v>
      </c>
      <c r="C1206" s="2">
        <f t="shared" si="72"/>
        <v>40570.625</v>
      </c>
      <c r="D1206">
        <v>2956.2</v>
      </c>
      <c r="E1206">
        <v>2956.2</v>
      </c>
      <c r="F1206" t="s">
        <v>5</v>
      </c>
      <c r="G1206" t="s">
        <v>13</v>
      </c>
      <c r="H1206" s="1" cm="1">
        <f t="array" ref="H1206">_xlfn.IFS(F1206="Figurado",E1206/2600,F1206="Mallas",E1206/800,F1206="Materia Prima",E1206*0)/24</f>
        <v>4.7375E-2</v>
      </c>
      <c r="I1206" s="2">
        <f t="shared" si="73"/>
        <v>40571.625</v>
      </c>
      <c r="J1206" s="3">
        <f t="shared" si="74"/>
        <v>40570.672375000002</v>
      </c>
      <c r="K1206" t="b">
        <f t="shared" si="75"/>
        <v>1</v>
      </c>
      <c r="L1206" cm="1">
        <f t="array" ref="L1206">SUMPRODUCT((Tabla2[[#This Row],[P - Horas]]&lt;Tabla2[P - Horas])*1,(Tabla2[[#This Row],[Columna1]]=Tabla2[Columna1])*1)+1</f>
        <v>18</v>
      </c>
      <c r="N1206">
        <f>_xlfn.RANK.EQ(Tabla2[[#This Row],[Columna1]],Tabla2[Columna1],1)</f>
        <v>1113</v>
      </c>
      <c r="O1206" s="3">
        <f>MAX(P1205,Tabla2[[#This Row],[Columna1]])</f>
        <v>40587.27221434292</v>
      </c>
      <c r="P1206" s="3">
        <f>O1206+Tabla2[[#This Row],[P - Horas]]</f>
        <v>40587.319589342922</v>
      </c>
    </row>
    <row r="1207" spans="1:16" x14ac:dyDescent="0.25">
      <c r="A1207">
        <v>1000017600</v>
      </c>
      <c r="B1207" s="2">
        <v>40570</v>
      </c>
      <c r="C1207" s="2">
        <f t="shared" si="72"/>
        <v>40570.625</v>
      </c>
      <c r="D1207">
        <v>3133.4</v>
      </c>
      <c r="E1207">
        <v>3133.4</v>
      </c>
      <c r="F1207" t="s">
        <v>5</v>
      </c>
      <c r="G1207" t="s">
        <v>7</v>
      </c>
      <c r="H1207" s="1" cm="1">
        <f t="array" ref="H1207">_xlfn.IFS(F1207="Figurado",E1207/2600,F1207="Mallas",E1207/800,F1207="Materia Prima",E1207*0)/24</f>
        <v>5.0214743589743593E-2</v>
      </c>
      <c r="I1207" s="2">
        <f t="shared" si="73"/>
        <v>40571.625</v>
      </c>
      <c r="J1207" s="3">
        <f t="shared" si="74"/>
        <v>40570.675214743591</v>
      </c>
      <c r="K1207" t="b">
        <f t="shared" si="75"/>
        <v>1</v>
      </c>
      <c r="L1207" cm="1">
        <f t="array" ref="L1207">SUMPRODUCT((Tabla2[[#This Row],[P - Horas]]&lt;Tabla2[P - Horas])*1,(Tabla2[[#This Row],[Columna1]]=Tabla2[Columna1])*1)+1</f>
        <v>17</v>
      </c>
      <c r="N1207">
        <f>_xlfn.RANK.EQ(Tabla2[[#This Row],[Columna1]],Tabla2[Columna1],1)</f>
        <v>1113</v>
      </c>
      <c r="O1207" s="3">
        <f>MAX(P1206,Tabla2[[#This Row],[Columna1]])</f>
        <v>40587.319589342922</v>
      </c>
      <c r="P1207" s="3">
        <f>O1207+Tabla2[[#This Row],[P - Horas]]</f>
        <v>40587.369804086513</v>
      </c>
    </row>
    <row r="1208" spans="1:16" x14ac:dyDescent="0.25">
      <c r="A1208">
        <v>1000017595</v>
      </c>
      <c r="B1208" s="2">
        <v>40570</v>
      </c>
      <c r="C1208" s="2">
        <f t="shared" si="72"/>
        <v>40570.625</v>
      </c>
      <c r="D1208">
        <v>974</v>
      </c>
      <c r="E1208">
        <v>974</v>
      </c>
      <c r="F1208" t="s">
        <v>16</v>
      </c>
      <c r="G1208" t="s">
        <v>23</v>
      </c>
      <c r="H1208" s="1" cm="1">
        <f t="array" ref="H1208">_xlfn.IFS(F1208="Figurado",E1208/2600,F1208="Mallas",E1208/800,F1208="Materia Prima",E1208*0)/24</f>
        <v>5.0729166666666665E-2</v>
      </c>
      <c r="I1208" s="2">
        <f t="shared" si="73"/>
        <v>40571.625</v>
      </c>
      <c r="J1208" s="3">
        <f t="shared" si="74"/>
        <v>40570.675729166665</v>
      </c>
      <c r="K1208" t="b">
        <f t="shared" si="75"/>
        <v>1</v>
      </c>
      <c r="L1208" cm="1">
        <f t="array" ref="L1208">SUMPRODUCT((Tabla2[[#This Row],[P - Horas]]&lt;Tabla2[P - Horas])*1,(Tabla2[[#This Row],[Columna1]]=Tabla2[Columna1])*1)+1</f>
        <v>16</v>
      </c>
      <c r="N1208">
        <f>_xlfn.RANK.EQ(Tabla2[[#This Row],[Columna1]],Tabla2[Columna1],1)</f>
        <v>1113</v>
      </c>
      <c r="O1208" s="3">
        <f>MAX(P1207,Tabla2[[#This Row],[Columna1]])</f>
        <v>40587.369804086513</v>
      </c>
      <c r="P1208" s="3">
        <f>O1208+Tabla2[[#This Row],[P - Horas]]</f>
        <v>40587.420533253178</v>
      </c>
    </row>
    <row r="1209" spans="1:16" x14ac:dyDescent="0.25">
      <c r="A1209">
        <v>1000017602</v>
      </c>
      <c r="B1209" s="2">
        <v>40570</v>
      </c>
      <c r="C1209" s="2">
        <f t="shared" si="72"/>
        <v>40570.625</v>
      </c>
      <c r="D1209">
        <v>3257.3</v>
      </c>
      <c r="E1209">
        <v>3257.3</v>
      </c>
      <c r="F1209" t="s">
        <v>5</v>
      </c>
      <c r="G1209" t="s">
        <v>6</v>
      </c>
      <c r="H1209" s="1" cm="1">
        <f t="array" ref="H1209">_xlfn.IFS(F1209="Figurado",E1209/2600,F1209="Mallas",E1209/800,F1209="Materia Prima",E1209*0)/24</f>
        <v>5.220032051282051E-2</v>
      </c>
      <c r="I1209" s="2">
        <f t="shared" si="73"/>
        <v>40571.625</v>
      </c>
      <c r="J1209" s="3">
        <f t="shared" si="74"/>
        <v>40570.677200320511</v>
      </c>
      <c r="K1209" t="b">
        <f t="shared" si="75"/>
        <v>1</v>
      </c>
      <c r="L1209" cm="1">
        <f t="array" ref="L1209">SUMPRODUCT((Tabla2[[#This Row],[P - Horas]]&lt;Tabla2[P - Horas])*1,(Tabla2[[#This Row],[Columna1]]=Tabla2[Columna1])*1)+1</f>
        <v>15</v>
      </c>
      <c r="N1209">
        <f>_xlfn.RANK.EQ(Tabla2[[#This Row],[Columna1]],Tabla2[Columna1],1)</f>
        <v>1113</v>
      </c>
      <c r="O1209" s="3">
        <f>MAX(P1208,Tabla2[[#This Row],[Columna1]])</f>
        <v>40587.420533253178</v>
      </c>
      <c r="P1209" s="3">
        <f>O1209+Tabla2[[#This Row],[P - Horas]]</f>
        <v>40587.47273357369</v>
      </c>
    </row>
    <row r="1210" spans="1:16" x14ac:dyDescent="0.25">
      <c r="A1210">
        <v>1000017609</v>
      </c>
      <c r="B1210" s="2">
        <v>40570</v>
      </c>
      <c r="C1210" s="2">
        <f t="shared" si="72"/>
        <v>40570.625</v>
      </c>
      <c r="D1210">
        <v>3272.8</v>
      </c>
      <c r="E1210">
        <v>3272.8</v>
      </c>
      <c r="F1210" t="s">
        <v>5</v>
      </c>
      <c r="G1210" t="s">
        <v>7</v>
      </c>
      <c r="H1210" s="1" cm="1">
        <f t="array" ref="H1210">_xlfn.IFS(F1210="Figurado",E1210/2600,F1210="Mallas",E1210/800,F1210="Materia Prima",E1210*0)/24</f>
        <v>5.244871794871795E-2</v>
      </c>
      <c r="I1210" s="2">
        <f t="shared" si="73"/>
        <v>40571.625</v>
      </c>
      <c r="J1210" s="3">
        <f t="shared" si="74"/>
        <v>40570.67744871795</v>
      </c>
      <c r="K1210" t="b">
        <f t="shared" si="75"/>
        <v>1</v>
      </c>
      <c r="L1210" cm="1">
        <f t="array" ref="L1210">SUMPRODUCT((Tabla2[[#This Row],[P - Horas]]&lt;Tabla2[P - Horas])*1,(Tabla2[[#This Row],[Columna1]]=Tabla2[Columna1])*1)+1</f>
        <v>14</v>
      </c>
      <c r="N1210">
        <f>_xlfn.RANK.EQ(Tabla2[[#This Row],[Columna1]],Tabla2[Columna1],1)</f>
        <v>1113</v>
      </c>
      <c r="O1210" s="3">
        <f>MAX(P1209,Tabla2[[#This Row],[Columna1]])</f>
        <v>40587.47273357369</v>
      </c>
      <c r="P1210" s="3">
        <f>O1210+Tabla2[[#This Row],[P - Horas]]</f>
        <v>40587.52518229164</v>
      </c>
    </row>
    <row r="1211" spans="1:16" x14ac:dyDescent="0.25">
      <c r="A1211">
        <v>1000017596</v>
      </c>
      <c r="B1211" s="2">
        <v>40570</v>
      </c>
      <c r="C1211" s="2">
        <f t="shared" si="72"/>
        <v>40570.625</v>
      </c>
      <c r="D1211">
        <v>3442.9</v>
      </c>
      <c r="E1211">
        <v>3442.9</v>
      </c>
      <c r="F1211" t="s">
        <v>5</v>
      </c>
      <c r="G1211" t="s">
        <v>6</v>
      </c>
      <c r="H1211" s="1" cm="1">
        <f t="array" ref="H1211">_xlfn.IFS(F1211="Figurado",E1211/2600,F1211="Mallas",E1211/800,F1211="Materia Prima",E1211*0)/24</f>
        <v>5.5174679487179489E-2</v>
      </c>
      <c r="I1211" s="2">
        <f t="shared" si="73"/>
        <v>40571.625</v>
      </c>
      <c r="J1211" s="3">
        <f t="shared" si="74"/>
        <v>40570.680174679488</v>
      </c>
      <c r="K1211" t="b">
        <f t="shared" si="75"/>
        <v>1</v>
      </c>
      <c r="L1211" cm="1">
        <f t="array" ref="L1211">SUMPRODUCT((Tabla2[[#This Row],[P - Horas]]&lt;Tabla2[P - Horas])*1,(Tabla2[[#This Row],[Columna1]]=Tabla2[Columna1])*1)+1</f>
        <v>13</v>
      </c>
      <c r="N1211">
        <f>_xlfn.RANK.EQ(Tabla2[[#This Row],[Columna1]],Tabla2[Columna1],1)</f>
        <v>1113</v>
      </c>
      <c r="O1211" s="3">
        <f>MAX(P1210,Tabla2[[#This Row],[Columna1]])</f>
        <v>40587.52518229164</v>
      </c>
      <c r="P1211" s="3">
        <f>O1211+Tabla2[[#This Row],[P - Horas]]</f>
        <v>40587.580356971128</v>
      </c>
    </row>
    <row r="1212" spans="1:16" x14ac:dyDescent="0.25">
      <c r="A1212">
        <v>1000017578</v>
      </c>
      <c r="B1212" s="2">
        <v>40570</v>
      </c>
      <c r="C1212" s="2">
        <f t="shared" si="72"/>
        <v>40570.625</v>
      </c>
      <c r="D1212">
        <v>4079.9</v>
      </c>
      <c r="E1212">
        <v>4079.9</v>
      </c>
      <c r="F1212" t="s">
        <v>5</v>
      </c>
      <c r="G1212" t="s">
        <v>14</v>
      </c>
      <c r="H1212" s="1" cm="1">
        <f t="array" ref="H1212">_xlfn.IFS(F1212="Figurado",E1212/2600,F1212="Mallas",E1212/800,F1212="Materia Prima",E1212*0)/24</f>
        <v>6.5383012820512829E-2</v>
      </c>
      <c r="I1212" s="2">
        <f t="shared" si="73"/>
        <v>40571.625</v>
      </c>
      <c r="J1212" s="3">
        <f t="shared" si="74"/>
        <v>40570.690383012821</v>
      </c>
      <c r="K1212" t="b">
        <f t="shared" si="75"/>
        <v>1</v>
      </c>
      <c r="L1212" cm="1">
        <f t="array" ref="L1212">SUMPRODUCT((Tabla2[[#This Row],[P - Horas]]&lt;Tabla2[P - Horas])*1,(Tabla2[[#This Row],[Columna1]]=Tabla2[Columna1])*1)+1</f>
        <v>12</v>
      </c>
      <c r="N1212">
        <f>_xlfn.RANK.EQ(Tabla2[[#This Row],[Columna1]],Tabla2[Columna1],1)</f>
        <v>1113</v>
      </c>
      <c r="O1212" s="3">
        <f>MAX(P1211,Tabla2[[#This Row],[Columna1]])</f>
        <v>40587.580356971128</v>
      </c>
      <c r="P1212" s="3">
        <f>O1212+Tabla2[[#This Row],[P - Horas]]</f>
        <v>40587.645739983949</v>
      </c>
    </row>
    <row r="1213" spans="1:16" x14ac:dyDescent="0.25">
      <c r="A1213">
        <v>1000017611</v>
      </c>
      <c r="B1213" s="2">
        <v>40570</v>
      </c>
      <c r="C1213" s="2">
        <f t="shared" si="72"/>
        <v>40570.625</v>
      </c>
      <c r="D1213">
        <v>4168.1000000000004</v>
      </c>
      <c r="E1213">
        <v>4168.1000000000004</v>
      </c>
      <c r="F1213" t="s">
        <v>5</v>
      </c>
      <c r="G1213" t="s">
        <v>7</v>
      </c>
      <c r="H1213" s="1" cm="1">
        <f t="array" ref="H1213">_xlfn.IFS(F1213="Figurado",E1213/2600,F1213="Mallas",E1213/800,F1213="Materia Prima",E1213*0)/24</f>
        <v>6.6796474358974359E-2</v>
      </c>
      <c r="I1213" s="2">
        <f t="shared" si="73"/>
        <v>40571.625</v>
      </c>
      <c r="J1213" s="3">
        <f t="shared" si="74"/>
        <v>40570.691796474362</v>
      </c>
      <c r="K1213" t="b">
        <f t="shared" si="75"/>
        <v>1</v>
      </c>
      <c r="L1213" cm="1">
        <f t="array" ref="L1213">SUMPRODUCT((Tabla2[[#This Row],[P - Horas]]&lt;Tabla2[P - Horas])*1,(Tabla2[[#This Row],[Columna1]]=Tabla2[Columna1])*1)+1</f>
        <v>11</v>
      </c>
      <c r="N1213">
        <f>_xlfn.RANK.EQ(Tabla2[[#This Row],[Columna1]],Tabla2[Columna1],1)</f>
        <v>1113</v>
      </c>
      <c r="O1213" s="3">
        <f>MAX(P1212,Tabla2[[#This Row],[Columna1]])</f>
        <v>40587.645739983949</v>
      </c>
      <c r="P1213" s="3">
        <f>O1213+Tabla2[[#This Row],[P - Horas]]</f>
        <v>40587.712536458312</v>
      </c>
    </row>
    <row r="1214" spans="1:16" x14ac:dyDescent="0.25">
      <c r="A1214">
        <v>1000017601</v>
      </c>
      <c r="B1214" s="2">
        <v>40570</v>
      </c>
      <c r="C1214" s="2">
        <f t="shared" si="72"/>
        <v>40570.625</v>
      </c>
      <c r="D1214">
        <v>4437</v>
      </c>
      <c r="E1214">
        <v>4437</v>
      </c>
      <c r="F1214" t="s">
        <v>5</v>
      </c>
      <c r="G1214" t="s">
        <v>6</v>
      </c>
      <c r="H1214" s="1" cm="1">
        <f t="array" ref="H1214">_xlfn.IFS(F1214="Figurado",E1214/2600,F1214="Mallas",E1214/800,F1214="Materia Prima",E1214*0)/24</f>
        <v>7.1105769230769236E-2</v>
      </c>
      <c r="I1214" s="2">
        <f t="shared" si="73"/>
        <v>40571.625</v>
      </c>
      <c r="J1214" s="3">
        <f t="shared" si="74"/>
        <v>40570.696105769232</v>
      </c>
      <c r="K1214" t="b">
        <f t="shared" si="75"/>
        <v>1</v>
      </c>
      <c r="L1214" cm="1">
        <f t="array" ref="L1214">SUMPRODUCT((Tabla2[[#This Row],[P - Horas]]&lt;Tabla2[P - Horas])*1,(Tabla2[[#This Row],[Columna1]]=Tabla2[Columna1])*1)+1</f>
        <v>10</v>
      </c>
      <c r="N1214">
        <f>_xlfn.RANK.EQ(Tabla2[[#This Row],[Columna1]],Tabla2[Columna1],1)</f>
        <v>1113</v>
      </c>
      <c r="O1214" s="3">
        <f>MAX(P1213,Tabla2[[#This Row],[Columna1]])</f>
        <v>40587.712536458312</v>
      </c>
      <c r="P1214" s="3">
        <f>O1214+Tabla2[[#This Row],[P - Horas]]</f>
        <v>40587.783642227543</v>
      </c>
    </row>
    <row r="1215" spans="1:16" x14ac:dyDescent="0.25">
      <c r="A1215">
        <v>1000017616</v>
      </c>
      <c r="B1215" s="2">
        <v>40570</v>
      </c>
      <c r="C1215" s="2">
        <f t="shared" si="72"/>
        <v>40570.625</v>
      </c>
      <c r="D1215">
        <v>4562.3</v>
      </c>
      <c r="E1215">
        <v>4562.3</v>
      </c>
      <c r="F1215" t="s">
        <v>5</v>
      </c>
      <c r="G1215" t="s">
        <v>14</v>
      </c>
      <c r="H1215" s="1" cm="1">
        <f t="array" ref="H1215">_xlfn.IFS(F1215="Figurado",E1215/2600,F1215="Mallas",E1215/800,F1215="Materia Prima",E1215*0)/24</f>
        <v>7.311378205128205E-2</v>
      </c>
      <c r="I1215" s="2">
        <f t="shared" si="73"/>
        <v>40571.625</v>
      </c>
      <c r="J1215" s="3">
        <f t="shared" si="74"/>
        <v>40570.698113782055</v>
      </c>
      <c r="K1215" t="b">
        <f t="shared" si="75"/>
        <v>1</v>
      </c>
      <c r="L1215" cm="1">
        <f t="array" ref="L1215">SUMPRODUCT((Tabla2[[#This Row],[P - Horas]]&lt;Tabla2[P - Horas])*1,(Tabla2[[#This Row],[Columna1]]=Tabla2[Columna1])*1)+1</f>
        <v>9</v>
      </c>
      <c r="N1215">
        <f>_xlfn.RANK.EQ(Tabla2[[#This Row],[Columna1]],Tabla2[Columna1],1)</f>
        <v>1113</v>
      </c>
      <c r="O1215" s="3">
        <f>MAX(P1214,Tabla2[[#This Row],[Columna1]])</f>
        <v>40587.783642227543</v>
      </c>
      <c r="P1215" s="3">
        <f>O1215+Tabla2[[#This Row],[P - Horas]]</f>
        <v>40587.856756009598</v>
      </c>
    </row>
    <row r="1216" spans="1:16" x14ac:dyDescent="0.25">
      <c r="A1216">
        <v>1000017607</v>
      </c>
      <c r="B1216" s="2">
        <v>40570</v>
      </c>
      <c r="C1216" s="2">
        <f t="shared" si="72"/>
        <v>40570.625</v>
      </c>
      <c r="D1216">
        <v>1582</v>
      </c>
      <c r="E1216">
        <v>1582</v>
      </c>
      <c r="F1216" t="s">
        <v>16</v>
      </c>
      <c r="G1216" t="s">
        <v>23</v>
      </c>
      <c r="H1216" s="1" cm="1">
        <f t="array" ref="H1216">_xlfn.IFS(F1216="Figurado",E1216/2600,F1216="Mallas",E1216/800,F1216="Materia Prima",E1216*0)/24</f>
        <v>8.2395833333333335E-2</v>
      </c>
      <c r="I1216" s="2">
        <f t="shared" si="73"/>
        <v>40571.625</v>
      </c>
      <c r="J1216" s="3">
        <f t="shared" si="74"/>
        <v>40570.707395833335</v>
      </c>
      <c r="K1216" t="b">
        <f t="shared" si="75"/>
        <v>1</v>
      </c>
      <c r="L1216" cm="1">
        <f t="array" ref="L1216">SUMPRODUCT((Tabla2[[#This Row],[P - Horas]]&lt;Tabla2[P - Horas])*1,(Tabla2[[#This Row],[Columna1]]=Tabla2[Columna1])*1)+1</f>
        <v>8</v>
      </c>
      <c r="N1216">
        <f>_xlfn.RANK.EQ(Tabla2[[#This Row],[Columna1]],Tabla2[Columna1],1)</f>
        <v>1113</v>
      </c>
      <c r="O1216" s="3">
        <f>MAX(P1215,Tabla2[[#This Row],[Columna1]])</f>
        <v>40587.856756009598</v>
      </c>
      <c r="P1216" s="3">
        <f>O1216+Tabla2[[#This Row],[P - Horas]]</f>
        <v>40587.939151842933</v>
      </c>
    </row>
    <row r="1217" spans="1:16" x14ac:dyDescent="0.25">
      <c r="A1217">
        <v>1000017615</v>
      </c>
      <c r="B1217" s="2">
        <v>40570</v>
      </c>
      <c r="C1217" s="2">
        <f t="shared" si="72"/>
        <v>40570.625</v>
      </c>
      <c r="D1217">
        <v>5726.9</v>
      </c>
      <c r="E1217">
        <v>5726.9</v>
      </c>
      <c r="F1217" t="s">
        <v>5</v>
      </c>
      <c r="G1217" t="s">
        <v>13</v>
      </c>
      <c r="H1217" s="1" cm="1">
        <f t="array" ref="H1217">_xlfn.IFS(F1217="Figurado",E1217/2600,F1217="Mallas",E1217/800,F1217="Materia Prima",E1217*0)/24</f>
        <v>9.1777243589743582E-2</v>
      </c>
      <c r="I1217" s="2">
        <f t="shared" si="73"/>
        <v>40571.625</v>
      </c>
      <c r="J1217" s="3">
        <f t="shared" si="74"/>
        <v>40570.716777243593</v>
      </c>
      <c r="K1217" t="b">
        <f t="shared" si="75"/>
        <v>1</v>
      </c>
      <c r="L1217" cm="1">
        <f t="array" ref="L1217">SUMPRODUCT((Tabla2[[#This Row],[P - Horas]]&lt;Tabla2[P - Horas])*1,(Tabla2[[#This Row],[Columna1]]=Tabla2[Columna1])*1)+1</f>
        <v>7</v>
      </c>
      <c r="N1217">
        <f>_xlfn.RANK.EQ(Tabla2[[#This Row],[Columna1]],Tabla2[Columna1],1)</f>
        <v>1113</v>
      </c>
      <c r="O1217" s="3">
        <f>MAX(P1216,Tabla2[[#This Row],[Columna1]])</f>
        <v>40587.939151842933</v>
      </c>
      <c r="P1217" s="3">
        <f>O1217+Tabla2[[#This Row],[P - Horas]]</f>
        <v>40588.030929086526</v>
      </c>
    </row>
    <row r="1218" spans="1:16" x14ac:dyDescent="0.25">
      <c r="A1218">
        <v>1000017605</v>
      </c>
      <c r="B1218" s="2">
        <v>40570</v>
      </c>
      <c r="C1218" s="2">
        <f t="shared" ref="C1218:C1281" si="76">B1218+15/24</f>
        <v>40570.625</v>
      </c>
      <c r="D1218">
        <v>8326.1</v>
      </c>
      <c r="E1218">
        <v>8326.1</v>
      </c>
      <c r="F1218" t="s">
        <v>5</v>
      </c>
      <c r="G1218" t="s">
        <v>6</v>
      </c>
      <c r="H1218" s="1" cm="1">
        <f t="array" ref="H1218">_xlfn.IFS(F1218="Figurado",E1218/2600,F1218="Mallas",E1218/800,F1218="Materia Prima",E1218*0)/24</f>
        <v>0.13343108974358975</v>
      </c>
      <c r="I1218" s="2">
        <f t="shared" ref="I1218:I1281" si="77">IF(OR(WEEKDAY(C1218)=1,WEEKDAY(C1218+1)=1),C1218+2,C1218+1)</f>
        <v>40571.625</v>
      </c>
      <c r="J1218" s="3">
        <f t="shared" ref="J1218:J1281" si="78">H1218+C1218</f>
        <v>40570.758431089744</v>
      </c>
      <c r="K1218" t="b">
        <f t="shared" ref="K1218:K1281" si="79">I1218&gt;=J1218</f>
        <v>1</v>
      </c>
      <c r="L1218" cm="1">
        <f t="array" ref="L1218">SUMPRODUCT((Tabla2[[#This Row],[P - Horas]]&lt;Tabla2[P - Horas])*1,(Tabla2[[#This Row],[Columna1]]=Tabla2[Columna1])*1)+1</f>
        <v>6</v>
      </c>
      <c r="N1218">
        <f>_xlfn.RANK.EQ(Tabla2[[#This Row],[Columna1]],Tabla2[Columna1],1)</f>
        <v>1113</v>
      </c>
      <c r="O1218" s="3">
        <f>MAX(P1217,Tabla2[[#This Row],[Columna1]])</f>
        <v>40588.030929086526</v>
      </c>
      <c r="P1218" s="3">
        <f>O1218+Tabla2[[#This Row],[P - Horas]]</f>
        <v>40588.16436017627</v>
      </c>
    </row>
    <row r="1219" spans="1:16" x14ac:dyDescent="0.25">
      <c r="A1219">
        <v>1000017604</v>
      </c>
      <c r="B1219" s="2">
        <v>40570</v>
      </c>
      <c r="C1219" s="2">
        <f t="shared" si="76"/>
        <v>40570.625</v>
      </c>
      <c r="D1219">
        <v>9228.4</v>
      </c>
      <c r="E1219">
        <v>9228.4</v>
      </c>
      <c r="F1219" t="s">
        <v>5</v>
      </c>
      <c r="G1219" t="s">
        <v>7</v>
      </c>
      <c r="H1219" s="1" cm="1">
        <f t="array" ref="H1219">_xlfn.IFS(F1219="Figurado",E1219/2600,F1219="Mallas",E1219/800,F1219="Materia Prima",E1219*0)/24</f>
        <v>0.14789102564102563</v>
      </c>
      <c r="I1219" s="2">
        <f t="shared" si="77"/>
        <v>40571.625</v>
      </c>
      <c r="J1219" s="3">
        <f t="shared" si="78"/>
        <v>40570.772891025641</v>
      </c>
      <c r="K1219" t="b">
        <f t="shared" si="79"/>
        <v>1</v>
      </c>
      <c r="L1219" cm="1">
        <f t="array" ref="L1219">SUMPRODUCT((Tabla2[[#This Row],[P - Horas]]&lt;Tabla2[P - Horas])*1,(Tabla2[[#This Row],[Columna1]]=Tabla2[Columna1])*1)+1</f>
        <v>5</v>
      </c>
      <c r="N1219">
        <f>_xlfn.RANK.EQ(Tabla2[[#This Row],[Columna1]],Tabla2[Columna1],1)</f>
        <v>1113</v>
      </c>
      <c r="O1219" s="3">
        <f>MAX(P1218,Tabla2[[#This Row],[Columna1]])</f>
        <v>40588.16436017627</v>
      </c>
      <c r="P1219" s="3">
        <f>O1219+Tabla2[[#This Row],[P - Horas]]</f>
        <v>40588.312251201911</v>
      </c>
    </row>
    <row r="1220" spans="1:16" x14ac:dyDescent="0.25">
      <c r="A1220">
        <v>1000017599</v>
      </c>
      <c r="B1220" s="2">
        <v>40570</v>
      </c>
      <c r="C1220" s="2">
        <f t="shared" si="76"/>
        <v>40570.625</v>
      </c>
      <c r="D1220">
        <v>9479.9</v>
      </c>
      <c r="E1220">
        <v>9479.9</v>
      </c>
      <c r="F1220" t="s">
        <v>5</v>
      </c>
      <c r="G1220" t="s">
        <v>8</v>
      </c>
      <c r="H1220" s="1" cm="1">
        <f t="array" ref="H1220">_xlfn.IFS(F1220="Figurado",E1220/2600,F1220="Mallas",E1220/800,F1220="Materia Prima",E1220*0)/24</f>
        <v>0.15192147435897435</v>
      </c>
      <c r="I1220" s="2">
        <f t="shared" si="77"/>
        <v>40571.625</v>
      </c>
      <c r="J1220" s="3">
        <f t="shared" si="78"/>
        <v>40570.77692147436</v>
      </c>
      <c r="K1220" t="b">
        <f t="shared" si="79"/>
        <v>1</v>
      </c>
      <c r="L1220" cm="1">
        <f t="array" ref="L1220">SUMPRODUCT((Tabla2[[#This Row],[P - Horas]]&lt;Tabla2[P - Horas])*1,(Tabla2[[#This Row],[Columna1]]=Tabla2[Columna1])*1)+1</f>
        <v>4</v>
      </c>
      <c r="N1220">
        <f>_xlfn.RANK.EQ(Tabla2[[#This Row],[Columna1]],Tabla2[Columna1],1)</f>
        <v>1113</v>
      </c>
      <c r="O1220" s="3">
        <f>MAX(P1219,Tabla2[[#This Row],[Columna1]])</f>
        <v>40588.312251201911</v>
      </c>
      <c r="P1220" s="3">
        <f>O1220+Tabla2[[#This Row],[P - Horas]]</f>
        <v>40588.464172676271</v>
      </c>
    </row>
    <row r="1221" spans="1:16" x14ac:dyDescent="0.25">
      <c r="A1221">
        <v>1000017583</v>
      </c>
      <c r="B1221" s="2">
        <v>40570</v>
      </c>
      <c r="C1221" s="2">
        <f t="shared" si="76"/>
        <v>40570.625</v>
      </c>
      <c r="D1221">
        <v>10391.799999999999</v>
      </c>
      <c r="E1221">
        <v>10391.799999999999</v>
      </c>
      <c r="F1221" t="s">
        <v>5</v>
      </c>
      <c r="G1221" t="s">
        <v>8</v>
      </c>
      <c r="H1221" s="1" cm="1">
        <f t="array" ref="H1221">_xlfn.IFS(F1221="Figurado",E1221/2600,F1221="Mallas",E1221/800,F1221="Materia Prima",E1221*0)/24</f>
        <v>0.1665352564102564</v>
      </c>
      <c r="I1221" s="2">
        <f t="shared" si="77"/>
        <v>40571.625</v>
      </c>
      <c r="J1221" s="3">
        <f t="shared" si="78"/>
        <v>40570.791535256409</v>
      </c>
      <c r="K1221" t="b">
        <f t="shared" si="79"/>
        <v>1</v>
      </c>
      <c r="L1221" cm="1">
        <f t="array" ref="L1221">SUMPRODUCT((Tabla2[[#This Row],[P - Horas]]&lt;Tabla2[P - Horas])*1,(Tabla2[[#This Row],[Columna1]]=Tabla2[Columna1])*1)+1</f>
        <v>3</v>
      </c>
      <c r="N1221">
        <f>_xlfn.RANK.EQ(Tabla2[[#This Row],[Columna1]],Tabla2[Columna1],1)</f>
        <v>1113</v>
      </c>
      <c r="O1221" s="3">
        <f>MAX(P1220,Tabla2[[#This Row],[Columna1]])</f>
        <v>40588.464172676271</v>
      </c>
      <c r="P1221" s="3">
        <f>O1221+Tabla2[[#This Row],[P - Horas]]</f>
        <v>40588.63070793268</v>
      </c>
    </row>
    <row r="1222" spans="1:16" x14ac:dyDescent="0.25">
      <c r="A1222">
        <v>1000017621</v>
      </c>
      <c r="B1222" s="2">
        <v>40570</v>
      </c>
      <c r="C1222" s="2">
        <f t="shared" si="76"/>
        <v>40570.625</v>
      </c>
      <c r="D1222">
        <v>10542.4</v>
      </c>
      <c r="E1222">
        <v>10542.4</v>
      </c>
      <c r="F1222" t="s">
        <v>5</v>
      </c>
      <c r="G1222" t="s">
        <v>7</v>
      </c>
      <c r="H1222" s="1" cm="1">
        <f t="array" ref="H1222">_xlfn.IFS(F1222="Figurado",E1222/2600,F1222="Mallas",E1222/800,F1222="Materia Prima",E1222*0)/24</f>
        <v>0.16894871794871794</v>
      </c>
      <c r="I1222" s="2">
        <f t="shared" si="77"/>
        <v>40571.625</v>
      </c>
      <c r="J1222" s="3">
        <f t="shared" si="78"/>
        <v>40570.793948717946</v>
      </c>
      <c r="K1222" t="b">
        <f t="shared" si="79"/>
        <v>1</v>
      </c>
      <c r="L1222" cm="1">
        <f t="array" ref="L1222">SUMPRODUCT((Tabla2[[#This Row],[P - Horas]]&lt;Tabla2[P - Horas])*1,(Tabla2[[#This Row],[Columna1]]=Tabla2[Columna1])*1)+1</f>
        <v>2</v>
      </c>
      <c r="N1222">
        <f>_xlfn.RANK.EQ(Tabla2[[#This Row],[Columna1]],Tabla2[Columna1],1)</f>
        <v>1113</v>
      </c>
      <c r="O1222" s="3">
        <f>MAX(P1221,Tabla2[[#This Row],[Columna1]])</f>
        <v>40588.63070793268</v>
      </c>
      <c r="P1222" s="3">
        <f>O1222+Tabla2[[#This Row],[P - Horas]]</f>
        <v>40588.799656650626</v>
      </c>
    </row>
    <row r="1223" spans="1:16" x14ac:dyDescent="0.25">
      <c r="A1223">
        <v>1000017606</v>
      </c>
      <c r="B1223" s="2">
        <v>40570</v>
      </c>
      <c r="C1223" s="2">
        <f t="shared" si="76"/>
        <v>40570.625</v>
      </c>
      <c r="D1223">
        <v>4736</v>
      </c>
      <c r="E1223">
        <v>4736</v>
      </c>
      <c r="F1223" t="s">
        <v>16</v>
      </c>
      <c r="G1223" t="s">
        <v>23</v>
      </c>
      <c r="H1223" s="1" cm="1">
        <f t="array" ref="H1223">_xlfn.IFS(F1223="Figurado",E1223/2600,F1223="Mallas",E1223/800,F1223="Materia Prima",E1223*0)/24</f>
        <v>0.24666666666666667</v>
      </c>
      <c r="I1223" s="2">
        <f t="shared" si="77"/>
        <v>40571.625</v>
      </c>
      <c r="J1223" s="3">
        <f t="shared" si="78"/>
        <v>40570.871666666666</v>
      </c>
      <c r="K1223" t="b">
        <f t="shared" si="79"/>
        <v>1</v>
      </c>
      <c r="L1223" cm="1">
        <f t="array" ref="L1223">SUMPRODUCT((Tabla2[[#This Row],[P - Horas]]&lt;Tabla2[P - Horas])*1,(Tabla2[[#This Row],[Columna1]]=Tabla2[Columna1])*1)+1</f>
        <v>1</v>
      </c>
      <c r="N1223">
        <f>_xlfn.RANK.EQ(Tabla2[[#This Row],[Columna1]],Tabla2[Columna1],1)</f>
        <v>1113</v>
      </c>
      <c r="O1223" s="3">
        <f>MAX(P1222,Tabla2[[#This Row],[Columna1]])</f>
        <v>40588.799656650626</v>
      </c>
      <c r="P1223" s="3">
        <f>O1223+Tabla2[[#This Row],[P - Horas]]</f>
        <v>40589.046323317292</v>
      </c>
    </row>
    <row r="1224" spans="1:16" x14ac:dyDescent="0.25">
      <c r="A1224">
        <v>1000017625</v>
      </c>
      <c r="B1224" s="2">
        <v>40571</v>
      </c>
      <c r="C1224" s="2">
        <f t="shared" si="76"/>
        <v>40571.625</v>
      </c>
      <c r="D1224">
        <v>5916</v>
      </c>
      <c r="E1224">
        <v>33846</v>
      </c>
      <c r="F1224" t="s">
        <v>10</v>
      </c>
      <c r="G1224" t="s">
        <v>43</v>
      </c>
      <c r="H1224" s="1" cm="1">
        <f t="array" ref="H1224">_xlfn.IFS(F1224="Figurado",E1224/2600,F1224="Mallas",E1224/800,F1224="Materia Prima",E1224*0)/24</f>
        <v>0</v>
      </c>
      <c r="I1224" s="2">
        <f t="shared" si="77"/>
        <v>40572.625</v>
      </c>
      <c r="J1224" s="3">
        <f t="shared" si="78"/>
        <v>40571.625</v>
      </c>
      <c r="K1224" t="b">
        <f t="shared" si="79"/>
        <v>1</v>
      </c>
      <c r="L1224" cm="1">
        <f t="array" ref="L1224">SUMPRODUCT((Tabla2[[#This Row],[P - Horas]]&lt;Tabla2[P - Horas])*1,(Tabla2[[#This Row],[Columna1]]=Tabla2[Columna1])*1)+1</f>
        <v>65</v>
      </c>
      <c r="N1224">
        <f>_xlfn.RANK.EQ(Tabla2[[#This Row],[Columna1]],Tabla2[Columna1],1)</f>
        <v>1223</v>
      </c>
      <c r="O1224" s="3">
        <f>MAX(P1223,Tabla2[[#This Row],[Columna1]])</f>
        <v>40589.046323317292</v>
      </c>
      <c r="P1224" s="3">
        <f>O1224+Tabla2[[#This Row],[P - Horas]]</f>
        <v>40589.046323317292</v>
      </c>
    </row>
    <row r="1225" spans="1:16" x14ac:dyDescent="0.25">
      <c r="A1225">
        <v>1000017635</v>
      </c>
      <c r="B1225" s="2">
        <v>40571</v>
      </c>
      <c r="C1225" s="2">
        <f t="shared" si="76"/>
        <v>40571.625</v>
      </c>
      <c r="D1225">
        <v>3132</v>
      </c>
      <c r="E1225">
        <v>35610</v>
      </c>
      <c r="F1225" t="s">
        <v>10</v>
      </c>
      <c r="G1225" t="s">
        <v>64</v>
      </c>
      <c r="H1225" s="1" cm="1">
        <f t="array" ref="H1225">_xlfn.IFS(F1225="Figurado",E1225/2600,F1225="Mallas",E1225/800,F1225="Materia Prima",E1225*0)/24</f>
        <v>0</v>
      </c>
      <c r="I1225" s="2">
        <f t="shared" si="77"/>
        <v>40572.625</v>
      </c>
      <c r="J1225" s="3">
        <f t="shared" si="78"/>
        <v>40571.625</v>
      </c>
      <c r="K1225" t="b">
        <f t="shared" si="79"/>
        <v>1</v>
      </c>
      <c r="L1225" cm="1">
        <f t="array" ref="L1225">SUMPRODUCT((Tabla2[[#This Row],[P - Horas]]&lt;Tabla2[P - Horas])*1,(Tabla2[[#This Row],[Columna1]]=Tabla2[Columna1])*1)+1</f>
        <v>65</v>
      </c>
      <c r="N1225">
        <f>_xlfn.RANK.EQ(Tabla2[[#This Row],[Columna1]],Tabla2[Columna1],1)</f>
        <v>1223</v>
      </c>
      <c r="O1225" s="3">
        <f>MAX(P1224,Tabla2[[#This Row],[Columna1]])</f>
        <v>40589.046323317292</v>
      </c>
      <c r="P1225" s="3">
        <f>O1225+Tabla2[[#This Row],[P - Horas]]</f>
        <v>40589.046323317292</v>
      </c>
    </row>
    <row r="1226" spans="1:16" x14ac:dyDescent="0.25">
      <c r="A1226">
        <v>1000017623</v>
      </c>
      <c r="B1226" s="2">
        <v>40571</v>
      </c>
      <c r="C1226" s="2">
        <f t="shared" si="76"/>
        <v>40571.625</v>
      </c>
      <c r="D1226">
        <v>37.4</v>
      </c>
      <c r="E1226">
        <v>37.4</v>
      </c>
      <c r="F1226" t="s">
        <v>10</v>
      </c>
      <c r="G1226" t="s">
        <v>27</v>
      </c>
      <c r="H1226" s="1" cm="1">
        <f t="array" ref="H1226">_xlfn.IFS(F1226="Figurado",E1226/2600,F1226="Mallas",E1226/800,F1226="Materia Prima",E1226*0)/24</f>
        <v>0</v>
      </c>
      <c r="I1226" s="2">
        <f t="shared" si="77"/>
        <v>40572.625</v>
      </c>
      <c r="J1226" s="3">
        <f t="shared" si="78"/>
        <v>40571.625</v>
      </c>
      <c r="K1226" t="b">
        <f t="shared" si="79"/>
        <v>1</v>
      </c>
      <c r="L1226" cm="1">
        <f t="array" ref="L1226">SUMPRODUCT((Tabla2[[#This Row],[P - Horas]]&lt;Tabla2[P - Horas])*1,(Tabla2[[#This Row],[Columna1]]=Tabla2[Columna1])*1)+1</f>
        <v>65</v>
      </c>
      <c r="N1226">
        <f>_xlfn.RANK.EQ(Tabla2[[#This Row],[Columna1]],Tabla2[Columna1],1)</f>
        <v>1223</v>
      </c>
      <c r="O1226" s="3">
        <f>MAX(P1225,Tabla2[[#This Row],[Columna1]])</f>
        <v>40589.046323317292</v>
      </c>
      <c r="P1226" s="3">
        <f>O1226+Tabla2[[#This Row],[P - Horas]]</f>
        <v>40589.046323317292</v>
      </c>
    </row>
    <row r="1227" spans="1:16" x14ac:dyDescent="0.25">
      <c r="A1227">
        <v>1000017623</v>
      </c>
      <c r="B1227" s="2">
        <v>40571</v>
      </c>
      <c r="C1227" s="2">
        <f t="shared" si="76"/>
        <v>40571.625</v>
      </c>
      <c r="D1227">
        <v>108</v>
      </c>
      <c r="E1227">
        <v>108</v>
      </c>
      <c r="F1227" t="s">
        <v>10</v>
      </c>
      <c r="G1227" t="s">
        <v>11</v>
      </c>
      <c r="H1227" s="1" cm="1">
        <f t="array" ref="H1227">_xlfn.IFS(F1227="Figurado",E1227/2600,F1227="Mallas",E1227/800,F1227="Materia Prima",E1227*0)/24</f>
        <v>0</v>
      </c>
      <c r="I1227" s="2">
        <f t="shared" si="77"/>
        <v>40572.625</v>
      </c>
      <c r="J1227" s="3">
        <f t="shared" si="78"/>
        <v>40571.625</v>
      </c>
      <c r="K1227" t="b">
        <f t="shared" si="79"/>
        <v>1</v>
      </c>
      <c r="L1227" cm="1">
        <f t="array" ref="L1227">SUMPRODUCT((Tabla2[[#This Row],[P - Horas]]&lt;Tabla2[P - Horas])*1,(Tabla2[[#This Row],[Columna1]]=Tabla2[Columna1])*1)+1</f>
        <v>65</v>
      </c>
      <c r="N1227">
        <f>_xlfn.RANK.EQ(Tabla2[[#This Row],[Columna1]],Tabla2[Columna1],1)</f>
        <v>1223</v>
      </c>
      <c r="O1227" s="3">
        <f>MAX(P1226,Tabla2[[#This Row],[Columna1]])</f>
        <v>40589.046323317292</v>
      </c>
      <c r="P1227" s="3">
        <f>O1227+Tabla2[[#This Row],[P - Horas]]</f>
        <v>40589.046323317292</v>
      </c>
    </row>
    <row r="1228" spans="1:16" x14ac:dyDescent="0.25">
      <c r="A1228">
        <v>1000017623</v>
      </c>
      <c r="B1228" s="2">
        <v>40571</v>
      </c>
      <c r="C1228" s="2">
        <f t="shared" si="76"/>
        <v>40571.625</v>
      </c>
      <c r="D1228">
        <v>96</v>
      </c>
      <c r="E1228">
        <v>96</v>
      </c>
      <c r="F1228" t="s">
        <v>10</v>
      </c>
      <c r="G1228" t="s">
        <v>46</v>
      </c>
      <c r="H1228" s="1" cm="1">
        <f t="array" ref="H1228">_xlfn.IFS(F1228="Figurado",E1228/2600,F1228="Mallas",E1228/800,F1228="Materia Prima",E1228*0)/24</f>
        <v>0</v>
      </c>
      <c r="I1228" s="2">
        <f t="shared" si="77"/>
        <v>40572.625</v>
      </c>
      <c r="J1228" s="3">
        <f t="shared" si="78"/>
        <v>40571.625</v>
      </c>
      <c r="K1228" t="b">
        <f t="shared" si="79"/>
        <v>1</v>
      </c>
      <c r="L1228" cm="1">
        <f t="array" ref="L1228">SUMPRODUCT((Tabla2[[#This Row],[P - Horas]]&lt;Tabla2[P - Horas])*1,(Tabla2[[#This Row],[Columna1]]=Tabla2[Columna1])*1)+1</f>
        <v>65</v>
      </c>
      <c r="N1228">
        <f>_xlfn.RANK.EQ(Tabla2[[#This Row],[Columna1]],Tabla2[Columna1],1)</f>
        <v>1223</v>
      </c>
      <c r="O1228" s="3">
        <f>MAX(P1227,Tabla2[[#This Row],[Columna1]])</f>
        <v>40589.046323317292</v>
      </c>
      <c r="P1228" s="3">
        <f>O1228+Tabla2[[#This Row],[P - Horas]]</f>
        <v>40589.046323317292</v>
      </c>
    </row>
    <row r="1229" spans="1:16" x14ac:dyDescent="0.25">
      <c r="A1229">
        <v>1000017627</v>
      </c>
      <c r="B1229" s="2">
        <v>40571</v>
      </c>
      <c r="C1229" s="2">
        <f t="shared" si="76"/>
        <v>40571.625</v>
      </c>
      <c r="D1229">
        <v>400</v>
      </c>
      <c r="E1229">
        <v>400</v>
      </c>
      <c r="F1229" t="s">
        <v>10</v>
      </c>
      <c r="G1229" t="s">
        <v>20</v>
      </c>
      <c r="H1229" s="1" cm="1">
        <f t="array" ref="H1229">_xlfn.IFS(F1229="Figurado",E1229/2600,F1229="Mallas",E1229/800,F1229="Materia Prima",E1229*0)/24</f>
        <v>0</v>
      </c>
      <c r="I1229" s="2">
        <f t="shared" si="77"/>
        <v>40572.625</v>
      </c>
      <c r="J1229" s="3">
        <f t="shared" si="78"/>
        <v>40571.625</v>
      </c>
      <c r="K1229" t="b">
        <f t="shared" si="79"/>
        <v>1</v>
      </c>
      <c r="L1229" cm="1">
        <f t="array" ref="L1229">SUMPRODUCT((Tabla2[[#This Row],[P - Horas]]&lt;Tabla2[P - Horas])*1,(Tabla2[[#This Row],[Columna1]]=Tabla2[Columna1])*1)+1</f>
        <v>65</v>
      </c>
      <c r="N1229">
        <f>_xlfn.RANK.EQ(Tabla2[[#This Row],[Columna1]],Tabla2[Columna1],1)</f>
        <v>1223</v>
      </c>
      <c r="O1229" s="3">
        <f>MAX(P1228,Tabla2[[#This Row],[Columna1]])</f>
        <v>40589.046323317292</v>
      </c>
      <c r="P1229" s="3">
        <f>O1229+Tabla2[[#This Row],[P - Horas]]</f>
        <v>40589.046323317292</v>
      </c>
    </row>
    <row r="1230" spans="1:16" x14ac:dyDescent="0.25">
      <c r="A1230">
        <v>1000017628</v>
      </c>
      <c r="B1230" s="2">
        <v>40571</v>
      </c>
      <c r="C1230" s="2">
        <f t="shared" si="76"/>
        <v>40571.625</v>
      </c>
      <c r="D1230">
        <v>100</v>
      </c>
      <c r="E1230">
        <v>59.2</v>
      </c>
      <c r="F1230" t="s">
        <v>10</v>
      </c>
      <c r="G1230" t="s">
        <v>49</v>
      </c>
      <c r="H1230" s="1" cm="1">
        <f t="array" ref="H1230">_xlfn.IFS(F1230="Figurado",E1230/2600,F1230="Mallas",E1230/800,F1230="Materia Prima",E1230*0)/24</f>
        <v>0</v>
      </c>
      <c r="I1230" s="2">
        <f t="shared" si="77"/>
        <v>40572.625</v>
      </c>
      <c r="J1230" s="3">
        <f t="shared" si="78"/>
        <v>40571.625</v>
      </c>
      <c r="K1230" t="b">
        <f t="shared" si="79"/>
        <v>1</v>
      </c>
      <c r="L1230" cm="1">
        <f t="array" ref="L1230">SUMPRODUCT((Tabla2[[#This Row],[P - Horas]]&lt;Tabla2[P - Horas])*1,(Tabla2[[#This Row],[Columna1]]=Tabla2[Columna1])*1)+1</f>
        <v>65</v>
      </c>
      <c r="N1230">
        <f>_xlfn.RANK.EQ(Tabla2[[#This Row],[Columna1]],Tabla2[Columna1],1)</f>
        <v>1223</v>
      </c>
      <c r="O1230" s="3">
        <f>MAX(P1229,Tabla2[[#This Row],[Columna1]])</f>
        <v>40589.046323317292</v>
      </c>
      <c r="P1230" s="3">
        <f>O1230+Tabla2[[#This Row],[P - Horas]]</f>
        <v>40589.046323317292</v>
      </c>
    </row>
    <row r="1231" spans="1:16" x14ac:dyDescent="0.25">
      <c r="A1231">
        <v>1000017634</v>
      </c>
      <c r="B1231" s="2">
        <v>40571</v>
      </c>
      <c r="C1231" s="2">
        <f t="shared" si="76"/>
        <v>40571.625</v>
      </c>
      <c r="D1231">
        <v>33.700000000000003</v>
      </c>
      <c r="E1231">
        <v>33.700000000000003</v>
      </c>
      <c r="F1231" t="s">
        <v>10</v>
      </c>
      <c r="G1231" t="s">
        <v>33</v>
      </c>
      <c r="H1231" s="1" cm="1">
        <f t="array" ref="H1231">_xlfn.IFS(F1231="Figurado",E1231/2600,F1231="Mallas",E1231/800,F1231="Materia Prima",E1231*0)/24</f>
        <v>0</v>
      </c>
      <c r="I1231" s="2">
        <f t="shared" si="77"/>
        <v>40572.625</v>
      </c>
      <c r="J1231" s="3">
        <f t="shared" si="78"/>
        <v>40571.625</v>
      </c>
      <c r="K1231" t="b">
        <f t="shared" si="79"/>
        <v>1</v>
      </c>
      <c r="L1231" cm="1">
        <f t="array" ref="L1231">SUMPRODUCT((Tabla2[[#This Row],[P - Horas]]&lt;Tabla2[P - Horas])*1,(Tabla2[[#This Row],[Columna1]]=Tabla2[Columna1])*1)+1</f>
        <v>65</v>
      </c>
      <c r="N1231">
        <f>_xlfn.RANK.EQ(Tabla2[[#This Row],[Columna1]],Tabla2[Columna1],1)</f>
        <v>1223</v>
      </c>
      <c r="O1231" s="3">
        <f>MAX(P1230,Tabla2[[#This Row],[Columna1]])</f>
        <v>40589.046323317292</v>
      </c>
      <c r="P1231" s="3">
        <f>O1231+Tabla2[[#This Row],[P - Horas]]</f>
        <v>40589.046323317292</v>
      </c>
    </row>
    <row r="1232" spans="1:16" x14ac:dyDescent="0.25">
      <c r="A1232">
        <v>1000017634</v>
      </c>
      <c r="B1232" s="2">
        <v>40571</v>
      </c>
      <c r="C1232" s="2">
        <f t="shared" si="76"/>
        <v>40571.625</v>
      </c>
      <c r="D1232">
        <v>26.6</v>
      </c>
      <c r="E1232">
        <v>26.6</v>
      </c>
      <c r="F1232" t="s">
        <v>10</v>
      </c>
      <c r="G1232" t="s">
        <v>35</v>
      </c>
      <c r="H1232" s="1" cm="1">
        <f t="array" ref="H1232">_xlfn.IFS(F1232="Figurado",E1232/2600,F1232="Mallas",E1232/800,F1232="Materia Prima",E1232*0)/24</f>
        <v>0</v>
      </c>
      <c r="I1232" s="2">
        <f t="shared" si="77"/>
        <v>40572.625</v>
      </c>
      <c r="J1232" s="3">
        <f t="shared" si="78"/>
        <v>40571.625</v>
      </c>
      <c r="K1232" t="b">
        <f t="shared" si="79"/>
        <v>1</v>
      </c>
      <c r="L1232" cm="1">
        <f t="array" ref="L1232">SUMPRODUCT((Tabla2[[#This Row],[P - Horas]]&lt;Tabla2[P - Horas])*1,(Tabla2[[#This Row],[Columna1]]=Tabla2[Columna1])*1)+1</f>
        <v>65</v>
      </c>
      <c r="N1232">
        <f>_xlfn.RANK.EQ(Tabla2[[#This Row],[Columna1]],Tabla2[Columna1],1)</f>
        <v>1223</v>
      </c>
      <c r="O1232" s="3">
        <f>MAX(P1231,Tabla2[[#This Row],[Columna1]])</f>
        <v>40589.046323317292</v>
      </c>
      <c r="P1232" s="3">
        <f>O1232+Tabla2[[#This Row],[P - Horas]]</f>
        <v>40589.046323317292</v>
      </c>
    </row>
    <row r="1233" spans="1:16" x14ac:dyDescent="0.25">
      <c r="A1233">
        <v>1000017634</v>
      </c>
      <c r="B1233" s="2">
        <v>40571</v>
      </c>
      <c r="C1233" s="2">
        <f t="shared" si="76"/>
        <v>40571.625</v>
      </c>
      <c r="D1233">
        <v>54.5</v>
      </c>
      <c r="E1233">
        <v>54.5</v>
      </c>
      <c r="F1233" t="s">
        <v>10</v>
      </c>
      <c r="G1233" t="s">
        <v>37</v>
      </c>
      <c r="H1233" s="1" cm="1">
        <f t="array" ref="H1233">_xlfn.IFS(F1233="Figurado",E1233/2600,F1233="Mallas",E1233/800,F1233="Materia Prima",E1233*0)/24</f>
        <v>0</v>
      </c>
      <c r="I1233" s="2">
        <f t="shared" si="77"/>
        <v>40572.625</v>
      </c>
      <c r="J1233" s="3">
        <f t="shared" si="78"/>
        <v>40571.625</v>
      </c>
      <c r="K1233" t="b">
        <f t="shared" si="79"/>
        <v>1</v>
      </c>
      <c r="L1233" cm="1">
        <f t="array" ref="L1233">SUMPRODUCT((Tabla2[[#This Row],[P - Horas]]&lt;Tabla2[P - Horas])*1,(Tabla2[[#This Row],[Columna1]]=Tabla2[Columna1])*1)+1</f>
        <v>65</v>
      </c>
      <c r="N1233">
        <f>_xlfn.RANK.EQ(Tabla2[[#This Row],[Columna1]],Tabla2[Columna1],1)</f>
        <v>1223</v>
      </c>
      <c r="O1233" s="3">
        <f>MAX(P1232,Tabla2[[#This Row],[Columna1]])</f>
        <v>40589.046323317292</v>
      </c>
      <c r="P1233" s="3">
        <f>O1233+Tabla2[[#This Row],[P - Horas]]</f>
        <v>40589.046323317292</v>
      </c>
    </row>
    <row r="1234" spans="1:16" x14ac:dyDescent="0.25">
      <c r="A1234">
        <v>1000017636</v>
      </c>
      <c r="B1234" s="2">
        <v>40571</v>
      </c>
      <c r="C1234" s="2">
        <f t="shared" si="76"/>
        <v>40571.625</v>
      </c>
      <c r="D1234">
        <v>16.8</v>
      </c>
      <c r="E1234">
        <v>16.8</v>
      </c>
      <c r="F1234" t="s">
        <v>10</v>
      </c>
      <c r="G1234" t="s">
        <v>33</v>
      </c>
      <c r="H1234" s="1" cm="1">
        <f t="array" ref="H1234">_xlfn.IFS(F1234="Figurado",E1234/2600,F1234="Mallas",E1234/800,F1234="Materia Prima",E1234*0)/24</f>
        <v>0</v>
      </c>
      <c r="I1234" s="2">
        <f t="shared" si="77"/>
        <v>40572.625</v>
      </c>
      <c r="J1234" s="3">
        <f t="shared" si="78"/>
        <v>40571.625</v>
      </c>
      <c r="K1234" t="b">
        <f t="shared" si="79"/>
        <v>1</v>
      </c>
      <c r="L1234" cm="1">
        <f t="array" ref="L1234">SUMPRODUCT((Tabla2[[#This Row],[P - Horas]]&lt;Tabla2[P - Horas])*1,(Tabla2[[#This Row],[Columna1]]=Tabla2[Columna1])*1)+1</f>
        <v>65</v>
      </c>
      <c r="N1234">
        <f>_xlfn.RANK.EQ(Tabla2[[#This Row],[Columna1]],Tabla2[Columna1],1)</f>
        <v>1223</v>
      </c>
      <c r="O1234" s="3">
        <f>MAX(P1233,Tabla2[[#This Row],[Columna1]])</f>
        <v>40589.046323317292</v>
      </c>
      <c r="P1234" s="3">
        <f>O1234+Tabla2[[#This Row],[P - Horas]]</f>
        <v>40589.046323317292</v>
      </c>
    </row>
    <row r="1235" spans="1:16" x14ac:dyDescent="0.25">
      <c r="A1235">
        <v>1000017636</v>
      </c>
      <c r="B1235" s="2">
        <v>40571</v>
      </c>
      <c r="C1235" s="2">
        <f t="shared" si="76"/>
        <v>40571.625</v>
      </c>
      <c r="D1235">
        <v>13.3</v>
      </c>
      <c r="E1235">
        <v>13.3</v>
      </c>
      <c r="F1235" t="s">
        <v>10</v>
      </c>
      <c r="G1235" t="s">
        <v>35</v>
      </c>
      <c r="H1235" s="1" cm="1">
        <f t="array" ref="H1235">_xlfn.IFS(F1235="Figurado",E1235/2600,F1235="Mallas",E1235/800,F1235="Materia Prima",E1235*0)/24</f>
        <v>0</v>
      </c>
      <c r="I1235" s="2">
        <f t="shared" si="77"/>
        <v>40572.625</v>
      </c>
      <c r="J1235" s="3">
        <f t="shared" si="78"/>
        <v>40571.625</v>
      </c>
      <c r="K1235" t="b">
        <f t="shared" si="79"/>
        <v>1</v>
      </c>
      <c r="L1235" cm="1">
        <f t="array" ref="L1235">SUMPRODUCT((Tabla2[[#This Row],[P - Horas]]&lt;Tabla2[P - Horas])*1,(Tabla2[[#This Row],[Columna1]]=Tabla2[Columna1])*1)+1</f>
        <v>65</v>
      </c>
      <c r="N1235">
        <f>_xlfn.RANK.EQ(Tabla2[[#This Row],[Columna1]],Tabla2[Columna1],1)</f>
        <v>1223</v>
      </c>
      <c r="O1235" s="3">
        <f>MAX(P1234,Tabla2[[#This Row],[Columna1]])</f>
        <v>40589.046323317292</v>
      </c>
      <c r="P1235" s="3">
        <f>O1235+Tabla2[[#This Row],[P - Horas]]</f>
        <v>40589.046323317292</v>
      </c>
    </row>
    <row r="1236" spans="1:16" x14ac:dyDescent="0.25">
      <c r="A1236">
        <v>1000017636</v>
      </c>
      <c r="B1236" s="2">
        <v>40571</v>
      </c>
      <c r="C1236" s="2">
        <f t="shared" si="76"/>
        <v>40571.625</v>
      </c>
      <c r="D1236">
        <v>27.3</v>
      </c>
      <c r="E1236">
        <v>27.3</v>
      </c>
      <c r="F1236" t="s">
        <v>10</v>
      </c>
      <c r="G1236" t="s">
        <v>37</v>
      </c>
      <c r="H1236" s="1" cm="1">
        <f t="array" ref="H1236">_xlfn.IFS(F1236="Figurado",E1236/2600,F1236="Mallas",E1236/800,F1236="Materia Prima",E1236*0)/24</f>
        <v>0</v>
      </c>
      <c r="I1236" s="2">
        <f t="shared" si="77"/>
        <v>40572.625</v>
      </c>
      <c r="J1236" s="3">
        <f t="shared" si="78"/>
        <v>40571.625</v>
      </c>
      <c r="K1236" t="b">
        <f t="shared" si="79"/>
        <v>1</v>
      </c>
      <c r="L1236" cm="1">
        <f t="array" ref="L1236">SUMPRODUCT((Tabla2[[#This Row],[P - Horas]]&lt;Tabla2[P - Horas])*1,(Tabla2[[#This Row],[Columna1]]=Tabla2[Columna1])*1)+1</f>
        <v>65</v>
      </c>
      <c r="N1236">
        <f>_xlfn.RANK.EQ(Tabla2[[#This Row],[Columna1]],Tabla2[Columna1],1)</f>
        <v>1223</v>
      </c>
      <c r="O1236" s="3">
        <f>MAX(P1235,Tabla2[[#This Row],[Columna1]])</f>
        <v>40589.046323317292</v>
      </c>
      <c r="P1236" s="3">
        <f>O1236+Tabla2[[#This Row],[P - Horas]]</f>
        <v>40589.046323317292</v>
      </c>
    </row>
    <row r="1237" spans="1:16" x14ac:dyDescent="0.25">
      <c r="A1237">
        <v>1000017637</v>
      </c>
      <c r="B1237" s="2">
        <v>40571</v>
      </c>
      <c r="C1237" s="2">
        <f t="shared" si="76"/>
        <v>40571.625</v>
      </c>
      <c r="D1237">
        <v>16.8</v>
      </c>
      <c r="E1237">
        <v>16.8</v>
      </c>
      <c r="F1237" t="s">
        <v>10</v>
      </c>
      <c r="G1237" t="s">
        <v>33</v>
      </c>
      <c r="H1237" s="1" cm="1">
        <f t="array" ref="H1237">_xlfn.IFS(F1237="Figurado",E1237/2600,F1237="Mallas",E1237/800,F1237="Materia Prima",E1237*0)/24</f>
        <v>0</v>
      </c>
      <c r="I1237" s="2">
        <f t="shared" si="77"/>
        <v>40572.625</v>
      </c>
      <c r="J1237" s="3">
        <f t="shared" si="78"/>
        <v>40571.625</v>
      </c>
      <c r="K1237" t="b">
        <f t="shared" si="79"/>
        <v>1</v>
      </c>
      <c r="L1237" cm="1">
        <f t="array" ref="L1237">SUMPRODUCT((Tabla2[[#This Row],[P - Horas]]&lt;Tabla2[P - Horas])*1,(Tabla2[[#This Row],[Columna1]]=Tabla2[Columna1])*1)+1</f>
        <v>65</v>
      </c>
      <c r="N1237">
        <f>_xlfn.RANK.EQ(Tabla2[[#This Row],[Columna1]],Tabla2[Columna1],1)</f>
        <v>1223</v>
      </c>
      <c r="O1237" s="3">
        <f>MAX(P1236,Tabla2[[#This Row],[Columna1]])</f>
        <v>40589.046323317292</v>
      </c>
      <c r="P1237" s="3">
        <f>O1237+Tabla2[[#This Row],[P - Horas]]</f>
        <v>40589.046323317292</v>
      </c>
    </row>
    <row r="1238" spans="1:16" x14ac:dyDescent="0.25">
      <c r="A1238">
        <v>1000017637</v>
      </c>
      <c r="B1238" s="2">
        <v>40571</v>
      </c>
      <c r="C1238" s="2">
        <f t="shared" si="76"/>
        <v>40571.625</v>
      </c>
      <c r="D1238">
        <v>13.3</v>
      </c>
      <c r="E1238">
        <v>13.3</v>
      </c>
      <c r="F1238" t="s">
        <v>10</v>
      </c>
      <c r="G1238" t="s">
        <v>35</v>
      </c>
      <c r="H1238" s="1" cm="1">
        <f t="array" ref="H1238">_xlfn.IFS(F1238="Figurado",E1238/2600,F1238="Mallas",E1238/800,F1238="Materia Prima",E1238*0)/24</f>
        <v>0</v>
      </c>
      <c r="I1238" s="2">
        <f t="shared" si="77"/>
        <v>40572.625</v>
      </c>
      <c r="J1238" s="3">
        <f t="shared" si="78"/>
        <v>40571.625</v>
      </c>
      <c r="K1238" t="b">
        <f t="shared" si="79"/>
        <v>1</v>
      </c>
      <c r="L1238" cm="1">
        <f t="array" ref="L1238">SUMPRODUCT((Tabla2[[#This Row],[P - Horas]]&lt;Tabla2[P - Horas])*1,(Tabla2[[#This Row],[Columna1]]=Tabla2[Columna1])*1)+1</f>
        <v>65</v>
      </c>
      <c r="N1238">
        <f>_xlfn.RANK.EQ(Tabla2[[#This Row],[Columna1]],Tabla2[Columna1],1)</f>
        <v>1223</v>
      </c>
      <c r="O1238" s="3">
        <f>MAX(P1237,Tabla2[[#This Row],[Columna1]])</f>
        <v>40589.046323317292</v>
      </c>
      <c r="P1238" s="3">
        <f>O1238+Tabla2[[#This Row],[P - Horas]]</f>
        <v>40589.046323317292</v>
      </c>
    </row>
    <row r="1239" spans="1:16" x14ac:dyDescent="0.25">
      <c r="A1239">
        <v>1000017637</v>
      </c>
      <c r="B1239" s="2">
        <v>40571</v>
      </c>
      <c r="C1239" s="2">
        <f t="shared" si="76"/>
        <v>40571.625</v>
      </c>
      <c r="D1239">
        <v>27.3</v>
      </c>
      <c r="E1239">
        <v>27.3</v>
      </c>
      <c r="F1239" t="s">
        <v>10</v>
      </c>
      <c r="G1239" t="s">
        <v>37</v>
      </c>
      <c r="H1239" s="1" cm="1">
        <f t="array" ref="H1239">_xlfn.IFS(F1239="Figurado",E1239/2600,F1239="Mallas",E1239/800,F1239="Materia Prima",E1239*0)/24</f>
        <v>0</v>
      </c>
      <c r="I1239" s="2">
        <f t="shared" si="77"/>
        <v>40572.625</v>
      </c>
      <c r="J1239" s="3">
        <f t="shared" si="78"/>
        <v>40571.625</v>
      </c>
      <c r="K1239" t="b">
        <f t="shared" si="79"/>
        <v>1</v>
      </c>
      <c r="L1239" cm="1">
        <f t="array" ref="L1239">SUMPRODUCT((Tabla2[[#This Row],[P - Horas]]&lt;Tabla2[P - Horas])*1,(Tabla2[[#This Row],[Columna1]]=Tabla2[Columna1])*1)+1</f>
        <v>65</v>
      </c>
      <c r="N1239">
        <f>_xlfn.RANK.EQ(Tabla2[[#This Row],[Columna1]],Tabla2[Columna1],1)</f>
        <v>1223</v>
      </c>
      <c r="O1239" s="3">
        <f>MAX(P1238,Tabla2[[#This Row],[Columna1]])</f>
        <v>40589.046323317292</v>
      </c>
      <c r="P1239" s="3">
        <f>O1239+Tabla2[[#This Row],[P - Horas]]</f>
        <v>40589.046323317292</v>
      </c>
    </row>
    <row r="1240" spans="1:16" x14ac:dyDescent="0.25">
      <c r="A1240">
        <v>1000017665</v>
      </c>
      <c r="B1240" s="2">
        <v>40571</v>
      </c>
      <c r="C1240" s="2">
        <f t="shared" si="76"/>
        <v>40571.625</v>
      </c>
      <c r="D1240">
        <v>96</v>
      </c>
      <c r="E1240">
        <v>96</v>
      </c>
      <c r="F1240" t="s">
        <v>10</v>
      </c>
      <c r="G1240" t="s">
        <v>15</v>
      </c>
      <c r="H1240" s="1" cm="1">
        <f t="array" ref="H1240">_xlfn.IFS(F1240="Figurado",E1240/2600,F1240="Mallas",E1240/800,F1240="Materia Prima",E1240*0)/24</f>
        <v>0</v>
      </c>
      <c r="I1240" s="2">
        <f t="shared" si="77"/>
        <v>40572.625</v>
      </c>
      <c r="J1240" s="3">
        <f t="shared" si="78"/>
        <v>40571.625</v>
      </c>
      <c r="K1240" t="b">
        <f t="shared" si="79"/>
        <v>1</v>
      </c>
      <c r="L1240" cm="1">
        <f t="array" ref="L1240">SUMPRODUCT((Tabla2[[#This Row],[P - Horas]]&lt;Tabla2[P - Horas])*1,(Tabla2[[#This Row],[Columna1]]=Tabla2[Columna1])*1)+1</f>
        <v>65</v>
      </c>
      <c r="N1240">
        <f>_xlfn.RANK.EQ(Tabla2[[#This Row],[Columna1]],Tabla2[Columna1],1)</f>
        <v>1223</v>
      </c>
      <c r="O1240" s="3">
        <f>MAX(P1239,Tabla2[[#This Row],[Columna1]])</f>
        <v>40589.046323317292</v>
      </c>
      <c r="P1240" s="3">
        <f>O1240+Tabla2[[#This Row],[P - Horas]]</f>
        <v>40589.046323317292</v>
      </c>
    </row>
    <row r="1241" spans="1:16" x14ac:dyDescent="0.25">
      <c r="A1241">
        <v>1000017629</v>
      </c>
      <c r="B1241" s="2">
        <v>40571</v>
      </c>
      <c r="C1241" s="2">
        <f t="shared" si="76"/>
        <v>40571.625</v>
      </c>
      <c r="D1241">
        <v>80.599999999999994</v>
      </c>
      <c r="E1241">
        <v>80.599999999999994</v>
      </c>
      <c r="F1241" t="s">
        <v>10</v>
      </c>
      <c r="G1241" t="s">
        <v>22</v>
      </c>
      <c r="H1241" s="1" cm="1">
        <f t="array" ref="H1241">_xlfn.IFS(F1241="Figurado",E1241/2600,F1241="Mallas",E1241/800,F1241="Materia Prima",E1241*0)/24</f>
        <v>0</v>
      </c>
      <c r="I1241" s="2">
        <f t="shared" si="77"/>
        <v>40572.625</v>
      </c>
      <c r="J1241" s="3">
        <f t="shared" si="78"/>
        <v>40571.625</v>
      </c>
      <c r="K1241" t="b">
        <f t="shared" si="79"/>
        <v>1</v>
      </c>
      <c r="L1241" cm="1">
        <f t="array" ref="L1241">SUMPRODUCT((Tabla2[[#This Row],[P - Horas]]&lt;Tabla2[P - Horas])*1,(Tabla2[[#This Row],[Columna1]]=Tabla2[Columna1])*1)+1</f>
        <v>65</v>
      </c>
      <c r="N1241">
        <f>_xlfn.RANK.EQ(Tabla2[[#This Row],[Columna1]],Tabla2[Columna1],1)</f>
        <v>1223</v>
      </c>
      <c r="O1241" s="3">
        <f>MAX(P1240,Tabla2[[#This Row],[Columna1]])</f>
        <v>40589.046323317292</v>
      </c>
      <c r="P1241" s="3">
        <f>O1241+Tabla2[[#This Row],[P - Horas]]</f>
        <v>40589.046323317292</v>
      </c>
    </row>
    <row r="1242" spans="1:16" x14ac:dyDescent="0.25">
      <c r="A1242">
        <v>1000017633</v>
      </c>
      <c r="B1242" s="2">
        <v>40571</v>
      </c>
      <c r="C1242" s="2">
        <f t="shared" si="76"/>
        <v>40571.625</v>
      </c>
      <c r="D1242">
        <v>161.30000000000001</v>
      </c>
      <c r="E1242">
        <v>161.30000000000001</v>
      </c>
      <c r="F1242" t="s">
        <v>10</v>
      </c>
      <c r="G1242" t="s">
        <v>22</v>
      </c>
      <c r="H1242" s="1" cm="1">
        <f t="array" ref="H1242">_xlfn.IFS(F1242="Figurado",E1242/2600,F1242="Mallas",E1242/800,F1242="Materia Prima",E1242*0)/24</f>
        <v>0</v>
      </c>
      <c r="I1242" s="2">
        <f t="shared" si="77"/>
        <v>40572.625</v>
      </c>
      <c r="J1242" s="3">
        <f t="shared" si="78"/>
        <v>40571.625</v>
      </c>
      <c r="K1242" t="b">
        <f t="shared" si="79"/>
        <v>1</v>
      </c>
      <c r="L1242" cm="1">
        <f t="array" ref="L1242">SUMPRODUCT((Tabla2[[#This Row],[P - Horas]]&lt;Tabla2[P - Horas])*1,(Tabla2[[#This Row],[Columna1]]=Tabla2[Columna1])*1)+1</f>
        <v>65</v>
      </c>
      <c r="N1242">
        <f>_xlfn.RANK.EQ(Tabla2[[#This Row],[Columna1]],Tabla2[Columna1],1)</f>
        <v>1223</v>
      </c>
      <c r="O1242" s="3">
        <f>MAX(P1241,Tabla2[[#This Row],[Columna1]])</f>
        <v>40589.046323317292</v>
      </c>
      <c r="P1242" s="3">
        <f>O1242+Tabla2[[#This Row],[P - Horas]]</f>
        <v>40589.046323317292</v>
      </c>
    </row>
    <row r="1243" spans="1:16" x14ac:dyDescent="0.25">
      <c r="A1243">
        <v>1000017659</v>
      </c>
      <c r="B1243" s="2">
        <v>40571</v>
      </c>
      <c r="C1243" s="2">
        <f t="shared" si="76"/>
        <v>40571.625</v>
      </c>
      <c r="D1243">
        <v>936</v>
      </c>
      <c r="E1243">
        <v>936</v>
      </c>
      <c r="F1243" t="s">
        <v>10</v>
      </c>
      <c r="G1243" t="s">
        <v>27</v>
      </c>
      <c r="H1243" s="1" cm="1">
        <f t="array" ref="H1243">_xlfn.IFS(F1243="Figurado",E1243/2600,F1243="Mallas",E1243/800,F1243="Materia Prima",E1243*0)/24</f>
        <v>0</v>
      </c>
      <c r="I1243" s="2">
        <f t="shared" si="77"/>
        <v>40572.625</v>
      </c>
      <c r="J1243" s="3">
        <f t="shared" si="78"/>
        <v>40571.625</v>
      </c>
      <c r="K1243" t="b">
        <f t="shared" si="79"/>
        <v>1</v>
      </c>
      <c r="L1243" cm="1">
        <f t="array" ref="L1243">SUMPRODUCT((Tabla2[[#This Row],[P - Horas]]&lt;Tabla2[P - Horas])*1,(Tabla2[[#This Row],[Columna1]]=Tabla2[Columna1])*1)+1</f>
        <v>65</v>
      </c>
      <c r="N1243">
        <f>_xlfn.RANK.EQ(Tabla2[[#This Row],[Columna1]],Tabla2[Columna1],1)</f>
        <v>1223</v>
      </c>
      <c r="O1243" s="3">
        <f>MAX(P1242,Tabla2[[#This Row],[Columna1]])</f>
        <v>40589.046323317292</v>
      </c>
      <c r="P1243" s="3">
        <f>O1243+Tabla2[[#This Row],[P - Horas]]</f>
        <v>40589.046323317292</v>
      </c>
    </row>
    <row r="1244" spans="1:16" x14ac:dyDescent="0.25">
      <c r="A1244">
        <v>1000017660</v>
      </c>
      <c r="B1244" s="2">
        <v>40571</v>
      </c>
      <c r="C1244" s="2">
        <f t="shared" si="76"/>
        <v>40571.625</v>
      </c>
      <c r="D1244">
        <v>367.2</v>
      </c>
      <c r="E1244">
        <v>367.2</v>
      </c>
      <c r="F1244" t="s">
        <v>10</v>
      </c>
      <c r="G1244" t="s">
        <v>12</v>
      </c>
      <c r="H1244" s="1" cm="1">
        <f t="array" ref="H1244">_xlfn.IFS(F1244="Figurado",E1244/2600,F1244="Mallas",E1244/800,F1244="Materia Prima",E1244*0)/24</f>
        <v>0</v>
      </c>
      <c r="I1244" s="2">
        <f t="shared" si="77"/>
        <v>40572.625</v>
      </c>
      <c r="J1244" s="3">
        <f t="shared" si="78"/>
        <v>40571.625</v>
      </c>
      <c r="K1244" t="b">
        <f t="shared" si="79"/>
        <v>1</v>
      </c>
      <c r="L1244" cm="1">
        <f t="array" ref="L1244">SUMPRODUCT((Tabla2[[#This Row],[P - Horas]]&lt;Tabla2[P - Horas])*1,(Tabla2[[#This Row],[Columna1]]=Tabla2[Columna1])*1)+1</f>
        <v>65</v>
      </c>
      <c r="N1244">
        <f>_xlfn.RANK.EQ(Tabla2[[#This Row],[Columna1]],Tabla2[Columna1],1)</f>
        <v>1223</v>
      </c>
      <c r="O1244" s="3">
        <f>MAX(P1243,Tabla2[[#This Row],[Columna1]])</f>
        <v>40589.046323317292</v>
      </c>
      <c r="P1244" s="3">
        <f>O1244+Tabla2[[#This Row],[P - Horas]]</f>
        <v>40589.046323317292</v>
      </c>
    </row>
    <row r="1245" spans="1:16" x14ac:dyDescent="0.25">
      <c r="A1245">
        <v>1000017626</v>
      </c>
      <c r="B1245" s="2">
        <v>40571</v>
      </c>
      <c r="C1245" s="2">
        <f t="shared" si="76"/>
        <v>40571.625</v>
      </c>
      <c r="D1245">
        <v>5.0999999999999996</v>
      </c>
      <c r="E1245">
        <v>5.0999999999999996</v>
      </c>
      <c r="F1245" t="s">
        <v>5</v>
      </c>
      <c r="G1245" t="s">
        <v>13</v>
      </c>
      <c r="H1245" s="1" cm="1">
        <f t="array" ref="H1245">_xlfn.IFS(F1245="Figurado",E1245/2600,F1245="Mallas",E1245/800,F1245="Materia Prima",E1245*0)/24</f>
        <v>8.1730769230769229E-5</v>
      </c>
      <c r="I1245" s="2">
        <f t="shared" si="77"/>
        <v>40572.625</v>
      </c>
      <c r="J1245" s="3">
        <f t="shared" si="78"/>
        <v>40571.625081730766</v>
      </c>
      <c r="K1245" t="b">
        <f t="shared" si="79"/>
        <v>1</v>
      </c>
      <c r="L1245" cm="1">
        <f t="array" ref="L1245">SUMPRODUCT((Tabla2[[#This Row],[P - Horas]]&lt;Tabla2[P - Horas])*1,(Tabla2[[#This Row],[Columna1]]=Tabla2[Columna1])*1)+1</f>
        <v>64</v>
      </c>
      <c r="N1245">
        <f>_xlfn.RANK.EQ(Tabla2[[#This Row],[Columna1]],Tabla2[Columna1],1)</f>
        <v>1223</v>
      </c>
      <c r="O1245" s="3">
        <f>MAX(P1244,Tabla2[[#This Row],[Columna1]])</f>
        <v>40589.046323317292</v>
      </c>
      <c r="P1245" s="3">
        <f>O1245+Tabla2[[#This Row],[P - Horas]]</f>
        <v>40589.046405048059</v>
      </c>
    </row>
    <row r="1246" spans="1:16" x14ac:dyDescent="0.25">
      <c r="A1246">
        <v>1000017657</v>
      </c>
      <c r="B1246" s="2">
        <v>40571</v>
      </c>
      <c r="C1246" s="2">
        <f t="shared" si="76"/>
        <v>40571.625</v>
      </c>
      <c r="D1246">
        <v>44</v>
      </c>
      <c r="E1246">
        <v>44</v>
      </c>
      <c r="F1246" t="s">
        <v>5</v>
      </c>
      <c r="G1246" t="s">
        <v>9</v>
      </c>
      <c r="H1246" s="1" cm="1">
        <f t="array" ref="H1246">_xlfn.IFS(F1246="Figurado",E1246/2600,F1246="Mallas",E1246/800,F1246="Materia Prima",E1246*0)/24</f>
        <v>7.0512820512820507E-4</v>
      </c>
      <c r="I1246" s="2">
        <f t="shared" si="77"/>
        <v>40572.625</v>
      </c>
      <c r="J1246" s="3">
        <f t="shared" si="78"/>
        <v>40571.625705128208</v>
      </c>
      <c r="K1246" t="b">
        <f t="shared" si="79"/>
        <v>1</v>
      </c>
      <c r="L1246" cm="1">
        <f t="array" ref="L1246">SUMPRODUCT((Tabla2[[#This Row],[P - Horas]]&lt;Tabla2[P - Horas])*1,(Tabla2[[#This Row],[Columna1]]=Tabla2[Columna1])*1)+1</f>
        <v>63</v>
      </c>
      <c r="N1246">
        <f>_xlfn.RANK.EQ(Tabla2[[#This Row],[Columna1]],Tabla2[Columna1],1)</f>
        <v>1223</v>
      </c>
      <c r="O1246" s="3">
        <f>MAX(P1245,Tabla2[[#This Row],[Columna1]])</f>
        <v>40589.046405048059</v>
      </c>
      <c r="P1246" s="3">
        <f>O1246+Tabla2[[#This Row],[P - Horas]]</f>
        <v>40589.047110176267</v>
      </c>
    </row>
    <row r="1247" spans="1:16" x14ac:dyDescent="0.25">
      <c r="A1247">
        <v>1000017636</v>
      </c>
      <c r="B1247" s="2">
        <v>40571</v>
      </c>
      <c r="C1247" s="2">
        <f t="shared" si="76"/>
        <v>40571.625</v>
      </c>
      <c r="D1247">
        <v>64.599999999999994</v>
      </c>
      <c r="E1247">
        <v>64.599999999999994</v>
      </c>
      <c r="F1247" t="s">
        <v>5</v>
      </c>
      <c r="G1247" t="s">
        <v>34</v>
      </c>
      <c r="H1247" s="1" cm="1">
        <f t="array" ref="H1247">_xlfn.IFS(F1247="Figurado",E1247/2600,F1247="Mallas",E1247/800,F1247="Materia Prima",E1247*0)/24</f>
        <v>1.0352564102564102E-3</v>
      </c>
      <c r="I1247" s="2">
        <f t="shared" si="77"/>
        <v>40572.625</v>
      </c>
      <c r="J1247" s="3">
        <f t="shared" si="78"/>
        <v>40571.626035256413</v>
      </c>
      <c r="K1247" t="b">
        <f t="shared" si="79"/>
        <v>1</v>
      </c>
      <c r="L1247" cm="1">
        <f t="array" ref="L1247">SUMPRODUCT((Tabla2[[#This Row],[P - Horas]]&lt;Tabla2[P - Horas])*1,(Tabla2[[#This Row],[Columna1]]=Tabla2[Columna1])*1)+1</f>
        <v>61</v>
      </c>
      <c r="N1247">
        <f>_xlfn.RANK.EQ(Tabla2[[#This Row],[Columna1]],Tabla2[Columna1],1)</f>
        <v>1223</v>
      </c>
      <c r="O1247" s="3">
        <f>MAX(P1246,Tabla2[[#This Row],[Columna1]])</f>
        <v>40589.047110176267</v>
      </c>
      <c r="P1247" s="3">
        <f>O1247+Tabla2[[#This Row],[P - Horas]]</f>
        <v>40589.04814543268</v>
      </c>
    </row>
    <row r="1248" spans="1:16" x14ac:dyDescent="0.25">
      <c r="A1248">
        <v>1000017637</v>
      </c>
      <c r="B1248" s="2">
        <v>40571</v>
      </c>
      <c r="C1248" s="2">
        <f t="shared" si="76"/>
        <v>40571.625</v>
      </c>
      <c r="D1248">
        <v>64.599999999999994</v>
      </c>
      <c r="E1248">
        <v>64.599999999999994</v>
      </c>
      <c r="F1248" t="s">
        <v>5</v>
      </c>
      <c r="G1248" t="s">
        <v>34</v>
      </c>
      <c r="H1248" s="1" cm="1">
        <f t="array" ref="H1248">_xlfn.IFS(F1248="Figurado",E1248/2600,F1248="Mallas",E1248/800,F1248="Materia Prima",E1248*0)/24</f>
        <v>1.0352564102564102E-3</v>
      </c>
      <c r="I1248" s="2">
        <f t="shared" si="77"/>
        <v>40572.625</v>
      </c>
      <c r="J1248" s="3">
        <f t="shared" si="78"/>
        <v>40571.626035256413</v>
      </c>
      <c r="K1248" t="b">
        <f t="shared" si="79"/>
        <v>1</v>
      </c>
      <c r="L1248" cm="1">
        <f t="array" ref="L1248">SUMPRODUCT((Tabla2[[#This Row],[P - Horas]]&lt;Tabla2[P - Horas])*1,(Tabla2[[#This Row],[Columna1]]=Tabla2[Columna1])*1)+1</f>
        <v>61</v>
      </c>
      <c r="N1248">
        <f>_xlfn.RANK.EQ(Tabla2[[#This Row],[Columna1]],Tabla2[Columna1],1)</f>
        <v>1223</v>
      </c>
      <c r="O1248" s="3">
        <f>MAX(P1247,Tabla2[[#This Row],[Columna1]])</f>
        <v>40589.04814543268</v>
      </c>
      <c r="P1248" s="3">
        <f>O1248+Tabla2[[#This Row],[P - Horas]]</f>
        <v>40589.049180689093</v>
      </c>
    </row>
    <row r="1249" spans="1:16" x14ac:dyDescent="0.25">
      <c r="A1249">
        <v>1000017663</v>
      </c>
      <c r="B1249" s="2">
        <v>40571</v>
      </c>
      <c r="C1249" s="2">
        <f t="shared" si="76"/>
        <v>40571.625</v>
      </c>
      <c r="D1249">
        <v>64.900000000000006</v>
      </c>
      <c r="E1249">
        <v>64.900000000000006</v>
      </c>
      <c r="F1249" t="s">
        <v>5</v>
      </c>
      <c r="G1249" t="s">
        <v>8</v>
      </c>
      <c r="H1249" s="1" cm="1">
        <f t="array" ref="H1249">_xlfn.IFS(F1249="Figurado",E1249/2600,F1249="Mallas",E1249/800,F1249="Materia Prima",E1249*0)/24</f>
        <v>1.0400641025641027E-3</v>
      </c>
      <c r="I1249" s="2">
        <f t="shared" si="77"/>
        <v>40572.625</v>
      </c>
      <c r="J1249" s="3">
        <f t="shared" si="78"/>
        <v>40571.626040064104</v>
      </c>
      <c r="K1249" t="b">
        <f t="shared" si="79"/>
        <v>1</v>
      </c>
      <c r="L1249" cm="1">
        <f t="array" ref="L1249">SUMPRODUCT((Tabla2[[#This Row],[P - Horas]]&lt;Tabla2[P - Horas])*1,(Tabla2[[#This Row],[Columna1]]=Tabla2[Columna1])*1)+1</f>
        <v>60</v>
      </c>
      <c r="N1249">
        <f>_xlfn.RANK.EQ(Tabla2[[#This Row],[Columna1]],Tabla2[Columna1],1)</f>
        <v>1223</v>
      </c>
      <c r="O1249" s="3">
        <f>MAX(P1248,Tabla2[[#This Row],[Columna1]])</f>
        <v>40589.049180689093</v>
      </c>
      <c r="P1249" s="3">
        <f>O1249+Tabla2[[#This Row],[P - Horas]]</f>
        <v>40589.050220753197</v>
      </c>
    </row>
    <row r="1250" spans="1:16" x14ac:dyDescent="0.25">
      <c r="A1250">
        <v>1000017636</v>
      </c>
      <c r="B1250" s="2">
        <v>40571</v>
      </c>
      <c r="C1250" s="2">
        <f t="shared" si="76"/>
        <v>40571.625</v>
      </c>
      <c r="D1250">
        <v>71.400000000000006</v>
      </c>
      <c r="E1250">
        <v>71.400000000000006</v>
      </c>
      <c r="F1250" t="s">
        <v>5</v>
      </c>
      <c r="G1250" t="s">
        <v>40</v>
      </c>
      <c r="H1250" s="1" cm="1">
        <f t="array" ref="H1250">_xlfn.IFS(F1250="Figurado",E1250/2600,F1250="Mallas",E1250/800,F1250="Materia Prima",E1250*0)/24</f>
        <v>1.1442307692307693E-3</v>
      </c>
      <c r="I1250" s="2">
        <f t="shared" si="77"/>
        <v>40572.625</v>
      </c>
      <c r="J1250" s="3">
        <f t="shared" si="78"/>
        <v>40571.626144230766</v>
      </c>
      <c r="K1250" t="b">
        <f t="shared" si="79"/>
        <v>1</v>
      </c>
      <c r="L1250" cm="1">
        <f t="array" ref="L1250">SUMPRODUCT((Tabla2[[#This Row],[P - Horas]]&lt;Tabla2[P - Horas])*1,(Tabla2[[#This Row],[Columna1]]=Tabla2[Columna1])*1)+1</f>
        <v>58</v>
      </c>
      <c r="N1250">
        <f>_xlfn.RANK.EQ(Tabla2[[#This Row],[Columna1]],Tabla2[Columna1],1)</f>
        <v>1223</v>
      </c>
      <c r="O1250" s="3">
        <f>MAX(P1249,Tabla2[[#This Row],[Columna1]])</f>
        <v>40589.050220753197</v>
      </c>
      <c r="P1250" s="3">
        <f>O1250+Tabla2[[#This Row],[P - Horas]]</f>
        <v>40589.051364983963</v>
      </c>
    </row>
    <row r="1251" spans="1:16" x14ac:dyDescent="0.25">
      <c r="A1251">
        <v>1000017637</v>
      </c>
      <c r="B1251" s="2">
        <v>40571</v>
      </c>
      <c r="C1251" s="2">
        <f t="shared" si="76"/>
        <v>40571.625</v>
      </c>
      <c r="D1251">
        <v>71.400000000000006</v>
      </c>
      <c r="E1251">
        <v>71.400000000000006</v>
      </c>
      <c r="F1251" t="s">
        <v>5</v>
      </c>
      <c r="G1251" t="s">
        <v>40</v>
      </c>
      <c r="H1251" s="1" cm="1">
        <f t="array" ref="H1251">_xlfn.IFS(F1251="Figurado",E1251/2600,F1251="Mallas",E1251/800,F1251="Materia Prima",E1251*0)/24</f>
        <v>1.1442307692307693E-3</v>
      </c>
      <c r="I1251" s="2">
        <f t="shared" si="77"/>
        <v>40572.625</v>
      </c>
      <c r="J1251" s="3">
        <f t="shared" si="78"/>
        <v>40571.626144230766</v>
      </c>
      <c r="K1251" t="b">
        <f t="shared" si="79"/>
        <v>1</v>
      </c>
      <c r="L1251" cm="1">
        <f t="array" ref="L1251">SUMPRODUCT((Tabla2[[#This Row],[P - Horas]]&lt;Tabla2[P - Horas])*1,(Tabla2[[#This Row],[Columna1]]=Tabla2[Columna1])*1)+1</f>
        <v>58</v>
      </c>
      <c r="N1251">
        <f>_xlfn.RANK.EQ(Tabla2[[#This Row],[Columna1]],Tabla2[Columna1],1)</f>
        <v>1223</v>
      </c>
      <c r="O1251" s="3">
        <f>MAX(P1250,Tabla2[[#This Row],[Columna1]])</f>
        <v>40589.051364983963</v>
      </c>
      <c r="P1251" s="3">
        <f>O1251+Tabla2[[#This Row],[P - Horas]]</f>
        <v>40589.052509214729</v>
      </c>
    </row>
    <row r="1252" spans="1:16" x14ac:dyDescent="0.25">
      <c r="A1252">
        <v>1000017652</v>
      </c>
      <c r="B1252" s="2">
        <v>40571</v>
      </c>
      <c r="C1252" s="2">
        <f t="shared" si="76"/>
        <v>40571.625</v>
      </c>
      <c r="D1252">
        <v>74.8</v>
      </c>
      <c r="E1252">
        <v>74.8</v>
      </c>
      <c r="F1252" t="s">
        <v>5</v>
      </c>
      <c r="G1252" t="s">
        <v>26</v>
      </c>
      <c r="H1252" s="1" cm="1">
        <f t="array" ref="H1252">_xlfn.IFS(F1252="Figurado",E1252/2600,F1252="Mallas",E1252/800,F1252="Materia Prima",E1252*0)/24</f>
        <v>1.1987179487179488E-3</v>
      </c>
      <c r="I1252" s="2">
        <f t="shared" si="77"/>
        <v>40572.625</v>
      </c>
      <c r="J1252" s="3">
        <f t="shared" si="78"/>
        <v>40571.626198717946</v>
      </c>
      <c r="K1252" t="b">
        <f t="shared" si="79"/>
        <v>1</v>
      </c>
      <c r="L1252" cm="1">
        <f t="array" ref="L1252">SUMPRODUCT((Tabla2[[#This Row],[P - Horas]]&lt;Tabla2[P - Horas])*1,(Tabla2[[#This Row],[Columna1]]=Tabla2[Columna1])*1)+1</f>
        <v>57</v>
      </c>
      <c r="N1252">
        <f>_xlfn.RANK.EQ(Tabla2[[#This Row],[Columna1]],Tabla2[Columna1],1)</f>
        <v>1223</v>
      </c>
      <c r="O1252" s="3">
        <f>MAX(P1251,Tabla2[[#This Row],[Columna1]])</f>
        <v>40589.052509214729</v>
      </c>
      <c r="P1252" s="3">
        <f>O1252+Tabla2[[#This Row],[P - Horas]]</f>
        <v>40589.053707932675</v>
      </c>
    </row>
    <row r="1253" spans="1:16" x14ac:dyDescent="0.25">
      <c r="A1253">
        <v>1000017623</v>
      </c>
      <c r="B1253" s="2">
        <v>40571</v>
      </c>
      <c r="C1253" s="2">
        <f t="shared" si="76"/>
        <v>40571.625</v>
      </c>
      <c r="D1253">
        <v>76</v>
      </c>
      <c r="E1253">
        <v>76</v>
      </c>
      <c r="F1253" t="s">
        <v>5</v>
      </c>
      <c r="G1253" t="s">
        <v>9</v>
      </c>
      <c r="H1253" s="1" cm="1">
        <f t="array" ref="H1253">_xlfn.IFS(F1253="Figurado",E1253/2600,F1253="Mallas",E1253/800,F1253="Materia Prima",E1253*0)/24</f>
        <v>1.217948717948718E-3</v>
      </c>
      <c r="I1253" s="2">
        <f t="shared" si="77"/>
        <v>40572.625</v>
      </c>
      <c r="J1253" s="3">
        <f t="shared" si="78"/>
        <v>40571.626217948717</v>
      </c>
      <c r="K1253" t="b">
        <f t="shared" si="79"/>
        <v>1</v>
      </c>
      <c r="L1253" cm="1">
        <f t="array" ref="L1253">SUMPRODUCT((Tabla2[[#This Row],[P - Horas]]&lt;Tabla2[P - Horas])*1,(Tabla2[[#This Row],[Columna1]]=Tabla2[Columna1])*1)+1</f>
        <v>56</v>
      </c>
      <c r="N1253">
        <f>_xlfn.RANK.EQ(Tabla2[[#This Row],[Columna1]],Tabla2[Columna1],1)</f>
        <v>1223</v>
      </c>
      <c r="O1253" s="3">
        <f>MAX(P1252,Tabla2[[#This Row],[Columna1]])</f>
        <v>40589.053707932675</v>
      </c>
      <c r="P1253" s="3">
        <f>O1253+Tabla2[[#This Row],[P - Horas]]</f>
        <v>40589.054925881392</v>
      </c>
    </row>
    <row r="1254" spans="1:16" x14ac:dyDescent="0.25">
      <c r="A1254">
        <v>1000017665</v>
      </c>
      <c r="B1254" s="2">
        <v>40571</v>
      </c>
      <c r="C1254" s="2">
        <f t="shared" si="76"/>
        <v>40571.625</v>
      </c>
      <c r="D1254">
        <v>110.7</v>
      </c>
      <c r="E1254">
        <v>110.7</v>
      </c>
      <c r="F1254" t="s">
        <v>5</v>
      </c>
      <c r="G1254" t="s">
        <v>7</v>
      </c>
      <c r="H1254" s="1" cm="1">
        <f t="array" ref="H1254">_xlfn.IFS(F1254="Figurado",E1254/2600,F1254="Mallas",E1254/800,F1254="Materia Prima",E1254*0)/24</f>
        <v>1.7740384615384614E-3</v>
      </c>
      <c r="I1254" s="2">
        <f t="shared" si="77"/>
        <v>40572.625</v>
      </c>
      <c r="J1254" s="3">
        <f t="shared" si="78"/>
        <v>40571.626774038465</v>
      </c>
      <c r="K1254" t="b">
        <f t="shared" si="79"/>
        <v>1</v>
      </c>
      <c r="L1254" cm="1">
        <f t="array" ref="L1254">SUMPRODUCT((Tabla2[[#This Row],[P - Horas]]&lt;Tabla2[P - Horas])*1,(Tabla2[[#This Row],[Columna1]]=Tabla2[Columna1])*1)+1</f>
        <v>55</v>
      </c>
      <c r="N1254">
        <f>_xlfn.RANK.EQ(Tabla2[[#This Row],[Columna1]],Tabla2[Columna1],1)</f>
        <v>1223</v>
      </c>
      <c r="O1254" s="3">
        <f>MAX(P1253,Tabla2[[#This Row],[Columna1]])</f>
        <v>40589.054925881392</v>
      </c>
      <c r="P1254" s="3">
        <f>O1254+Tabla2[[#This Row],[P - Horas]]</f>
        <v>40589.056699919856</v>
      </c>
    </row>
    <row r="1255" spans="1:16" x14ac:dyDescent="0.25">
      <c r="A1255">
        <v>1000017655</v>
      </c>
      <c r="B1255" s="2">
        <v>40571</v>
      </c>
      <c r="C1255" s="2">
        <f t="shared" si="76"/>
        <v>40571.625</v>
      </c>
      <c r="D1255">
        <v>112.2</v>
      </c>
      <c r="E1255">
        <v>112.2</v>
      </c>
      <c r="F1255" t="s">
        <v>5</v>
      </c>
      <c r="G1255" t="s">
        <v>13</v>
      </c>
      <c r="H1255" s="1" cm="1">
        <f t="array" ref="H1255">_xlfn.IFS(F1255="Figurado",E1255/2600,F1255="Mallas",E1255/800,F1255="Materia Prima",E1255*0)/24</f>
        <v>1.7980769230769231E-3</v>
      </c>
      <c r="I1255" s="2">
        <f t="shared" si="77"/>
        <v>40572.625</v>
      </c>
      <c r="J1255" s="3">
        <f t="shared" si="78"/>
        <v>40571.626798076926</v>
      </c>
      <c r="K1255" t="b">
        <f t="shared" si="79"/>
        <v>1</v>
      </c>
      <c r="L1255" cm="1">
        <f t="array" ref="L1255">SUMPRODUCT((Tabla2[[#This Row],[P - Horas]]&lt;Tabla2[P - Horas])*1,(Tabla2[[#This Row],[Columna1]]=Tabla2[Columna1])*1)+1</f>
        <v>54</v>
      </c>
      <c r="N1255">
        <f>_xlfn.RANK.EQ(Tabla2[[#This Row],[Columna1]],Tabla2[Columna1],1)</f>
        <v>1223</v>
      </c>
      <c r="O1255" s="3">
        <f>MAX(P1254,Tabla2[[#This Row],[Columna1]])</f>
        <v>40589.056699919856</v>
      </c>
      <c r="P1255" s="3">
        <f>O1255+Tabla2[[#This Row],[P - Horas]]</f>
        <v>40589.058497996783</v>
      </c>
    </row>
    <row r="1256" spans="1:16" x14ac:dyDescent="0.25">
      <c r="A1256">
        <v>1000017636</v>
      </c>
      <c r="B1256" s="2">
        <v>40571</v>
      </c>
      <c r="C1256" s="2">
        <f t="shared" si="76"/>
        <v>40571.625</v>
      </c>
      <c r="D1256">
        <v>113</v>
      </c>
      <c r="E1256">
        <v>113</v>
      </c>
      <c r="F1256" t="s">
        <v>5</v>
      </c>
      <c r="G1256" t="s">
        <v>38</v>
      </c>
      <c r="H1256" s="1" cm="1">
        <f t="array" ref="H1256">_xlfn.IFS(F1256="Figurado",E1256/2600,F1256="Mallas",E1256/800,F1256="Materia Prima",E1256*0)/24</f>
        <v>1.8108974358974359E-3</v>
      </c>
      <c r="I1256" s="2">
        <f t="shared" si="77"/>
        <v>40572.625</v>
      </c>
      <c r="J1256" s="3">
        <f t="shared" si="78"/>
        <v>40571.626810897433</v>
      </c>
      <c r="K1256" t="b">
        <f t="shared" si="79"/>
        <v>1</v>
      </c>
      <c r="L1256" cm="1">
        <f t="array" ref="L1256">SUMPRODUCT((Tabla2[[#This Row],[P - Horas]]&lt;Tabla2[P - Horas])*1,(Tabla2[[#This Row],[Columna1]]=Tabla2[Columna1])*1)+1</f>
        <v>52</v>
      </c>
      <c r="N1256">
        <f>_xlfn.RANK.EQ(Tabla2[[#This Row],[Columna1]],Tabla2[Columna1],1)</f>
        <v>1223</v>
      </c>
      <c r="O1256" s="3">
        <f>MAX(P1255,Tabla2[[#This Row],[Columna1]])</f>
        <v>40589.058497996783</v>
      </c>
      <c r="P1256" s="3">
        <f>O1256+Tabla2[[#This Row],[P - Horas]]</f>
        <v>40589.060308894215</v>
      </c>
    </row>
    <row r="1257" spans="1:16" x14ac:dyDescent="0.25">
      <c r="A1257">
        <v>1000017637</v>
      </c>
      <c r="B1257" s="2">
        <v>40571</v>
      </c>
      <c r="C1257" s="2">
        <f t="shared" si="76"/>
        <v>40571.625</v>
      </c>
      <c r="D1257">
        <v>113</v>
      </c>
      <c r="E1257">
        <v>113</v>
      </c>
      <c r="F1257" t="s">
        <v>5</v>
      </c>
      <c r="G1257" t="s">
        <v>38</v>
      </c>
      <c r="H1257" s="1" cm="1">
        <f t="array" ref="H1257">_xlfn.IFS(F1257="Figurado",E1257/2600,F1257="Mallas",E1257/800,F1257="Materia Prima",E1257*0)/24</f>
        <v>1.8108974358974359E-3</v>
      </c>
      <c r="I1257" s="2">
        <f t="shared" si="77"/>
        <v>40572.625</v>
      </c>
      <c r="J1257" s="3">
        <f t="shared" si="78"/>
        <v>40571.626810897433</v>
      </c>
      <c r="K1257" t="b">
        <f t="shared" si="79"/>
        <v>1</v>
      </c>
      <c r="L1257" cm="1">
        <f t="array" ref="L1257">SUMPRODUCT((Tabla2[[#This Row],[P - Horas]]&lt;Tabla2[P - Horas])*1,(Tabla2[[#This Row],[Columna1]]=Tabla2[Columna1])*1)+1</f>
        <v>52</v>
      </c>
      <c r="N1257">
        <f>_xlfn.RANK.EQ(Tabla2[[#This Row],[Columna1]],Tabla2[Columna1],1)</f>
        <v>1223</v>
      </c>
      <c r="O1257" s="3">
        <f>MAX(P1256,Tabla2[[#This Row],[Columna1]])</f>
        <v>40589.060308894215</v>
      </c>
      <c r="P1257" s="3">
        <f>O1257+Tabla2[[#This Row],[P - Horas]]</f>
        <v>40589.062119791648</v>
      </c>
    </row>
    <row r="1258" spans="1:16" x14ac:dyDescent="0.25">
      <c r="A1258">
        <v>1000017663</v>
      </c>
      <c r="B1258" s="2">
        <v>40571</v>
      </c>
      <c r="C1258" s="2">
        <f t="shared" si="76"/>
        <v>40571.625</v>
      </c>
      <c r="D1258">
        <v>115.2</v>
      </c>
      <c r="E1258">
        <v>115.2</v>
      </c>
      <c r="F1258" t="s">
        <v>5</v>
      </c>
      <c r="G1258" t="s">
        <v>7</v>
      </c>
      <c r="H1258" s="1" cm="1">
        <f t="array" ref="H1258">_xlfn.IFS(F1258="Figurado",E1258/2600,F1258="Mallas",E1258/800,F1258="Materia Prima",E1258*0)/24</f>
        <v>1.8461538461538463E-3</v>
      </c>
      <c r="I1258" s="2">
        <f t="shared" si="77"/>
        <v>40572.625</v>
      </c>
      <c r="J1258" s="3">
        <f t="shared" si="78"/>
        <v>40571.626846153849</v>
      </c>
      <c r="K1258" t="b">
        <f t="shared" si="79"/>
        <v>1</v>
      </c>
      <c r="L1258" cm="1">
        <f t="array" ref="L1258">SUMPRODUCT((Tabla2[[#This Row],[P - Horas]]&lt;Tabla2[P - Horas])*1,(Tabla2[[#This Row],[Columna1]]=Tabla2[Columna1])*1)+1</f>
        <v>51</v>
      </c>
      <c r="N1258">
        <f>_xlfn.RANK.EQ(Tabla2[[#This Row],[Columna1]],Tabla2[Columna1],1)</f>
        <v>1223</v>
      </c>
      <c r="O1258" s="3">
        <f>MAX(P1257,Tabla2[[#This Row],[Columna1]])</f>
        <v>40589.062119791648</v>
      </c>
      <c r="P1258" s="3">
        <f>O1258+Tabla2[[#This Row],[P - Horas]]</f>
        <v>40589.063965945497</v>
      </c>
    </row>
    <row r="1259" spans="1:16" x14ac:dyDescent="0.25">
      <c r="A1259">
        <v>1000017664</v>
      </c>
      <c r="B1259" s="2">
        <v>40571</v>
      </c>
      <c r="C1259" s="2">
        <f t="shared" si="76"/>
        <v>40571.625</v>
      </c>
      <c r="D1259">
        <v>118.6</v>
      </c>
      <c r="E1259">
        <v>118.6</v>
      </c>
      <c r="F1259" t="s">
        <v>5</v>
      </c>
      <c r="G1259" t="s">
        <v>6</v>
      </c>
      <c r="H1259" s="1" cm="1">
        <f t="array" ref="H1259">_xlfn.IFS(F1259="Figurado",E1259/2600,F1259="Mallas",E1259/800,F1259="Materia Prima",E1259*0)/24</f>
        <v>1.9006410256410255E-3</v>
      </c>
      <c r="I1259" s="2">
        <f t="shared" si="77"/>
        <v>40572.625</v>
      </c>
      <c r="J1259" s="3">
        <f t="shared" si="78"/>
        <v>40571.626900641022</v>
      </c>
      <c r="K1259" t="b">
        <f t="shared" si="79"/>
        <v>1</v>
      </c>
      <c r="L1259" cm="1">
        <f t="array" ref="L1259">SUMPRODUCT((Tabla2[[#This Row],[P - Horas]]&lt;Tabla2[P - Horas])*1,(Tabla2[[#This Row],[Columna1]]=Tabla2[Columna1])*1)+1</f>
        <v>50</v>
      </c>
      <c r="N1259">
        <f>_xlfn.RANK.EQ(Tabla2[[#This Row],[Columna1]],Tabla2[Columna1],1)</f>
        <v>1223</v>
      </c>
      <c r="O1259" s="3">
        <f>MAX(P1258,Tabla2[[#This Row],[Columna1]])</f>
        <v>40589.063965945497</v>
      </c>
      <c r="P1259" s="3">
        <f>O1259+Tabla2[[#This Row],[P - Horas]]</f>
        <v>40589.065866586519</v>
      </c>
    </row>
    <row r="1260" spans="1:16" x14ac:dyDescent="0.25">
      <c r="A1260">
        <v>1000017634</v>
      </c>
      <c r="B1260" s="2">
        <v>40571</v>
      </c>
      <c r="C1260" s="2">
        <f t="shared" si="76"/>
        <v>40571.625</v>
      </c>
      <c r="D1260">
        <v>129.1</v>
      </c>
      <c r="E1260">
        <v>129.1</v>
      </c>
      <c r="F1260" t="s">
        <v>5</v>
      </c>
      <c r="G1260" t="s">
        <v>34</v>
      </c>
      <c r="H1260" s="1" cm="1">
        <f t="array" ref="H1260">_xlfn.IFS(F1260="Figurado",E1260/2600,F1260="Mallas",E1260/800,F1260="Materia Prima",E1260*0)/24</f>
        <v>2.0689102564102565E-3</v>
      </c>
      <c r="I1260" s="2">
        <f t="shared" si="77"/>
        <v>40572.625</v>
      </c>
      <c r="J1260" s="3">
        <f t="shared" si="78"/>
        <v>40571.627068910253</v>
      </c>
      <c r="K1260" t="b">
        <f t="shared" si="79"/>
        <v>1</v>
      </c>
      <c r="L1260" cm="1">
        <f t="array" ref="L1260">SUMPRODUCT((Tabla2[[#This Row],[P - Horas]]&lt;Tabla2[P - Horas])*1,(Tabla2[[#This Row],[Columna1]]=Tabla2[Columna1])*1)+1</f>
        <v>49</v>
      </c>
      <c r="N1260">
        <f>_xlfn.RANK.EQ(Tabla2[[#This Row],[Columna1]],Tabla2[Columna1],1)</f>
        <v>1223</v>
      </c>
      <c r="O1260" s="3">
        <f>MAX(P1259,Tabla2[[#This Row],[Columna1]])</f>
        <v>40589.065866586519</v>
      </c>
      <c r="P1260" s="3">
        <f>O1260+Tabla2[[#This Row],[P - Horas]]</f>
        <v>40589.067935496772</v>
      </c>
    </row>
    <row r="1261" spans="1:16" x14ac:dyDescent="0.25">
      <c r="A1261">
        <v>1000017634</v>
      </c>
      <c r="B1261" s="2">
        <v>40571</v>
      </c>
      <c r="C1261" s="2">
        <f t="shared" si="76"/>
        <v>40571.625</v>
      </c>
      <c r="D1261">
        <v>142.9</v>
      </c>
      <c r="E1261">
        <v>142.9</v>
      </c>
      <c r="F1261" t="s">
        <v>5</v>
      </c>
      <c r="G1261" t="s">
        <v>40</v>
      </c>
      <c r="H1261" s="1" cm="1">
        <f t="array" ref="H1261">_xlfn.IFS(F1261="Figurado",E1261/2600,F1261="Mallas",E1261/800,F1261="Materia Prima",E1261*0)/24</f>
        <v>2.2900641025641027E-3</v>
      </c>
      <c r="I1261" s="2">
        <f t="shared" si="77"/>
        <v>40572.625</v>
      </c>
      <c r="J1261" s="3">
        <f t="shared" si="78"/>
        <v>40571.627290064105</v>
      </c>
      <c r="K1261" t="b">
        <f t="shared" si="79"/>
        <v>1</v>
      </c>
      <c r="L1261" cm="1">
        <f t="array" ref="L1261">SUMPRODUCT((Tabla2[[#This Row],[P - Horas]]&lt;Tabla2[P - Horas])*1,(Tabla2[[#This Row],[Columna1]]=Tabla2[Columna1])*1)+1</f>
        <v>48</v>
      </c>
      <c r="N1261">
        <f>_xlfn.RANK.EQ(Tabla2[[#This Row],[Columna1]],Tabla2[Columna1],1)</f>
        <v>1223</v>
      </c>
      <c r="O1261" s="3">
        <f>MAX(P1260,Tabla2[[#This Row],[Columna1]])</f>
        <v>40589.067935496772</v>
      </c>
      <c r="P1261" s="3">
        <f>O1261+Tabla2[[#This Row],[P - Horas]]</f>
        <v>40589.070225560878</v>
      </c>
    </row>
    <row r="1262" spans="1:16" x14ac:dyDescent="0.25">
      <c r="A1262">
        <v>1000017663</v>
      </c>
      <c r="B1262" s="2">
        <v>40571</v>
      </c>
      <c r="C1262" s="2">
        <f t="shared" si="76"/>
        <v>40571.625</v>
      </c>
      <c r="D1262">
        <v>160.5</v>
      </c>
      <c r="E1262">
        <v>160.5</v>
      </c>
      <c r="F1262" t="s">
        <v>5</v>
      </c>
      <c r="G1262" t="s">
        <v>6</v>
      </c>
      <c r="H1262" s="1" cm="1">
        <f t="array" ref="H1262">_xlfn.IFS(F1262="Figurado",E1262/2600,F1262="Mallas",E1262/800,F1262="Materia Prima",E1262*0)/24</f>
        <v>2.5721153846153845E-3</v>
      </c>
      <c r="I1262" s="2">
        <f t="shared" si="77"/>
        <v>40572.625</v>
      </c>
      <c r="J1262" s="3">
        <f t="shared" si="78"/>
        <v>40571.627572115387</v>
      </c>
      <c r="K1262" t="b">
        <f t="shared" si="79"/>
        <v>1</v>
      </c>
      <c r="L1262" cm="1">
        <f t="array" ref="L1262">SUMPRODUCT((Tabla2[[#This Row],[P - Horas]]&lt;Tabla2[P - Horas])*1,(Tabla2[[#This Row],[Columna1]]=Tabla2[Columna1])*1)+1</f>
        <v>47</v>
      </c>
      <c r="N1262">
        <f>_xlfn.RANK.EQ(Tabla2[[#This Row],[Columna1]],Tabla2[Columna1],1)</f>
        <v>1223</v>
      </c>
      <c r="O1262" s="3">
        <f>MAX(P1261,Tabla2[[#This Row],[Columna1]])</f>
        <v>40589.070225560878</v>
      </c>
      <c r="P1262" s="3">
        <f>O1262+Tabla2[[#This Row],[P - Horas]]</f>
        <v>40589.072797676265</v>
      </c>
    </row>
    <row r="1263" spans="1:16" x14ac:dyDescent="0.25">
      <c r="A1263">
        <v>1000017634</v>
      </c>
      <c r="B1263" s="2">
        <v>40571</v>
      </c>
      <c r="C1263" s="2">
        <f t="shared" si="76"/>
        <v>40571.625</v>
      </c>
      <c r="D1263">
        <v>173.3</v>
      </c>
      <c r="E1263">
        <v>173.3</v>
      </c>
      <c r="F1263" t="s">
        <v>5</v>
      </c>
      <c r="G1263" t="s">
        <v>38</v>
      </c>
      <c r="H1263" s="1" cm="1">
        <f t="array" ref="H1263">_xlfn.IFS(F1263="Figurado",E1263/2600,F1263="Mallas",E1263/800,F1263="Materia Prima",E1263*0)/24</f>
        <v>2.7772435897435899E-3</v>
      </c>
      <c r="I1263" s="2">
        <f t="shared" si="77"/>
        <v>40572.625</v>
      </c>
      <c r="J1263" s="3">
        <f t="shared" si="78"/>
        <v>40571.627777243593</v>
      </c>
      <c r="K1263" t="b">
        <f t="shared" si="79"/>
        <v>1</v>
      </c>
      <c r="L1263" cm="1">
        <f t="array" ref="L1263">SUMPRODUCT((Tabla2[[#This Row],[P - Horas]]&lt;Tabla2[P - Horas])*1,(Tabla2[[#This Row],[Columna1]]=Tabla2[Columna1])*1)+1</f>
        <v>46</v>
      </c>
      <c r="N1263">
        <f>_xlfn.RANK.EQ(Tabla2[[#This Row],[Columna1]],Tabla2[Columna1],1)</f>
        <v>1223</v>
      </c>
      <c r="O1263" s="3">
        <f>MAX(P1262,Tabla2[[#This Row],[Columna1]])</f>
        <v>40589.072797676265</v>
      </c>
      <c r="P1263" s="3">
        <f>O1263+Tabla2[[#This Row],[P - Horas]]</f>
        <v>40589.075574919858</v>
      </c>
    </row>
    <row r="1264" spans="1:16" x14ac:dyDescent="0.25">
      <c r="A1264">
        <v>1000017657</v>
      </c>
      <c r="B1264" s="2">
        <v>40571</v>
      </c>
      <c r="C1264" s="2">
        <f t="shared" si="76"/>
        <v>40571.625</v>
      </c>
      <c r="D1264">
        <v>178.4</v>
      </c>
      <c r="E1264">
        <v>178.4</v>
      </c>
      <c r="F1264" t="s">
        <v>5</v>
      </c>
      <c r="G1264" t="s">
        <v>8</v>
      </c>
      <c r="H1264" s="1" cm="1">
        <f t="array" ref="H1264">_xlfn.IFS(F1264="Figurado",E1264/2600,F1264="Mallas",E1264/800,F1264="Materia Prima",E1264*0)/24</f>
        <v>2.8589743589743592E-3</v>
      </c>
      <c r="I1264" s="2">
        <f t="shared" si="77"/>
        <v>40572.625</v>
      </c>
      <c r="J1264" s="3">
        <f t="shared" si="78"/>
        <v>40571.62785897436</v>
      </c>
      <c r="K1264" t="b">
        <f t="shared" si="79"/>
        <v>1</v>
      </c>
      <c r="L1264" cm="1">
        <f t="array" ref="L1264">SUMPRODUCT((Tabla2[[#This Row],[P - Horas]]&lt;Tabla2[P - Horas])*1,(Tabla2[[#This Row],[Columna1]]=Tabla2[Columna1])*1)+1</f>
        <v>45</v>
      </c>
      <c r="N1264">
        <f>_xlfn.RANK.EQ(Tabla2[[#This Row],[Columna1]],Tabla2[Columna1],1)</f>
        <v>1223</v>
      </c>
      <c r="O1264" s="3">
        <f>MAX(P1263,Tabla2[[#This Row],[Columna1]])</f>
        <v>40589.075574919858</v>
      </c>
      <c r="P1264" s="3">
        <f>O1264+Tabla2[[#This Row],[P - Horas]]</f>
        <v>40589.078433894218</v>
      </c>
    </row>
    <row r="1265" spans="1:16" x14ac:dyDescent="0.25">
      <c r="A1265">
        <v>1000017661</v>
      </c>
      <c r="B1265" s="2">
        <v>40571</v>
      </c>
      <c r="C1265" s="2">
        <f t="shared" si="76"/>
        <v>40571.625</v>
      </c>
      <c r="D1265">
        <v>194.5</v>
      </c>
      <c r="E1265">
        <v>194.5</v>
      </c>
      <c r="F1265" t="s">
        <v>5</v>
      </c>
      <c r="G1265" t="s">
        <v>6</v>
      </c>
      <c r="H1265" s="1" cm="1">
        <f t="array" ref="H1265">_xlfn.IFS(F1265="Figurado",E1265/2600,F1265="Mallas",E1265/800,F1265="Materia Prima",E1265*0)/24</f>
        <v>3.1169871794871798E-3</v>
      </c>
      <c r="I1265" s="2">
        <f t="shared" si="77"/>
        <v>40572.625</v>
      </c>
      <c r="J1265" s="3">
        <f t="shared" si="78"/>
        <v>40571.62811698718</v>
      </c>
      <c r="K1265" t="b">
        <f t="shared" si="79"/>
        <v>1</v>
      </c>
      <c r="L1265" cm="1">
        <f t="array" ref="L1265">SUMPRODUCT((Tabla2[[#This Row],[P - Horas]]&lt;Tabla2[P - Horas])*1,(Tabla2[[#This Row],[Columna1]]=Tabla2[Columna1])*1)+1</f>
        <v>44</v>
      </c>
      <c r="N1265">
        <f>_xlfn.RANK.EQ(Tabla2[[#This Row],[Columna1]],Tabla2[Columna1],1)</f>
        <v>1223</v>
      </c>
      <c r="O1265" s="3">
        <f>MAX(P1264,Tabla2[[#This Row],[Columna1]])</f>
        <v>40589.078433894218</v>
      </c>
      <c r="P1265" s="3">
        <f>O1265+Tabla2[[#This Row],[P - Horas]]</f>
        <v>40589.081550881398</v>
      </c>
    </row>
    <row r="1266" spans="1:16" x14ac:dyDescent="0.25">
      <c r="A1266">
        <v>1000017636</v>
      </c>
      <c r="B1266" s="2">
        <v>40571</v>
      </c>
      <c r="C1266" s="2">
        <f t="shared" si="76"/>
        <v>40571.625</v>
      </c>
      <c r="D1266">
        <v>255.9</v>
      </c>
      <c r="E1266">
        <v>255.9</v>
      </c>
      <c r="F1266" t="s">
        <v>5</v>
      </c>
      <c r="G1266" t="s">
        <v>36</v>
      </c>
      <c r="H1266" s="1" cm="1">
        <f t="array" ref="H1266">_xlfn.IFS(F1266="Figurado",E1266/2600,F1266="Mallas",E1266/800,F1266="Materia Prima",E1266*0)/24</f>
        <v>4.1009615384615386E-3</v>
      </c>
      <c r="I1266" s="2">
        <f t="shared" si="77"/>
        <v>40572.625</v>
      </c>
      <c r="J1266" s="3">
        <f t="shared" si="78"/>
        <v>40571.629100961538</v>
      </c>
      <c r="K1266" t="b">
        <f t="shared" si="79"/>
        <v>1</v>
      </c>
      <c r="L1266" cm="1">
        <f t="array" ref="L1266">SUMPRODUCT((Tabla2[[#This Row],[P - Horas]]&lt;Tabla2[P - Horas])*1,(Tabla2[[#This Row],[Columna1]]=Tabla2[Columna1])*1)+1</f>
        <v>42</v>
      </c>
      <c r="N1266">
        <f>_xlfn.RANK.EQ(Tabla2[[#This Row],[Columna1]],Tabla2[Columna1],1)</f>
        <v>1223</v>
      </c>
      <c r="O1266" s="3">
        <f>MAX(P1265,Tabla2[[#This Row],[Columna1]])</f>
        <v>40589.081550881398</v>
      </c>
      <c r="P1266" s="3">
        <f>O1266+Tabla2[[#This Row],[P - Horas]]</f>
        <v>40589.085651842935</v>
      </c>
    </row>
    <row r="1267" spans="1:16" x14ac:dyDescent="0.25">
      <c r="A1267">
        <v>1000017637</v>
      </c>
      <c r="B1267" s="2">
        <v>40571</v>
      </c>
      <c r="C1267" s="2">
        <f t="shared" si="76"/>
        <v>40571.625</v>
      </c>
      <c r="D1267">
        <v>255.9</v>
      </c>
      <c r="E1267">
        <v>255.9</v>
      </c>
      <c r="F1267" t="s">
        <v>5</v>
      </c>
      <c r="G1267" t="s">
        <v>36</v>
      </c>
      <c r="H1267" s="1" cm="1">
        <f t="array" ref="H1267">_xlfn.IFS(F1267="Figurado",E1267/2600,F1267="Mallas",E1267/800,F1267="Materia Prima",E1267*0)/24</f>
        <v>4.1009615384615386E-3</v>
      </c>
      <c r="I1267" s="2">
        <f t="shared" si="77"/>
        <v>40572.625</v>
      </c>
      <c r="J1267" s="3">
        <f t="shared" si="78"/>
        <v>40571.629100961538</v>
      </c>
      <c r="K1267" t="b">
        <f t="shared" si="79"/>
        <v>1</v>
      </c>
      <c r="L1267" cm="1">
        <f t="array" ref="L1267">SUMPRODUCT((Tabla2[[#This Row],[P - Horas]]&lt;Tabla2[P - Horas])*1,(Tabla2[[#This Row],[Columna1]]=Tabla2[Columna1])*1)+1</f>
        <v>42</v>
      </c>
      <c r="N1267">
        <f>_xlfn.RANK.EQ(Tabla2[[#This Row],[Columna1]],Tabla2[Columna1],1)</f>
        <v>1223</v>
      </c>
      <c r="O1267" s="3">
        <f>MAX(P1266,Tabla2[[#This Row],[Columna1]])</f>
        <v>40589.085651842935</v>
      </c>
      <c r="P1267" s="3">
        <f>O1267+Tabla2[[#This Row],[P - Horas]]</f>
        <v>40589.089752804473</v>
      </c>
    </row>
    <row r="1268" spans="1:16" x14ac:dyDescent="0.25">
      <c r="A1268">
        <v>1000017651</v>
      </c>
      <c r="B1268" s="2">
        <v>40571</v>
      </c>
      <c r="C1268" s="2">
        <f t="shared" si="76"/>
        <v>40571.625</v>
      </c>
      <c r="D1268">
        <v>305.10000000000002</v>
      </c>
      <c r="E1268">
        <v>305.10000000000002</v>
      </c>
      <c r="F1268" t="s">
        <v>5</v>
      </c>
      <c r="G1268" t="s">
        <v>26</v>
      </c>
      <c r="H1268" s="1" cm="1">
        <f t="array" ref="H1268">_xlfn.IFS(F1268="Figurado",E1268/2600,F1268="Mallas",E1268/800,F1268="Materia Prima",E1268*0)/24</f>
        <v>4.8894230769230768E-3</v>
      </c>
      <c r="I1268" s="2">
        <f t="shared" si="77"/>
        <v>40572.625</v>
      </c>
      <c r="J1268" s="3">
        <f t="shared" si="78"/>
        <v>40571.629889423079</v>
      </c>
      <c r="K1268" t="b">
        <f t="shared" si="79"/>
        <v>1</v>
      </c>
      <c r="L1268" cm="1">
        <f t="array" ref="L1268">SUMPRODUCT((Tabla2[[#This Row],[P - Horas]]&lt;Tabla2[P - Horas])*1,(Tabla2[[#This Row],[Columna1]]=Tabla2[Columna1])*1)+1</f>
        <v>41</v>
      </c>
      <c r="N1268">
        <f>_xlfn.RANK.EQ(Tabla2[[#This Row],[Columna1]],Tabla2[Columna1],1)</f>
        <v>1223</v>
      </c>
      <c r="O1268" s="3">
        <f>MAX(P1267,Tabla2[[#This Row],[Columna1]])</f>
        <v>40589.089752804473</v>
      </c>
      <c r="P1268" s="3">
        <f>O1268+Tabla2[[#This Row],[P - Horas]]</f>
        <v>40589.094642227552</v>
      </c>
    </row>
    <row r="1269" spans="1:16" x14ac:dyDescent="0.25">
      <c r="A1269">
        <v>1000017654</v>
      </c>
      <c r="B1269" s="2">
        <v>40571</v>
      </c>
      <c r="C1269" s="2">
        <f t="shared" si="76"/>
        <v>40571.625</v>
      </c>
      <c r="D1269">
        <v>316.8</v>
      </c>
      <c r="E1269">
        <v>316.8</v>
      </c>
      <c r="F1269" t="s">
        <v>5</v>
      </c>
      <c r="G1269" t="s">
        <v>26</v>
      </c>
      <c r="H1269" s="1" cm="1">
        <f t="array" ref="H1269">_xlfn.IFS(F1269="Figurado",E1269/2600,F1269="Mallas",E1269/800,F1269="Materia Prima",E1269*0)/24</f>
        <v>5.076923076923077E-3</v>
      </c>
      <c r="I1269" s="2">
        <f t="shared" si="77"/>
        <v>40572.625</v>
      </c>
      <c r="J1269" s="3">
        <f t="shared" si="78"/>
        <v>40571.63007692308</v>
      </c>
      <c r="K1269" t="b">
        <f t="shared" si="79"/>
        <v>1</v>
      </c>
      <c r="L1269" cm="1">
        <f t="array" ref="L1269">SUMPRODUCT((Tabla2[[#This Row],[P - Horas]]&lt;Tabla2[P - Horas])*1,(Tabla2[[#This Row],[Columna1]]=Tabla2[Columna1])*1)+1</f>
        <v>40</v>
      </c>
      <c r="N1269">
        <f>_xlfn.RANK.EQ(Tabla2[[#This Row],[Columna1]],Tabla2[Columna1],1)</f>
        <v>1223</v>
      </c>
      <c r="O1269" s="3">
        <f>MAX(P1268,Tabla2[[#This Row],[Columna1]])</f>
        <v>40589.094642227552</v>
      </c>
      <c r="P1269" s="3">
        <f>O1269+Tabla2[[#This Row],[P - Horas]]</f>
        <v>40589.099719150632</v>
      </c>
    </row>
    <row r="1270" spans="1:16" x14ac:dyDescent="0.25">
      <c r="A1270">
        <v>1000017664</v>
      </c>
      <c r="B1270" s="2">
        <v>40571</v>
      </c>
      <c r="C1270" s="2">
        <f t="shared" si="76"/>
        <v>40571.625</v>
      </c>
      <c r="D1270">
        <v>341</v>
      </c>
      <c r="E1270">
        <v>341</v>
      </c>
      <c r="F1270" t="s">
        <v>5</v>
      </c>
      <c r="G1270" t="s">
        <v>13</v>
      </c>
      <c r="H1270" s="1" cm="1">
        <f t="array" ref="H1270">_xlfn.IFS(F1270="Figurado",E1270/2600,F1270="Mallas",E1270/800,F1270="Materia Prima",E1270*0)/24</f>
        <v>5.4647435897435892E-3</v>
      </c>
      <c r="I1270" s="2">
        <f t="shared" si="77"/>
        <v>40572.625</v>
      </c>
      <c r="J1270" s="3">
        <f t="shared" si="78"/>
        <v>40571.63046474359</v>
      </c>
      <c r="K1270" t="b">
        <f t="shared" si="79"/>
        <v>1</v>
      </c>
      <c r="L1270" cm="1">
        <f t="array" ref="L1270">SUMPRODUCT((Tabla2[[#This Row],[P - Horas]]&lt;Tabla2[P - Horas])*1,(Tabla2[[#This Row],[Columna1]]=Tabla2[Columna1])*1)+1</f>
        <v>39</v>
      </c>
      <c r="N1270">
        <f>_xlfn.RANK.EQ(Tabla2[[#This Row],[Columna1]],Tabla2[Columna1],1)</f>
        <v>1223</v>
      </c>
      <c r="O1270" s="3">
        <f>MAX(P1269,Tabla2[[#This Row],[Columna1]])</f>
        <v>40589.099719150632</v>
      </c>
      <c r="P1270" s="3">
        <f>O1270+Tabla2[[#This Row],[P - Horas]]</f>
        <v>40589.105183894222</v>
      </c>
    </row>
    <row r="1271" spans="1:16" x14ac:dyDescent="0.25">
      <c r="A1271">
        <v>1000017660</v>
      </c>
      <c r="B1271" s="2">
        <v>40571</v>
      </c>
      <c r="C1271" s="2">
        <f t="shared" si="76"/>
        <v>40571.625</v>
      </c>
      <c r="D1271">
        <v>342</v>
      </c>
      <c r="E1271">
        <v>342</v>
      </c>
      <c r="F1271" t="s">
        <v>5</v>
      </c>
      <c r="G1271" t="s">
        <v>9</v>
      </c>
      <c r="H1271" s="1" cm="1">
        <f t="array" ref="H1271">_xlfn.IFS(F1271="Figurado",E1271/2600,F1271="Mallas",E1271/800,F1271="Materia Prima",E1271*0)/24</f>
        <v>5.4807692307692309E-3</v>
      </c>
      <c r="I1271" s="2">
        <f t="shared" si="77"/>
        <v>40572.625</v>
      </c>
      <c r="J1271" s="3">
        <f t="shared" si="78"/>
        <v>40571.630480769229</v>
      </c>
      <c r="K1271" t="b">
        <f t="shared" si="79"/>
        <v>1</v>
      </c>
      <c r="L1271" cm="1">
        <f t="array" ref="L1271">SUMPRODUCT((Tabla2[[#This Row],[P - Horas]]&lt;Tabla2[P - Horas])*1,(Tabla2[[#This Row],[Columna1]]=Tabla2[Columna1])*1)+1</f>
        <v>38</v>
      </c>
      <c r="N1271">
        <f>_xlfn.RANK.EQ(Tabla2[[#This Row],[Columna1]],Tabla2[Columna1],1)</f>
        <v>1223</v>
      </c>
      <c r="O1271" s="3">
        <f>MAX(P1270,Tabla2[[#This Row],[Columna1]])</f>
        <v>40589.105183894222</v>
      </c>
      <c r="P1271" s="3">
        <f>O1271+Tabla2[[#This Row],[P - Horas]]</f>
        <v>40589.110664663451</v>
      </c>
    </row>
    <row r="1272" spans="1:16" x14ac:dyDescent="0.25">
      <c r="A1272">
        <v>1000017661</v>
      </c>
      <c r="B1272" s="2">
        <v>40571</v>
      </c>
      <c r="C1272" s="2">
        <f t="shared" si="76"/>
        <v>40571.625</v>
      </c>
      <c r="D1272">
        <v>352.5</v>
      </c>
      <c r="E1272">
        <v>352.5</v>
      </c>
      <c r="F1272" t="s">
        <v>5</v>
      </c>
      <c r="G1272" t="s">
        <v>8</v>
      </c>
      <c r="H1272" s="1" cm="1">
        <f t="array" ref="H1272">_xlfn.IFS(F1272="Figurado",E1272/2600,F1272="Mallas",E1272/800,F1272="Materia Prima",E1272*0)/24</f>
        <v>5.6490384615384614E-3</v>
      </c>
      <c r="I1272" s="2">
        <f t="shared" si="77"/>
        <v>40572.625</v>
      </c>
      <c r="J1272" s="3">
        <f t="shared" si="78"/>
        <v>40571.63064903846</v>
      </c>
      <c r="K1272" t="b">
        <f t="shared" si="79"/>
        <v>1</v>
      </c>
      <c r="L1272" cm="1">
        <f t="array" ref="L1272">SUMPRODUCT((Tabla2[[#This Row],[P - Horas]]&lt;Tabla2[P - Horas])*1,(Tabla2[[#This Row],[Columna1]]=Tabla2[Columna1])*1)+1</f>
        <v>37</v>
      </c>
      <c r="N1272">
        <f>_xlfn.RANK.EQ(Tabla2[[#This Row],[Columna1]],Tabla2[Columna1],1)</f>
        <v>1223</v>
      </c>
      <c r="O1272" s="3">
        <f>MAX(P1271,Tabla2[[#This Row],[Columna1]])</f>
        <v>40589.110664663451</v>
      </c>
      <c r="P1272" s="3">
        <f>O1272+Tabla2[[#This Row],[P - Horas]]</f>
        <v>40589.11631370191</v>
      </c>
    </row>
    <row r="1273" spans="1:16" x14ac:dyDescent="0.25">
      <c r="A1273">
        <v>1000017661</v>
      </c>
      <c r="B1273" s="2">
        <v>40571</v>
      </c>
      <c r="C1273" s="2">
        <f t="shared" si="76"/>
        <v>40571.625</v>
      </c>
      <c r="D1273">
        <v>366.3</v>
      </c>
      <c r="E1273">
        <v>366.3</v>
      </c>
      <c r="F1273" t="s">
        <v>5</v>
      </c>
      <c r="G1273" t="s">
        <v>7</v>
      </c>
      <c r="H1273" s="1" cm="1">
        <f t="array" ref="H1273">_xlfn.IFS(F1273="Figurado",E1273/2600,F1273="Mallas",E1273/800,F1273="Materia Prima",E1273*0)/24</f>
        <v>5.870192307692308E-3</v>
      </c>
      <c r="I1273" s="2">
        <f t="shared" si="77"/>
        <v>40572.625</v>
      </c>
      <c r="J1273" s="3">
        <f t="shared" si="78"/>
        <v>40571.630870192304</v>
      </c>
      <c r="K1273" t="b">
        <f t="shared" si="79"/>
        <v>1</v>
      </c>
      <c r="L1273" cm="1">
        <f t="array" ref="L1273">SUMPRODUCT((Tabla2[[#This Row],[P - Horas]]&lt;Tabla2[P - Horas])*1,(Tabla2[[#This Row],[Columna1]]=Tabla2[Columna1])*1)+1</f>
        <v>36</v>
      </c>
      <c r="N1273">
        <f>_xlfn.RANK.EQ(Tabla2[[#This Row],[Columna1]],Tabla2[Columna1],1)</f>
        <v>1223</v>
      </c>
      <c r="O1273" s="3">
        <f>MAX(P1272,Tabla2[[#This Row],[Columna1]])</f>
        <v>40589.11631370191</v>
      </c>
      <c r="P1273" s="3">
        <f>O1273+Tabla2[[#This Row],[P - Horas]]</f>
        <v>40589.122183894215</v>
      </c>
    </row>
    <row r="1274" spans="1:16" x14ac:dyDescent="0.25">
      <c r="A1274">
        <v>1000017644</v>
      </c>
      <c r="B1274" s="2">
        <v>40571</v>
      </c>
      <c r="C1274" s="2">
        <f t="shared" si="76"/>
        <v>40571.625</v>
      </c>
      <c r="D1274">
        <v>390.5</v>
      </c>
      <c r="E1274">
        <v>390.5</v>
      </c>
      <c r="F1274" t="s">
        <v>5</v>
      </c>
      <c r="G1274" t="s">
        <v>26</v>
      </c>
      <c r="H1274" s="1" cm="1">
        <f t="array" ref="H1274">_xlfn.IFS(F1274="Figurado",E1274/2600,F1274="Mallas",E1274/800,F1274="Materia Prima",E1274*0)/24</f>
        <v>6.2580128205128203E-3</v>
      </c>
      <c r="I1274" s="2">
        <f t="shared" si="77"/>
        <v>40572.625</v>
      </c>
      <c r="J1274" s="3">
        <f t="shared" si="78"/>
        <v>40571.631258012821</v>
      </c>
      <c r="K1274" t="b">
        <f t="shared" si="79"/>
        <v>1</v>
      </c>
      <c r="L1274" cm="1">
        <f t="array" ref="L1274">SUMPRODUCT((Tabla2[[#This Row],[P - Horas]]&lt;Tabla2[P - Horas])*1,(Tabla2[[#This Row],[Columna1]]=Tabla2[Columna1])*1)+1</f>
        <v>35</v>
      </c>
      <c r="N1274">
        <f>_xlfn.RANK.EQ(Tabla2[[#This Row],[Columna1]],Tabla2[Columna1],1)</f>
        <v>1223</v>
      </c>
      <c r="O1274" s="3">
        <f>MAX(P1273,Tabla2[[#This Row],[Columna1]])</f>
        <v>40589.122183894215</v>
      </c>
      <c r="P1274" s="3">
        <f>O1274+Tabla2[[#This Row],[P - Horas]]</f>
        <v>40589.128441907036</v>
      </c>
    </row>
    <row r="1275" spans="1:16" x14ac:dyDescent="0.25">
      <c r="A1275">
        <v>1000017643</v>
      </c>
      <c r="B1275" s="2">
        <v>40571</v>
      </c>
      <c r="C1275" s="2">
        <f t="shared" si="76"/>
        <v>40571.625</v>
      </c>
      <c r="D1275">
        <v>401.6</v>
      </c>
      <c r="E1275">
        <v>401.6</v>
      </c>
      <c r="F1275" t="s">
        <v>5</v>
      </c>
      <c r="G1275" t="s">
        <v>26</v>
      </c>
      <c r="H1275" s="1" cm="1">
        <f t="array" ref="H1275">_xlfn.IFS(F1275="Figurado",E1275/2600,F1275="Mallas",E1275/800,F1275="Materia Prima",E1275*0)/24</f>
        <v>6.4358974358974365E-3</v>
      </c>
      <c r="I1275" s="2">
        <f t="shared" si="77"/>
        <v>40572.625</v>
      </c>
      <c r="J1275" s="3">
        <f t="shared" si="78"/>
        <v>40571.631435897434</v>
      </c>
      <c r="K1275" t="b">
        <f t="shared" si="79"/>
        <v>1</v>
      </c>
      <c r="L1275" cm="1">
        <f t="array" ref="L1275">SUMPRODUCT((Tabla2[[#This Row],[P - Horas]]&lt;Tabla2[P - Horas])*1,(Tabla2[[#This Row],[Columna1]]=Tabla2[Columna1])*1)+1</f>
        <v>34</v>
      </c>
      <c r="N1275">
        <f>_xlfn.RANK.EQ(Tabla2[[#This Row],[Columna1]],Tabla2[Columna1],1)</f>
        <v>1223</v>
      </c>
      <c r="O1275" s="3">
        <f>MAX(P1274,Tabla2[[#This Row],[Columna1]])</f>
        <v>40589.128441907036</v>
      </c>
      <c r="P1275" s="3">
        <f>O1275+Tabla2[[#This Row],[P - Horas]]</f>
        <v>40589.13487780447</v>
      </c>
    </row>
    <row r="1276" spans="1:16" x14ac:dyDescent="0.25">
      <c r="A1276">
        <v>1000017653</v>
      </c>
      <c r="B1276" s="2">
        <v>40571</v>
      </c>
      <c r="C1276" s="2">
        <f t="shared" si="76"/>
        <v>40571.625</v>
      </c>
      <c r="D1276">
        <v>404.5</v>
      </c>
      <c r="E1276">
        <v>404.5</v>
      </c>
      <c r="F1276" t="s">
        <v>5</v>
      </c>
      <c r="G1276" t="s">
        <v>26</v>
      </c>
      <c r="H1276" s="1" cm="1">
        <f t="array" ref="H1276">_xlfn.IFS(F1276="Figurado",E1276/2600,F1276="Mallas",E1276/800,F1276="Materia Prima",E1276*0)/24</f>
        <v>6.4823717948717949E-3</v>
      </c>
      <c r="I1276" s="2">
        <f t="shared" si="77"/>
        <v>40572.625</v>
      </c>
      <c r="J1276" s="3">
        <f t="shared" si="78"/>
        <v>40571.631482371798</v>
      </c>
      <c r="K1276" t="b">
        <f t="shared" si="79"/>
        <v>1</v>
      </c>
      <c r="L1276" cm="1">
        <f t="array" ref="L1276">SUMPRODUCT((Tabla2[[#This Row],[P - Horas]]&lt;Tabla2[P - Horas])*1,(Tabla2[[#This Row],[Columna1]]=Tabla2[Columna1])*1)+1</f>
        <v>33</v>
      </c>
      <c r="N1276">
        <f>_xlfn.RANK.EQ(Tabla2[[#This Row],[Columna1]],Tabla2[Columna1],1)</f>
        <v>1223</v>
      </c>
      <c r="O1276" s="3">
        <f>MAX(P1275,Tabla2[[#This Row],[Columna1]])</f>
        <v>40589.13487780447</v>
      </c>
      <c r="P1276" s="3">
        <f>O1276+Tabla2[[#This Row],[P - Horas]]</f>
        <v>40589.141360176269</v>
      </c>
    </row>
    <row r="1277" spans="1:16" x14ac:dyDescent="0.25">
      <c r="A1277">
        <v>1000017664</v>
      </c>
      <c r="B1277" s="2">
        <v>40571</v>
      </c>
      <c r="C1277" s="2">
        <f t="shared" si="76"/>
        <v>40571.625</v>
      </c>
      <c r="D1277">
        <v>418</v>
      </c>
      <c r="E1277">
        <v>418</v>
      </c>
      <c r="F1277" t="s">
        <v>5</v>
      </c>
      <c r="G1277" t="s">
        <v>14</v>
      </c>
      <c r="H1277" s="1" cm="1">
        <f t="array" ref="H1277">_xlfn.IFS(F1277="Figurado",E1277/2600,F1277="Mallas",E1277/800,F1277="Materia Prima",E1277*0)/24</f>
        <v>6.6987179487179487E-3</v>
      </c>
      <c r="I1277" s="2">
        <f t="shared" si="77"/>
        <v>40572.625</v>
      </c>
      <c r="J1277" s="3">
        <f t="shared" si="78"/>
        <v>40571.631698717945</v>
      </c>
      <c r="K1277" t="b">
        <f t="shared" si="79"/>
        <v>1</v>
      </c>
      <c r="L1277" cm="1">
        <f t="array" ref="L1277">SUMPRODUCT((Tabla2[[#This Row],[P - Horas]]&lt;Tabla2[P - Horas])*1,(Tabla2[[#This Row],[Columna1]]=Tabla2[Columna1])*1)+1</f>
        <v>32</v>
      </c>
      <c r="N1277">
        <f>_xlfn.RANK.EQ(Tabla2[[#This Row],[Columna1]],Tabla2[Columna1],1)</f>
        <v>1223</v>
      </c>
      <c r="O1277" s="3">
        <f>MAX(P1276,Tabla2[[#This Row],[Columna1]])</f>
        <v>40589.141360176269</v>
      </c>
      <c r="P1277" s="3">
        <f>O1277+Tabla2[[#This Row],[P - Horas]]</f>
        <v>40589.148058894214</v>
      </c>
    </row>
    <row r="1278" spans="1:16" x14ac:dyDescent="0.25">
      <c r="A1278">
        <v>1000017630</v>
      </c>
      <c r="B1278" s="2">
        <v>40571</v>
      </c>
      <c r="C1278" s="2">
        <f t="shared" si="76"/>
        <v>40571.625</v>
      </c>
      <c r="D1278">
        <v>428.2</v>
      </c>
      <c r="E1278">
        <v>428.2</v>
      </c>
      <c r="F1278" t="s">
        <v>5</v>
      </c>
      <c r="G1278" t="s">
        <v>13</v>
      </c>
      <c r="H1278" s="1" cm="1">
        <f t="array" ref="H1278">_xlfn.IFS(F1278="Figurado",E1278/2600,F1278="Mallas",E1278/800,F1278="Materia Prima",E1278*0)/24</f>
        <v>6.8621794871794872E-3</v>
      </c>
      <c r="I1278" s="2">
        <f t="shared" si="77"/>
        <v>40572.625</v>
      </c>
      <c r="J1278" s="3">
        <f t="shared" si="78"/>
        <v>40571.631862179485</v>
      </c>
      <c r="K1278" t="b">
        <f t="shared" si="79"/>
        <v>1</v>
      </c>
      <c r="L1278" cm="1">
        <f t="array" ref="L1278">SUMPRODUCT((Tabla2[[#This Row],[P - Horas]]&lt;Tabla2[P - Horas])*1,(Tabla2[[#This Row],[Columna1]]=Tabla2[Columna1])*1)+1</f>
        <v>31</v>
      </c>
      <c r="N1278">
        <f>_xlfn.RANK.EQ(Tabla2[[#This Row],[Columna1]],Tabla2[Columna1],1)</f>
        <v>1223</v>
      </c>
      <c r="O1278" s="3">
        <f>MAX(P1277,Tabla2[[#This Row],[Columna1]])</f>
        <v>40589.148058894214</v>
      </c>
      <c r="P1278" s="3">
        <f>O1278+Tabla2[[#This Row],[P - Horas]]</f>
        <v>40589.154921073699</v>
      </c>
    </row>
    <row r="1279" spans="1:16" x14ac:dyDescent="0.25">
      <c r="A1279">
        <v>1000017656</v>
      </c>
      <c r="B1279" s="2">
        <v>40571</v>
      </c>
      <c r="C1279" s="2">
        <f t="shared" si="76"/>
        <v>40571.625</v>
      </c>
      <c r="D1279">
        <v>434.1</v>
      </c>
      <c r="E1279">
        <v>434.1</v>
      </c>
      <c r="F1279" t="s">
        <v>5</v>
      </c>
      <c r="G1279" t="s">
        <v>6</v>
      </c>
      <c r="H1279" s="1" cm="1">
        <f t="array" ref="H1279">_xlfn.IFS(F1279="Figurado",E1279/2600,F1279="Mallas",E1279/800,F1279="Materia Prima",E1279*0)/24</f>
        <v>6.9567307692307697E-3</v>
      </c>
      <c r="I1279" s="2">
        <f t="shared" si="77"/>
        <v>40572.625</v>
      </c>
      <c r="J1279" s="3">
        <f t="shared" si="78"/>
        <v>40571.631956730773</v>
      </c>
      <c r="K1279" t="b">
        <f t="shared" si="79"/>
        <v>1</v>
      </c>
      <c r="L1279" cm="1">
        <f t="array" ref="L1279">SUMPRODUCT((Tabla2[[#This Row],[P - Horas]]&lt;Tabla2[P - Horas])*1,(Tabla2[[#This Row],[Columna1]]=Tabla2[Columna1])*1)+1</f>
        <v>30</v>
      </c>
      <c r="N1279">
        <f>_xlfn.RANK.EQ(Tabla2[[#This Row],[Columna1]],Tabla2[Columna1],1)</f>
        <v>1223</v>
      </c>
      <c r="O1279" s="3">
        <f>MAX(P1278,Tabla2[[#This Row],[Columna1]])</f>
        <v>40589.154921073699</v>
      </c>
      <c r="P1279" s="3">
        <f>O1279+Tabla2[[#This Row],[P - Horas]]</f>
        <v>40589.161877804472</v>
      </c>
    </row>
    <row r="1280" spans="1:16" x14ac:dyDescent="0.25">
      <c r="A1280">
        <v>1000017663</v>
      </c>
      <c r="B1280" s="2">
        <v>40571</v>
      </c>
      <c r="C1280" s="2">
        <f t="shared" si="76"/>
        <v>40571.625</v>
      </c>
      <c r="D1280">
        <v>460.2</v>
      </c>
      <c r="E1280">
        <v>460.2</v>
      </c>
      <c r="F1280" t="s">
        <v>5</v>
      </c>
      <c r="G1280" t="s">
        <v>14</v>
      </c>
      <c r="H1280" s="1" cm="1">
        <f t="array" ref="H1280">_xlfn.IFS(F1280="Figurado",E1280/2600,F1280="Mallas",E1280/800,F1280="Materia Prima",E1280*0)/24</f>
        <v>7.3749999999999996E-3</v>
      </c>
      <c r="I1280" s="2">
        <f t="shared" si="77"/>
        <v>40572.625</v>
      </c>
      <c r="J1280" s="3">
        <f t="shared" si="78"/>
        <v>40571.632375000001</v>
      </c>
      <c r="K1280" t="b">
        <f t="shared" si="79"/>
        <v>1</v>
      </c>
      <c r="L1280" cm="1">
        <f t="array" ref="L1280">SUMPRODUCT((Tabla2[[#This Row],[P - Horas]]&lt;Tabla2[P - Horas])*1,(Tabla2[[#This Row],[Columna1]]=Tabla2[Columna1])*1)+1</f>
        <v>29</v>
      </c>
      <c r="N1280">
        <f>_xlfn.RANK.EQ(Tabla2[[#This Row],[Columna1]],Tabla2[Columna1],1)</f>
        <v>1223</v>
      </c>
      <c r="O1280" s="3">
        <f>MAX(P1279,Tabla2[[#This Row],[Columna1]])</f>
        <v>40589.161877804472</v>
      </c>
      <c r="P1280" s="3">
        <f>O1280+Tabla2[[#This Row],[P - Horas]]</f>
        <v>40589.169252804473</v>
      </c>
    </row>
    <row r="1281" spans="1:16" x14ac:dyDescent="0.25">
      <c r="A1281">
        <v>1000017663</v>
      </c>
      <c r="B1281" s="2">
        <v>40571</v>
      </c>
      <c r="C1281" s="2">
        <f t="shared" si="76"/>
        <v>40571.625</v>
      </c>
      <c r="D1281">
        <v>468.1</v>
      </c>
      <c r="E1281">
        <v>468.1</v>
      </c>
      <c r="F1281" t="s">
        <v>5</v>
      </c>
      <c r="G1281" t="s">
        <v>13</v>
      </c>
      <c r="H1281" s="1" cm="1">
        <f t="array" ref="H1281">_xlfn.IFS(F1281="Figurado",E1281/2600,F1281="Mallas",E1281/800,F1281="Materia Prima",E1281*0)/24</f>
        <v>7.5016025641025637E-3</v>
      </c>
      <c r="I1281" s="2">
        <f t="shared" si="77"/>
        <v>40572.625</v>
      </c>
      <c r="J1281" s="3">
        <f t="shared" si="78"/>
        <v>40571.632501602566</v>
      </c>
      <c r="K1281" t="b">
        <f t="shared" si="79"/>
        <v>1</v>
      </c>
      <c r="L1281" cm="1">
        <f t="array" ref="L1281">SUMPRODUCT((Tabla2[[#This Row],[P - Horas]]&lt;Tabla2[P - Horas])*1,(Tabla2[[#This Row],[Columna1]]=Tabla2[Columna1])*1)+1</f>
        <v>28</v>
      </c>
      <c r="N1281">
        <f>_xlfn.RANK.EQ(Tabla2[[#This Row],[Columna1]],Tabla2[Columna1],1)</f>
        <v>1223</v>
      </c>
      <c r="O1281" s="3">
        <f>MAX(P1280,Tabla2[[#This Row],[Columna1]])</f>
        <v>40589.169252804473</v>
      </c>
      <c r="P1281" s="3">
        <f>O1281+Tabla2[[#This Row],[P - Horas]]</f>
        <v>40589.176754407039</v>
      </c>
    </row>
    <row r="1282" spans="1:16" x14ac:dyDescent="0.25">
      <c r="A1282">
        <v>1000017645</v>
      </c>
      <c r="B1282" s="2">
        <v>40571</v>
      </c>
      <c r="C1282" s="2">
        <f t="shared" ref="C1282:C1345" si="80">B1282+15/24</f>
        <v>40571.625</v>
      </c>
      <c r="D1282">
        <v>494.3</v>
      </c>
      <c r="E1282">
        <v>494.3</v>
      </c>
      <c r="F1282" t="s">
        <v>5</v>
      </c>
      <c r="G1282" t="s">
        <v>26</v>
      </c>
      <c r="H1282" s="1" cm="1">
        <f t="array" ref="H1282">_xlfn.IFS(F1282="Figurado",E1282/2600,F1282="Mallas",E1282/800,F1282="Materia Prima",E1282*0)/24</f>
        <v>7.9214743589743602E-3</v>
      </c>
      <c r="I1282" s="2">
        <f t="shared" ref="I1282:I1345" si="81">IF(OR(WEEKDAY(C1282)=1,WEEKDAY(C1282+1)=1),C1282+2,C1282+1)</f>
        <v>40572.625</v>
      </c>
      <c r="J1282" s="3">
        <f t="shared" ref="J1282:J1345" si="82">H1282+C1282</f>
        <v>40571.63292147436</v>
      </c>
      <c r="K1282" t="b">
        <f t="shared" ref="K1282:K1345" si="83">I1282&gt;=J1282</f>
        <v>1</v>
      </c>
      <c r="L1282" cm="1">
        <f t="array" ref="L1282">SUMPRODUCT((Tabla2[[#This Row],[P - Horas]]&lt;Tabla2[P - Horas])*1,(Tabla2[[#This Row],[Columna1]]=Tabla2[Columna1])*1)+1</f>
        <v>27</v>
      </c>
      <c r="N1282">
        <f>_xlfn.RANK.EQ(Tabla2[[#This Row],[Columna1]],Tabla2[Columna1],1)</f>
        <v>1223</v>
      </c>
      <c r="O1282" s="3">
        <f>MAX(P1281,Tabla2[[#This Row],[Columna1]])</f>
        <v>40589.176754407039</v>
      </c>
      <c r="P1282" s="3">
        <f>O1282+Tabla2[[#This Row],[P - Horas]]</f>
        <v>40589.184675881399</v>
      </c>
    </row>
    <row r="1283" spans="1:16" x14ac:dyDescent="0.25">
      <c r="A1283">
        <v>1000017665</v>
      </c>
      <c r="B1283" s="2">
        <v>40571</v>
      </c>
      <c r="C1283" s="2">
        <f t="shared" si="80"/>
        <v>40571.625</v>
      </c>
      <c r="D1283">
        <v>502</v>
      </c>
      <c r="E1283">
        <v>502</v>
      </c>
      <c r="F1283" t="s">
        <v>5</v>
      </c>
      <c r="G1283" t="s">
        <v>13</v>
      </c>
      <c r="H1283" s="1" cm="1">
        <f t="array" ref="H1283">_xlfn.IFS(F1283="Figurado",E1283/2600,F1283="Mallas",E1283/800,F1283="Materia Prima",E1283*0)/24</f>
        <v>8.0448717948717954E-3</v>
      </c>
      <c r="I1283" s="2">
        <f t="shared" si="81"/>
        <v>40572.625</v>
      </c>
      <c r="J1283" s="3">
        <f t="shared" si="82"/>
        <v>40571.633044871793</v>
      </c>
      <c r="K1283" t="b">
        <f t="shared" si="83"/>
        <v>1</v>
      </c>
      <c r="L1283" cm="1">
        <f t="array" ref="L1283">SUMPRODUCT((Tabla2[[#This Row],[P - Horas]]&lt;Tabla2[P - Horas])*1,(Tabla2[[#This Row],[Columna1]]=Tabla2[Columna1])*1)+1</f>
        <v>26</v>
      </c>
      <c r="N1283">
        <f>_xlfn.RANK.EQ(Tabla2[[#This Row],[Columna1]],Tabla2[Columna1],1)</f>
        <v>1223</v>
      </c>
      <c r="O1283" s="3">
        <f>MAX(P1282,Tabla2[[#This Row],[Columna1]])</f>
        <v>40589.184675881399</v>
      </c>
      <c r="P1283" s="3">
        <f>O1283+Tabla2[[#This Row],[P - Horas]]</f>
        <v>40589.192720753192</v>
      </c>
    </row>
    <row r="1284" spans="1:16" x14ac:dyDescent="0.25">
      <c r="A1284">
        <v>1000017634</v>
      </c>
      <c r="B1284" s="2">
        <v>40571</v>
      </c>
      <c r="C1284" s="2">
        <f t="shared" si="80"/>
        <v>40571.625</v>
      </c>
      <c r="D1284">
        <v>511.9</v>
      </c>
      <c r="E1284">
        <v>511.9</v>
      </c>
      <c r="F1284" t="s">
        <v>5</v>
      </c>
      <c r="G1284" t="s">
        <v>36</v>
      </c>
      <c r="H1284" s="1" cm="1">
        <f t="array" ref="H1284">_xlfn.IFS(F1284="Figurado",E1284/2600,F1284="Mallas",E1284/800,F1284="Materia Prima",E1284*0)/24</f>
        <v>8.2035256410256403E-3</v>
      </c>
      <c r="I1284" s="2">
        <f t="shared" si="81"/>
        <v>40572.625</v>
      </c>
      <c r="J1284" s="3">
        <f t="shared" si="82"/>
        <v>40571.633203525642</v>
      </c>
      <c r="K1284" t="b">
        <f t="shared" si="83"/>
        <v>1</v>
      </c>
      <c r="L1284" cm="1">
        <f t="array" ref="L1284">SUMPRODUCT((Tabla2[[#This Row],[P - Horas]]&lt;Tabla2[P - Horas])*1,(Tabla2[[#This Row],[Columna1]]=Tabla2[Columna1])*1)+1</f>
        <v>25</v>
      </c>
      <c r="N1284">
        <f>_xlfn.RANK.EQ(Tabla2[[#This Row],[Columna1]],Tabla2[Columna1],1)</f>
        <v>1223</v>
      </c>
      <c r="O1284" s="3">
        <f>MAX(P1283,Tabla2[[#This Row],[Columna1]])</f>
        <v>40589.192720753192</v>
      </c>
      <c r="P1284" s="3">
        <f>O1284+Tabla2[[#This Row],[P - Horas]]</f>
        <v>40589.200924278834</v>
      </c>
    </row>
    <row r="1285" spans="1:16" x14ac:dyDescent="0.25">
      <c r="A1285">
        <v>1000017623</v>
      </c>
      <c r="B1285" s="2">
        <v>40571</v>
      </c>
      <c r="C1285" s="2">
        <f t="shared" si="80"/>
        <v>40571.625</v>
      </c>
      <c r="D1285">
        <v>598.20000000000005</v>
      </c>
      <c r="E1285">
        <v>598.20000000000005</v>
      </c>
      <c r="F1285" t="s">
        <v>5</v>
      </c>
      <c r="G1285" t="s">
        <v>8</v>
      </c>
      <c r="H1285" s="1" cm="1">
        <f t="array" ref="H1285">_xlfn.IFS(F1285="Figurado",E1285/2600,F1285="Mallas",E1285/800,F1285="Materia Prima",E1285*0)/24</f>
        <v>9.5865384615384623E-3</v>
      </c>
      <c r="I1285" s="2">
        <f t="shared" si="81"/>
        <v>40572.625</v>
      </c>
      <c r="J1285" s="3">
        <f t="shared" si="82"/>
        <v>40571.634586538465</v>
      </c>
      <c r="K1285" t="b">
        <f t="shared" si="83"/>
        <v>1</v>
      </c>
      <c r="L1285" cm="1">
        <f t="array" ref="L1285">SUMPRODUCT((Tabla2[[#This Row],[P - Horas]]&lt;Tabla2[P - Horas])*1,(Tabla2[[#This Row],[Columna1]]=Tabla2[Columna1])*1)+1</f>
        <v>24</v>
      </c>
      <c r="N1285">
        <f>_xlfn.RANK.EQ(Tabla2[[#This Row],[Columna1]],Tabla2[Columna1],1)</f>
        <v>1223</v>
      </c>
      <c r="O1285" s="3">
        <f>MAX(P1284,Tabla2[[#This Row],[Columna1]])</f>
        <v>40589.200924278834</v>
      </c>
      <c r="P1285" s="3">
        <f>O1285+Tabla2[[#This Row],[P - Horas]]</f>
        <v>40589.210510817298</v>
      </c>
    </row>
    <row r="1286" spans="1:16" x14ac:dyDescent="0.25">
      <c r="A1286">
        <v>1000017631</v>
      </c>
      <c r="B1286" s="2">
        <v>40571</v>
      </c>
      <c r="C1286" s="2">
        <f t="shared" si="80"/>
        <v>40571.625</v>
      </c>
      <c r="D1286">
        <v>637.70000000000005</v>
      </c>
      <c r="E1286">
        <v>637.70000000000005</v>
      </c>
      <c r="F1286" t="s">
        <v>5</v>
      </c>
      <c r="G1286" t="s">
        <v>13</v>
      </c>
      <c r="H1286" s="1" cm="1">
        <f t="array" ref="H1286">_xlfn.IFS(F1286="Figurado",E1286/2600,F1286="Mallas",E1286/800,F1286="Materia Prima",E1286*0)/24</f>
        <v>1.0219551282051284E-2</v>
      </c>
      <c r="I1286" s="2">
        <f t="shared" si="81"/>
        <v>40572.625</v>
      </c>
      <c r="J1286" s="3">
        <f t="shared" si="82"/>
        <v>40571.635219551281</v>
      </c>
      <c r="K1286" t="b">
        <f t="shared" si="83"/>
        <v>1</v>
      </c>
      <c r="L1286" cm="1">
        <f t="array" ref="L1286">SUMPRODUCT((Tabla2[[#This Row],[P - Horas]]&lt;Tabla2[P - Horas])*1,(Tabla2[[#This Row],[Columna1]]=Tabla2[Columna1])*1)+1</f>
        <v>23</v>
      </c>
      <c r="N1286">
        <f>_xlfn.RANK.EQ(Tabla2[[#This Row],[Columna1]],Tabla2[Columna1],1)</f>
        <v>1223</v>
      </c>
      <c r="O1286" s="3">
        <f>MAX(P1285,Tabla2[[#This Row],[Columna1]])</f>
        <v>40589.210510817298</v>
      </c>
      <c r="P1286" s="3">
        <f>O1286+Tabla2[[#This Row],[P - Horas]]</f>
        <v>40589.220730368579</v>
      </c>
    </row>
    <row r="1287" spans="1:16" x14ac:dyDescent="0.25">
      <c r="A1287">
        <v>1000017661</v>
      </c>
      <c r="B1287" s="2">
        <v>40571</v>
      </c>
      <c r="C1287" s="2">
        <f t="shared" si="80"/>
        <v>40571.625</v>
      </c>
      <c r="D1287">
        <v>724.8</v>
      </c>
      <c r="E1287">
        <v>724.8</v>
      </c>
      <c r="F1287" t="s">
        <v>5</v>
      </c>
      <c r="G1287" t="s">
        <v>9</v>
      </c>
      <c r="H1287" s="1" cm="1">
        <f t="array" ref="H1287">_xlfn.IFS(F1287="Figurado",E1287/2600,F1287="Mallas",E1287/800,F1287="Materia Prima",E1287*0)/24</f>
        <v>1.1615384615384616E-2</v>
      </c>
      <c r="I1287" s="2">
        <f t="shared" si="81"/>
        <v>40572.625</v>
      </c>
      <c r="J1287" s="3">
        <f t="shared" si="82"/>
        <v>40571.636615384617</v>
      </c>
      <c r="K1287" t="b">
        <f t="shared" si="83"/>
        <v>1</v>
      </c>
      <c r="L1287" cm="1">
        <f t="array" ref="L1287">SUMPRODUCT((Tabla2[[#This Row],[P - Horas]]&lt;Tabla2[P - Horas])*1,(Tabla2[[#This Row],[Columna1]]=Tabla2[Columna1])*1)+1</f>
        <v>22</v>
      </c>
      <c r="N1287">
        <f>_xlfn.RANK.EQ(Tabla2[[#This Row],[Columna1]],Tabla2[Columna1],1)</f>
        <v>1223</v>
      </c>
      <c r="O1287" s="3">
        <f>MAX(P1286,Tabla2[[#This Row],[Columna1]])</f>
        <v>40589.220730368579</v>
      </c>
      <c r="P1287" s="3">
        <f>O1287+Tabla2[[#This Row],[P - Horas]]</f>
        <v>40589.232345753197</v>
      </c>
    </row>
    <row r="1288" spans="1:16" x14ac:dyDescent="0.25">
      <c r="A1288">
        <v>1000017662</v>
      </c>
      <c r="B1288" s="2">
        <v>40571</v>
      </c>
      <c r="C1288" s="2">
        <f t="shared" si="80"/>
        <v>40571.625</v>
      </c>
      <c r="D1288">
        <v>766.4</v>
      </c>
      <c r="E1288">
        <v>766.4</v>
      </c>
      <c r="F1288" t="s">
        <v>5</v>
      </c>
      <c r="G1288" t="s">
        <v>14</v>
      </c>
      <c r="H1288" s="1" cm="1">
        <f t="array" ref="H1288">_xlfn.IFS(F1288="Figurado",E1288/2600,F1288="Mallas",E1288/800,F1288="Materia Prima",E1288*0)/24</f>
        <v>1.2282051282051282E-2</v>
      </c>
      <c r="I1288" s="2">
        <f t="shared" si="81"/>
        <v>40572.625</v>
      </c>
      <c r="J1288" s="3">
        <f t="shared" si="82"/>
        <v>40571.637282051284</v>
      </c>
      <c r="K1288" t="b">
        <f t="shared" si="83"/>
        <v>1</v>
      </c>
      <c r="L1288" cm="1">
        <f t="array" ref="L1288">SUMPRODUCT((Tabla2[[#This Row],[P - Horas]]&lt;Tabla2[P - Horas])*1,(Tabla2[[#This Row],[Columna1]]=Tabla2[Columna1])*1)+1</f>
        <v>21</v>
      </c>
      <c r="N1288">
        <f>_xlfn.RANK.EQ(Tabla2[[#This Row],[Columna1]],Tabla2[Columna1],1)</f>
        <v>1223</v>
      </c>
      <c r="O1288" s="3">
        <f>MAX(P1287,Tabla2[[#This Row],[Columna1]])</f>
        <v>40589.232345753197</v>
      </c>
      <c r="P1288" s="3">
        <f>O1288+Tabla2[[#This Row],[P - Horas]]</f>
        <v>40589.244627804481</v>
      </c>
    </row>
    <row r="1289" spans="1:16" x14ac:dyDescent="0.25">
      <c r="A1289">
        <v>1000017657</v>
      </c>
      <c r="B1289" s="2">
        <v>40571</v>
      </c>
      <c r="C1289" s="2">
        <f t="shared" si="80"/>
        <v>40571.625</v>
      </c>
      <c r="D1289">
        <v>862.1</v>
      </c>
      <c r="E1289">
        <v>862.1</v>
      </c>
      <c r="F1289" t="s">
        <v>5</v>
      </c>
      <c r="G1289" t="s">
        <v>7</v>
      </c>
      <c r="H1289" s="1" cm="1">
        <f t="array" ref="H1289">_xlfn.IFS(F1289="Figurado",E1289/2600,F1289="Mallas",E1289/800,F1289="Materia Prima",E1289*0)/24</f>
        <v>1.381570512820513E-2</v>
      </c>
      <c r="I1289" s="2">
        <f t="shared" si="81"/>
        <v>40572.625</v>
      </c>
      <c r="J1289" s="3">
        <f t="shared" si="82"/>
        <v>40571.638815705126</v>
      </c>
      <c r="K1289" t="b">
        <f t="shared" si="83"/>
        <v>1</v>
      </c>
      <c r="L1289" cm="1">
        <f t="array" ref="L1289">SUMPRODUCT((Tabla2[[#This Row],[P - Horas]]&lt;Tabla2[P - Horas])*1,(Tabla2[[#This Row],[Columna1]]=Tabla2[Columna1])*1)+1</f>
        <v>20</v>
      </c>
      <c r="N1289">
        <f>_xlfn.RANK.EQ(Tabla2[[#This Row],[Columna1]],Tabla2[Columna1],1)</f>
        <v>1223</v>
      </c>
      <c r="O1289" s="3">
        <f>MAX(P1288,Tabla2[[#This Row],[Columna1]])</f>
        <v>40589.244627804481</v>
      </c>
      <c r="P1289" s="3">
        <f>O1289+Tabla2[[#This Row],[P - Horas]]</f>
        <v>40589.258443509607</v>
      </c>
    </row>
    <row r="1290" spans="1:16" x14ac:dyDescent="0.25">
      <c r="A1290">
        <v>1000017665</v>
      </c>
      <c r="B1290" s="2">
        <v>40571</v>
      </c>
      <c r="C1290" s="2">
        <f t="shared" si="80"/>
        <v>40571.625</v>
      </c>
      <c r="D1290">
        <v>986.6</v>
      </c>
      <c r="E1290">
        <v>986.6</v>
      </c>
      <c r="F1290" t="s">
        <v>5</v>
      </c>
      <c r="G1290" t="s">
        <v>14</v>
      </c>
      <c r="H1290" s="1" cm="1">
        <f t="array" ref="H1290">_xlfn.IFS(F1290="Figurado",E1290/2600,F1290="Mallas",E1290/800,F1290="Materia Prima",E1290*0)/24</f>
        <v>1.5810897435897437E-2</v>
      </c>
      <c r="I1290" s="2">
        <f t="shared" si="81"/>
        <v>40572.625</v>
      </c>
      <c r="J1290" s="3">
        <f t="shared" si="82"/>
        <v>40571.640810897436</v>
      </c>
      <c r="K1290" t="b">
        <f t="shared" si="83"/>
        <v>1</v>
      </c>
      <c r="L1290" cm="1">
        <f t="array" ref="L1290">SUMPRODUCT((Tabla2[[#This Row],[P - Horas]]&lt;Tabla2[P - Horas])*1,(Tabla2[[#This Row],[Columna1]]=Tabla2[Columna1])*1)+1</f>
        <v>19</v>
      </c>
      <c r="N1290">
        <f>_xlfn.RANK.EQ(Tabla2[[#This Row],[Columna1]],Tabla2[Columna1],1)</f>
        <v>1223</v>
      </c>
      <c r="O1290" s="3">
        <f>MAX(P1289,Tabla2[[#This Row],[Columna1]])</f>
        <v>40589.258443509607</v>
      </c>
      <c r="P1290" s="3">
        <f>O1290+Tabla2[[#This Row],[P - Horas]]</f>
        <v>40589.274254407042</v>
      </c>
    </row>
    <row r="1291" spans="1:16" x14ac:dyDescent="0.25">
      <c r="A1291">
        <v>1000017632</v>
      </c>
      <c r="B1291" s="2">
        <v>40571</v>
      </c>
      <c r="C1291" s="2">
        <f t="shared" si="80"/>
        <v>40571.625</v>
      </c>
      <c r="D1291">
        <v>1008</v>
      </c>
      <c r="E1291">
        <v>1008</v>
      </c>
      <c r="F1291" t="s">
        <v>5</v>
      </c>
      <c r="G1291" t="s">
        <v>13</v>
      </c>
      <c r="H1291" s="1" cm="1">
        <f t="array" ref="H1291">_xlfn.IFS(F1291="Figurado",E1291/2600,F1291="Mallas",E1291/800,F1291="Materia Prima",E1291*0)/24</f>
        <v>1.6153846153846154E-2</v>
      </c>
      <c r="I1291" s="2">
        <f t="shared" si="81"/>
        <v>40572.625</v>
      </c>
      <c r="J1291" s="3">
        <f t="shared" si="82"/>
        <v>40571.641153846154</v>
      </c>
      <c r="K1291" t="b">
        <f t="shared" si="83"/>
        <v>1</v>
      </c>
      <c r="L1291" cm="1">
        <f t="array" ref="L1291">SUMPRODUCT((Tabla2[[#This Row],[P - Horas]]&lt;Tabla2[P - Horas])*1,(Tabla2[[#This Row],[Columna1]]=Tabla2[Columna1])*1)+1</f>
        <v>18</v>
      </c>
      <c r="N1291">
        <f>_xlfn.RANK.EQ(Tabla2[[#This Row],[Columna1]],Tabla2[Columna1],1)</f>
        <v>1223</v>
      </c>
      <c r="O1291" s="3">
        <f>MAX(P1290,Tabla2[[#This Row],[Columna1]])</f>
        <v>40589.274254407042</v>
      </c>
      <c r="P1291" s="3">
        <f>O1291+Tabla2[[#This Row],[P - Horas]]</f>
        <v>40589.290408253197</v>
      </c>
    </row>
    <row r="1292" spans="1:16" x14ac:dyDescent="0.25">
      <c r="A1292">
        <v>1000017657</v>
      </c>
      <c r="B1292" s="2">
        <v>40571</v>
      </c>
      <c r="C1292" s="2">
        <f t="shared" si="80"/>
        <v>40571.625</v>
      </c>
      <c r="D1292">
        <v>1675.2</v>
      </c>
      <c r="E1292">
        <v>1675.2</v>
      </c>
      <c r="F1292" t="s">
        <v>5</v>
      </c>
      <c r="G1292" t="s">
        <v>6</v>
      </c>
      <c r="H1292" s="1" cm="1">
        <f t="array" ref="H1292">_xlfn.IFS(F1292="Figurado",E1292/2600,F1292="Mallas",E1292/800,F1292="Materia Prima",E1292*0)/24</f>
        <v>2.6846153846153849E-2</v>
      </c>
      <c r="I1292" s="2">
        <f t="shared" si="81"/>
        <v>40572.625</v>
      </c>
      <c r="J1292" s="3">
        <f t="shared" si="82"/>
        <v>40571.651846153844</v>
      </c>
      <c r="K1292" t="b">
        <f t="shared" si="83"/>
        <v>1</v>
      </c>
      <c r="L1292" cm="1">
        <f t="array" ref="L1292">SUMPRODUCT((Tabla2[[#This Row],[P - Horas]]&lt;Tabla2[P - Horas])*1,(Tabla2[[#This Row],[Columna1]]=Tabla2[Columna1])*1)+1</f>
        <v>17</v>
      </c>
      <c r="N1292">
        <f>_xlfn.RANK.EQ(Tabla2[[#This Row],[Columna1]],Tabla2[Columna1],1)</f>
        <v>1223</v>
      </c>
      <c r="O1292" s="3">
        <f>MAX(P1291,Tabla2[[#This Row],[Columna1]])</f>
        <v>40589.290408253197</v>
      </c>
      <c r="P1292" s="3">
        <f>O1292+Tabla2[[#This Row],[P - Horas]]</f>
        <v>40589.31725440704</v>
      </c>
    </row>
    <row r="1293" spans="1:16" x14ac:dyDescent="0.25">
      <c r="A1293">
        <v>1000017655</v>
      </c>
      <c r="B1293" s="2">
        <v>40571</v>
      </c>
      <c r="C1293" s="2">
        <f t="shared" si="80"/>
        <v>40571.625</v>
      </c>
      <c r="D1293">
        <v>1895.3</v>
      </c>
      <c r="E1293">
        <v>1895.3</v>
      </c>
      <c r="F1293" t="s">
        <v>5</v>
      </c>
      <c r="G1293" t="s">
        <v>14</v>
      </c>
      <c r="H1293" s="1" cm="1">
        <f t="array" ref="H1293">_xlfn.IFS(F1293="Figurado",E1293/2600,F1293="Mallas",E1293/800,F1293="Materia Prima",E1293*0)/24</f>
        <v>3.0373397435897436E-2</v>
      </c>
      <c r="I1293" s="2">
        <f t="shared" si="81"/>
        <v>40572.625</v>
      </c>
      <c r="J1293" s="3">
        <f t="shared" si="82"/>
        <v>40571.655373397436</v>
      </c>
      <c r="K1293" t="b">
        <f t="shared" si="83"/>
        <v>1</v>
      </c>
      <c r="L1293" cm="1">
        <f t="array" ref="L1293">SUMPRODUCT((Tabla2[[#This Row],[P - Horas]]&lt;Tabla2[P - Horas])*1,(Tabla2[[#This Row],[Columna1]]=Tabla2[Columna1])*1)+1</f>
        <v>16</v>
      </c>
      <c r="N1293">
        <f>_xlfn.RANK.EQ(Tabla2[[#This Row],[Columna1]],Tabla2[Columna1],1)</f>
        <v>1223</v>
      </c>
      <c r="O1293" s="3">
        <f>MAX(P1292,Tabla2[[#This Row],[Columna1]])</f>
        <v>40589.31725440704</v>
      </c>
      <c r="P1293" s="3">
        <f>O1293+Tabla2[[#This Row],[P - Horas]]</f>
        <v>40589.347627804476</v>
      </c>
    </row>
    <row r="1294" spans="1:16" x14ac:dyDescent="0.25">
      <c r="A1294">
        <v>1000017623</v>
      </c>
      <c r="B1294" s="2">
        <v>40571</v>
      </c>
      <c r="C1294" s="2">
        <f t="shared" si="80"/>
        <v>40571.625</v>
      </c>
      <c r="D1294">
        <v>2139.6</v>
      </c>
      <c r="E1294">
        <v>2139.6</v>
      </c>
      <c r="F1294" t="s">
        <v>5</v>
      </c>
      <c r="G1294" t="s">
        <v>13</v>
      </c>
      <c r="H1294" s="1" cm="1">
        <f t="array" ref="H1294">_xlfn.IFS(F1294="Figurado",E1294/2600,F1294="Mallas",E1294/800,F1294="Materia Prima",E1294*0)/24</f>
        <v>3.4288461538461538E-2</v>
      </c>
      <c r="I1294" s="2">
        <f t="shared" si="81"/>
        <v>40572.625</v>
      </c>
      <c r="J1294" s="3">
        <f t="shared" si="82"/>
        <v>40571.659288461538</v>
      </c>
      <c r="K1294" t="b">
        <f t="shared" si="83"/>
        <v>1</v>
      </c>
      <c r="L1294" cm="1">
        <f t="array" ref="L1294">SUMPRODUCT((Tabla2[[#This Row],[P - Horas]]&lt;Tabla2[P - Horas])*1,(Tabla2[[#This Row],[Columna1]]=Tabla2[Columna1])*1)+1</f>
        <v>15</v>
      </c>
      <c r="N1294">
        <f>_xlfn.RANK.EQ(Tabla2[[#This Row],[Columna1]],Tabla2[Columna1],1)</f>
        <v>1223</v>
      </c>
      <c r="O1294" s="3">
        <f>MAX(P1293,Tabla2[[#This Row],[Columna1]])</f>
        <v>40589.347627804476</v>
      </c>
      <c r="P1294" s="3">
        <f>O1294+Tabla2[[#This Row],[P - Horas]]</f>
        <v>40589.381916266015</v>
      </c>
    </row>
    <row r="1295" spans="1:16" x14ac:dyDescent="0.25">
      <c r="A1295">
        <v>1000017657</v>
      </c>
      <c r="B1295" s="2">
        <v>40571</v>
      </c>
      <c r="C1295" s="2">
        <f t="shared" si="80"/>
        <v>40571.625</v>
      </c>
      <c r="D1295">
        <v>2158.4</v>
      </c>
      <c r="E1295">
        <v>2158.4</v>
      </c>
      <c r="F1295" t="s">
        <v>5</v>
      </c>
      <c r="G1295" t="s">
        <v>14</v>
      </c>
      <c r="H1295" s="1" cm="1">
        <f t="array" ref="H1295">_xlfn.IFS(F1295="Figurado",E1295/2600,F1295="Mallas",E1295/800,F1295="Materia Prima",E1295*0)/24</f>
        <v>3.4589743589743593E-2</v>
      </c>
      <c r="I1295" s="2">
        <f t="shared" si="81"/>
        <v>40572.625</v>
      </c>
      <c r="J1295" s="3">
        <f t="shared" si="82"/>
        <v>40571.659589743591</v>
      </c>
      <c r="K1295" t="b">
        <f t="shared" si="83"/>
        <v>1</v>
      </c>
      <c r="L1295" cm="1">
        <f t="array" ref="L1295">SUMPRODUCT((Tabla2[[#This Row],[P - Horas]]&lt;Tabla2[P - Horas])*1,(Tabla2[[#This Row],[Columna1]]=Tabla2[Columna1])*1)+1</f>
        <v>14</v>
      </c>
      <c r="N1295">
        <f>_xlfn.RANK.EQ(Tabla2[[#This Row],[Columna1]],Tabla2[Columna1],1)</f>
        <v>1223</v>
      </c>
      <c r="O1295" s="3">
        <f>MAX(P1294,Tabla2[[#This Row],[Columna1]])</f>
        <v>40589.381916266015</v>
      </c>
      <c r="P1295" s="3">
        <f>O1295+Tabla2[[#This Row],[P - Horas]]</f>
        <v>40589.416506009606</v>
      </c>
    </row>
    <row r="1296" spans="1:16" x14ac:dyDescent="0.25">
      <c r="A1296">
        <v>1000017623</v>
      </c>
      <c r="B1296" s="2">
        <v>40571</v>
      </c>
      <c r="C1296" s="2">
        <f t="shared" si="80"/>
        <v>40571.625</v>
      </c>
      <c r="D1296">
        <v>2209.6999999999998</v>
      </c>
      <c r="E1296">
        <v>2209.6999999999998</v>
      </c>
      <c r="F1296" t="s">
        <v>5</v>
      </c>
      <c r="G1296" t="s">
        <v>14</v>
      </c>
      <c r="H1296" s="1" cm="1">
        <f t="array" ref="H1296">_xlfn.IFS(F1296="Figurado",E1296/2600,F1296="Mallas",E1296/800,F1296="Materia Prima",E1296*0)/24</f>
        <v>3.5411858974358973E-2</v>
      </c>
      <c r="I1296" s="2">
        <f t="shared" si="81"/>
        <v>40572.625</v>
      </c>
      <c r="J1296" s="3">
        <f t="shared" si="82"/>
        <v>40571.660411858975</v>
      </c>
      <c r="K1296" t="b">
        <f t="shared" si="83"/>
        <v>1</v>
      </c>
      <c r="L1296" cm="1">
        <f t="array" ref="L1296">SUMPRODUCT((Tabla2[[#This Row],[P - Horas]]&lt;Tabla2[P - Horas])*1,(Tabla2[[#This Row],[Columna1]]=Tabla2[Columna1])*1)+1</f>
        <v>13</v>
      </c>
      <c r="N1296">
        <f>_xlfn.RANK.EQ(Tabla2[[#This Row],[Columna1]],Tabla2[Columna1],1)</f>
        <v>1223</v>
      </c>
      <c r="O1296" s="3">
        <f>MAX(P1295,Tabla2[[#This Row],[Columna1]])</f>
        <v>40589.416506009606</v>
      </c>
      <c r="P1296" s="3">
        <f>O1296+Tabla2[[#This Row],[P - Horas]]</f>
        <v>40589.45191786858</v>
      </c>
    </row>
    <row r="1297" spans="1:16" x14ac:dyDescent="0.25">
      <c r="A1297">
        <v>1000017623</v>
      </c>
      <c r="B1297" s="2">
        <v>40571</v>
      </c>
      <c r="C1297" s="2">
        <f t="shared" si="80"/>
        <v>40571.625</v>
      </c>
      <c r="D1297">
        <v>2251.1</v>
      </c>
      <c r="E1297">
        <v>2251.1</v>
      </c>
      <c r="F1297" t="s">
        <v>5</v>
      </c>
      <c r="G1297" t="s">
        <v>7</v>
      </c>
      <c r="H1297" s="1" cm="1">
        <f t="array" ref="H1297">_xlfn.IFS(F1297="Figurado",E1297/2600,F1297="Mallas",E1297/800,F1297="Materia Prima",E1297*0)/24</f>
        <v>3.6075320512820509E-2</v>
      </c>
      <c r="I1297" s="2">
        <f t="shared" si="81"/>
        <v>40572.625</v>
      </c>
      <c r="J1297" s="3">
        <f t="shared" si="82"/>
        <v>40571.66107532051</v>
      </c>
      <c r="K1297" t="b">
        <f t="shared" si="83"/>
        <v>1</v>
      </c>
      <c r="L1297" cm="1">
        <f t="array" ref="L1297">SUMPRODUCT((Tabla2[[#This Row],[P - Horas]]&lt;Tabla2[P - Horas])*1,(Tabla2[[#This Row],[Columna1]]=Tabla2[Columna1])*1)+1</f>
        <v>12</v>
      </c>
      <c r="N1297">
        <f>_xlfn.RANK.EQ(Tabla2[[#This Row],[Columna1]],Tabla2[Columna1],1)</f>
        <v>1223</v>
      </c>
      <c r="O1297" s="3">
        <f>MAX(P1296,Tabla2[[#This Row],[Columna1]])</f>
        <v>40589.45191786858</v>
      </c>
      <c r="P1297" s="3">
        <f>O1297+Tabla2[[#This Row],[P - Horas]]</f>
        <v>40589.48799318909</v>
      </c>
    </row>
    <row r="1298" spans="1:16" x14ac:dyDescent="0.25">
      <c r="A1298">
        <v>1000017629</v>
      </c>
      <c r="B1298" s="2">
        <v>40571</v>
      </c>
      <c r="C1298" s="2">
        <f t="shared" si="80"/>
        <v>40571.625</v>
      </c>
      <c r="D1298">
        <v>2344.8000000000002</v>
      </c>
      <c r="E1298">
        <v>2344.8000000000002</v>
      </c>
      <c r="F1298" t="s">
        <v>5</v>
      </c>
      <c r="G1298" t="s">
        <v>13</v>
      </c>
      <c r="H1298" s="1" cm="1">
        <f t="array" ref="H1298">_xlfn.IFS(F1298="Figurado",E1298/2600,F1298="Mallas",E1298/800,F1298="Materia Prima",E1298*0)/24</f>
        <v>3.7576923076923084E-2</v>
      </c>
      <c r="I1298" s="2">
        <f t="shared" si="81"/>
        <v>40572.625</v>
      </c>
      <c r="J1298" s="3">
        <f t="shared" si="82"/>
        <v>40571.662576923074</v>
      </c>
      <c r="K1298" t="b">
        <f t="shared" si="83"/>
        <v>1</v>
      </c>
      <c r="L1298" cm="1">
        <f t="array" ref="L1298">SUMPRODUCT((Tabla2[[#This Row],[P - Horas]]&lt;Tabla2[P - Horas])*1,(Tabla2[[#This Row],[Columna1]]=Tabla2[Columna1])*1)+1</f>
        <v>11</v>
      </c>
      <c r="N1298">
        <f>_xlfn.RANK.EQ(Tabla2[[#This Row],[Columna1]],Tabla2[Columna1],1)</f>
        <v>1223</v>
      </c>
      <c r="O1298" s="3">
        <f>MAX(P1297,Tabla2[[#This Row],[Columna1]])</f>
        <v>40589.48799318909</v>
      </c>
      <c r="P1298" s="3">
        <f>O1298+Tabla2[[#This Row],[P - Horas]]</f>
        <v>40589.525570112164</v>
      </c>
    </row>
    <row r="1299" spans="1:16" x14ac:dyDescent="0.25">
      <c r="A1299">
        <v>1000017659</v>
      </c>
      <c r="B1299" s="2">
        <v>40571</v>
      </c>
      <c r="C1299" s="2">
        <f t="shared" si="80"/>
        <v>40571.625</v>
      </c>
      <c r="D1299">
        <v>2672.7</v>
      </c>
      <c r="E1299">
        <v>2672.7</v>
      </c>
      <c r="F1299" t="s">
        <v>5</v>
      </c>
      <c r="G1299" t="s">
        <v>6</v>
      </c>
      <c r="H1299" s="1" cm="1">
        <f t="array" ref="H1299">_xlfn.IFS(F1299="Figurado",E1299/2600,F1299="Mallas",E1299/800,F1299="Materia Prima",E1299*0)/24</f>
        <v>4.2831730769230768E-2</v>
      </c>
      <c r="I1299" s="2">
        <f t="shared" si="81"/>
        <v>40572.625</v>
      </c>
      <c r="J1299" s="3">
        <f t="shared" si="82"/>
        <v>40571.667831730767</v>
      </c>
      <c r="K1299" t="b">
        <f t="shared" si="83"/>
        <v>1</v>
      </c>
      <c r="L1299" cm="1">
        <f t="array" ref="L1299">SUMPRODUCT((Tabla2[[#This Row],[P - Horas]]&lt;Tabla2[P - Horas])*1,(Tabla2[[#This Row],[Columna1]]=Tabla2[Columna1])*1)+1</f>
        <v>10</v>
      </c>
      <c r="N1299">
        <f>_xlfn.RANK.EQ(Tabla2[[#This Row],[Columna1]],Tabla2[Columna1],1)</f>
        <v>1223</v>
      </c>
      <c r="O1299" s="3">
        <f>MAX(P1298,Tabla2[[#This Row],[Columna1]])</f>
        <v>40589.525570112164</v>
      </c>
      <c r="P1299" s="3">
        <f>O1299+Tabla2[[#This Row],[P - Horas]]</f>
        <v>40589.568401842931</v>
      </c>
    </row>
    <row r="1300" spans="1:16" x14ac:dyDescent="0.25">
      <c r="A1300">
        <v>1000017633</v>
      </c>
      <c r="B1300" s="2">
        <v>40571</v>
      </c>
      <c r="C1300" s="2">
        <f t="shared" si="80"/>
        <v>40571.625</v>
      </c>
      <c r="D1300">
        <v>2744.7</v>
      </c>
      <c r="E1300">
        <v>2744.7</v>
      </c>
      <c r="F1300" t="s">
        <v>5</v>
      </c>
      <c r="G1300" t="s">
        <v>13</v>
      </c>
      <c r="H1300" s="1" cm="1">
        <f t="array" ref="H1300">_xlfn.IFS(F1300="Figurado",E1300/2600,F1300="Mallas",E1300/800,F1300="Materia Prima",E1300*0)/24</f>
        <v>4.3985576923076919E-2</v>
      </c>
      <c r="I1300" s="2">
        <f t="shared" si="81"/>
        <v>40572.625</v>
      </c>
      <c r="J1300" s="3">
        <f t="shared" si="82"/>
        <v>40571.668985576922</v>
      </c>
      <c r="K1300" t="b">
        <f t="shared" si="83"/>
        <v>1</v>
      </c>
      <c r="L1300" cm="1">
        <f t="array" ref="L1300">SUMPRODUCT((Tabla2[[#This Row],[P - Horas]]&lt;Tabla2[P - Horas])*1,(Tabla2[[#This Row],[Columna1]]=Tabla2[Columna1])*1)+1</f>
        <v>9</v>
      </c>
      <c r="N1300">
        <f>_xlfn.RANK.EQ(Tabla2[[#This Row],[Columna1]],Tabla2[Columna1],1)</f>
        <v>1223</v>
      </c>
      <c r="O1300" s="3">
        <f>MAX(P1299,Tabla2[[#This Row],[Columna1]])</f>
        <v>40589.568401842931</v>
      </c>
      <c r="P1300" s="3">
        <f>O1300+Tabla2[[#This Row],[P - Horas]]</f>
        <v>40589.612387419853</v>
      </c>
    </row>
    <row r="1301" spans="1:16" x14ac:dyDescent="0.25">
      <c r="A1301">
        <v>1000017657</v>
      </c>
      <c r="B1301" s="2">
        <v>40571</v>
      </c>
      <c r="C1301" s="2">
        <f t="shared" si="80"/>
        <v>40571.625</v>
      </c>
      <c r="D1301">
        <v>2825.4</v>
      </c>
      <c r="E1301">
        <v>2825.4</v>
      </c>
      <c r="F1301" t="s">
        <v>5</v>
      </c>
      <c r="G1301" t="s">
        <v>13</v>
      </c>
      <c r="H1301" s="1" cm="1">
        <f t="array" ref="H1301">_xlfn.IFS(F1301="Figurado",E1301/2600,F1301="Mallas",E1301/800,F1301="Materia Prima",E1301*0)/24</f>
        <v>4.5278846153846149E-2</v>
      </c>
      <c r="I1301" s="2">
        <f t="shared" si="81"/>
        <v>40572.625</v>
      </c>
      <c r="J1301" s="3">
        <f t="shared" si="82"/>
        <v>40571.670278846155</v>
      </c>
      <c r="K1301" t="b">
        <f t="shared" si="83"/>
        <v>1</v>
      </c>
      <c r="L1301" cm="1">
        <f t="array" ref="L1301">SUMPRODUCT((Tabla2[[#This Row],[P - Horas]]&lt;Tabla2[P - Horas])*1,(Tabla2[[#This Row],[Columna1]]=Tabla2[Columna1])*1)+1</f>
        <v>8</v>
      </c>
      <c r="N1301">
        <f>_xlfn.RANK.EQ(Tabla2[[#This Row],[Columna1]],Tabla2[Columna1],1)</f>
        <v>1223</v>
      </c>
      <c r="O1301" s="3">
        <f>MAX(P1300,Tabla2[[#This Row],[Columna1]])</f>
        <v>40589.612387419853</v>
      </c>
      <c r="P1301" s="3">
        <f>O1301+Tabla2[[#This Row],[P - Horas]]</f>
        <v>40589.657666266008</v>
      </c>
    </row>
    <row r="1302" spans="1:16" x14ac:dyDescent="0.25">
      <c r="A1302">
        <v>1000017639</v>
      </c>
      <c r="B1302" s="2">
        <v>40571</v>
      </c>
      <c r="C1302" s="2">
        <f t="shared" si="80"/>
        <v>40571.625</v>
      </c>
      <c r="D1302">
        <v>68</v>
      </c>
      <c r="E1302">
        <v>959.48</v>
      </c>
      <c r="F1302" t="s">
        <v>16</v>
      </c>
      <c r="G1302" t="s">
        <v>29</v>
      </c>
      <c r="H1302" s="1" cm="1">
        <f t="array" ref="H1302">_xlfn.IFS(F1302="Figurado",E1302/2600,F1302="Mallas",E1302/800,F1302="Materia Prima",E1302*0)/24</f>
        <v>4.9972916666666665E-2</v>
      </c>
      <c r="I1302" s="2">
        <f t="shared" si="81"/>
        <v>40572.625</v>
      </c>
      <c r="J1302" s="3">
        <f t="shared" si="82"/>
        <v>40571.67497291667</v>
      </c>
      <c r="K1302" t="b">
        <f t="shared" si="83"/>
        <v>1</v>
      </c>
      <c r="L1302" cm="1">
        <f t="array" ref="L1302">SUMPRODUCT((Tabla2[[#This Row],[P - Horas]]&lt;Tabla2[P - Horas])*1,(Tabla2[[#This Row],[Columna1]]=Tabla2[Columna1])*1)+1</f>
        <v>7</v>
      </c>
      <c r="N1302">
        <f>_xlfn.RANK.EQ(Tabla2[[#This Row],[Columna1]],Tabla2[Columna1],1)</f>
        <v>1223</v>
      </c>
      <c r="O1302" s="3">
        <f>MAX(P1301,Tabla2[[#This Row],[Columna1]])</f>
        <v>40589.657666266008</v>
      </c>
      <c r="P1302" s="3">
        <f>O1302+Tabla2[[#This Row],[P - Horas]]</f>
        <v>40589.707639182678</v>
      </c>
    </row>
    <row r="1303" spans="1:16" x14ac:dyDescent="0.25">
      <c r="A1303">
        <v>1000017623</v>
      </c>
      <c r="B1303" s="2">
        <v>40571</v>
      </c>
      <c r="C1303" s="2">
        <f t="shared" si="80"/>
        <v>40571.625</v>
      </c>
      <c r="D1303">
        <v>3118.5</v>
      </c>
      <c r="E1303">
        <v>3118.5</v>
      </c>
      <c r="F1303" t="s">
        <v>5</v>
      </c>
      <c r="G1303" t="s">
        <v>6</v>
      </c>
      <c r="H1303" s="1" cm="1">
        <f t="array" ref="H1303">_xlfn.IFS(F1303="Figurado",E1303/2600,F1303="Mallas",E1303/800,F1303="Materia Prima",E1303*0)/24</f>
        <v>4.9975961538461539E-2</v>
      </c>
      <c r="I1303" s="2">
        <f t="shared" si="81"/>
        <v>40572.625</v>
      </c>
      <c r="J1303" s="3">
        <f t="shared" si="82"/>
        <v>40571.674975961541</v>
      </c>
      <c r="K1303" t="b">
        <f t="shared" si="83"/>
        <v>1</v>
      </c>
      <c r="L1303" cm="1">
        <f t="array" ref="L1303">SUMPRODUCT((Tabla2[[#This Row],[P - Horas]]&lt;Tabla2[P - Horas])*1,(Tabla2[[#This Row],[Columna1]]=Tabla2[Columna1])*1)+1</f>
        <v>6</v>
      </c>
      <c r="N1303">
        <f>_xlfn.RANK.EQ(Tabla2[[#This Row],[Columna1]],Tabla2[Columna1],1)</f>
        <v>1223</v>
      </c>
      <c r="O1303" s="3">
        <f>MAX(P1302,Tabla2[[#This Row],[Columna1]])</f>
        <v>40589.707639182678</v>
      </c>
      <c r="P1303" s="3">
        <f>O1303+Tabla2[[#This Row],[P - Horas]]</f>
        <v>40589.757615144219</v>
      </c>
    </row>
    <row r="1304" spans="1:16" x14ac:dyDescent="0.25">
      <c r="A1304">
        <v>1000017641</v>
      </c>
      <c r="B1304" s="2">
        <v>40571</v>
      </c>
      <c r="C1304" s="2">
        <f t="shared" si="80"/>
        <v>40571.625</v>
      </c>
      <c r="D1304">
        <v>25</v>
      </c>
      <c r="E1304">
        <v>1054.5</v>
      </c>
      <c r="F1304" t="s">
        <v>16</v>
      </c>
      <c r="G1304" t="s">
        <v>19</v>
      </c>
      <c r="H1304" s="1" cm="1">
        <f t="array" ref="H1304">_xlfn.IFS(F1304="Figurado",E1304/2600,F1304="Mallas",E1304/800,F1304="Materia Prima",E1304*0)/24</f>
        <v>5.4921875000000002E-2</v>
      </c>
      <c r="I1304" s="2">
        <f t="shared" si="81"/>
        <v>40572.625</v>
      </c>
      <c r="J1304" s="3">
        <f t="shared" si="82"/>
        <v>40571.679921875002</v>
      </c>
      <c r="K1304" t="b">
        <f t="shared" si="83"/>
        <v>1</v>
      </c>
      <c r="L1304" cm="1">
        <f t="array" ref="L1304">SUMPRODUCT((Tabla2[[#This Row],[P - Horas]]&lt;Tabla2[P - Horas])*1,(Tabla2[[#This Row],[Columna1]]=Tabla2[Columna1])*1)+1</f>
        <v>5</v>
      </c>
      <c r="N1304">
        <f>_xlfn.RANK.EQ(Tabla2[[#This Row],[Columna1]],Tabla2[Columna1],1)</f>
        <v>1223</v>
      </c>
      <c r="O1304" s="3">
        <f>MAX(P1303,Tabla2[[#This Row],[Columna1]])</f>
        <v>40589.757615144219</v>
      </c>
      <c r="P1304" s="3">
        <f>O1304+Tabla2[[#This Row],[P - Horas]]</f>
        <v>40589.812537019221</v>
      </c>
    </row>
    <row r="1305" spans="1:16" x14ac:dyDescent="0.25">
      <c r="A1305">
        <v>1000017641</v>
      </c>
      <c r="B1305" s="2">
        <v>40571</v>
      </c>
      <c r="C1305" s="2">
        <f t="shared" si="80"/>
        <v>40571.625</v>
      </c>
      <c r="D1305">
        <v>25</v>
      </c>
      <c r="E1305">
        <v>1235</v>
      </c>
      <c r="F1305" t="s">
        <v>16</v>
      </c>
      <c r="G1305" t="s">
        <v>32</v>
      </c>
      <c r="H1305" s="1" cm="1">
        <f t="array" ref="H1305">_xlfn.IFS(F1305="Figurado",E1305/2600,F1305="Mallas",E1305/800,F1305="Materia Prima",E1305*0)/24</f>
        <v>6.432291666666666E-2</v>
      </c>
      <c r="I1305" s="2">
        <f t="shared" si="81"/>
        <v>40572.625</v>
      </c>
      <c r="J1305" s="3">
        <f t="shared" si="82"/>
        <v>40571.689322916667</v>
      </c>
      <c r="K1305" t="b">
        <f t="shared" si="83"/>
        <v>1</v>
      </c>
      <c r="L1305" cm="1">
        <f t="array" ref="L1305">SUMPRODUCT((Tabla2[[#This Row],[P - Horas]]&lt;Tabla2[P - Horas])*1,(Tabla2[[#This Row],[Columna1]]=Tabla2[Columna1])*1)+1</f>
        <v>4</v>
      </c>
      <c r="N1305">
        <f>_xlfn.RANK.EQ(Tabla2[[#This Row],[Columna1]],Tabla2[Columna1],1)</f>
        <v>1223</v>
      </c>
      <c r="O1305" s="3">
        <f>MAX(P1304,Tabla2[[#This Row],[Columna1]])</f>
        <v>40589.812537019221</v>
      </c>
      <c r="P1305" s="3">
        <f>O1305+Tabla2[[#This Row],[P - Horas]]</f>
        <v>40589.876859935888</v>
      </c>
    </row>
    <row r="1306" spans="1:16" x14ac:dyDescent="0.25">
      <c r="A1306">
        <v>1000017642</v>
      </c>
      <c r="B1306" s="2">
        <v>40571</v>
      </c>
      <c r="C1306" s="2">
        <f t="shared" si="80"/>
        <v>40571.625</v>
      </c>
      <c r="D1306">
        <v>30</v>
      </c>
      <c r="E1306">
        <v>1482</v>
      </c>
      <c r="F1306" t="s">
        <v>16</v>
      </c>
      <c r="G1306" t="s">
        <v>32</v>
      </c>
      <c r="H1306" s="1" cm="1">
        <f t="array" ref="H1306">_xlfn.IFS(F1306="Figurado",E1306/2600,F1306="Mallas",E1306/800,F1306="Materia Prima",E1306*0)/24</f>
        <v>7.7187500000000006E-2</v>
      </c>
      <c r="I1306" s="2">
        <f t="shared" si="81"/>
        <v>40572.625</v>
      </c>
      <c r="J1306" s="3">
        <f t="shared" si="82"/>
        <v>40571.702187499999</v>
      </c>
      <c r="K1306" t="b">
        <f t="shared" si="83"/>
        <v>1</v>
      </c>
      <c r="L1306" cm="1">
        <f t="array" ref="L1306">SUMPRODUCT((Tabla2[[#This Row],[P - Horas]]&lt;Tabla2[P - Horas])*1,(Tabla2[[#This Row],[Columna1]]=Tabla2[Columna1])*1)+1</f>
        <v>3</v>
      </c>
      <c r="N1306">
        <f>_xlfn.RANK.EQ(Tabla2[[#This Row],[Columna1]],Tabla2[Columna1],1)</f>
        <v>1223</v>
      </c>
      <c r="O1306" s="3">
        <f>MAX(P1305,Tabla2[[#This Row],[Columna1]])</f>
        <v>40589.876859935888</v>
      </c>
      <c r="P1306" s="3">
        <f>O1306+Tabla2[[#This Row],[P - Horas]]</f>
        <v>40589.954047435887</v>
      </c>
    </row>
    <row r="1307" spans="1:16" x14ac:dyDescent="0.25">
      <c r="A1307">
        <v>1000017640</v>
      </c>
      <c r="B1307" s="2">
        <v>40571</v>
      </c>
      <c r="C1307" s="2">
        <f t="shared" si="80"/>
        <v>40571.625</v>
      </c>
      <c r="D1307">
        <v>50</v>
      </c>
      <c r="E1307">
        <v>2109</v>
      </c>
      <c r="F1307" t="s">
        <v>16</v>
      </c>
      <c r="G1307" t="s">
        <v>19</v>
      </c>
      <c r="H1307" s="1" cm="1">
        <f t="array" ref="H1307">_xlfn.IFS(F1307="Figurado",E1307/2600,F1307="Mallas",E1307/800,F1307="Materia Prima",E1307*0)/24</f>
        <v>0.10984375</v>
      </c>
      <c r="I1307" s="2">
        <f t="shared" si="81"/>
        <v>40572.625</v>
      </c>
      <c r="J1307" s="3">
        <f t="shared" si="82"/>
        <v>40571.734843749997</v>
      </c>
      <c r="K1307" t="b">
        <f t="shared" si="83"/>
        <v>1</v>
      </c>
      <c r="L1307" cm="1">
        <f t="array" ref="L1307">SUMPRODUCT((Tabla2[[#This Row],[P - Horas]]&lt;Tabla2[P - Horas])*1,(Tabla2[[#This Row],[Columna1]]=Tabla2[Columna1])*1)+1</f>
        <v>2</v>
      </c>
      <c r="N1307">
        <f>_xlfn.RANK.EQ(Tabla2[[#This Row],[Columna1]],Tabla2[Columna1],1)</f>
        <v>1223</v>
      </c>
      <c r="O1307" s="3">
        <f>MAX(P1306,Tabla2[[#This Row],[Columna1]])</f>
        <v>40589.954047435887</v>
      </c>
      <c r="P1307" s="3">
        <f>O1307+Tabla2[[#This Row],[P - Horas]]</f>
        <v>40590.063891185884</v>
      </c>
    </row>
    <row r="1308" spans="1:16" x14ac:dyDescent="0.25">
      <c r="A1308">
        <v>1000017640</v>
      </c>
      <c r="B1308" s="2">
        <v>40571</v>
      </c>
      <c r="C1308" s="2">
        <f t="shared" si="80"/>
        <v>40571.625</v>
      </c>
      <c r="D1308">
        <v>40</v>
      </c>
      <c r="E1308">
        <v>3384</v>
      </c>
      <c r="F1308" t="s">
        <v>16</v>
      </c>
      <c r="G1308" t="s">
        <v>47</v>
      </c>
      <c r="H1308" s="1" cm="1">
        <f t="array" ref="H1308">_xlfn.IFS(F1308="Figurado",E1308/2600,F1308="Mallas",E1308/800,F1308="Materia Prima",E1308*0)/24</f>
        <v>0.17625000000000002</v>
      </c>
      <c r="I1308" s="2">
        <f t="shared" si="81"/>
        <v>40572.625</v>
      </c>
      <c r="J1308" s="3">
        <f t="shared" si="82"/>
        <v>40571.801249999997</v>
      </c>
      <c r="K1308" t="b">
        <f t="shared" si="83"/>
        <v>1</v>
      </c>
      <c r="L1308" cm="1">
        <f t="array" ref="L1308">SUMPRODUCT((Tabla2[[#This Row],[P - Horas]]&lt;Tabla2[P - Horas])*1,(Tabla2[[#This Row],[Columna1]]=Tabla2[Columna1])*1)+1</f>
        <v>1</v>
      </c>
      <c r="N1308">
        <f>_xlfn.RANK.EQ(Tabla2[[#This Row],[Columna1]],Tabla2[Columna1],1)</f>
        <v>1223</v>
      </c>
      <c r="O1308" s="3">
        <f>MAX(P1307,Tabla2[[#This Row],[Columna1]])</f>
        <v>40590.063891185884</v>
      </c>
      <c r="P1308" s="3">
        <f>O1308+Tabla2[[#This Row],[P - Horas]]</f>
        <v>40590.240141185881</v>
      </c>
    </row>
    <row r="1309" spans="1:16" x14ac:dyDescent="0.25">
      <c r="A1309">
        <v>1000017678</v>
      </c>
      <c r="B1309" s="2">
        <v>40572</v>
      </c>
      <c r="C1309" s="2">
        <f t="shared" si="80"/>
        <v>40572.625</v>
      </c>
      <c r="D1309">
        <v>400</v>
      </c>
      <c r="E1309">
        <v>236.8</v>
      </c>
      <c r="F1309" t="s">
        <v>10</v>
      </c>
      <c r="G1309" t="s">
        <v>49</v>
      </c>
      <c r="H1309" s="1" cm="1">
        <f t="array" ref="H1309">_xlfn.IFS(F1309="Figurado",E1309/2600,F1309="Mallas",E1309/800,F1309="Materia Prima",E1309*0)/24</f>
        <v>0</v>
      </c>
      <c r="I1309" s="2">
        <f t="shared" si="81"/>
        <v>40574.625</v>
      </c>
      <c r="J1309" s="3">
        <f t="shared" si="82"/>
        <v>40572.625</v>
      </c>
      <c r="K1309" t="b">
        <f t="shared" si="83"/>
        <v>1</v>
      </c>
      <c r="L1309" cm="1">
        <f t="array" ref="L1309">SUMPRODUCT((Tabla2[[#This Row],[P - Horas]]&lt;Tabla2[P - Horas])*1,(Tabla2[[#This Row],[Columna1]]=Tabla2[Columna1])*1)+1</f>
        <v>41</v>
      </c>
      <c r="N1309">
        <f>_xlfn.RANK.EQ(Tabla2[[#This Row],[Columna1]],Tabla2[Columna1],1)</f>
        <v>1308</v>
      </c>
      <c r="O1309" s="3">
        <f>MAX(P1308,Tabla2[[#This Row],[Columna1]])</f>
        <v>40590.240141185881</v>
      </c>
      <c r="P1309" s="3">
        <f>O1309+Tabla2[[#This Row],[P - Horas]]</f>
        <v>40590.240141185881</v>
      </c>
    </row>
    <row r="1310" spans="1:16" x14ac:dyDescent="0.25">
      <c r="A1310">
        <v>1000017679</v>
      </c>
      <c r="B1310" s="2">
        <v>40572</v>
      </c>
      <c r="C1310" s="2">
        <f t="shared" si="80"/>
        <v>40572.625</v>
      </c>
      <c r="D1310">
        <v>320</v>
      </c>
      <c r="E1310">
        <v>320</v>
      </c>
      <c r="F1310" t="s">
        <v>10</v>
      </c>
      <c r="G1310" t="s">
        <v>20</v>
      </c>
      <c r="H1310" s="1" cm="1">
        <f t="array" ref="H1310">_xlfn.IFS(F1310="Figurado",E1310/2600,F1310="Mallas",E1310/800,F1310="Materia Prima",E1310*0)/24</f>
        <v>0</v>
      </c>
      <c r="I1310" s="2">
        <f t="shared" si="81"/>
        <v>40574.625</v>
      </c>
      <c r="J1310" s="3">
        <f t="shared" si="82"/>
        <v>40572.625</v>
      </c>
      <c r="K1310" t="b">
        <f t="shared" si="83"/>
        <v>1</v>
      </c>
      <c r="L1310" cm="1">
        <f t="array" ref="L1310">SUMPRODUCT((Tabla2[[#This Row],[P - Horas]]&lt;Tabla2[P - Horas])*1,(Tabla2[[#This Row],[Columna1]]=Tabla2[Columna1])*1)+1</f>
        <v>41</v>
      </c>
      <c r="N1310">
        <f>_xlfn.RANK.EQ(Tabla2[[#This Row],[Columna1]],Tabla2[Columna1],1)</f>
        <v>1308</v>
      </c>
      <c r="O1310" s="3">
        <f>MAX(P1309,Tabla2[[#This Row],[Columna1]])</f>
        <v>40590.240141185881</v>
      </c>
      <c r="P1310" s="3">
        <f>O1310+Tabla2[[#This Row],[P - Horas]]</f>
        <v>40590.240141185881</v>
      </c>
    </row>
    <row r="1311" spans="1:16" x14ac:dyDescent="0.25">
      <c r="A1311">
        <v>1000017684</v>
      </c>
      <c r="B1311" s="2">
        <v>40572</v>
      </c>
      <c r="C1311" s="2">
        <f t="shared" si="80"/>
        <v>40572.625</v>
      </c>
      <c r="D1311">
        <v>1008</v>
      </c>
      <c r="E1311">
        <v>1008</v>
      </c>
      <c r="F1311" t="s">
        <v>10</v>
      </c>
      <c r="G1311" t="s">
        <v>22</v>
      </c>
      <c r="H1311" s="1" cm="1">
        <f t="array" ref="H1311">_xlfn.IFS(F1311="Figurado",E1311/2600,F1311="Mallas",E1311/800,F1311="Materia Prima",E1311*0)/24</f>
        <v>0</v>
      </c>
      <c r="I1311" s="2">
        <f t="shared" si="81"/>
        <v>40574.625</v>
      </c>
      <c r="J1311" s="3">
        <f t="shared" si="82"/>
        <v>40572.625</v>
      </c>
      <c r="K1311" t="b">
        <f t="shared" si="83"/>
        <v>1</v>
      </c>
      <c r="L1311" cm="1">
        <f t="array" ref="L1311">SUMPRODUCT((Tabla2[[#This Row],[P - Horas]]&lt;Tabla2[P - Horas])*1,(Tabla2[[#This Row],[Columna1]]=Tabla2[Columna1])*1)+1</f>
        <v>41</v>
      </c>
      <c r="N1311">
        <f>_xlfn.RANK.EQ(Tabla2[[#This Row],[Columna1]],Tabla2[Columna1],1)</f>
        <v>1308</v>
      </c>
      <c r="O1311" s="3">
        <f>MAX(P1310,Tabla2[[#This Row],[Columna1]])</f>
        <v>40590.240141185881</v>
      </c>
      <c r="P1311" s="3">
        <f>O1311+Tabla2[[#This Row],[P - Horas]]</f>
        <v>40590.240141185881</v>
      </c>
    </row>
    <row r="1312" spans="1:16" x14ac:dyDescent="0.25">
      <c r="A1312">
        <v>1000017684</v>
      </c>
      <c r="B1312" s="2">
        <v>40572</v>
      </c>
      <c r="C1312" s="2">
        <f t="shared" si="80"/>
        <v>40572.625</v>
      </c>
      <c r="D1312">
        <v>1200</v>
      </c>
      <c r="E1312">
        <v>1200</v>
      </c>
      <c r="F1312" t="s">
        <v>10</v>
      </c>
      <c r="G1312" t="s">
        <v>15</v>
      </c>
      <c r="H1312" s="1" cm="1">
        <f t="array" ref="H1312">_xlfn.IFS(F1312="Figurado",E1312/2600,F1312="Mallas",E1312/800,F1312="Materia Prima",E1312*0)/24</f>
        <v>0</v>
      </c>
      <c r="I1312" s="2">
        <f t="shared" si="81"/>
        <v>40574.625</v>
      </c>
      <c r="J1312" s="3">
        <f t="shared" si="82"/>
        <v>40572.625</v>
      </c>
      <c r="K1312" t="b">
        <f t="shared" si="83"/>
        <v>1</v>
      </c>
      <c r="L1312" cm="1">
        <f t="array" ref="L1312">SUMPRODUCT((Tabla2[[#This Row],[P - Horas]]&lt;Tabla2[P - Horas])*1,(Tabla2[[#This Row],[Columna1]]=Tabla2[Columna1])*1)+1</f>
        <v>41</v>
      </c>
      <c r="N1312">
        <f>_xlfn.RANK.EQ(Tabla2[[#This Row],[Columna1]],Tabla2[Columna1],1)</f>
        <v>1308</v>
      </c>
      <c r="O1312" s="3">
        <f>MAX(P1311,Tabla2[[#This Row],[Columna1]])</f>
        <v>40590.240141185881</v>
      </c>
      <c r="P1312" s="3">
        <f>O1312+Tabla2[[#This Row],[P - Horas]]</f>
        <v>40590.240141185881</v>
      </c>
    </row>
    <row r="1313" spans="1:16" x14ac:dyDescent="0.25">
      <c r="A1313">
        <v>1000017684</v>
      </c>
      <c r="B1313" s="2">
        <v>40572</v>
      </c>
      <c r="C1313" s="2">
        <f t="shared" si="80"/>
        <v>40572.625</v>
      </c>
      <c r="D1313">
        <v>5400</v>
      </c>
      <c r="E1313">
        <v>5400</v>
      </c>
      <c r="F1313" t="s">
        <v>10</v>
      </c>
      <c r="G1313" t="s">
        <v>11</v>
      </c>
      <c r="H1313" s="1" cm="1">
        <f t="array" ref="H1313">_xlfn.IFS(F1313="Figurado",E1313/2600,F1313="Mallas",E1313/800,F1313="Materia Prima",E1313*0)/24</f>
        <v>0</v>
      </c>
      <c r="I1313" s="2">
        <f t="shared" si="81"/>
        <v>40574.625</v>
      </c>
      <c r="J1313" s="3">
        <f t="shared" si="82"/>
        <v>40572.625</v>
      </c>
      <c r="K1313" t="b">
        <f t="shared" si="83"/>
        <v>1</v>
      </c>
      <c r="L1313" cm="1">
        <f t="array" ref="L1313">SUMPRODUCT((Tabla2[[#This Row],[P - Horas]]&lt;Tabla2[P - Horas])*1,(Tabla2[[#This Row],[Columna1]]=Tabla2[Columna1])*1)+1</f>
        <v>41</v>
      </c>
      <c r="N1313">
        <f>_xlfn.RANK.EQ(Tabla2[[#This Row],[Columna1]],Tabla2[Columna1],1)</f>
        <v>1308</v>
      </c>
      <c r="O1313" s="3">
        <f>MAX(P1312,Tabla2[[#This Row],[Columna1]])</f>
        <v>40590.240141185881</v>
      </c>
      <c r="P1313" s="3">
        <f>O1313+Tabla2[[#This Row],[P - Horas]]</f>
        <v>40590.240141185881</v>
      </c>
    </row>
    <row r="1314" spans="1:16" x14ac:dyDescent="0.25">
      <c r="A1314">
        <v>1000017694</v>
      </c>
      <c r="B1314" s="2">
        <v>40572</v>
      </c>
      <c r="C1314" s="2">
        <f t="shared" si="80"/>
        <v>40572.625</v>
      </c>
      <c r="D1314">
        <v>54</v>
      </c>
      <c r="E1314">
        <v>54</v>
      </c>
      <c r="F1314" t="s">
        <v>10</v>
      </c>
      <c r="G1314" t="s">
        <v>11</v>
      </c>
      <c r="H1314" s="1" cm="1">
        <f t="array" ref="H1314">_xlfn.IFS(F1314="Figurado",E1314/2600,F1314="Mallas",E1314/800,F1314="Materia Prima",E1314*0)/24</f>
        <v>0</v>
      </c>
      <c r="I1314" s="2">
        <f t="shared" si="81"/>
        <v>40574.625</v>
      </c>
      <c r="J1314" s="3">
        <f t="shared" si="82"/>
        <v>40572.625</v>
      </c>
      <c r="K1314" t="b">
        <f t="shared" si="83"/>
        <v>1</v>
      </c>
      <c r="L1314" cm="1">
        <f t="array" ref="L1314">SUMPRODUCT((Tabla2[[#This Row],[P - Horas]]&lt;Tabla2[P - Horas])*1,(Tabla2[[#This Row],[Columna1]]=Tabla2[Columna1])*1)+1</f>
        <v>41</v>
      </c>
      <c r="N1314">
        <f>_xlfn.RANK.EQ(Tabla2[[#This Row],[Columna1]],Tabla2[Columna1],1)</f>
        <v>1308</v>
      </c>
      <c r="O1314" s="3">
        <f>MAX(P1313,Tabla2[[#This Row],[Columna1]])</f>
        <v>40590.240141185881</v>
      </c>
      <c r="P1314" s="3">
        <f>O1314+Tabla2[[#This Row],[P - Horas]]</f>
        <v>40590.240141185881</v>
      </c>
    </row>
    <row r="1315" spans="1:16" x14ac:dyDescent="0.25">
      <c r="A1315">
        <v>1000017696</v>
      </c>
      <c r="B1315" s="2">
        <v>40572</v>
      </c>
      <c r="C1315" s="2">
        <f t="shared" si="80"/>
        <v>40572.625</v>
      </c>
      <c r="D1315">
        <v>108</v>
      </c>
      <c r="E1315">
        <v>108</v>
      </c>
      <c r="F1315" t="s">
        <v>10</v>
      </c>
      <c r="G1315" t="s">
        <v>11</v>
      </c>
      <c r="H1315" s="1" cm="1">
        <f t="array" ref="H1315">_xlfn.IFS(F1315="Figurado",E1315/2600,F1315="Mallas",E1315/800,F1315="Materia Prima",E1315*0)/24</f>
        <v>0</v>
      </c>
      <c r="I1315" s="2">
        <f t="shared" si="81"/>
        <v>40574.625</v>
      </c>
      <c r="J1315" s="3">
        <f t="shared" si="82"/>
        <v>40572.625</v>
      </c>
      <c r="K1315" t="b">
        <f t="shared" si="83"/>
        <v>1</v>
      </c>
      <c r="L1315" cm="1">
        <f t="array" ref="L1315">SUMPRODUCT((Tabla2[[#This Row],[P - Horas]]&lt;Tabla2[P - Horas])*1,(Tabla2[[#This Row],[Columna1]]=Tabla2[Columna1])*1)+1</f>
        <v>41</v>
      </c>
      <c r="N1315">
        <f>_xlfn.RANK.EQ(Tabla2[[#This Row],[Columna1]],Tabla2[Columna1],1)</f>
        <v>1308</v>
      </c>
      <c r="O1315" s="3">
        <f>MAX(P1314,Tabla2[[#This Row],[Columna1]])</f>
        <v>40590.240141185881</v>
      </c>
      <c r="P1315" s="3">
        <f>O1315+Tabla2[[#This Row],[P - Horas]]</f>
        <v>40590.240141185881</v>
      </c>
    </row>
    <row r="1316" spans="1:16" x14ac:dyDescent="0.25">
      <c r="A1316">
        <v>1000017697</v>
      </c>
      <c r="B1316" s="2">
        <v>40572</v>
      </c>
      <c r="C1316" s="2">
        <f t="shared" si="80"/>
        <v>40572.625</v>
      </c>
      <c r="D1316">
        <v>108</v>
      </c>
      <c r="E1316">
        <v>108</v>
      </c>
      <c r="F1316" t="s">
        <v>10</v>
      </c>
      <c r="G1316" t="s">
        <v>11</v>
      </c>
      <c r="H1316" s="1" cm="1">
        <f t="array" ref="H1316">_xlfn.IFS(F1316="Figurado",E1316/2600,F1316="Mallas",E1316/800,F1316="Materia Prima",E1316*0)/24</f>
        <v>0</v>
      </c>
      <c r="I1316" s="2">
        <f t="shared" si="81"/>
        <v>40574.625</v>
      </c>
      <c r="J1316" s="3">
        <f t="shared" si="82"/>
        <v>40572.625</v>
      </c>
      <c r="K1316" t="b">
        <f t="shared" si="83"/>
        <v>1</v>
      </c>
      <c r="L1316" cm="1">
        <f t="array" ref="L1316">SUMPRODUCT((Tabla2[[#This Row],[P - Horas]]&lt;Tabla2[P - Horas])*1,(Tabla2[[#This Row],[Columna1]]=Tabla2[Columna1])*1)+1</f>
        <v>41</v>
      </c>
      <c r="N1316">
        <f>_xlfn.RANK.EQ(Tabla2[[#This Row],[Columna1]],Tabla2[Columna1],1)</f>
        <v>1308</v>
      </c>
      <c r="O1316" s="3">
        <f>MAX(P1315,Tabla2[[#This Row],[Columna1]])</f>
        <v>40590.240141185881</v>
      </c>
      <c r="P1316" s="3">
        <f>O1316+Tabla2[[#This Row],[P - Horas]]</f>
        <v>40590.240141185881</v>
      </c>
    </row>
    <row r="1317" spans="1:16" x14ac:dyDescent="0.25">
      <c r="A1317">
        <v>1000017698</v>
      </c>
      <c r="B1317" s="2">
        <v>40572</v>
      </c>
      <c r="C1317" s="2">
        <f t="shared" si="80"/>
        <v>40572.625</v>
      </c>
      <c r="D1317">
        <v>121</v>
      </c>
      <c r="E1317">
        <v>121</v>
      </c>
      <c r="F1317" t="s">
        <v>10</v>
      </c>
      <c r="G1317" t="s">
        <v>22</v>
      </c>
      <c r="H1317" s="1" cm="1">
        <f t="array" ref="H1317">_xlfn.IFS(F1317="Figurado",E1317/2600,F1317="Mallas",E1317/800,F1317="Materia Prima",E1317*0)/24</f>
        <v>0</v>
      </c>
      <c r="I1317" s="2">
        <f t="shared" si="81"/>
        <v>40574.625</v>
      </c>
      <c r="J1317" s="3">
        <f t="shared" si="82"/>
        <v>40572.625</v>
      </c>
      <c r="K1317" t="b">
        <f t="shared" si="83"/>
        <v>1</v>
      </c>
      <c r="L1317" cm="1">
        <f t="array" ref="L1317">SUMPRODUCT((Tabla2[[#This Row],[P - Horas]]&lt;Tabla2[P - Horas])*1,(Tabla2[[#This Row],[Columna1]]=Tabla2[Columna1])*1)+1</f>
        <v>41</v>
      </c>
      <c r="N1317">
        <f>_xlfn.RANK.EQ(Tabla2[[#This Row],[Columna1]],Tabla2[Columna1],1)</f>
        <v>1308</v>
      </c>
      <c r="O1317" s="3">
        <f>MAX(P1316,Tabla2[[#This Row],[Columna1]])</f>
        <v>40590.240141185881</v>
      </c>
      <c r="P1317" s="3">
        <f>O1317+Tabla2[[#This Row],[P - Horas]]</f>
        <v>40590.240141185881</v>
      </c>
    </row>
    <row r="1318" spans="1:16" x14ac:dyDescent="0.25">
      <c r="A1318">
        <v>1000017698</v>
      </c>
      <c r="B1318" s="2">
        <v>40572</v>
      </c>
      <c r="C1318" s="2">
        <f t="shared" si="80"/>
        <v>40572.625</v>
      </c>
      <c r="D1318">
        <v>564</v>
      </c>
      <c r="E1318">
        <v>564</v>
      </c>
      <c r="F1318" t="s">
        <v>10</v>
      </c>
      <c r="G1318" t="s">
        <v>15</v>
      </c>
      <c r="H1318" s="1" cm="1">
        <f t="array" ref="H1318">_xlfn.IFS(F1318="Figurado",E1318/2600,F1318="Mallas",E1318/800,F1318="Materia Prima",E1318*0)/24</f>
        <v>0</v>
      </c>
      <c r="I1318" s="2">
        <f t="shared" si="81"/>
        <v>40574.625</v>
      </c>
      <c r="J1318" s="3">
        <f t="shared" si="82"/>
        <v>40572.625</v>
      </c>
      <c r="K1318" t="b">
        <f t="shared" si="83"/>
        <v>1</v>
      </c>
      <c r="L1318" cm="1">
        <f t="array" ref="L1318">SUMPRODUCT((Tabla2[[#This Row],[P - Horas]]&lt;Tabla2[P - Horas])*1,(Tabla2[[#This Row],[Columna1]]=Tabla2[Columna1])*1)+1</f>
        <v>41</v>
      </c>
      <c r="N1318">
        <f>_xlfn.RANK.EQ(Tabla2[[#This Row],[Columna1]],Tabla2[Columna1],1)</f>
        <v>1308</v>
      </c>
      <c r="O1318" s="3">
        <f>MAX(P1317,Tabla2[[#This Row],[Columna1]])</f>
        <v>40590.240141185881</v>
      </c>
      <c r="P1318" s="3">
        <f>O1318+Tabla2[[#This Row],[P - Horas]]</f>
        <v>40590.240141185881</v>
      </c>
    </row>
    <row r="1319" spans="1:16" x14ac:dyDescent="0.25">
      <c r="A1319">
        <v>1000017699</v>
      </c>
      <c r="B1319" s="2">
        <v>40572</v>
      </c>
      <c r="C1319" s="2">
        <f t="shared" si="80"/>
        <v>40572.625</v>
      </c>
      <c r="D1319">
        <v>678.7</v>
      </c>
      <c r="E1319">
        <v>678.7</v>
      </c>
      <c r="F1319" t="s">
        <v>10</v>
      </c>
      <c r="G1319" t="s">
        <v>22</v>
      </c>
      <c r="H1319" s="1" cm="1">
        <f t="array" ref="H1319">_xlfn.IFS(F1319="Figurado",E1319/2600,F1319="Mallas",E1319/800,F1319="Materia Prima",E1319*0)/24</f>
        <v>0</v>
      </c>
      <c r="I1319" s="2">
        <f t="shared" si="81"/>
        <v>40574.625</v>
      </c>
      <c r="J1319" s="3">
        <f t="shared" si="82"/>
        <v>40572.625</v>
      </c>
      <c r="K1319" t="b">
        <f t="shared" si="83"/>
        <v>1</v>
      </c>
      <c r="L1319" cm="1">
        <f t="array" ref="L1319">SUMPRODUCT((Tabla2[[#This Row],[P - Horas]]&lt;Tabla2[P - Horas])*1,(Tabla2[[#This Row],[Columna1]]=Tabla2[Columna1])*1)+1</f>
        <v>41</v>
      </c>
      <c r="N1319">
        <f>_xlfn.RANK.EQ(Tabla2[[#This Row],[Columna1]],Tabla2[Columna1],1)</f>
        <v>1308</v>
      </c>
      <c r="O1319" s="3">
        <f>MAX(P1318,Tabla2[[#This Row],[Columna1]])</f>
        <v>40590.240141185881</v>
      </c>
      <c r="P1319" s="3">
        <f>O1319+Tabla2[[#This Row],[P - Horas]]</f>
        <v>40590.240141185881</v>
      </c>
    </row>
    <row r="1320" spans="1:16" x14ac:dyDescent="0.25">
      <c r="A1320">
        <v>1000017699</v>
      </c>
      <c r="B1320" s="2">
        <v>40572</v>
      </c>
      <c r="C1320" s="2">
        <f t="shared" si="80"/>
        <v>40572.625</v>
      </c>
      <c r="D1320">
        <v>74.900000000000006</v>
      </c>
      <c r="E1320">
        <v>74.900000000000006</v>
      </c>
      <c r="F1320" t="s">
        <v>10</v>
      </c>
      <c r="G1320" t="s">
        <v>27</v>
      </c>
      <c r="H1320" s="1" cm="1">
        <f t="array" ref="H1320">_xlfn.IFS(F1320="Figurado",E1320/2600,F1320="Mallas",E1320/800,F1320="Materia Prima",E1320*0)/24</f>
        <v>0</v>
      </c>
      <c r="I1320" s="2">
        <f t="shared" si="81"/>
        <v>40574.625</v>
      </c>
      <c r="J1320" s="3">
        <f t="shared" si="82"/>
        <v>40572.625</v>
      </c>
      <c r="K1320" t="b">
        <f t="shared" si="83"/>
        <v>1</v>
      </c>
      <c r="L1320" cm="1">
        <f t="array" ref="L1320">SUMPRODUCT((Tabla2[[#This Row],[P - Horas]]&lt;Tabla2[P - Horas])*1,(Tabla2[[#This Row],[Columna1]]=Tabla2[Columna1])*1)+1</f>
        <v>41</v>
      </c>
      <c r="N1320">
        <f>_xlfn.RANK.EQ(Tabla2[[#This Row],[Columna1]],Tabla2[Columna1],1)</f>
        <v>1308</v>
      </c>
      <c r="O1320" s="3">
        <f>MAX(P1319,Tabla2[[#This Row],[Columna1]])</f>
        <v>40590.240141185881</v>
      </c>
      <c r="P1320" s="3">
        <f>O1320+Tabla2[[#This Row],[P - Horas]]</f>
        <v>40590.240141185881</v>
      </c>
    </row>
    <row r="1321" spans="1:16" x14ac:dyDescent="0.25">
      <c r="A1321">
        <v>1000017699</v>
      </c>
      <c r="B1321" s="2">
        <v>40572</v>
      </c>
      <c r="C1321" s="2">
        <f t="shared" si="80"/>
        <v>40572.625</v>
      </c>
      <c r="D1321">
        <v>108</v>
      </c>
      <c r="E1321">
        <v>108</v>
      </c>
      <c r="F1321" t="s">
        <v>10</v>
      </c>
      <c r="G1321" t="s">
        <v>11</v>
      </c>
      <c r="H1321" s="1" cm="1">
        <f t="array" ref="H1321">_xlfn.IFS(F1321="Figurado",E1321/2600,F1321="Mallas",E1321/800,F1321="Materia Prima",E1321*0)/24</f>
        <v>0</v>
      </c>
      <c r="I1321" s="2">
        <f t="shared" si="81"/>
        <v>40574.625</v>
      </c>
      <c r="J1321" s="3">
        <f t="shared" si="82"/>
        <v>40572.625</v>
      </c>
      <c r="K1321" t="b">
        <f t="shared" si="83"/>
        <v>1</v>
      </c>
      <c r="L1321" cm="1">
        <f t="array" ref="L1321">SUMPRODUCT((Tabla2[[#This Row],[P - Horas]]&lt;Tabla2[P - Horas])*1,(Tabla2[[#This Row],[Columna1]]=Tabla2[Columna1])*1)+1</f>
        <v>41</v>
      </c>
      <c r="N1321">
        <f>_xlfn.RANK.EQ(Tabla2[[#This Row],[Columna1]],Tabla2[Columna1],1)</f>
        <v>1308</v>
      </c>
      <c r="O1321" s="3">
        <f>MAX(P1320,Tabla2[[#This Row],[Columna1]])</f>
        <v>40590.240141185881</v>
      </c>
      <c r="P1321" s="3">
        <f>O1321+Tabla2[[#This Row],[P - Horas]]</f>
        <v>40590.240141185881</v>
      </c>
    </row>
    <row r="1322" spans="1:16" x14ac:dyDescent="0.25">
      <c r="A1322">
        <v>1000017700</v>
      </c>
      <c r="B1322" s="2">
        <v>40572</v>
      </c>
      <c r="C1322" s="2">
        <f t="shared" si="80"/>
        <v>40572.625</v>
      </c>
      <c r="D1322">
        <v>672</v>
      </c>
      <c r="E1322">
        <v>672</v>
      </c>
      <c r="F1322" t="s">
        <v>10</v>
      </c>
      <c r="G1322" t="s">
        <v>22</v>
      </c>
      <c r="H1322" s="1" cm="1">
        <f t="array" ref="H1322">_xlfn.IFS(F1322="Figurado",E1322/2600,F1322="Mallas",E1322/800,F1322="Materia Prima",E1322*0)/24</f>
        <v>0</v>
      </c>
      <c r="I1322" s="2">
        <f t="shared" si="81"/>
        <v>40574.625</v>
      </c>
      <c r="J1322" s="3">
        <f t="shared" si="82"/>
        <v>40572.625</v>
      </c>
      <c r="K1322" t="b">
        <f t="shared" si="83"/>
        <v>1</v>
      </c>
      <c r="L1322" cm="1">
        <f t="array" ref="L1322">SUMPRODUCT((Tabla2[[#This Row],[P - Horas]]&lt;Tabla2[P - Horas])*1,(Tabla2[[#This Row],[Columna1]]=Tabla2[Columna1])*1)+1</f>
        <v>41</v>
      </c>
      <c r="N1322">
        <f>_xlfn.RANK.EQ(Tabla2[[#This Row],[Columna1]],Tabla2[Columna1],1)</f>
        <v>1308</v>
      </c>
      <c r="O1322" s="3">
        <f>MAX(P1321,Tabla2[[#This Row],[Columna1]])</f>
        <v>40590.240141185881</v>
      </c>
      <c r="P1322" s="3">
        <f>O1322+Tabla2[[#This Row],[P - Horas]]</f>
        <v>40590.240141185881</v>
      </c>
    </row>
    <row r="1323" spans="1:16" x14ac:dyDescent="0.25">
      <c r="A1323">
        <v>1000017668</v>
      </c>
      <c r="B1323" s="2">
        <v>40572</v>
      </c>
      <c r="C1323" s="2">
        <f t="shared" si="80"/>
        <v>40572.625</v>
      </c>
      <c r="D1323">
        <v>1344</v>
      </c>
      <c r="E1323">
        <v>1344</v>
      </c>
      <c r="F1323" t="s">
        <v>10</v>
      </c>
      <c r="G1323" t="s">
        <v>22</v>
      </c>
      <c r="H1323" s="1" cm="1">
        <f t="array" ref="H1323">_xlfn.IFS(F1323="Figurado",E1323/2600,F1323="Mallas",E1323/800,F1323="Materia Prima",E1323*0)/24</f>
        <v>0</v>
      </c>
      <c r="I1323" s="2">
        <f t="shared" si="81"/>
        <v>40574.625</v>
      </c>
      <c r="J1323" s="3">
        <f t="shared" si="82"/>
        <v>40572.625</v>
      </c>
      <c r="K1323" t="b">
        <f t="shared" si="83"/>
        <v>1</v>
      </c>
      <c r="L1323" cm="1">
        <f t="array" ref="L1323">SUMPRODUCT((Tabla2[[#This Row],[P - Horas]]&lt;Tabla2[P - Horas])*1,(Tabla2[[#This Row],[Columna1]]=Tabla2[Columna1])*1)+1</f>
        <v>41</v>
      </c>
      <c r="N1323">
        <f>_xlfn.RANK.EQ(Tabla2[[#This Row],[Columna1]],Tabla2[Columna1],1)</f>
        <v>1308</v>
      </c>
      <c r="O1323" s="3">
        <f>MAX(P1322,Tabla2[[#This Row],[Columna1]])</f>
        <v>40590.240141185881</v>
      </c>
      <c r="P1323" s="3">
        <f>O1323+Tabla2[[#This Row],[P - Horas]]</f>
        <v>40590.240141185881</v>
      </c>
    </row>
    <row r="1324" spans="1:16" x14ac:dyDescent="0.25">
      <c r="A1324">
        <v>1000017669</v>
      </c>
      <c r="B1324" s="2">
        <v>40572</v>
      </c>
      <c r="C1324" s="2">
        <f t="shared" si="80"/>
        <v>40572.625</v>
      </c>
      <c r="D1324">
        <v>336</v>
      </c>
      <c r="E1324">
        <v>336</v>
      </c>
      <c r="F1324" t="s">
        <v>10</v>
      </c>
      <c r="G1324" t="s">
        <v>22</v>
      </c>
      <c r="H1324" s="1" cm="1">
        <f t="array" ref="H1324">_xlfn.IFS(F1324="Figurado",E1324/2600,F1324="Mallas",E1324/800,F1324="Materia Prima",E1324*0)/24</f>
        <v>0</v>
      </c>
      <c r="I1324" s="2">
        <f t="shared" si="81"/>
        <v>40574.625</v>
      </c>
      <c r="J1324" s="3">
        <f t="shared" si="82"/>
        <v>40572.625</v>
      </c>
      <c r="K1324" t="b">
        <f t="shared" si="83"/>
        <v>1</v>
      </c>
      <c r="L1324" cm="1">
        <f t="array" ref="L1324">SUMPRODUCT((Tabla2[[#This Row],[P - Horas]]&lt;Tabla2[P - Horas])*1,(Tabla2[[#This Row],[Columna1]]=Tabla2[Columna1])*1)+1</f>
        <v>41</v>
      </c>
      <c r="N1324">
        <f>_xlfn.RANK.EQ(Tabla2[[#This Row],[Columna1]],Tabla2[Columna1],1)</f>
        <v>1308</v>
      </c>
      <c r="O1324" s="3">
        <f>MAX(P1323,Tabla2[[#This Row],[Columna1]])</f>
        <v>40590.240141185881</v>
      </c>
      <c r="P1324" s="3">
        <f>O1324+Tabla2[[#This Row],[P - Horas]]</f>
        <v>40590.240141185881</v>
      </c>
    </row>
    <row r="1325" spans="1:16" x14ac:dyDescent="0.25">
      <c r="A1325">
        <v>1000017669</v>
      </c>
      <c r="B1325" s="2">
        <v>40572</v>
      </c>
      <c r="C1325" s="2">
        <f t="shared" si="80"/>
        <v>40572.625</v>
      </c>
      <c r="D1325">
        <v>240</v>
      </c>
      <c r="E1325">
        <v>240</v>
      </c>
      <c r="F1325" t="s">
        <v>10</v>
      </c>
      <c r="G1325" t="s">
        <v>15</v>
      </c>
      <c r="H1325" s="1" cm="1">
        <f t="array" ref="H1325">_xlfn.IFS(F1325="Figurado",E1325/2600,F1325="Mallas",E1325/800,F1325="Materia Prima",E1325*0)/24</f>
        <v>0</v>
      </c>
      <c r="I1325" s="2">
        <f t="shared" si="81"/>
        <v>40574.625</v>
      </c>
      <c r="J1325" s="3">
        <f t="shared" si="82"/>
        <v>40572.625</v>
      </c>
      <c r="K1325" t="b">
        <f t="shared" si="83"/>
        <v>1</v>
      </c>
      <c r="L1325" cm="1">
        <f t="array" ref="L1325">SUMPRODUCT((Tabla2[[#This Row],[P - Horas]]&lt;Tabla2[P - Horas])*1,(Tabla2[[#This Row],[Columna1]]=Tabla2[Columna1])*1)+1</f>
        <v>41</v>
      </c>
      <c r="N1325">
        <f>_xlfn.RANK.EQ(Tabla2[[#This Row],[Columna1]],Tabla2[Columna1],1)</f>
        <v>1308</v>
      </c>
      <c r="O1325" s="3">
        <f>MAX(P1324,Tabla2[[#This Row],[Columna1]])</f>
        <v>40590.240141185881</v>
      </c>
      <c r="P1325" s="3">
        <f>O1325+Tabla2[[#This Row],[P - Horas]]</f>
        <v>40590.240141185881</v>
      </c>
    </row>
    <row r="1326" spans="1:16" x14ac:dyDescent="0.25">
      <c r="A1326">
        <v>1000017669</v>
      </c>
      <c r="B1326" s="2">
        <v>40572</v>
      </c>
      <c r="C1326" s="2">
        <f t="shared" si="80"/>
        <v>40572.625</v>
      </c>
      <c r="D1326">
        <v>810</v>
      </c>
      <c r="E1326">
        <v>810</v>
      </c>
      <c r="F1326" t="s">
        <v>10</v>
      </c>
      <c r="G1326" t="s">
        <v>11</v>
      </c>
      <c r="H1326" s="1" cm="1">
        <f t="array" ref="H1326">_xlfn.IFS(F1326="Figurado",E1326/2600,F1326="Mallas",E1326/800,F1326="Materia Prima",E1326*0)/24</f>
        <v>0</v>
      </c>
      <c r="I1326" s="2">
        <f t="shared" si="81"/>
        <v>40574.625</v>
      </c>
      <c r="J1326" s="3">
        <f t="shared" si="82"/>
        <v>40572.625</v>
      </c>
      <c r="K1326" t="b">
        <f t="shared" si="83"/>
        <v>1</v>
      </c>
      <c r="L1326" cm="1">
        <f t="array" ref="L1326">SUMPRODUCT((Tabla2[[#This Row],[P - Horas]]&lt;Tabla2[P - Horas])*1,(Tabla2[[#This Row],[Columna1]]=Tabla2[Columna1])*1)+1</f>
        <v>41</v>
      </c>
      <c r="N1326">
        <f>_xlfn.RANK.EQ(Tabla2[[#This Row],[Columna1]],Tabla2[Columna1],1)</f>
        <v>1308</v>
      </c>
      <c r="O1326" s="3">
        <f>MAX(P1325,Tabla2[[#This Row],[Columna1]])</f>
        <v>40590.240141185881</v>
      </c>
      <c r="P1326" s="3">
        <f>O1326+Tabla2[[#This Row],[P - Horas]]</f>
        <v>40590.240141185881</v>
      </c>
    </row>
    <row r="1327" spans="1:16" x14ac:dyDescent="0.25">
      <c r="A1327">
        <v>1000017670</v>
      </c>
      <c r="B1327" s="2">
        <v>40572</v>
      </c>
      <c r="C1327" s="2">
        <f t="shared" si="80"/>
        <v>40572.625</v>
      </c>
      <c r="D1327">
        <v>792</v>
      </c>
      <c r="E1327">
        <v>792</v>
      </c>
      <c r="F1327" t="s">
        <v>10</v>
      </c>
      <c r="G1327" t="s">
        <v>15</v>
      </c>
      <c r="H1327" s="1" cm="1">
        <f t="array" ref="H1327">_xlfn.IFS(F1327="Figurado",E1327/2600,F1327="Mallas",E1327/800,F1327="Materia Prima",E1327*0)/24</f>
        <v>0</v>
      </c>
      <c r="I1327" s="2">
        <f t="shared" si="81"/>
        <v>40574.625</v>
      </c>
      <c r="J1327" s="3">
        <f t="shared" si="82"/>
        <v>40572.625</v>
      </c>
      <c r="K1327" t="b">
        <f t="shared" si="83"/>
        <v>1</v>
      </c>
      <c r="L1327" cm="1">
        <f t="array" ref="L1327">SUMPRODUCT((Tabla2[[#This Row],[P - Horas]]&lt;Tabla2[P - Horas])*1,(Tabla2[[#This Row],[Columna1]]=Tabla2[Columna1])*1)+1</f>
        <v>41</v>
      </c>
      <c r="N1327">
        <f>_xlfn.RANK.EQ(Tabla2[[#This Row],[Columna1]],Tabla2[Columna1],1)</f>
        <v>1308</v>
      </c>
      <c r="O1327" s="3">
        <f>MAX(P1326,Tabla2[[#This Row],[Columna1]])</f>
        <v>40590.240141185881</v>
      </c>
      <c r="P1327" s="3">
        <f>O1327+Tabla2[[#This Row],[P - Horas]]</f>
        <v>40590.240141185881</v>
      </c>
    </row>
    <row r="1328" spans="1:16" x14ac:dyDescent="0.25">
      <c r="A1328">
        <v>1000017687</v>
      </c>
      <c r="B1328" s="2">
        <v>40572</v>
      </c>
      <c r="C1328" s="2">
        <f t="shared" si="80"/>
        <v>40572.625</v>
      </c>
      <c r="D1328">
        <v>2016</v>
      </c>
      <c r="E1328">
        <v>2016</v>
      </c>
      <c r="F1328" t="s">
        <v>10</v>
      </c>
      <c r="G1328" t="s">
        <v>22</v>
      </c>
      <c r="H1328" s="1" cm="1">
        <f t="array" ref="H1328">_xlfn.IFS(F1328="Figurado",E1328/2600,F1328="Mallas",E1328/800,F1328="Materia Prima",E1328*0)/24</f>
        <v>0</v>
      </c>
      <c r="I1328" s="2">
        <f t="shared" si="81"/>
        <v>40574.625</v>
      </c>
      <c r="J1328" s="3">
        <f t="shared" si="82"/>
        <v>40572.625</v>
      </c>
      <c r="K1328" t="b">
        <f t="shared" si="83"/>
        <v>1</v>
      </c>
      <c r="L1328" cm="1">
        <f t="array" ref="L1328">SUMPRODUCT((Tabla2[[#This Row],[P - Horas]]&lt;Tabla2[P - Horas])*1,(Tabla2[[#This Row],[Columna1]]=Tabla2[Columna1])*1)+1</f>
        <v>41</v>
      </c>
      <c r="N1328">
        <f>_xlfn.RANK.EQ(Tabla2[[#This Row],[Columna1]],Tabla2[Columna1],1)</f>
        <v>1308</v>
      </c>
      <c r="O1328" s="3">
        <f>MAX(P1327,Tabla2[[#This Row],[Columna1]])</f>
        <v>40590.240141185881</v>
      </c>
      <c r="P1328" s="3">
        <f>O1328+Tabla2[[#This Row],[P - Horas]]</f>
        <v>40590.240141185881</v>
      </c>
    </row>
    <row r="1329" spans="1:16" x14ac:dyDescent="0.25">
      <c r="A1329">
        <v>1000017688</v>
      </c>
      <c r="B1329" s="2">
        <v>40572</v>
      </c>
      <c r="C1329" s="2">
        <f t="shared" si="80"/>
        <v>40572.625</v>
      </c>
      <c r="D1329">
        <v>517.4</v>
      </c>
      <c r="E1329">
        <v>517.4</v>
      </c>
      <c r="F1329" t="s">
        <v>10</v>
      </c>
      <c r="G1329" t="s">
        <v>22</v>
      </c>
      <c r="H1329" s="1" cm="1">
        <f t="array" ref="H1329">_xlfn.IFS(F1329="Figurado",E1329/2600,F1329="Mallas",E1329/800,F1329="Materia Prima",E1329*0)/24</f>
        <v>0</v>
      </c>
      <c r="I1329" s="2">
        <f t="shared" si="81"/>
        <v>40574.625</v>
      </c>
      <c r="J1329" s="3">
        <f t="shared" si="82"/>
        <v>40572.625</v>
      </c>
      <c r="K1329" t="b">
        <f t="shared" si="83"/>
        <v>1</v>
      </c>
      <c r="L1329" cm="1">
        <f t="array" ref="L1329">SUMPRODUCT((Tabla2[[#This Row],[P - Horas]]&lt;Tabla2[P - Horas])*1,(Tabla2[[#This Row],[Columna1]]=Tabla2[Columna1])*1)+1</f>
        <v>41</v>
      </c>
      <c r="N1329">
        <f>_xlfn.RANK.EQ(Tabla2[[#This Row],[Columna1]],Tabla2[Columna1],1)</f>
        <v>1308</v>
      </c>
      <c r="O1329" s="3">
        <f>MAX(P1328,Tabla2[[#This Row],[Columna1]])</f>
        <v>40590.240141185881</v>
      </c>
      <c r="P1329" s="3">
        <f>O1329+Tabla2[[#This Row],[P - Horas]]</f>
        <v>40590.240141185881</v>
      </c>
    </row>
    <row r="1330" spans="1:16" x14ac:dyDescent="0.25">
      <c r="A1330">
        <v>1000017688</v>
      </c>
      <c r="B1330" s="2">
        <v>40572</v>
      </c>
      <c r="C1330" s="2">
        <f t="shared" si="80"/>
        <v>40572.625</v>
      </c>
      <c r="D1330">
        <v>444</v>
      </c>
      <c r="E1330">
        <v>444</v>
      </c>
      <c r="F1330" t="s">
        <v>10</v>
      </c>
      <c r="G1330" t="s">
        <v>15</v>
      </c>
      <c r="H1330" s="1" cm="1">
        <f t="array" ref="H1330">_xlfn.IFS(F1330="Figurado",E1330/2600,F1330="Mallas",E1330/800,F1330="Materia Prima",E1330*0)/24</f>
        <v>0</v>
      </c>
      <c r="I1330" s="2">
        <f t="shared" si="81"/>
        <v>40574.625</v>
      </c>
      <c r="J1330" s="3">
        <f t="shared" si="82"/>
        <v>40572.625</v>
      </c>
      <c r="K1330" t="b">
        <f t="shared" si="83"/>
        <v>1</v>
      </c>
      <c r="L1330" cm="1">
        <f t="array" ref="L1330">SUMPRODUCT((Tabla2[[#This Row],[P - Horas]]&lt;Tabla2[P - Horas])*1,(Tabla2[[#This Row],[Columna1]]=Tabla2[Columna1])*1)+1</f>
        <v>41</v>
      </c>
      <c r="N1330">
        <f>_xlfn.RANK.EQ(Tabla2[[#This Row],[Columna1]],Tabla2[Columna1],1)</f>
        <v>1308</v>
      </c>
      <c r="O1330" s="3">
        <f>MAX(P1329,Tabla2[[#This Row],[Columna1]])</f>
        <v>40590.240141185881</v>
      </c>
      <c r="P1330" s="3">
        <f>O1330+Tabla2[[#This Row],[P - Horas]]</f>
        <v>40590.240141185881</v>
      </c>
    </row>
    <row r="1331" spans="1:16" x14ac:dyDescent="0.25">
      <c r="A1331">
        <v>1000017690</v>
      </c>
      <c r="B1331" s="2">
        <v>40572</v>
      </c>
      <c r="C1331" s="2">
        <f t="shared" si="80"/>
        <v>40572.625</v>
      </c>
      <c r="D1331">
        <v>33.6</v>
      </c>
      <c r="E1331">
        <v>33.6</v>
      </c>
      <c r="F1331" t="s">
        <v>10</v>
      </c>
      <c r="G1331" t="s">
        <v>22</v>
      </c>
      <c r="H1331" s="1" cm="1">
        <f t="array" ref="H1331">_xlfn.IFS(F1331="Figurado",E1331/2600,F1331="Mallas",E1331/800,F1331="Materia Prima",E1331*0)/24</f>
        <v>0</v>
      </c>
      <c r="I1331" s="2">
        <f t="shared" si="81"/>
        <v>40574.625</v>
      </c>
      <c r="J1331" s="3">
        <f t="shared" si="82"/>
        <v>40572.625</v>
      </c>
      <c r="K1331" t="b">
        <f t="shared" si="83"/>
        <v>1</v>
      </c>
      <c r="L1331" cm="1">
        <f t="array" ref="L1331">SUMPRODUCT((Tabla2[[#This Row],[P - Horas]]&lt;Tabla2[P - Horas])*1,(Tabla2[[#This Row],[Columna1]]=Tabla2[Columna1])*1)+1</f>
        <v>41</v>
      </c>
      <c r="N1331">
        <f>_xlfn.RANK.EQ(Tabla2[[#This Row],[Columna1]],Tabla2[Columna1],1)</f>
        <v>1308</v>
      </c>
      <c r="O1331" s="3">
        <f>MAX(P1330,Tabla2[[#This Row],[Columna1]])</f>
        <v>40590.240141185881</v>
      </c>
      <c r="P1331" s="3">
        <f>O1331+Tabla2[[#This Row],[P - Horas]]</f>
        <v>40590.240141185881</v>
      </c>
    </row>
    <row r="1332" spans="1:16" x14ac:dyDescent="0.25">
      <c r="A1332">
        <v>1000017690</v>
      </c>
      <c r="B1332" s="2">
        <v>40572</v>
      </c>
      <c r="C1332" s="2">
        <f t="shared" si="80"/>
        <v>40572.625</v>
      </c>
      <c r="D1332">
        <v>24</v>
      </c>
      <c r="E1332">
        <v>24</v>
      </c>
      <c r="F1332" t="s">
        <v>10</v>
      </c>
      <c r="G1332" t="s">
        <v>15</v>
      </c>
      <c r="H1332" s="1" cm="1">
        <f t="array" ref="H1332">_xlfn.IFS(F1332="Figurado",E1332/2600,F1332="Mallas",E1332/800,F1332="Materia Prima",E1332*0)/24</f>
        <v>0</v>
      </c>
      <c r="I1332" s="2">
        <f t="shared" si="81"/>
        <v>40574.625</v>
      </c>
      <c r="J1332" s="3">
        <f t="shared" si="82"/>
        <v>40572.625</v>
      </c>
      <c r="K1332" t="b">
        <f t="shared" si="83"/>
        <v>1</v>
      </c>
      <c r="L1332" cm="1">
        <f t="array" ref="L1332">SUMPRODUCT((Tabla2[[#This Row],[P - Horas]]&lt;Tabla2[P - Horas])*1,(Tabla2[[#This Row],[Columna1]]=Tabla2[Columna1])*1)+1</f>
        <v>41</v>
      </c>
      <c r="N1332">
        <f>_xlfn.RANK.EQ(Tabla2[[#This Row],[Columna1]],Tabla2[Columna1],1)</f>
        <v>1308</v>
      </c>
      <c r="O1332" s="3">
        <f>MAX(P1331,Tabla2[[#This Row],[Columna1]])</f>
        <v>40590.240141185881</v>
      </c>
      <c r="P1332" s="3">
        <f>O1332+Tabla2[[#This Row],[P - Horas]]</f>
        <v>40590.240141185881</v>
      </c>
    </row>
    <row r="1333" spans="1:16" x14ac:dyDescent="0.25">
      <c r="A1333">
        <v>1000017692</v>
      </c>
      <c r="B1333" s="2">
        <v>40572</v>
      </c>
      <c r="C1333" s="2">
        <f t="shared" si="80"/>
        <v>40572.625</v>
      </c>
      <c r="D1333">
        <v>13.4</v>
      </c>
      <c r="E1333">
        <v>13.4</v>
      </c>
      <c r="F1333" t="s">
        <v>5</v>
      </c>
      <c r="G1333" t="s">
        <v>13</v>
      </c>
      <c r="H1333" s="1" cm="1">
        <f t="array" ref="H1333">_xlfn.IFS(F1333="Figurado",E1333/2600,F1333="Mallas",E1333/800,F1333="Materia Prima",E1333*0)/24</f>
        <v>2.1474358974358975E-4</v>
      </c>
      <c r="I1333" s="2">
        <f t="shared" si="81"/>
        <v>40574.625</v>
      </c>
      <c r="J1333" s="3">
        <f t="shared" si="82"/>
        <v>40572.625214743588</v>
      </c>
      <c r="K1333" t="b">
        <f t="shared" si="83"/>
        <v>1</v>
      </c>
      <c r="L1333" cm="1">
        <f t="array" ref="L1333">SUMPRODUCT((Tabla2[[#This Row],[P - Horas]]&lt;Tabla2[P - Horas])*1,(Tabla2[[#This Row],[Columna1]]=Tabla2[Columna1])*1)+1</f>
        <v>40</v>
      </c>
      <c r="N1333">
        <f>_xlfn.RANK.EQ(Tabla2[[#This Row],[Columna1]],Tabla2[Columna1],1)</f>
        <v>1308</v>
      </c>
      <c r="O1333" s="3">
        <f>MAX(P1332,Tabla2[[#This Row],[Columna1]])</f>
        <v>40590.240141185881</v>
      </c>
      <c r="P1333" s="3">
        <f>O1333+Tabla2[[#This Row],[P - Horas]]</f>
        <v>40590.240355929469</v>
      </c>
    </row>
    <row r="1334" spans="1:16" x14ac:dyDescent="0.25">
      <c r="A1334">
        <v>1000017699</v>
      </c>
      <c r="B1334" s="2">
        <v>40572</v>
      </c>
      <c r="C1334" s="2">
        <f t="shared" si="80"/>
        <v>40572.625</v>
      </c>
      <c r="D1334">
        <v>70.400000000000006</v>
      </c>
      <c r="E1334">
        <v>70.400000000000006</v>
      </c>
      <c r="F1334" t="s">
        <v>5</v>
      </c>
      <c r="G1334" t="s">
        <v>8</v>
      </c>
      <c r="H1334" s="1" cm="1">
        <f t="array" ref="H1334">_xlfn.IFS(F1334="Figurado",E1334/2600,F1334="Mallas",E1334/800,F1334="Materia Prima",E1334*0)/24</f>
        <v>1.1282051282051283E-3</v>
      </c>
      <c r="I1334" s="2">
        <f t="shared" si="81"/>
        <v>40574.625</v>
      </c>
      <c r="J1334" s="3">
        <f t="shared" si="82"/>
        <v>40572.626128205127</v>
      </c>
      <c r="K1334" t="b">
        <f t="shared" si="83"/>
        <v>1</v>
      </c>
      <c r="L1334" cm="1">
        <f t="array" ref="L1334">SUMPRODUCT((Tabla2[[#This Row],[P - Horas]]&lt;Tabla2[P - Horas])*1,(Tabla2[[#This Row],[Columna1]]=Tabla2[Columna1])*1)+1</f>
        <v>39</v>
      </c>
      <c r="N1334">
        <f>_xlfn.RANK.EQ(Tabla2[[#This Row],[Columna1]],Tabla2[Columna1],1)</f>
        <v>1308</v>
      </c>
      <c r="O1334" s="3">
        <f>MAX(P1333,Tabla2[[#This Row],[Columna1]])</f>
        <v>40590.240355929469</v>
      </c>
      <c r="P1334" s="3">
        <f>O1334+Tabla2[[#This Row],[P - Horas]]</f>
        <v>40590.241484134596</v>
      </c>
    </row>
    <row r="1335" spans="1:16" x14ac:dyDescent="0.25">
      <c r="A1335">
        <v>1000017671</v>
      </c>
      <c r="B1335" s="2">
        <v>40572</v>
      </c>
      <c r="C1335" s="2">
        <f t="shared" si="80"/>
        <v>40572.625</v>
      </c>
      <c r="D1335">
        <v>85.7</v>
      </c>
      <c r="E1335">
        <v>85.7</v>
      </c>
      <c r="F1335" t="s">
        <v>5</v>
      </c>
      <c r="G1335" t="s">
        <v>26</v>
      </c>
      <c r="H1335" s="1" cm="1">
        <f t="array" ref="H1335">_xlfn.IFS(F1335="Figurado",E1335/2600,F1335="Mallas",E1335/800,F1335="Materia Prima",E1335*0)/24</f>
        <v>1.3733974358974361E-3</v>
      </c>
      <c r="I1335" s="2">
        <f t="shared" si="81"/>
        <v>40574.625</v>
      </c>
      <c r="J1335" s="3">
        <f t="shared" si="82"/>
        <v>40572.626373397434</v>
      </c>
      <c r="K1335" t="b">
        <f t="shared" si="83"/>
        <v>1</v>
      </c>
      <c r="L1335" cm="1">
        <f t="array" ref="L1335">SUMPRODUCT((Tabla2[[#This Row],[P - Horas]]&lt;Tabla2[P - Horas])*1,(Tabla2[[#This Row],[Columna1]]=Tabla2[Columna1])*1)+1</f>
        <v>38</v>
      </c>
      <c r="N1335">
        <f>_xlfn.RANK.EQ(Tabla2[[#This Row],[Columna1]],Tabla2[Columna1],1)</f>
        <v>1308</v>
      </c>
      <c r="O1335" s="3">
        <f>MAX(P1334,Tabla2[[#This Row],[Columna1]])</f>
        <v>40590.241484134596</v>
      </c>
      <c r="P1335" s="3">
        <f>O1335+Tabla2[[#This Row],[P - Horas]]</f>
        <v>40590.24285753203</v>
      </c>
    </row>
    <row r="1336" spans="1:16" x14ac:dyDescent="0.25">
      <c r="A1336">
        <v>1000017690</v>
      </c>
      <c r="B1336" s="2">
        <v>40572</v>
      </c>
      <c r="C1336" s="2">
        <f t="shared" si="80"/>
        <v>40572.625</v>
      </c>
      <c r="D1336">
        <v>102.9</v>
      </c>
      <c r="E1336">
        <v>102.9</v>
      </c>
      <c r="F1336" t="s">
        <v>5</v>
      </c>
      <c r="G1336" t="s">
        <v>26</v>
      </c>
      <c r="H1336" s="1" cm="1">
        <f t="array" ref="H1336">_xlfn.IFS(F1336="Figurado",E1336/2600,F1336="Mallas",E1336/800,F1336="Materia Prima",E1336*0)/24</f>
        <v>1.6490384615384616E-3</v>
      </c>
      <c r="I1336" s="2">
        <f t="shared" si="81"/>
        <v>40574.625</v>
      </c>
      <c r="J1336" s="3">
        <f t="shared" si="82"/>
        <v>40572.626649038459</v>
      </c>
      <c r="K1336" t="b">
        <f t="shared" si="83"/>
        <v>1</v>
      </c>
      <c r="L1336" cm="1">
        <f t="array" ref="L1336">SUMPRODUCT((Tabla2[[#This Row],[P - Horas]]&lt;Tabla2[P - Horas])*1,(Tabla2[[#This Row],[Columna1]]=Tabla2[Columna1])*1)+1</f>
        <v>37</v>
      </c>
      <c r="N1336">
        <f>_xlfn.RANK.EQ(Tabla2[[#This Row],[Columna1]],Tabla2[Columna1],1)</f>
        <v>1308</v>
      </c>
      <c r="O1336" s="3">
        <f>MAX(P1335,Tabla2[[#This Row],[Columna1]])</f>
        <v>40590.24285753203</v>
      </c>
      <c r="P1336" s="3">
        <f>O1336+Tabla2[[#This Row],[P - Horas]]</f>
        <v>40590.244506570489</v>
      </c>
    </row>
    <row r="1337" spans="1:16" x14ac:dyDescent="0.25">
      <c r="A1337">
        <v>1000017693</v>
      </c>
      <c r="B1337" s="2">
        <v>40572</v>
      </c>
      <c r="C1337" s="2">
        <f t="shared" si="80"/>
        <v>40572.625</v>
      </c>
      <c r="D1337">
        <v>106</v>
      </c>
      <c r="E1337">
        <v>106</v>
      </c>
      <c r="F1337" t="s">
        <v>5</v>
      </c>
      <c r="G1337" t="s">
        <v>13</v>
      </c>
      <c r="H1337" s="1" cm="1">
        <f t="array" ref="H1337">_xlfn.IFS(F1337="Figurado",E1337/2600,F1337="Mallas",E1337/800,F1337="Materia Prima",E1337*0)/24</f>
        <v>1.6987179487179486E-3</v>
      </c>
      <c r="I1337" s="2">
        <f t="shared" si="81"/>
        <v>40574.625</v>
      </c>
      <c r="J1337" s="3">
        <f t="shared" si="82"/>
        <v>40572.626698717948</v>
      </c>
      <c r="K1337" t="b">
        <f t="shared" si="83"/>
        <v>1</v>
      </c>
      <c r="L1337" cm="1">
        <f t="array" ref="L1337">SUMPRODUCT((Tabla2[[#This Row],[P - Horas]]&lt;Tabla2[P - Horas])*1,(Tabla2[[#This Row],[Columna1]]=Tabla2[Columna1])*1)+1</f>
        <v>36</v>
      </c>
      <c r="N1337">
        <f>_xlfn.RANK.EQ(Tabla2[[#This Row],[Columna1]],Tabla2[Columna1],1)</f>
        <v>1308</v>
      </c>
      <c r="O1337" s="3">
        <f>MAX(P1336,Tabla2[[#This Row],[Columna1]])</f>
        <v>40590.244506570489</v>
      </c>
      <c r="P1337" s="3">
        <f>O1337+Tabla2[[#This Row],[P - Horas]]</f>
        <v>40590.246205288437</v>
      </c>
    </row>
    <row r="1338" spans="1:16" x14ac:dyDescent="0.25">
      <c r="A1338">
        <v>1000017694</v>
      </c>
      <c r="B1338" s="2">
        <v>40572</v>
      </c>
      <c r="C1338" s="2">
        <f t="shared" si="80"/>
        <v>40572.625</v>
      </c>
      <c r="D1338">
        <v>156</v>
      </c>
      <c r="E1338">
        <v>156</v>
      </c>
      <c r="F1338" t="s">
        <v>5</v>
      </c>
      <c r="G1338" t="s">
        <v>14</v>
      </c>
      <c r="H1338" s="1" cm="1">
        <f t="array" ref="H1338">_xlfn.IFS(F1338="Figurado",E1338/2600,F1338="Mallas",E1338/800,F1338="Materia Prima",E1338*0)/24</f>
        <v>2.5000000000000001E-3</v>
      </c>
      <c r="I1338" s="2">
        <f t="shared" si="81"/>
        <v>40574.625</v>
      </c>
      <c r="J1338" s="3">
        <f t="shared" si="82"/>
        <v>40572.627500000002</v>
      </c>
      <c r="K1338" t="b">
        <f t="shared" si="83"/>
        <v>1</v>
      </c>
      <c r="L1338" cm="1">
        <f t="array" ref="L1338">SUMPRODUCT((Tabla2[[#This Row],[P - Horas]]&lt;Tabla2[P - Horas])*1,(Tabla2[[#This Row],[Columna1]]=Tabla2[Columna1])*1)+1</f>
        <v>35</v>
      </c>
      <c r="N1338">
        <f>_xlfn.RANK.EQ(Tabla2[[#This Row],[Columna1]],Tabla2[Columna1],1)</f>
        <v>1308</v>
      </c>
      <c r="O1338" s="3">
        <f>MAX(P1337,Tabla2[[#This Row],[Columna1]])</f>
        <v>40590.246205288437</v>
      </c>
      <c r="P1338" s="3">
        <f>O1338+Tabla2[[#This Row],[P - Horas]]</f>
        <v>40590.248705288439</v>
      </c>
    </row>
    <row r="1339" spans="1:16" x14ac:dyDescent="0.25">
      <c r="A1339">
        <v>1000017672</v>
      </c>
      <c r="B1339" s="2">
        <v>40572</v>
      </c>
      <c r="C1339" s="2">
        <f t="shared" si="80"/>
        <v>40572.625</v>
      </c>
      <c r="D1339">
        <v>156.5</v>
      </c>
      <c r="E1339">
        <v>156.5</v>
      </c>
      <c r="F1339" t="s">
        <v>5</v>
      </c>
      <c r="G1339" t="s">
        <v>26</v>
      </c>
      <c r="H1339" s="1" cm="1">
        <f t="array" ref="H1339">_xlfn.IFS(F1339="Figurado",E1339/2600,F1339="Mallas",E1339/800,F1339="Materia Prima",E1339*0)/24</f>
        <v>2.5080128205128204E-3</v>
      </c>
      <c r="I1339" s="2">
        <f t="shared" si="81"/>
        <v>40574.625</v>
      </c>
      <c r="J1339" s="3">
        <f t="shared" si="82"/>
        <v>40572.627508012818</v>
      </c>
      <c r="K1339" t="b">
        <f t="shared" si="83"/>
        <v>1</v>
      </c>
      <c r="L1339" cm="1">
        <f t="array" ref="L1339">SUMPRODUCT((Tabla2[[#This Row],[P - Horas]]&lt;Tabla2[P - Horas])*1,(Tabla2[[#This Row],[Columna1]]=Tabla2[Columna1])*1)+1</f>
        <v>34</v>
      </c>
      <c r="N1339">
        <f>_xlfn.RANK.EQ(Tabla2[[#This Row],[Columna1]],Tabla2[Columna1],1)</f>
        <v>1308</v>
      </c>
      <c r="O1339" s="3">
        <f>MAX(P1338,Tabla2[[#This Row],[Columna1]])</f>
        <v>40590.248705288439</v>
      </c>
      <c r="P1339" s="3">
        <f>O1339+Tabla2[[#This Row],[P - Horas]]</f>
        <v>40590.251213301257</v>
      </c>
    </row>
    <row r="1340" spans="1:16" x14ac:dyDescent="0.25">
      <c r="A1340">
        <v>1000017687</v>
      </c>
      <c r="B1340" s="2">
        <v>40572</v>
      </c>
      <c r="C1340" s="2">
        <f t="shared" si="80"/>
        <v>40572.625</v>
      </c>
      <c r="D1340">
        <v>179.3</v>
      </c>
      <c r="E1340">
        <v>179.3</v>
      </c>
      <c r="F1340" t="s">
        <v>5</v>
      </c>
      <c r="G1340" t="s">
        <v>26</v>
      </c>
      <c r="H1340" s="1" cm="1">
        <f t="array" ref="H1340">_xlfn.IFS(F1340="Figurado",E1340/2600,F1340="Mallas",E1340/800,F1340="Materia Prima",E1340*0)/24</f>
        <v>2.873397435897436E-3</v>
      </c>
      <c r="I1340" s="2">
        <f t="shared" si="81"/>
        <v>40574.625</v>
      </c>
      <c r="J1340" s="3">
        <f t="shared" si="82"/>
        <v>40572.627873397432</v>
      </c>
      <c r="K1340" t="b">
        <f t="shared" si="83"/>
        <v>1</v>
      </c>
      <c r="L1340" cm="1">
        <f t="array" ref="L1340">SUMPRODUCT((Tabla2[[#This Row],[P - Horas]]&lt;Tabla2[P - Horas])*1,(Tabla2[[#This Row],[Columna1]]=Tabla2[Columna1])*1)+1</f>
        <v>33</v>
      </c>
      <c r="N1340">
        <f>_xlfn.RANK.EQ(Tabla2[[#This Row],[Columna1]],Tabla2[Columna1],1)</f>
        <v>1308</v>
      </c>
      <c r="O1340" s="3">
        <f>MAX(P1339,Tabla2[[#This Row],[Columna1]])</f>
        <v>40590.251213301257</v>
      </c>
      <c r="P1340" s="3">
        <f>O1340+Tabla2[[#This Row],[P - Horas]]</f>
        <v>40590.254086698689</v>
      </c>
    </row>
    <row r="1341" spans="1:16" x14ac:dyDescent="0.25">
      <c r="A1341">
        <v>1000017690</v>
      </c>
      <c r="B1341" s="2">
        <v>40572</v>
      </c>
      <c r="C1341" s="2">
        <f t="shared" si="80"/>
        <v>40572.625</v>
      </c>
      <c r="D1341">
        <v>180.6</v>
      </c>
      <c r="E1341">
        <v>180.6</v>
      </c>
      <c r="F1341" t="s">
        <v>5</v>
      </c>
      <c r="G1341" t="s">
        <v>7</v>
      </c>
      <c r="H1341" s="1" cm="1">
        <f t="array" ref="H1341">_xlfn.IFS(F1341="Figurado",E1341/2600,F1341="Mallas",E1341/800,F1341="Materia Prima",E1341*0)/24</f>
        <v>2.8942307692307692E-3</v>
      </c>
      <c r="I1341" s="2">
        <f t="shared" si="81"/>
        <v>40574.625</v>
      </c>
      <c r="J1341" s="3">
        <f t="shared" si="82"/>
        <v>40572.627894230769</v>
      </c>
      <c r="K1341" t="b">
        <f t="shared" si="83"/>
        <v>1</v>
      </c>
      <c r="L1341" cm="1">
        <f t="array" ref="L1341">SUMPRODUCT((Tabla2[[#This Row],[P - Horas]]&lt;Tabla2[P - Horas])*1,(Tabla2[[#This Row],[Columna1]]=Tabla2[Columna1])*1)+1</f>
        <v>32</v>
      </c>
      <c r="N1341">
        <f>_xlfn.RANK.EQ(Tabla2[[#This Row],[Columna1]],Tabla2[Columna1],1)</f>
        <v>1308</v>
      </c>
      <c r="O1341" s="3">
        <f>MAX(P1340,Tabla2[[#This Row],[Columna1]])</f>
        <v>40590.254086698689</v>
      </c>
      <c r="P1341" s="3">
        <f>O1341+Tabla2[[#This Row],[P - Horas]]</f>
        <v>40590.256980929458</v>
      </c>
    </row>
    <row r="1342" spans="1:16" x14ac:dyDescent="0.25">
      <c r="A1342">
        <v>1000017698</v>
      </c>
      <c r="B1342" s="2">
        <v>40572</v>
      </c>
      <c r="C1342" s="2">
        <f t="shared" si="80"/>
        <v>40572.625</v>
      </c>
      <c r="D1342">
        <v>188.1</v>
      </c>
      <c r="E1342">
        <v>188.1</v>
      </c>
      <c r="F1342" t="s">
        <v>5</v>
      </c>
      <c r="G1342" t="s">
        <v>6</v>
      </c>
      <c r="H1342" s="1" cm="1">
        <f t="array" ref="H1342">_xlfn.IFS(F1342="Figurado",E1342/2600,F1342="Mallas",E1342/800,F1342="Materia Prima",E1342*0)/24</f>
        <v>3.0144230769230764E-3</v>
      </c>
      <c r="I1342" s="2">
        <f t="shared" si="81"/>
        <v>40574.625</v>
      </c>
      <c r="J1342" s="3">
        <f t="shared" si="82"/>
        <v>40572.628014423077</v>
      </c>
      <c r="K1342" t="b">
        <f t="shared" si="83"/>
        <v>1</v>
      </c>
      <c r="L1342" cm="1">
        <f t="array" ref="L1342">SUMPRODUCT((Tabla2[[#This Row],[P - Horas]]&lt;Tabla2[P - Horas])*1,(Tabla2[[#This Row],[Columna1]]=Tabla2[Columna1])*1)+1</f>
        <v>31</v>
      </c>
      <c r="N1342">
        <f>_xlfn.RANK.EQ(Tabla2[[#This Row],[Columna1]],Tabla2[Columna1],1)</f>
        <v>1308</v>
      </c>
      <c r="O1342" s="3">
        <f>MAX(P1341,Tabla2[[#This Row],[Columna1]])</f>
        <v>40590.256980929458</v>
      </c>
      <c r="P1342" s="3">
        <f>O1342+Tabla2[[#This Row],[P - Horas]]</f>
        <v>40590.259995352535</v>
      </c>
    </row>
    <row r="1343" spans="1:16" x14ac:dyDescent="0.25">
      <c r="A1343">
        <v>1000017698</v>
      </c>
      <c r="B1343" s="2">
        <v>40572</v>
      </c>
      <c r="C1343" s="2">
        <f t="shared" si="80"/>
        <v>40572.625</v>
      </c>
      <c r="D1343">
        <v>228.8</v>
      </c>
      <c r="E1343">
        <v>228.8</v>
      </c>
      <c r="F1343" t="s">
        <v>5</v>
      </c>
      <c r="G1343" t="s">
        <v>14</v>
      </c>
      <c r="H1343" s="1" cm="1">
        <f t="array" ref="H1343">_xlfn.IFS(F1343="Figurado",E1343/2600,F1343="Mallas",E1343/800,F1343="Materia Prima",E1343*0)/24</f>
        <v>3.666666666666667E-3</v>
      </c>
      <c r="I1343" s="2">
        <f t="shared" si="81"/>
        <v>40574.625</v>
      </c>
      <c r="J1343" s="3">
        <f t="shared" si="82"/>
        <v>40572.628666666664</v>
      </c>
      <c r="K1343" t="b">
        <f t="shared" si="83"/>
        <v>1</v>
      </c>
      <c r="L1343" cm="1">
        <f t="array" ref="L1343">SUMPRODUCT((Tabla2[[#This Row],[P - Horas]]&lt;Tabla2[P - Horas])*1,(Tabla2[[#This Row],[Columna1]]=Tabla2[Columna1])*1)+1</f>
        <v>30</v>
      </c>
      <c r="N1343">
        <f>_xlfn.RANK.EQ(Tabla2[[#This Row],[Columna1]],Tabla2[Columna1],1)</f>
        <v>1308</v>
      </c>
      <c r="O1343" s="3">
        <f>MAX(P1342,Tabla2[[#This Row],[Columna1]])</f>
        <v>40590.259995352535</v>
      </c>
      <c r="P1343" s="3">
        <f>O1343+Tabla2[[#This Row],[P - Horas]]</f>
        <v>40590.263662019199</v>
      </c>
    </row>
    <row r="1344" spans="1:16" x14ac:dyDescent="0.25">
      <c r="A1344">
        <v>1000017690</v>
      </c>
      <c r="B1344" s="2">
        <v>40572</v>
      </c>
      <c r="C1344" s="2">
        <f t="shared" si="80"/>
        <v>40572.625</v>
      </c>
      <c r="D1344">
        <v>231.1</v>
      </c>
      <c r="E1344">
        <v>231.1</v>
      </c>
      <c r="F1344" t="s">
        <v>5</v>
      </c>
      <c r="G1344" t="s">
        <v>6</v>
      </c>
      <c r="H1344" s="1" cm="1">
        <f t="array" ref="H1344">_xlfn.IFS(F1344="Figurado",E1344/2600,F1344="Mallas",E1344/800,F1344="Materia Prima",E1344*0)/24</f>
        <v>3.703525641025641E-3</v>
      </c>
      <c r="I1344" s="2">
        <f t="shared" si="81"/>
        <v>40574.625</v>
      </c>
      <c r="J1344" s="3">
        <f t="shared" si="82"/>
        <v>40572.628703525639</v>
      </c>
      <c r="K1344" t="b">
        <f t="shared" si="83"/>
        <v>1</v>
      </c>
      <c r="L1344" cm="1">
        <f t="array" ref="L1344">SUMPRODUCT((Tabla2[[#This Row],[P - Horas]]&lt;Tabla2[P - Horas])*1,(Tabla2[[#This Row],[Columna1]]=Tabla2[Columna1])*1)+1</f>
        <v>29</v>
      </c>
      <c r="N1344">
        <f>_xlfn.RANK.EQ(Tabla2[[#This Row],[Columna1]],Tabla2[Columna1],1)</f>
        <v>1308</v>
      </c>
      <c r="O1344" s="3">
        <f>MAX(P1343,Tabla2[[#This Row],[Columna1]])</f>
        <v>40590.263662019199</v>
      </c>
      <c r="P1344" s="3">
        <f>O1344+Tabla2[[#This Row],[P - Horas]]</f>
        <v>40590.267365544838</v>
      </c>
    </row>
    <row r="1345" spans="1:16" x14ac:dyDescent="0.25">
      <c r="A1345">
        <v>1000017688</v>
      </c>
      <c r="B1345" s="2">
        <v>40572</v>
      </c>
      <c r="C1345" s="2">
        <f t="shared" si="80"/>
        <v>40572.625</v>
      </c>
      <c r="D1345">
        <v>272.39999999999998</v>
      </c>
      <c r="E1345">
        <v>234.89999999999998</v>
      </c>
      <c r="F1345" t="s">
        <v>5</v>
      </c>
      <c r="G1345" t="s">
        <v>26</v>
      </c>
      <c r="H1345" s="1" cm="1">
        <f t="array" ref="H1345">_xlfn.IFS(F1345="Figurado",E1345/2600,F1345="Mallas",E1345/800,F1345="Materia Prima",E1345*0)/24</f>
        <v>3.7644230769230767E-3</v>
      </c>
      <c r="I1345" s="2">
        <f t="shared" si="81"/>
        <v>40574.625</v>
      </c>
      <c r="J1345" s="3">
        <f t="shared" si="82"/>
        <v>40572.628764423076</v>
      </c>
      <c r="K1345" t="b">
        <f t="shared" si="83"/>
        <v>1</v>
      </c>
      <c r="L1345" cm="1">
        <f t="array" ref="L1345">SUMPRODUCT((Tabla2[[#This Row],[P - Horas]]&lt;Tabla2[P - Horas])*1,(Tabla2[[#This Row],[Columna1]]=Tabla2[Columna1])*1)+1</f>
        <v>28</v>
      </c>
      <c r="N1345">
        <f>_xlfn.RANK.EQ(Tabla2[[#This Row],[Columna1]],Tabla2[Columna1],1)</f>
        <v>1308</v>
      </c>
      <c r="O1345" s="3">
        <f>MAX(P1344,Tabla2[[#This Row],[Columna1]])</f>
        <v>40590.267365544838</v>
      </c>
      <c r="P1345" s="3">
        <f>O1345+Tabla2[[#This Row],[P - Horas]]</f>
        <v>40590.271129967914</v>
      </c>
    </row>
    <row r="1346" spans="1:16" x14ac:dyDescent="0.25">
      <c r="A1346">
        <v>1000017675</v>
      </c>
      <c r="B1346" s="2">
        <v>40572</v>
      </c>
      <c r="C1346" s="2">
        <f t="shared" ref="C1346:C1409" si="84">B1346+15/24</f>
        <v>40572.625</v>
      </c>
      <c r="D1346">
        <v>374</v>
      </c>
      <c r="E1346">
        <v>374</v>
      </c>
      <c r="F1346" t="s">
        <v>5</v>
      </c>
      <c r="G1346" t="s">
        <v>9</v>
      </c>
      <c r="H1346" s="1" cm="1">
        <f t="array" ref="H1346">_xlfn.IFS(F1346="Figurado",E1346/2600,F1346="Mallas",E1346/800,F1346="Materia Prima",E1346*0)/24</f>
        <v>5.9935897435897433E-3</v>
      </c>
      <c r="I1346" s="2">
        <f t="shared" ref="I1346:I1409" si="85">IF(OR(WEEKDAY(C1346)=1,WEEKDAY(C1346+1)=1),C1346+2,C1346+1)</f>
        <v>40574.625</v>
      </c>
      <c r="J1346" s="3">
        <f t="shared" ref="J1346:J1409" si="86">H1346+C1346</f>
        <v>40572.630993589744</v>
      </c>
      <c r="K1346" t="b">
        <f t="shared" ref="K1346:K1409" si="87">I1346&gt;=J1346</f>
        <v>1</v>
      </c>
      <c r="L1346" cm="1">
        <f t="array" ref="L1346">SUMPRODUCT((Tabla2[[#This Row],[P - Horas]]&lt;Tabla2[P - Horas])*1,(Tabla2[[#This Row],[Columna1]]=Tabla2[Columna1])*1)+1</f>
        <v>27</v>
      </c>
      <c r="N1346">
        <f>_xlfn.RANK.EQ(Tabla2[[#This Row],[Columna1]],Tabla2[Columna1],1)</f>
        <v>1308</v>
      </c>
      <c r="O1346" s="3">
        <f>MAX(P1345,Tabla2[[#This Row],[Columna1]])</f>
        <v>40590.271129967914</v>
      </c>
      <c r="P1346" s="3">
        <f>O1346+Tabla2[[#This Row],[P - Horas]]</f>
        <v>40590.277123557658</v>
      </c>
    </row>
    <row r="1347" spans="1:16" x14ac:dyDescent="0.25">
      <c r="A1347">
        <v>1000017688</v>
      </c>
      <c r="B1347" s="2">
        <v>40572</v>
      </c>
      <c r="C1347" s="2">
        <f t="shared" si="84"/>
        <v>40572.625</v>
      </c>
      <c r="D1347">
        <v>395.7</v>
      </c>
      <c r="E1347">
        <v>395.7</v>
      </c>
      <c r="F1347" t="s">
        <v>5</v>
      </c>
      <c r="G1347" t="s">
        <v>13</v>
      </c>
      <c r="H1347" s="1" cm="1">
        <f t="array" ref="H1347">_xlfn.IFS(F1347="Figurado",E1347/2600,F1347="Mallas",E1347/800,F1347="Materia Prima",E1347*0)/24</f>
        <v>6.3413461538461531E-3</v>
      </c>
      <c r="I1347" s="2">
        <f t="shared" si="85"/>
        <v>40574.625</v>
      </c>
      <c r="J1347" s="3">
        <f t="shared" si="86"/>
        <v>40572.631341346154</v>
      </c>
      <c r="K1347" t="b">
        <f t="shared" si="87"/>
        <v>1</v>
      </c>
      <c r="L1347" cm="1">
        <f t="array" ref="L1347">SUMPRODUCT((Tabla2[[#This Row],[P - Horas]]&lt;Tabla2[P - Horas])*1,(Tabla2[[#This Row],[Columna1]]=Tabla2[Columna1])*1)+1</f>
        <v>26</v>
      </c>
      <c r="N1347">
        <f>_xlfn.RANK.EQ(Tabla2[[#This Row],[Columna1]],Tabla2[Columna1],1)</f>
        <v>1308</v>
      </c>
      <c r="O1347" s="3">
        <f>MAX(P1346,Tabla2[[#This Row],[Columna1]])</f>
        <v>40590.277123557658</v>
      </c>
      <c r="P1347" s="3">
        <f>O1347+Tabla2[[#This Row],[P - Horas]]</f>
        <v>40590.283464903812</v>
      </c>
    </row>
    <row r="1348" spans="1:16" x14ac:dyDescent="0.25">
      <c r="A1348">
        <v>1000017689</v>
      </c>
      <c r="B1348" s="2">
        <v>40572</v>
      </c>
      <c r="C1348" s="2">
        <f t="shared" si="84"/>
        <v>40572.625</v>
      </c>
      <c r="D1348">
        <v>418.4</v>
      </c>
      <c r="E1348">
        <v>418.4</v>
      </c>
      <c r="F1348" t="s">
        <v>5</v>
      </c>
      <c r="G1348" t="s">
        <v>13</v>
      </c>
      <c r="H1348" s="1" cm="1">
        <f t="array" ref="H1348">_xlfn.IFS(F1348="Figurado",E1348/2600,F1348="Mallas",E1348/800,F1348="Materia Prima",E1348*0)/24</f>
        <v>6.7051282051282047E-3</v>
      </c>
      <c r="I1348" s="2">
        <f t="shared" si="85"/>
        <v>40574.625</v>
      </c>
      <c r="J1348" s="3">
        <f t="shared" si="86"/>
        <v>40572.631705128202</v>
      </c>
      <c r="K1348" t="b">
        <f t="shared" si="87"/>
        <v>1</v>
      </c>
      <c r="L1348" cm="1">
        <f t="array" ref="L1348">SUMPRODUCT((Tabla2[[#This Row],[P - Horas]]&lt;Tabla2[P - Horas])*1,(Tabla2[[#This Row],[Columna1]]=Tabla2[Columna1])*1)+1</f>
        <v>25</v>
      </c>
      <c r="N1348">
        <f>_xlfn.RANK.EQ(Tabla2[[#This Row],[Columna1]],Tabla2[Columna1],1)</f>
        <v>1308</v>
      </c>
      <c r="O1348" s="3">
        <f>MAX(P1347,Tabla2[[#This Row],[Columna1]])</f>
        <v>40590.283464903812</v>
      </c>
      <c r="P1348" s="3">
        <f>O1348+Tabla2[[#This Row],[P - Horas]]</f>
        <v>40590.290170032014</v>
      </c>
    </row>
    <row r="1349" spans="1:16" x14ac:dyDescent="0.25">
      <c r="A1349">
        <v>1000017691</v>
      </c>
      <c r="B1349" s="2">
        <v>40572</v>
      </c>
      <c r="C1349" s="2">
        <f t="shared" si="84"/>
        <v>40572.625</v>
      </c>
      <c r="D1349">
        <v>434.3</v>
      </c>
      <c r="E1349">
        <v>434.3</v>
      </c>
      <c r="F1349" t="s">
        <v>5</v>
      </c>
      <c r="G1349" t="s">
        <v>26</v>
      </c>
      <c r="H1349" s="1" cm="1">
        <f t="array" ref="H1349">_xlfn.IFS(F1349="Figurado",E1349/2600,F1349="Mallas",E1349/800,F1349="Materia Prima",E1349*0)/24</f>
        <v>6.9599358974358977E-3</v>
      </c>
      <c r="I1349" s="2">
        <f t="shared" si="85"/>
        <v>40574.625</v>
      </c>
      <c r="J1349" s="3">
        <f t="shared" si="86"/>
        <v>40572.631959935898</v>
      </c>
      <c r="K1349" t="b">
        <f t="shared" si="87"/>
        <v>1</v>
      </c>
      <c r="L1349" cm="1">
        <f t="array" ref="L1349">SUMPRODUCT((Tabla2[[#This Row],[P - Horas]]&lt;Tabla2[P - Horas])*1,(Tabla2[[#This Row],[Columna1]]=Tabla2[Columna1])*1)+1</f>
        <v>24</v>
      </c>
      <c r="N1349">
        <f>_xlfn.RANK.EQ(Tabla2[[#This Row],[Columna1]],Tabla2[Columna1],1)</f>
        <v>1308</v>
      </c>
      <c r="O1349" s="3">
        <f>MAX(P1348,Tabla2[[#This Row],[Columna1]])</f>
        <v>40590.290170032014</v>
      </c>
      <c r="P1349" s="3">
        <f>O1349+Tabla2[[#This Row],[P - Horas]]</f>
        <v>40590.297129967912</v>
      </c>
    </row>
    <row r="1350" spans="1:16" x14ac:dyDescent="0.25">
      <c r="A1350">
        <v>1000017675</v>
      </c>
      <c r="B1350" s="2">
        <v>40572</v>
      </c>
      <c r="C1350" s="2">
        <f t="shared" si="84"/>
        <v>40572.625</v>
      </c>
      <c r="D1350">
        <v>464.1</v>
      </c>
      <c r="E1350">
        <v>464.1</v>
      </c>
      <c r="F1350" t="s">
        <v>5</v>
      </c>
      <c r="G1350" t="s">
        <v>6</v>
      </c>
      <c r="H1350" s="1" cm="1">
        <f t="array" ref="H1350">_xlfn.IFS(F1350="Figurado",E1350/2600,F1350="Mallas",E1350/800,F1350="Materia Prima",E1350*0)/24</f>
        <v>7.4375000000000005E-3</v>
      </c>
      <c r="I1350" s="2">
        <f t="shared" si="85"/>
        <v>40574.625</v>
      </c>
      <c r="J1350" s="3">
        <f t="shared" si="86"/>
        <v>40572.632437499997</v>
      </c>
      <c r="K1350" t="b">
        <f t="shared" si="87"/>
        <v>1</v>
      </c>
      <c r="L1350" cm="1">
        <f t="array" ref="L1350">SUMPRODUCT((Tabla2[[#This Row],[P - Horas]]&lt;Tabla2[P - Horas])*1,(Tabla2[[#This Row],[Columna1]]=Tabla2[Columna1])*1)+1</f>
        <v>23</v>
      </c>
      <c r="N1350">
        <f>_xlfn.RANK.EQ(Tabla2[[#This Row],[Columna1]],Tabla2[Columna1],1)</f>
        <v>1308</v>
      </c>
      <c r="O1350" s="3">
        <f>MAX(P1349,Tabla2[[#This Row],[Columna1]])</f>
        <v>40590.297129967912</v>
      </c>
      <c r="P1350" s="3">
        <f>O1350+Tabla2[[#This Row],[P - Horas]]</f>
        <v>40590.304567467909</v>
      </c>
    </row>
    <row r="1351" spans="1:16" x14ac:dyDescent="0.25">
      <c r="A1351">
        <v>1000017671</v>
      </c>
      <c r="B1351" s="2">
        <v>40572</v>
      </c>
      <c r="C1351" s="2">
        <f t="shared" si="84"/>
        <v>40572.625</v>
      </c>
      <c r="D1351">
        <v>541</v>
      </c>
      <c r="E1351">
        <v>541</v>
      </c>
      <c r="F1351" t="s">
        <v>5</v>
      </c>
      <c r="G1351" t="s">
        <v>6</v>
      </c>
      <c r="H1351" s="1" cm="1">
        <f t="array" ref="H1351">_xlfn.IFS(F1351="Figurado",E1351/2600,F1351="Mallas",E1351/800,F1351="Materia Prima",E1351*0)/24</f>
        <v>8.6698717948717943E-3</v>
      </c>
      <c r="I1351" s="2">
        <f t="shared" si="85"/>
        <v>40574.625</v>
      </c>
      <c r="J1351" s="3">
        <f t="shared" si="86"/>
        <v>40572.633669871793</v>
      </c>
      <c r="K1351" t="b">
        <f t="shared" si="87"/>
        <v>1</v>
      </c>
      <c r="L1351" cm="1">
        <f t="array" ref="L1351">SUMPRODUCT((Tabla2[[#This Row],[P - Horas]]&lt;Tabla2[P - Horas])*1,(Tabla2[[#This Row],[Columna1]]=Tabla2[Columna1])*1)+1</f>
        <v>22</v>
      </c>
      <c r="N1351">
        <f>_xlfn.RANK.EQ(Tabla2[[#This Row],[Columna1]],Tabla2[Columna1],1)</f>
        <v>1308</v>
      </c>
      <c r="O1351" s="3">
        <f>MAX(P1350,Tabla2[[#This Row],[Columna1]])</f>
        <v>40590.304567467909</v>
      </c>
      <c r="P1351" s="3">
        <f>O1351+Tabla2[[#This Row],[P - Horas]]</f>
        <v>40590.313237339702</v>
      </c>
    </row>
    <row r="1352" spans="1:16" x14ac:dyDescent="0.25">
      <c r="A1352">
        <v>1000017675</v>
      </c>
      <c r="B1352" s="2">
        <v>40572</v>
      </c>
      <c r="C1352" s="2">
        <f t="shared" si="84"/>
        <v>40572.625</v>
      </c>
      <c r="D1352">
        <v>610.1</v>
      </c>
      <c r="E1352">
        <v>610.1</v>
      </c>
      <c r="F1352" t="s">
        <v>5</v>
      </c>
      <c r="G1352" t="s">
        <v>13</v>
      </c>
      <c r="H1352" s="1" cm="1">
        <f t="array" ref="H1352">_xlfn.IFS(F1352="Figurado",E1352/2600,F1352="Mallas",E1352/800,F1352="Materia Prima",E1352*0)/24</f>
        <v>9.7772435897435905E-3</v>
      </c>
      <c r="I1352" s="2">
        <f t="shared" si="85"/>
        <v>40574.625</v>
      </c>
      <c r="J1352" s="3">
        <f t="shared" si="86"/>
        <v>40572.634777243591</v>
      </c>
      <c r="K1352" t="b">
        <f t="shared" si="87"/>
        <v>1</v>
      </c>
      <c r="L1352" cm="1">
        <f t="array" ref="L1352">SUMPRODUCT((Tabla2[[#This Row],[P - Horas]]&lt;Tabla2[P - Horas])*1,(Tabla2[[#This Row],[Columna1]]=Tabla2[Columna1])*1)+1</f>
        <v>21</v>
      </c>
      <c r="N1352">
        <f>_xlfn.RANK.EQ(Tabla2[[#This Row],[Columna1]],Tabla2[Columna1],1)</f>
        <v>1308</v>
      </c>
      <c r="O1352" s="3">
        <f>MAX(P1351,Tabla2[[#This Row],[Columna1]])</f>
        <v>40590.313237339702</v>
      </c>
      <c r="P1352" s="3">
        <f>O1352+Tabla2[[#This Row],[P - Horas]]</f>
        <v>40590.323014583293</v>
      </c>
    </row>
    <row r="1353" spans="1:16" x14ac:dyDescent="0.25">
      <c r="A1353">
        <v>1000017687</v>
      </c>
      <c r="B1353" s="2">
        <v>40572</v>
      </c>
      <c r="C1353" s="2">
        <f t="shared" si="84"/>
        <v>40572.625</v>
      </c>
      <c r="D1353">
        <v>717.6</v>
      </c>
      <c r="E1353">
        <v>717.6</v>
      </c>
      <c r="F1353" t="s">
        <v>5</v>
      </c>
      <c r="G1353" t="s">
        <v>13</v>
      </c>
      <c r="H1353" s="1" cm="1">
        <f t="array" ref="H1353">_xlfn.IFS(F1353="Figurado",E1353/2600,F1353="Mallas",E1353/800,F1353="Materia Prima",E1353*0)/24</f>
        <v>1.1500000000000002E-2</v>
      </c>
      <c r="I1353" s="2">
        <f t="shared" si="85"/>
        <v>40574.625</v>
      </c>
      <c r="J1353" s="3">
        <f t="shared" si="86"/>
        <v>40572.636500000001</v>
      </c>
      <c r="K1353" t="b">
        <f t="shared" si="87"/>
        <v>1</v>
      </c>
      <c r="L1353" cm="1">
        <f t="array" ref="L1353">SUMPRODUCT((Tabla2[[#This Row],[P - Horas]]&lt;Tabla2[P - Horas])*1,(Tabla2[[#This Row],[Columna1]]=Tabla2[Columna1])*1)+1</f>
        <v>20</v>
      </c>
      <c r="N1353">
        <f>_xlfn.RANK.EQ(Tabla2[[#This Row],[Columna1]],Tabla2[Columna1],1)</f>
        <v>1308</v>
      </c>
      <c r="O1353" s="3">
        <f>MAX(P1352,Tabla2[[#This Row],[Columna1]])</f>
        <v>40590.323014583293</v>
      </c>
      <c r="P1353" s="3">
        <f>O1353+Tabla2[[#This Row],[P - Horas]]</f>
        <v>40590.334514583294</v>
      </c>
    </row>
    <row r="1354" spans="1:16" x14ac:dyDescent="0.25">
      <c r="A1354">
        <v>1000017675</v>
      </c>
      <c r="B1354" s="2">
        <v>40572</v>
      </c>
      <c r="C1354" s="2">
        <f t="shared" si="84"/>
        <v>40572.625</v>
      </c>
      <c r="D1354">
        <v>720</v>
      </c>
      <c r="E1354">
        <v>720</v>
      </c>
      <c r="F1354" t="s">
        <v>5</v>
      </c>
      <c r="G1354" t="s">
        <v>7</v>
      </c>
      <c r="H1354" s="1" cm="1">
        <f t="array" ref="H1354">_xlfn.IFS(F1354="Figurado",E1354/2600,F1354="Mallas",E1354/800,F1354="Materia Prima",E1354*0)/24</f>
        <v>1.1538461538461539E-2</v>
      </c>
      <c r="I1354" s="2">
        <f t="shared" si="85"/>
        <v>40574.625</v>
      </c>
      <c r="J1354" s="3">
        <f t="shared" si="86"/>
        <v>40572.636538461542</v>
      </c>
      <c r="K1354" t="b">
        <f t="shared" si="87"/>
        <v>1</v>
      </c>
      <c r="L1354" cm="1">
        <f t="array" ref="L1354">SUMPRODUCT((Tabla2[[#This Row],[P - Horas]]&lt;Tabla2[P - Horas])*1,(Tabla2[[#This Row],[Columna1]]=Tabla2[Columna1])*1)+1</f>
        <v>19</v>
      </c>
      <c r="N1354">
        <f>_xlfn.RANK.EQ(Tabla2[[#This Row],[Columna1]],Tabla2[Columna1],1)</f>
        <v>1308</v>
      </c>
      <c r="O1354" s="3">
        <f>MAX(P1353,Tabla2[[#This Row],[Columna1]])</f>
        <v>40590.334514583294</v>
      </c>
      <c r="P1354" s="3">
        <f>O1354+Tabla2[[#This Row],[P - Horas]]</f>
        <v>40590.346053044836</v>
      </c>
    </row>
    <row r="1355" spans="1:16" x14ac:dyDescent="0.25">
      <c r="A1355">
        <v>1000017690</v>
      </c>
      <c r="B1355" s="2">
        <v>40572</v>
      </c>
      <c r="C1355" s="2">
        <f t="shared" si="84"/>
        <v>40572.625</v>
      </c>
      <c r="D1355">
        <v>805.5</v>
      </c>
      <c r="E1355">
        <v>805.5</v>
      </c>
      <c r="F1355" t="s">
        <v>5</v>
      </c>
      <c r="G1355" t="s">
        <v>13</v>
      </c>
      <c r="H1355" s="1" cm="1">
        <f t="array" ref="H1355">_xlfn.IFS(F1355="Figurado",E1355/2600,F1355="Mallas",E1355/800,F1355="Materia Prima",E1355*0)/24</f>
        <v>1.2908653846153846E-2</v>
      </c>
      <c r="I1355" s="2">
        <f t="shared" si="85"/>
        <v>40574.625</v>
      </c>
      <c r="J1355" s="3">
        <f t="shared" si="86"/>
        <v>40572.637908653844</v>
      </c>
      <c r="K1355" t="b">
        <f t="shared" si="87"/>
        <v>1</v>
      </c>
      <c r="L1355" cm="1">
        <f t="array" ref="L1355">SUMPRODUCT((Tabla2[[#This Row],[P - Horas]]&lt;Tabla2[P - Horas])*1,(Tabla2[[#This Row],[Columna1]]=Tabla2[Columna1])*1)+1</f>
        <v>18</v>
      </c>
      <c r="N1355">
        <f>_xlfn.RANK.EQ(Tabla2[[#This Row],[Columna1]],Tabla2[Columna1],1)</f>
        <v>1308</v>
      </c>
      <c r="O1355" s="3">
        <f>MAX(P1354,Tabla2[[#This Row],[Columna1]])</f>
        <v>40590.346053044836</v>
      </c>
      <c r="P1355" s="3">
        <f>O1355+Tabla2[[#This Row],[P - Horas]]</f>
        <v>40590.358961698679</v>
      </c>
    </row>
    <row r="1356" spans="1:16" x14ac:dyDescent="0.25">
      <c r="A1356">
        <v>1000017675</v>
      </c>
      <c r="B1356" s="2">
        <v>40572</v>
      </c>
      <c r="C1356" s="2">
        <f t="shared" si="84"/>
        <v>40572.625</v>
      </c>
      <c r="D1356">
        <v>841.5</v>
      </c>
      <c r="E1356">
        <v>841.5</v>
      </c>
      <c r="F1356" t="s">
        <v>5</v>
      </c>
      <c r="G1356" t="s">
        <v>8</v>
      </c>
      <c r="H1356" s="1" cm="1">
        <f t="array" ref="H1356">_xlfn.IFS(F1356="Figurado",E1356/2600,F1356="Mallas",E1356/800,F1356="Materia Prima",E1356*0)/24</f>
        <v>1.3485576923076925E-2</v>
      </c>
      <c r="I1356" s="2">
        <f t="shared" si="85"/>
        <v>40574.625</v>
      </c>
      <c r="J1356" s="3">
        <f t="shared" si="86"/>
        <v>40572.638485576921</v>
      </c>
      <c r="K1356" t="b">
        <f t="shared" si="87"/>
        <v>1</v>
      </c>
      <c r="L1356" cm="1">
        <f t="array" ref="L1356">SUMPRODUCT((Tabla2[[#This Row],[P - Horas]]&lt;Tabla2[P - Horas])*1,(Tabla2[[#This Row],[Columna1]]=Tabla2[Columna1])*1)+1</f>
        <v>17</v>
      </c>
      <c r="N1356">
        <f>_xlfn.RANK.EQ(Tabla2[[#This Row],[Columna1]],Tabla2[Columna1],1)</f>
        <v>1308</v>
      </c>
      <c r="O1356" s="3">
        <f>MAX(P1355,Tabla2[[#This Row],[Columna1]])</f>
        <v>40590.358961698679</v>
      </c>
      <c r="P1356" s="3">
        <f>O1356+Tabla2[[#This Row],[P - Horas]]</f>
        <v>40590.3724472756</v>
      </c>
    </row>
    <row r="1357" spans="1:16" x14ac:dyDescent="0.25">
      <c r="A1357">
        <v>1000017690</v>
      </c>
      <c r="B1357" s="2">
        <v>40572</v>
      </c>
      <c r="C1357" s="2">
        <f t="shared" si="84"/>
        <v>40572.625</v>
      </c>
      <c r="D1357">
        <v>1007.4</v>
      </c>
      <c r="E1357">
        <v>1007.4</v>
      </c>
      <c r="F1357" t="s">
        <v>5</v>
      </c>
      <c r="G1357" t="s">
        <v>14</v>
      </c>
      <c r="H1357" s="1" cm="1">
        <f t="array" ref="H1357">_xlfn.IFS(F1357="Figurado",E1357/2600,F1357="Mallas",E1357/800,F1357="Materia Prima",E1357*0)/24</f>
        <v>1.6144230769230768E-2</v>
      </c>
      <c r="I1357" s="2">
        <f t="shared" si="85"/>
        <v>40574.625</v>
      </c>
      <c r="J1357" s="3">
        <f t="shared" si="86"/>
        <v>40572.641144230773</v>
      </c>
      <c r="K1357" t="b">
        <f t="shared" si="87"/>
        <v>1</v>
      </c>
      <c r="L1357" cm="1">
        <f t="array" ref="L1357">SUMPRODUCT((Tabla2[[#This Row],[P - Horas]]&lt;Tabla2[P - Horas])*1,(Tabla2[[#This Row],[Columna1]]=Tabla2[Columna1])*1)+1</f>
        <v>16</v>
      </c>
      <c r="N1357">
        <f>_xlfn.RANK.EQ(Tabla2[[#This Row],[Columna1]],Tabla2[Columna1],1)</f>
        <v>1308</v>
      </c>
      <c r="O1357" s="3">
        <f>MAX(P1356,Tabla2[[#This Row],[Columna1]])</f>
        <v>40590.3724472756</v>
      </c>
      <c r="P1357" s="3">
        <f>O1357+Tabla2[[#This Row],[P - Horas]]</f>
        <v>40590.388591506373</v>
      </c>
    </row>
    <row r="1358" spans="1:16" x14ac:dyDescent="0.25">
      <c r="A1358">
        <v>1000017688</v>
      </c>
      <c r="B1358" s="2">
        <v>40572</v>
      </c>
      <c r="C1358" s="2">
        <f t="shared" si="84"/>
        <v>40572.625</v>
      </c>
      <c r="D1358">
        <v>1072.8</v>
      </c>
      <c r="E1358">
        <v>1072.8</v>
      </c>
      <c r="F1358" t="s">
        <v>5</v>
      </c>
      <c r="G1358" t="s">
        <v>14</v>
      </c>
      <c r="H1358" s="1" cm="1">
        <f t="array" ref="H1358">_xlfn.IFS(F1358="Figurado",E1358/2600,F1358="Mallas",E1358/800,F1358="Materia Prima",E1358*0)/24</f>
        <v>1.7192307692307691E-2</v>
      </c>
      <c r="I1358" s="2">
        <f t="shared" si="85"/>
        <v>40574.625</v>
      </c>
      <c r="J1358" s="3">
        <f t="shared" si="86"/>
        <v>40572.642192307692</v>
      </c>
      <c r="K1358" t="b">
        <f t="shared" si="87"/>
        <v>1</v>
      </c>
      <c r="L1358" cm="1">
        <f t="array" ref="L1358">SUMPRODUCT((Tabla2[[#This Row],[P - Horas]]&lt;Tabla2[P - Horas])*1,(Tabla2[[#This Row],[Columna1]]=Tabla2[Columna1])*1)+1</f>
        <v>15</v>
      </c>
      <c r="N1358">
        <f>_xlfn.RANK.EQ(Tabla2[[#This Row],[Columna1]],Tabla2[Columna1],1)</f>
        <v>1308</v>
      </c>
      <c r="O1358" s="3">
        <f>MAX(P1357,Tabla2[[#This Row],[Columna1]])</f>
        <v>40590.388591506373</v>
      </c>
      <c r="P1358" s="3">
        <f>O1358+Tabla2[[#This Row],[P - Horas]]</f>
        <v>40590.405783814065</v>
      </c>
    </row>
    <row r="1359" spans="1:16" x14ac:dyDescent="0.25">
      <c r="A1359">
        <v>1000017671</v>
      </c>
      <c r="B1359" s="2">
        <v>40572</v>
      </c>
      <c r="C1359" s="2">
        <f t="shared" si="84"/>
        <v>40572.625</v>
      </c>
      <c r="D1359">
        <v>1699.4</v>
      </c>
      <c r="E1359">
        <v>1699.4</v>
      </c>
      <c r="F1359" t="s">
        <v>5</v>
      </c>
      <c r="G1359" t="s">
        <v>13</v>
      </c>
      <c r="H1359" s="1" cm="1">
        <f t="array" ref="H1359">_xlfn.IFS(F1359="Figurado",E1359/2600,F1359="Mallas",E1359/800,F1359="Materia Prima",E1359*0)/24</f>
        <v>2.7233974358974358E-2</v>
      </c>
      <c r="I1359" s="2">
        <f t="shared" si="85"/>
        <v>40574.625</v>
      </c>
      <c r="J1359" s="3">
        <f t="shared" si="86"/>
        <v>40572.652233974361</v>
      </c>
      <c r="K1359" t="b">
        <f t="shared" si="87"/>
        <v>1</v>
      </c>
      <c r="L1359" cm="1">
        <f t="array" ref="L1359">SUMPRODUCT((Tabla2[[#This Row],[P - Horas]]&lt;Tabla2[P - Horas])*1,(Tabla2[[#This Row],[Columna1]]=Tabla2[Columna1])*1)+1</f>
        <v>14</v>
      </c>
      <c r="N1359">
        <f>_xlfn.RANK.EQ(Tabla2[[#This Row],[Columna1]],Tabla2[Columna1],1)</f>
        <v>1308</v>
      </c>
      <c r="O1359" s="3">
        <f>MAX(P1358,Tabla2[[#This Row],[Columna1]])</f>
        <v>40590.405783814065</v>
      </c>
      <c r="P1359" s="3">
        <f>O1359+Tabla2[[#This Row],[P - Horas]]</f>
        <v>40590.433017788426</v>
      </c>
    </row>
    <row r="1360" spans="1:16" x14ac:dyDescent="0.25">
      <c r="A1360">
        <v>1000017681</v>
      </c>
      <c r="B1360" s="2">
        <v>40572</v>
      </c>
      <c r="C1360" s="2">
        <f t="shared" si="84"/>
        <v>40572.625</v>
      </c>
      <c r="D1360">
        <v>2776.2</v>
      </c>
      <c r="E1360">
        <v>2776.2</v>
      </c>
      <c r="F1360" t="s">
        <v>5</v>
      </c>
      <c r="G1360" t="s">
        <v>13</v>
      </c>
      <c r="H1360" s="1" cm="1">
        <f t="array" ref="H1360">_xlfn.IFS(F1360="Figurado",E1360/2600,F1360="Mallas",E1360/800,F1360="Materia Prima",E1360*0)/24</f>
        <v>4.4490384615384619E-2</v>
      </c>
      <c r="I1360" s="2">
        <f t="shared" si="85"/>
        <v>40574.625</v>
      </c>
      <c r="J1360" s="3">
        <f t="shared" si="86"/>
        <v>40572.669490384615</v>
      </c>
      <c r="K1360" t="b">
        <f t="shared" si="87"/>
        <v>1</v>
      </c>
      <c r="L1360" cm="1">
        <f t="array" ref="L1360">SUMPRODUCT((Tabla2[[#This Row],[P - Horas]]&lt;Tabla2[P - Horas])*1,(Tabla2[[#This Row],[Columna1]]=Tabla2[Columna1])*1)+1</f>
        <v>13</v>
      </c>
      <c r="N1360">
        <f>_xlfn.RANK.EQ(Tabla2[[#This Row],[Columna1]],Tabla2[Columna1],1)</f>
        <v>1308</v>
      </c>
      <c r="O1360" s="3">
        <f>MAX(P1359,Tabla2[[#This Row],[Columna1]])</f>
        <v>40590.433017788426</v>
      </c>
      <c r="P1360" s="3">
        <f>O1360+Tabla2[[#This Row],[P - Horas]]</f>
        <v>40590.47750817304</v>
      </c>
    </row>
    <row r="1361" spans="1:16" x14ac:dyDescent="0.25">
      <c r="A1361">
        <v>1000017674</v>
      </c>
      <c r="B1361" s="2">
        <v>40572</v>
      </c>
      <c r="C1361" s="2">
        <f t="shared" si="84"/>
        <v>40572.625</v>
      </c>
      <c r="D1361">
        <v>926.23</v>
      </c>
      <c r="E1361">
        <v>926.23</v>
      </c>
      <c r="F1361" t="s">
        <v>16</v>
      </c>
      <c r="G1361" t="s">
        <v>23</v>
      </c>
      <c r="H1361" s="1" cm="1">
        <f t="array" ref="H1361">_xlfn.IFS(F1361="Figurado",E1361/2600,F1361="Mallas",E1361/800,F1361="Materia Prima",E1361*0)/24</f>
        <v>4.8241145833333332E-2</v>
      </c>
      <c r="I1361" s="2">
        <f t="shared" si="85"/>
        <v>40574.625</v>
      </c>
      <c r="J1361" s="3">
        <f t="shared" si="86"/>
        <v>40572.673241145836</v>
      </c>
      <c r="K1361" t="b">
        <f t="shared" si="87"/>
        <v>1</v>
      </c>
      <c r="L1361" cm="1">
        <f t="array" ref="L1361">SUMPRODUCT((Tabla2[[#This Row],[P - Horas]]&lt;Tabla2[P - Horas])*1,(Tabla2[[#This Row],[Columna1]]=Tabla2[Columna1])*1)+1</f>
        <v>12</v>
      </c>
      <c r="N1361">
        <f>_xlfn.RANK.EQ(Tabla2[[#This Row],[Columna1]],Tabla2[Columna1],1)</f>
        <v>1308</v>
      </c>
      <c r="O1361" s="3">
        <f>MAX(P1360,Tabla2[[#This Row],[Columna1]])</f>
        <v>40590.47750817304</v>
      </c>
      <c r="P1361" s="3">
        <f>O1361+Tabla2[[#This Row],[P - Horas]]</f>
        <v>40590.525749318876</v>
      </c>
    </row>
    <row r="1362" spans="1:16" x14ac:dyDescent="0.25">
      <c r="A1362">
        <v>1000017694</v>
      </c>
      <c r="B1362" s="2">
        <v>40572</v>
      </c>
      <c r="C1362" s="2">
        <f t="shared" si="84"/>
        <v>40572.625</v>
      </c>
      <c r="D1362">
        <v>3104.6</v>
      </c>
      <c r="E1362">
        <v>3104.6</v>
      </c>
      <c r="F1362" t="s">
        <v>5</v>
      </c>
      <c r="G1362" t="s">
        <v>7</v>
      </c>
      <c r="H1362" s="1" cm="1">
        <f t="array" ref="H1362">_xlfn.IFS(F1362="Figurado",E1362/2600,F1362="Mallas",E1362/800,F1362="Materia Prima",E1362*0)/24</f>
        <v>4.9753205128205129E-2</v>
      </c>
      <c r="I1362" s="2">
        <f t="shared" si="85"/>
        <v>40574.625</v>
      </c>
      <c r="J1362" s="3">
        <f t="shared" si="86"/>
        <v>40572.67475320513</v>
      </c>
      <c r="K1362" t="b">
        <f t="shared" si="87"/>
        <v>1</v>
      </c>
      <c r="L1362" cm="1">
        <f t="array" ref="L1362">SUMPRODUCT((Tabla2[[#This Row],[P - Horas]]&lt;Tabla2[P - Horas])*1,(Tabla2[[#This Row],[Columna1]]=Tabla2[Columna1])*1)+1</f>
        <v>11</v>
      </c>
      <c r="N1362">
        <f>_xlfn.RANK.EQ(Tabla2[[#This Row],[Columna1]],Tabla2[Columna1],1)</f>
        <v>1308</v>
      </c>
      <c r="O1362" s="3">
        <f>MAX(P1361,Tabla2[[#This Row],[Columna1]])</f>
        <v>40590.525749318876</v>
      </c>
      <c r="P1362" s="3">
        <f>O1362+Tabla2[[#This Row],[P - Horas]]</f>
        <v>40590.575502524007</v>
      </c>
    </row>
    <row r="1363" spans="1:16" x14ac:dyDescent="0.25">
      <c r="A1363">
        <v>1000017677</v>
      </c>
      <c r="B1363" s="2">
        <v>40572</v>
      </c>
      <c r="C1363" s="2">
        <f t="shared" si="84"/>
        <v>40572.625</v>
      </c>
      <c r="D1363">
        <v>718</v>
      </c>
      <c r="E1363">
        <v>976.48</v>
      </c>
      <c r="F1363" t="s">
        <v>16</v>
      </c>
      <c r="G1363" t="s">
        <v>45</v>
      </c>
      <c r="H1363" s="1" cm="1">
        <f t="array" ref="H1363">_xlfn.IFS(F1363="Figurado",E1363/2600,F1363="Mallas",E1363/800,F1363="Materia Prima",E1363*0)/24</f>
        <v>5.0858333333333339E-2</v>
      </c>
      <c r="I1363" s="2">
        <f t="shared" si="85"/>
        <v>40574.625</v>
      </c>
      <c r="J1363" s="3">
        <f t="shared" si="86"/>
        <v>40572.675858333336</v>
      </c>
      <c r="K1363" t="b">
        <f t="shared" si="87"/>
        <v>1</v>
      </c>
      <c r="L1363" cm="1">
        <f t="array" ref="L1363">SUMPRODUCT((Tabla2[[#This Row],[P - Horas]]&lt;Tabla2[P - Horas])*1,(Tabla2[[#This Row],[Columna1]]=Tabla2[Columna1])*1)+1</f>
        <v>10</v>
      </c>
      <c r="N1363">
        <f>_xlfn.RANK.EQ(Tabla2[[#This Row],[Columna1]],Tabla2[Columna1],1)</f>
        <v>1308</v>
      </c>
      <c r="O1363" s="3">
        <f>MAX(P1362,Tabla2[[#This Row],[Columna1]])</f>
        <v>40590.575502524007</v>
      </c>
      <c r="P1363" s="3">
        <f>O1363+Tabla2[[#This Row],[P - Horas]]</f>
        <v>40590.626360857343</v>
      </c>
    </row>
    <row r="1364" spans="1:16" x14ac:dyDescent="0.25">
      <c r="A1364">
        <v>1000017683</v>
      </c>
      <c r="B1364" s="2">
        <v>40572</v>
      </c>
      <c r="C1364" s="2">
        <f t="shared" si="84"/>
        <v>40572.625</v>
      </c>
      <c r="D1364">
        <v>3714.8</v>
      </c>
      <c r="E1364">
        <v>3714.8</v>
      </c>
      <c r="F1364" t="s">
        <v>5</v>
      </c>
      <c r="G1364" t="s">
        <v>7</v>
      </c>
      <c r="H1364" s="1" cm="1">
        <f t="array" ref="H1364">_xlfn.IFS(F1364="Figurado",E1364/2600,F1364="Mallas",E1364/800,F1364="Materia Prima",E1364*0)/24</f>
        <v>5.9532051282051281E-2</v>
      </c>
      <c r="I1364" s="2">
        <f t="shared" si="85"/>
        <v>40574.625</v>
      </c>
      <c r="J1364" s="3">
        <f t="shared" si="86"/>
        <v>40572.68453205128</v>
      </c>
      <c r="K1364" t="b">
        <f t="shared" si="87"/>
        <v>1</v>
      </c>
      <c r="L1364" cm="1">
        <f t="array" ref="L1364">SUMPRODUCT((Tabla2[[#This Row],[P - Horas]]&lt;Tabla2[P - Horas])*1,(Tabla2[[#This Row],[Columna1]]=Tabla2[Columna1])*1)+1</f>
        <v>9</v>
      </c>
      <c r="N1364">
        <f>_xlfn.RANK.EQ(Tabla2[[#This Row],[Columna1]],Tabla2[Columna1],1)</f>
        <v>1308</v>
      </c>
      <c r="O1364" s="3">
        <f>MAX(P1363,Tabla2[[#This Row],[Columna1]])</f>
        <v>40590.626360857343</v>
      </c>
      <c r="P1364" s="3">
        <f>O1364+Tabla2[[#This Row],[P - Horas]]</f>
        <v>40590.685892908623</v>
      </c>
    </row>
    <row r="1365" spans="1:16" x14ac:dyDescent="0.25">
      <c r="A1365">
        <v>1000017671</v>
      </c>
      <c r="B1365" s="2">
        <v>40572</v>
      </c>
      <c r="C1365" s="2">
        <f t="shared" si="84"/>
        <v>40572.625</v>
      </c>
      <c r="D1365">
        <v>4303.1000000000004</v>
      </c>
      <c r="E1365">
        <v>4303.1000000000004</v>
      </c>
      <c r="F1365" t="s">
        <v>5</v>
      </c>
      <c r="G1365" t="s">
        <v>14</v>
      </c>
      <c r="H1365" s="1" cm="1">
        <f t="array" ref="H1365">_xlfn.IFS(F1365="Figurado",E1365/2600,F1365="Mallas",E1365/800,F1365="Materia Prima",E1365*0)/24</f>
        <v>6.8959935897435903E-2</v>
      </c>
      <c r="I1365" s="2">
        <f t="shared" si="85"/>
        <v>40574.625</v>
      </c>
      <c r="J1365" s="3">
        <f t="shared" si="86"/>
        <v>40572.693959935896</v>
      </c>
      <c r="K1365" t="b">
        <f t="shared" si="87"/>
        <v>1</v>
      </c>
      <c r="L1365" cm="1">
        <f t="array" ref="L1365">SUMPRODUCT((Tabla2[[#This Row],[P - Horas]]&lt;Tabla2[P - Horas])*1,(Tabla2[[#This Row],[Columna1]]=Tabla2[Columna1])*1)+1</f>
        <v>8</v>
      </c>
      <c r="N1365">
        <f>_xlfn.RANK.EQ(Tabla2[[#This Row],[Columna1]],Tabla2[Columna1],1)</f>
        <v>1308</v>
      </c>
      <c r="O1365" s="3">
        <f>MAX(P1364,Tabla2[[#This Row],[Columna1]])</f>
        <v>40590.685892908623</v>
      </c>
      <c r="P1365" s="3">
        <f>O1365+Tabla2[[#This Row],[P - Horas]]</f>
        <v>40590.754852844519</v>
      </c>
    </row>
    <row r="1366" spans="1:16" x14ac:dyDescent="0.25">
      <c r="A1366">
        <v>1000017676</v>
      </c>
      <c r="B1366" s="2">
        <v>40572</v>
      </c>
      <c r="C1366" s="2">
        <f t="shared" si="84"/>
        <v>40572.625</v>
      </c>
      <c r="D1366">
        <v>1442.83</v>
      </c>
      <c r="E1366">
        <v>1442.83</v>
      </c>
      <c r="F1366" t="s">
        <v>16</v>
      </c>
      <c r="G1366" t="s">
        <v>23</v>
      </c>
      <c r="H1366" s="1" cm="1">
        <f t="array" ref="H1366">_xlfn.IFS(F1366="Figurado",E1366/2600,F1366="Mallas",E1366/800,F1366="Materia Prima",E1366*0)/24</f>
        <v>7.5147395833333339E-2</v>
      </c>
      <c r="I1366" s="2">
        <f t="shared" si="85"/>
        <v>40574.625</v>
      </c>
      <c r="J1366" s="3">
        <f t="shared" si="86"/>
        <v>40572.70014739583</v>
      </c>
      <c r="K1366" t="b">
        <f t="shared" si="87"/>
        <v>1</v>
      </c>
      <c r="L1366" cm="1">
        <f t="array" ref="L1366">SUMPRODUCT((Tabla2[[#This Row],[P - Horas]]&lt;Tabla2[P - Horas])*1,(Tabla2[[#This Row],[Columna1]]=Tabla2[Columna1])*1)+1</f>
        <v>7</v>
      </c>
      <c r="N1366">
        <f>_xlfn.RANK.EQ(Tabla2[[#This Row],[Columna1]],Tabla2[Columna1],1)</f>
        <v>1308</v>
      </c>
      <c r="O1366" s="3">
        <f>MAX(P1365,Tabla2[[#This Row],[Columna1]])</f>
        <v>40590.754852844519</v>
      </c>
      <c r="P1366" s="3">
        <f>O1366+Tabla2[[#This Row],[P - Horas]]</f>
        <v>40590.830000240348</v>
      </c>
    </row>
    <row r="1367" spans="1:16" x14ac:dyDescent="0.25">
      <c r="A1367">
        <v>1000017685</v>
      </c>
      <c r="B1367" s="2">
        <v>40572</v>
      </c>
      <c r="C1367" s="2">
        <f t="shared" si="84"/>
        <v>40572.625</v>
      </c>
      <c r="D1367">
        <v>6501.6</v>
      </c>
      <c r="E1367">
        <v>6501.6</v>
      </c>
      <c r="F1367" t="s">
        <v>5</v>
      </c>
      <c r="G1367" t="s">
        <v>13</v>
      </c>
      <c r="H1367" s="1" cm="1">
        <f t="array" ref="H1367">_xlfn.IFS(F1367="Figurado",E1367/2600,F1367="Mallas",E1367/800,F1367="Materia Prima",E1367*0)/24</f>
        <v>0.1041923076923077</v>
      </c>
      <c r="I1367" s="2">
        <f t="shared" si="85"/>
        <v>40574.625</v>
      </c>
      <c r="J1367" s="3">
        <f t="shared" si="86"/>
        <v>40572.729192307692</v>
      </c>
      <c r="K1367" t="b">
        <f t="shared" si="87"/>
        <v>1</v>
      </c>
      <c r="L1367" cm="1">
        <f t="array" ref="L1367">SUMPRODUCT((Tabla2[[#This Row],[P - Horas]]&lt;Tabla2[P - Horas])*1,(Tabla2[[#This Row],[Columna1]]=Tabla2[Columna1])*1)+1</f>
        <v>6</v>
      </c>
      <c r="N1367">
        <f>_xlfn.RANK.EQ(Tabla2[[#This Row],[Columna1]],Tabla2[Columna1],1)</f>
        <v>1308</v>
      </c>
      <c r="O1367" s="3">
        <f>MAX(P1366,Tabla2[[#This Row],[Columna1]])</f>
        <v>40590.830000240348</v>
      </c>
      <c r="P1367" s="3">
        <f>O1367+Tabla2[[#This Row],[P - Horas]]</f>
        <v>40590.93419254804</v>
      </c>
    </row>
    <row r="1368" spans="1:16" x14ac:dyDescent="0.25">
      <c r="A1368">
        <v>1000017682</v>
      </c>
      <c r="B1368" s="2">
        <v>40572</v>
      </c>
      <c r="C1368" s="2">
        <f t="shared" si="84"/>
        <v>40572.625</v>
      </c>
      <c r="D1368">
        <v>6525.8</v>
      </c>
      <c r="E1368">
        <v>6525.8</v>
      </c>
      <c r="F1368" t="s">
        <v>5</v>
      </c>
      <c r="G1368" t="s">
        <v>13</v>
      </c>
      <c r="H1368" s="1" cm="1">
        <f t="array" ref="H1368">_xlfn.IFS(F1368="Figurado",E1368/2600,F1368="Mallas",E1368/800,F1368="Materia Prima",E1368*0)/24</f>
        <v>0.1045801282051282</v>
      </c>
      <c r="I1368" s="2">
        <f t="shared" si="85"/>
        <v>40574.625</v>
      </c>
      <c r="J1368" s="3">
        <f t="shared" si="86"/>
        <v>40572.729580128202</v>
      </c>
      <c r="K1368" t="b">
        <f t="shared" si="87"/>
        <v>1</v>
      </c>
      <c r="L1368" cm="1">
        <f t="array" ref="L1368">SUMPRODUCT((Tabla2[[#This Row],[P - Horas]]&lt;Tabla2[P - Horas])*1,(Tabla2[[#This Row],[Columna1]]=Tabla2[Columna1])*1)+1</f>
        <v>5</v>
      </c>
      <c r="N1368">
        <f>_xlfn.RANK.EQ(Tabla2[[#This Row],[Columna1]],Tabla2[Columna1],1)</f>
        <v>1308</v>
      </c>
      <c r="O1368" s="3">
        <f>MAX(P1367,Tabla2[[#This Row],[Columna1]])</f>
        <v>40590.93419254804</v>
      </c>
      <c r="P1368" s="3">
        <f>O1368+Tabla2[[#This Row],[P - Horas]]</f>
        <v>40591.038772676242</v>
      </c>
    </row>
    <row r="1369" spans="1:16" x14ac:dyDescent="0.25">
      <c r="A1369">
        <v>1000017695</v>
      </c>
      <c r="B1369" s="2">
        <v>40572</v>
      </c>
      <c r="C1369" s="2">
        <f t="shared" si="84"/>
        <v>40572.625</v>
      </c>
      <c r="D1369">
        <v>7565.8</v>
      </c>
      <c r="E1369">
        <v>7565.8</v>
      </c>
      <c r="F1369" t="s">
        <v>5</v>
      </c>
      <c r="G1369" t="s">
        <v>7</v>
      </c>
      <c r="H1369" s="1" cm="1">
        <f t="array" ref="H1369">_xlfn.IFS(F1369="Figurado",E1369/2600,F1369="Mallas",E1369/800,F1369="Materia Prima",E1369*0)/24</f>
        <v>0.12124679487179486</v>
      </c>
      <c r="I1369" s="2">
        <f t="shared" si="85"/>
        <v>40574.625</v>
      </c>
      <c r="J1369" s="3">
        <f t="shared" si="86"/>
        <v>40572.746246794872</v>
      </c>
      <c r="K1369" t="b">
        <f t="shared" si="87"/>
        <v>1</v>
      </c>
      <c r="L1369" cm="1">
        <f t="array" ref="L1369">SUMPRODUCT((Tabla2[[#This Row],[P - Horas]]&lt;Tabla2[P - Horas])*1,(Tabla2[[#This Row],[Columna1]]=Tabla2[Columna1])*1)+1</f>
        <v>4</v>
      </c>
      <c r="N1369">
        <f>_xlfn.RANK.EQ(Tabla2[[#This Row],[Columna1]],Tabla2[Columna1],1)</f>
        <v>1308</v>
      </c>
      <c r="O1369" s="3">
        <f>MAX(P1368,Tabla2[[#This Row],[Columna1]])</f>
        <v>40591.038772676242</v>
      </c>
      <c r="P1369" s="3">
        <f>O1369+Tabla2[[#This Row],[P - Horas]]</f>
        <v>40591.160019471114</v>
      </c>
    </row>
    <row r="1370" spans="1:16" x14ac:dyDescent="0.25">
      <c r="A1370">
        <v>1000017686</v>
      </c>
      <c r="B1370" s="2">
        <v>40572</v>
      </c>
      <c r="C1370" s="2">
        <f t="shared" si="84"/>
        <v>40572.625</v>
      </c>
      <c r="D1370">
        <v>7660.1</v>
      </c>
      <c r="E1370">
        <v>7660.1</v>
      </c>
      <c r="F1370" t="s">
        <v>5</v>
      </c>
      <c r="G1370" t="s">
        <v>13</v>
      </c>
      <c r="H1370" s="1" cm="1">
        <f t="array" ref="H1370">_xlfn.IFS(F1370="Figurado",E1370/2600,F1370="Mallas",E1370/800,F1370="Materia Prima",E1370*0)/24</f>
        <v>0.12275801282051284</v>
      </c>
      <c r="I1370" s="2">
        <f t="shared" si="85"/>
        <v>40574.625</v>
      </c>
      <c r="J1370" s="3">
        <f t="shared" si="86"/>
        <v>40572.747758012818</v>
      </c>
      <c r="K1370" t="b">
        <f t="shared" si="87"/>
        <v>1</v>
      </c>
      <c r="L1370" cm="1">
        <f t="array" ref="L1370">SUMPRODUCT((Tabla2[[#This Row],[P - Horas]]&lt;Tabla2[P - Horas])*1,(Tabla2[[#This Row],[Columna1]]=Tabla2[Columna1])*1)+1</f>
        <v>3</v>
      </c>
      <c r="N1370">
        <f>_xlfn.RANK.EQ(Tabla2[[#This Row],[Columna1]],Tabla2[Columna1],1)</f>
        <v>1308</v>
      </c>
      <c r="O1370" s="3">
        <f>MAX(P1369,Tabla2[[#This Row],[Columna1]])</f>
        <v>40591.160019471114</v>
      </c>
      <c r="P1370" s="3">
        <f>O1370+Tabla2[[#This Row],[P - Horas]]</f>
        <v>40591.282777483932</v>
      </c>
    </row>
    <row r="1371" spans="1:16" x14ac:dyDescent="0.25">
      <c r="A1371">
        <v>1000017697</v>
      </c>
      <c r="B1371" s="2">
        <v>40572</v>
      </c>
      <c r="C1371" s="2">
        <f t="shared" si="84"/>
        <v>40572.625</v>
      </c>
      <c r="D1371">
        <v>10453.6</v>
      </c>
      <c r="E1371">
        <v>10453.6</v>
      </c>
      <c r="F1371" t="s">
        <v>5</v>
      </c>
      <c r="G1371" t="s">
        <v>7</v>
      </c>
      <c r="H1371" s="1" cm="1">
        <f t="array" ref="H1371">_xlfn.IFS(F1371="Figurado",E1371/2600,F1371="Mallas",E1371/800,F1371="Materia Prima",E1371*0)/24</f>
        <v>0.16752564102564105</v>
      </c>
      <c r="I1371" s="2">
        <f t="shared" si="85"/>
        <v>40574.625</v>
      </c>
      <c r="J1371" s="3">
        <f t="shared" si="86"/>
        <v>40572.792525641024</v>
      </c>
      <c r="K1371" t="b">
        <f t="shared" si="87"/>
        <v>1</v>
      </c>
      <c r="L1371" cm="1">
        <f t="array" ref="L1371">SUMPRODUCT((Tabla2[[#This Row],[P - Horas]]&lt;Tabla2[P - Horas])*1,(Tabla2[[#This Row],[Columna1]]=Tabla2[Columna1])*1)+1</f>
        <v>2</v>
      </c>
      <c r="N1371">
        <f>_xlfn.RANK.EQ(Tabla2[[#This Row],[Columna1]],Tabla2[Columna1],1)</f>
        <v>1308</v>
      </c>
      <c r="O1371" s="3">
        <f>MAX(P1370,Tabla2[[#This Row],[Columna1]])</f>
        <v>40591.282777483932</v>
      </c>
      <c r="P1371" s="3">
        <f>O1371+Tabla2[[#This Row],[P - Horas]]</f>
        <v>40591.450303124955</v>
      </c>
    </row>
    <row r="1372" spans="1:16" x14ac:dyDescent="0.25">
      <c r="A1372">
        <v>1000017680</v>
      </c>
      <c r="B1372" s="2">
        <v>40572</v>
      </c>
      <c r="C1372" s="2">
        <f t="shared" si="84"/>
        <v>40572.625</v>
      </c>
      <c r="D1372">
        <v>10611.04</v>
      </c>
      <c r="E1372">
        <v>10611.04</v>
      </c>
      <c r="F1372" t="s">
        <v>16</v>
      </c>
      <c r="G1372" t="s">
        <v>23</v>
      </c>
      <c r="H1372" s="1" cm="1">
        <f t="array" ref="H1372">_xlfn.IFS(F1372="Figurado",E1372/2600,F1372="Mallas",E1372/800,F1372="Materia Prima",E1372*0)/24</f>
        <v>0.55265833333333336</v>
      </c>
      <c r="I1372" s="2">
        <f t="shared" si="85"/>
        <v>40574.625</v>
      </c>
      <c r="J1372" s="3">
        <f t="shared" si="86"/>
        <v>40573.177658333334</v>
      </c>
      <c r="K1372" t="b">
        <f t="shared" si="87"/>
        <v>1</v>
      </c>
      <c r="L1372" cm="1">
        <f t="array" ref="L1372">SUMPRODUCT((Tabla2[[#This Row],[P - Horas]]&lt;Tabla2[P - Horas])*1,(Tabla2[[#This Row],[Columna1]]=Tabla2[Columna1])*1)+1</f>
        <v>1</v>
      </c>
      <c r="N1372">
        <f>_xlfn.RANK.EQ(Tabla2[[#This Row],[Columna1]],Tabla2[Columna1],1)</f>
        <v>1308</v>
      </c>
      <c r="O1372" s="3">
        <f>MAX(P1371,Tabla2[[#This Row],[Columna1]])</f>
        <v>40591.450303124955</v>
      </c>
      <c r="P1372" s="3">
        <f>O1372+Tabla2[[#This Row],[P - Horas]]</f>
        <v>40592.002961458289</v>
      </c>
    </row>
    <row r="1373" spans="1:16" x14ac:dyDescent="0.25">
      <c r="A1373">
        <v>1000017705</v>
      </c>
      <c r="B1373" s="2">
        <v>40573</v>
      </c>
      <c r="C1373" s="2">
        <f t="shared" si="84"/>
        <v>40573.625</v>
      </c>
      <c r="D1373">
        <v>4560</v>
      </c>
      <c r="E1373">
        <v>30643.200000000001</v>
      </c>
      <c r="F1373" t="s">
        <v>10</v>
      </c>
      <c r="G1373" t="s">
        <v>53</v>
      </c>
      <c r="H1373" s="1" cm="1">
        <f t="array" ref="H1373">_xlfn.IFS(F1373="Figurado",E1373/2600,F1373="Mallas",E1373/800,F1373="Materia Prima",E1373*0)/24</f>
        <v>0</v>
      </c>
      <c r="I1373" s="2">
        <f t="shared" si="85"/>
        <v>40575.625</v>
      </c>
      <c r="J1373" s="3">
        <f t="shared" si="86"/>
        <v>40573.625</v>
      </c>
      <c r="K1373" t="b">
        <f t="shared" si="87"/>
        <v>1</v>
      </c>
      <c r="L1373" cm="1">
        <f t="array" ref="L1373">SUMPRODUCT((Tabla2[[#This Row],[P - Horas]]&lt;Tabla2[P - Horas])*1,(Tabla2[[#This Row],[Columna1]]=Tabla2[Columna1])*1)+1</f>
        <v>1</v>
      </c>
      <c r="N1373">
        <f>_xlfn.RANK.EQ(Tabla2[[#This Row],[Columna1]],Tabla2[Columna1],1)</f>
        <v>1372</v>
      </c>
      <c r="O1373" s="3">
        <f>MAX(P1372,Tabla2[[#This Row],[Columna1]])</f>
        <v>40592.002961458289</v>
      </c>
      <c r="P1373" s="3">
        <f>O1373+Tabla2[[#This Row],[P - Horas]]</f>
        <v>40592.002961458289</v>
      </c>
    </row>
    <row r="1374" spans="1:16" x14ac:dyDescent="0.25">
      <c r="A1374">
        <v>1000017705</v>
      </c>
      <c r="B1374" s="2">
        <v>40573</v>
      </c>
      <c r="C1374" s="2">
        <f t="shared" si="84"/>
        <v>40573.625</v>
      </c>
      <c r="D1374">
        <v>522</v>
      </c>
      <c r="E1374">
        <v>6264</v>
      </c>
      <c r="F1374" t="s">
        <v>10</v>
      </c>
      <c r="G1374" t="s">
        <v>28</v>
      </c>
      <c r="H1374" s="1" cm="1">
        <f t="array" ref="H1374">_xlfn.IFS(F1374="Figurado",E1374/2600,F1374="Mallas",E1374/800,F1374="Materia Prima",E1374*0)/24</f>
        <v>0</v>
      </c>
      <c r="I1374" s="2">
        <f t="shared" si="85"/>
        <v>40575.625</v>
      </c>
      <c r="J1374" s="3">
        <f t="shared" si="86"/>
        <v>40573.625</v>
      </c>
      <c r="K1374" t="b">
        <f t="shared" si="87"/>
        <v>1</v>
      </c>
      <c r="L1374" cm="1">
        <f t="array" ref="L1374">SUMPRODUCT((Tabla2[[#This Row],[P - Horas]]&lt;Tabla2[P - Horas])*1,(Tabla2[[#This Row],[Columna1]]=Tabla2[Columna1])*1)+1</f>
        <v>1</v>
      </c>
      <c r="N1374">
        <f>_xlfn.RANK.EQ(Tabla2[[#This Row],[Columna1]],Tabla2[Columna1],1)</f>
        <v>1372</v>
      </c>
      <c r="O1374" s="3">
        <f>MAX(P1373,Tabla2[[#This Row],[Columna1]])</f>
        <v>40592.002961458289</v>
      </c>
      <c r="P1374" s="3">
        <f>O1374+Tabla2[[#This Row],[P - Horas]]</f>
        <v>40592.002961458289</v>
      </c>
    </row>
    <row r="1375" spans="1:16" x14ac:dyDescent="0.25">
      <c r="A1375">
        <v>1000017701</v>
      </c>
      <c r="B1375" s="2">
        <v>40574</v>
      </c>
      <c r="C1375" s="2">
        <f t="shared" si="84"/>
        <v>40574.625</v>
      </c>
      <c r="D1375">
        <v>20</v>
      </c>
      <c r="E1375">
        <v>11.84</v>
      </c>
      <c r="F1375" t="s">
        <v>10</v>
      </c>
      <c r="G1375" t="s">
        <v>49</v>
      </c>
      <c r="H1375" s="1" cm="1">
        <f t="array" ref="H1375">_xlfn.IFS(F1375="Figurado",E1375/2600,F1375="Mallas",E1375/800,F1375="Materia Prima",E1375*0)/24</f>
        <v>0</v>
      </c>
      <c r="I1375" s="2">
        <f t="shared" si="85"/>
        <v>40575.625</v>
      </c>
      <c r="J1375" s="3">
        <f t="shared" si="86"/>
        <v>40574.625</v>
      </c>
      <c r="K1375" t="b">
        <f t="shared" si="87"/>
        <v>1</v>
      </c>
      <c r="L1375" cm="1">
        <f t="array" ref="L1375">SUMPRODUCT((Tabla2[[#This Row],[P - Horas]]&lt;Tabla2[P - Horas])*1,(Tabla2[[#This Row],[Columna1]]=Tabla2[Columna1])*1)+1</f>
        <v>16</v>
      </c>
      <c r="N1375">
        <f>_xlfn.RANK.EQ(Tabla2[[#This Row],[Columna1]],Tabla2[Columna1],1)</f>
        <v>1374</v>
      </c>
      <c r="O1375" s="3">
        <f>MAX(P1374,Tabla2[[#This Row],[Columna1]])</f>
        <v>40592.002961458289</v>
      </c>
      <c r="P1375" s="3">
        <f>O1375+Tabla2[[#This Row],[P - Horas]]</f>
        <v>40592.002961458289</v>
      </c>
    </row>
    <row r="1376" spans="1:16" x14ac:dyDescent="0.25">
      <c r="A1376">
        <v>1000017701</v>
      </c>
      <c r="B1376" s="2">
        <v>40574</v>
      </c>
      <c r="C1376" s="2">
        <f t="shared" si="84"/>
        <v>40574.625</v>
      </c>
      <c r="D1376">
        <v>20</v>
      </c>
      <c r="E1376">
        <v>14.992000000000001</v>
      </c>
      <c r="F1376" t="s">
        <v>10</v>
      </c>
      <c r="G1376" t="s">
        <v>50</v>
      </c>
      <c r="H1376" s="1" cm="1">
        <f t="array" ref="H1376">_xlfn.IFS(F1376="Figurado",E1376/2600,F1376="Mallas",E1376/800,F1376="Materia Prima",E1376*0)/24</f>
        <v>0</v>
      </c>
      <c r="I1376" s="2">
        <f t="shared" si="85"/>
        <v>40575.625</v>
      </c>
      <c r="J1376" s="3">
        <f t="shared" si="86"/>
        <v>40574.625</v>
      </c>
      <c r="K1376" t="b">
        <f t="shared" si="87"/>
        <v>1</v>
      </c>
      <c r="L1376" cm="1">
        <f t="array" ref="L1376">SUMPRODUCT((Tabla2[[#This Row],[P - Horas]]&lt;Tabla2[P - Horas])*1,(Tabla2[[#This Row],[Columna1]]=Tabla2[Columna1])*1)+1</f>
        <v>16</v>
      </c>
      <c r="N1376">
        <f>_xlfn.RANK.EQ(Tabla2[[#This Row],[Columna1]],Tabla2[Columna1],1)</f>
        <v>1374</v>
      </c>
      <c r="O1376" s="3">
        <f>MAX(P1375,Tabla2[[#This Row],[Columna1]])</f>
        <v>40592.002961458289</v>
      </c>
      <c r="P1376" s="3">
        <f>O1376+Tabla2[[#This Row],[P - Horas]]</f>
        <v>40592.002961458289</v>
      </c>
    </row>
    <row r="1377" spans="1:16" x14ac:dyDescent="0.25">
      <c r="A1377">
        <v>1000017701</v>
      </c>
      <c r="B1377" s="2">
        <v>40574</v>
      </c>
      <c r="C1377" s="2">
        <f t="shared" si="84"/>
        <v>40574.625</v>
      </c>
      <c r="D1377">
        <v>20</v>
      </c>
      <c r="E1377">
        <v>18.510000000000002</v>
      </c>
      <c r="F1377" t="s">
        <v>10</v>
      </c>
      <c r="G1377" t="s">
        <v>51</v>
      </c>
      <c r="H1377" s="1" cm="1">
        <f t="array" ref="H1377">_xlfn.IFS(F1377="Figurado",E1377/2600,F1377="Mallas",E1377/800,F1377="Materia Prima",E1377*0)/24</f>
        <v>0</v>
      </c>
      <c r="I1377" s="2">
        <f t="shared" si="85"/>
        <v>40575.625</v>
      </c>
      <c r="J1377" s="3">
        <f t="shared" si="86"/>
        <v>40574.625</v>
      </c>
      <c r="K1377" t="b">
        <f t="shared" si="87"/>
        <v>1</v>
      </c>
      <c r="L1377" cm="1">
        <f t="array" ref="L1377">SUMPRODUCT((Tabla2[[#This Row],[P - Horas]]&lt;Tabla2[P - Horas])*1,(Tabla2[[#This Row],[Columna1]]=Tabla2[Columna1])*1)+1</f>
        <v>16</v>
      </c>
      <c r="N1377">
        <f>_xlfn.RANK.EQ(Tabla2[[#This Row],[Columna1]],Tabla2[Columna1],1)</f>
        <v>1374</v>
      </c>
      <c r="O1377" s="3">
        <f>MAX(P1376,Tabla2[[#This Row],[Columna1]])</f>
        <v>40592.002961458289</v>
      </c>
      <c r="P1377" s="3">
        <f>O1377+Tabla2[[#This Row],[P - Horas]]</f>
        <v>40592.002961458289</v>
      </c>
    </row>
    <row r="1378" spans="1:16" x14ac:dyDescent="0.25">
      <c r="A1378">
        <v>1000017702</v>
      </c>
      <c r="B1378" s="2">
        <v>40574</v>
      </c>
      <c r="C1378" s="2">
        <f t="shared" si="84"/>
        <v>40574.625</v>
      </c>
      <c r="D1378">
        <v>15</v>
      </c>
      <c r="E1378">
        <v>13.8825</v>
      </c>
      <c r="F1378" t="s">
        <v>10</v>
      </c>
      <c r="G1378" t="s">
        <v>51</v>
      </c>
      <c r="H1378" s="1" cm="1">
        <f t="array" ref="H1378">_xlfn.IFS(F1378="Figurado",E1378/2600,F1378="Mallas",E1378/800,F1378="Materia Prima",E1378*0)/24</f>
        <v>0</v>
      </c>
      <c r="I1378" s="2">
        <f t="shared" si="85"/>
        <v>40575.625</v>
      </c>
      <c r="J1378" s="3">
        <f t="shared" si="86"/>
        <v>40574.625</v>
      </c>
      <c r="K1378" t="b">
        <f t="shared" si="87"/>
        <v>1</v>
      </c>
      <c r="L1378" cm="1">
        <f t="array" ref="L1378">SUMPRODUCT((Tabla2[[#This Row],[P - Horas]]&lt;Tabla2[P - Horas])*1,(Tabla2[[#This Row],[Columna1]]=Tabla2[Columna1])*1)+1</f>
        <v>16</v>
      </c>
      <c r="N1378">
        <f>_xlfn.RANK.EQ(Tabla2[[#This Row],[Columna1]],Tabla2[Columna1],1)</f>
        <v>1374</v>
      </c>
      <c r="O1378" s="3">
        <f>MAX(P1377,Tabla2[[#This Row],[Columna1]])</f>
        <v>40592.002961458289</v>
      </c>
      <c r="P1378" s="3">
        <f>O1378+Tabla2[[#This Row],[P - Horas]]</f>
        <v>40592.002961458289</v>
      </c>
    </row>
    <row r="1379" spans="1:16" x14ac:dyDescent="0.25">
      <c r="A1379">
        <v>1000017703</v>
      </c>
      <c r="B1379" s="2">
        <v>40574</v>
      </c>
      <c r="C1379" s="2">
        <f t="shared" si="84"/>
        <v>40574.625</v>
      </c>
      <c r="D1379">
        <v>20</v>
      </c>
      <c r="E1379">
        <v>11.84</v>
      </c>
      <c r="F1379" t="s">
        <v>10</v>
      </c>
      <c r="G1379" t="s">
        <v>49</v>
      </c>
      <c r="H1379" s="1" cm="1">
        <f t="array" ref="H1379">_xlfn.IFS(F1379="Figurado",E1379/2600,F1379="Mallas",E1379/800,F1379="Materia Prima",E1379*0)/24</f>
        <v>0</v>
      </c>
      <c r="I1379" s="2">
        <f t="shared" si="85"/>
        <v>40575.625</v>
      </c>
      <c r="J1379" s="3">
        <f t="shared" si="86"/>
        <v>40574.625</v>
      </c>
      <c r="K1379" t="b">
        <f t="shared" si="87"/>
        <v>1</v>
      </c>
      <c r="L1379" cm="1">
        <f t="array" ref="L1379">SUMPRODUCT((Tabla2[[#This Row],[P - Horas]]&lt;Tabla2[P - Horas])*1,(Tabla2[[#This Row],[Columna1]]=Tabla2[Columna1])*1)+1</f>
        <v>16</v>
      </c>
      <c r="N1379">
        <f>_xlfn.RANK.EQ(Tabla2[[#This Row],[Columna1]],Tabla2[Columna1],1)</f>
        <v>1374</v>
      </c>
      <c r="O1379" s="3">
        <f>MAX(P1378,Tabla2[[#This Row],[Columna1]])</f>
        <v>40592.002961458289</v>
      </c>
      <c r="P1379" s="3">
        <f>O1379+Tabla2[[#This Row],[P - Horas]]</f>
        <v>40592.002961458289</v>
      </c>
    </row>
    <row r="1380" spans="1:16" x14ac:dyDescent="0.25">
      <c r="A1380">
        <v>1000017703</v>
      </c>
      <c r="B1380" s="2">
        <v>40574</v>
      </c>
      <c r="C1380" s="2">
        <f t="shared" si="84"/>
        <v>40574.625</v>
      </c>
      <c r="D1380">
        <v>20</v>
      </c>
      <c r="E1380">
        <v>14.992000000000001</v>
      </c>
      <c r="F1380" t="s">
        <v>10</v>
      </c>
      <c r="G1380" t="s">
        <v>50</v>
      </c>
      <c r="H1380" s="1" cm="1">
        <f t="array" ref="H1380">_xlfn.IFS(F1380="Figurado",E1380/2600,F1380="Mallas",E1380/800,F1380="Materia Prima",E1380*0)/24</f>
        <v>0</v>
      </c>
      <c r="I1380" s="2">
        <f t="shared" si="85"/>
        <v>40575.625</v>
      </c>
      <c r="J1380" s="3">
        <f t="shared" si="86"/>
        <v>40574.625</v>
      </c>
      <c r="K1380" t="b">
        <f t="shared" si="87"/>
        <v>1</v>
      </c>
      <c r="L1380" cm="1">
        <f t="array" ref="L1380">SUMPRODUCT((Tabla2[[#This Row],[P - Horas]]&lt;Tabla2[P - Horas])*1,(Tabla2[[#This Row],[Columna1]]=Tabla2[Columna1])*1)+1</f>
        <v>16</v>
      </c>
      <c r="N1380">
        <f>_xlfn.RANK.EQ(Tabla2[[#This Row],[Columna1]],Tabla2[Columna1],1)</f>
        <v>1374</v>
      </c>
      <c r="O1380" s="3">
        <f>MAX(P1379,Tabla2[[#This Row],[Columna1]])</f>
        <v>40592.002961458289</v>
      </c>
      <c r="P1380" s="3">
        <f>O1380+Tabla2[[#This Row],[P - Horas]]</f>
        <v>40592.002961458289</v>
      </c>
    </row>
    <row r="1381" spans="1:16" x14ac:dyDescent="0.25">
      <c r="A1381">
        <v>1000017703</v>
      </c>
      <c r="B1381" s="2">
        <v>40574</v>
      </c>
      <c r="C1381" s="2">
        <f t="shared" si="84"/>
        <v>40574.625</v>
      </c>
      <c r="D1381">
        <v>20</v>
      </c>
      <c r="E1381">
        <v>18.510000000000002</v>
      </c>
      <c r="F1381" t="s">
        <v>10</v>
      </c>
      <c r="G1381" t="s">
        <v>51</v>
      </c>
      <c r="H1381" s="1" cm="1">
        <f t="array" ref="H1381">_xlfn.IFS(F1381="Figurado",E1381/2600,F1381="Mallas",E1381/800,F1381="Materia Prima",E1381*0)/24</f>
        <v>0</v>
      </c>
      <c r="I1381" s="2">
        <f t="shared" si="85"/>
        <v>40575.625</v>
      </c>
      <c r="J1381" s="3">
        <f t="shared" si="86"/>
        <v>40574.625</v>
      </c>
      <c r="K1381" t="b">
        <f t="shared" si="87"/>
        <v>1</v>
      </c>
      <c r="L1381" cm="1">
        <f t="array" ref="L1381">SUMPRODUCT((Tabla2[[#This Row],[P - Horas]]&lt;Tabla2[P - Horas])*1,(Tabla2[[#This Row],[Columna1]]=Tabla2[Columna1])*1)+1</f>
        <v>16</v>
      </c>
      <c r="N1381">
        <f>_xlfn.RANK.EQ(Tabla2[[#This Row],[Columna1]],Tabla2[Columna1],1)</f>
        <v>1374</v>
      </c>
      <c r="O1381" s="3">
        <f>MAX(P1380,Tabla2[[#This Row],[Columna1]])</f>
        <v>40592.002961458289</v>
      </c>
      <c r="P1381" s="3">
        <f>O1381+Tabla2[[#This Row],[P - Horas]]</f>
        <v>40592.002961458289</v>
      </c>
    </row>
    <row r="1382" spans="1:16" x14ac:dyDescent="0.25">
      <c r="A1382">
        <v>1000017725</v>
      </c>
      <c r="B1382" s="2">
        <v>40574</v>
      </c>
      <c r="C1382" s="2">
        <f t="shared" si="84"/>
        <v>40574.625</v>
      </c>
      <c r="D1382">
        <v>155</v>
      </c>
      <c r="E1382">
        <v>155</v>
      </c>
      <c r="F1382" t="s">
        <v>10</v>
      </c>
      <c r="G1382" t="s">
        <v>20</v>
      </c>
      <c r="H1382" s="1" cm="1">
        <f t="array" ref="H1382">_xlfn.IFS(F1382="Figurado",E1382/2600,F1382="Mallas",E1382/800,F1382="Materia Prima",E1382*0)/24</f>
        <v>0</v>
      </c>
      <c r="I1382" s="2">
        <f t="shared" si="85"/>
        <v>40575.625</v>
      </c>
      <c r="J1382" s="3">
        <f t="shared" si="86"/>
        <v>40574.625</v>
      </c>
      <c r="K1382" t="b">
        <f t="shared" si="87"/>
        <v>1</v>
      </c>
      <c r="L1382" cm="1">
        <f t="array" ref="L1382">SUMPRODUCT((Tabla2[[#This Row],[P - Horas]]&lt;Tabla2[P - Horas])*1,(Tabla2[[#This Row],[Columna1]]=Tabla2[Columna1])*1)+1</f>
        <v>16</v>
      </c>
      <c r="N1382">
        <f>_xlfn.RANK.EQ(Tabla2[[#This Row],[Columna1]],Tabla2[Columna1],1)</f>
        <v>1374</v>
      </c>
      <c r="O1382" s="3">
        <f>MAX(P1381,Tabla2[[#This Row],[Columna1]])</f>
        <v>40592.002961458289</v>
      </c>
      <c r="P1382" s="3">
        <f>O1382+Tabla2[[#This Row],[P - Horas]]</f>
        <v>40592.002961458289</v>
      </c>
    </row>
    <row r="1383" spans="1:16" x14ac:dyDescent="0.25">
      <c r="A1383">
        <v>1000017785</v>
      </c>
      <c r="B1383" s="2">
        <v>40574</v>
      </c>
      <c r="C1383" s="2">
        <f t="shared" si="84"/>
        <v>40574.625</v>
      </c>
      <c r="D1383">
        <v>35160</v>
      </c>
      <c r="E1383">
        <v>35160</v>
      </c>
      <c r="F1383" t="s">
        <v>10</v>
      </c>
      <c r="G1383" t="s">
        <v>20</v>
      </c>
      <c r="H1383" s="1" cm="1">
        <f t="array" ref="H1383">_xlfn.IFS(F1383="Figurado",E1383/2600,F1383="Mallas",E1383/800,F1383="Materia Prima",E1383*0)/24</f>
        <v>0</v>
      </c>
      <c r="I1383" s="2">
        <f t="shared" si="85"/>
        <v>40575.625</v>
      </c>
      <c r="J1383" s="3">
        <f t="shared" si="86"/>
        <v>40574.625</v>
      </c>
      <c r="K1383" t="b">
        <f t="shared" si="87"/>
        <v>1</v>
      </c>
      <c r="L1383" cm="1">
        <f t="array" ref="L1383">SUMPRODUCT((Tabla2[[#This Row],[P - Horas]]&lt;Tabla2[P - Horas])*1,(Tabla2[[#This Row],[Columna1]]=Tabla2[Columna1])*1)+1</f>
        <v>16</v>
      </c>
      <c r="N1383">
        <f>_xlfn.RANK.EQ(Tabla2[[#This Row],[Columna1]],Tabla2[Columna1],1)</f>
        <v>1374</v>
      </c>
      <c r="O1383" s="3">
        <f>MAX(P1382,Tabla2[[#This Row],[Columna1]])</f>
        <v>40592.002961458289</v>
      </c>
      <c r="P1383" s="3">
        <f>O1383+Tabla2[[#This Row],[P - Horas]]</f>
        <v>40592.002961458289</v>
      </c>
    </row>
    <row r="1384" spans="1:16" x14ac:dyDescent="0.25">
      <c r="A1384">
        <v>1000017708</v>
      </c>
      <c r="B1384" s="2">
        <v>40574</v>
      </c>
      <c r="C1384" s="2">
        <f t="shared" si="84"/>
        <v>40574.625</v>
      </c>
      <c r="D1384">
        <v>150</v>
      </c>
      <c r="E1384">
        <v>150</v>
      </c>
      <c r="F1384" t="s">
        <v>10</v>
      </c>
      <c r="G1384" t="s">
        <v>20</v>
      </c>
      <c r="H1384" s="1" cm="1">
        <f t="array" ref="H1384">_xlfn.IFS(F1384="Figurado",E1384/2600,F1384="Mallas",E1384/800,F1384="Materia Prima",E1384*0)/24</f>
        <v>0</v>
      </c>
      <c r="I1384" s="2">
        <f t="shared" si="85"/>
        <v>40575.625</v>
      </c>
      <c r="J1384" s="3">
        <f t="shared" si="86"/>
        <v>40574.625</v>
      </c>
      <c r="K1384" t="b">
        <f t="shared" si="87"/>
        <v>1</v>
      </c>
      <c r="L1384" cm="1">
        <f t="array" ref="L1384">SUMPRODUCT((Tabla2[[#This Row],[P - Horas]]&lt;Tabla2[P - Horas])*1,(Tabla2[[#This Row],[Columna1]]=Tabla2[Columna1])*1)+1</f>
        <v>16</v>
      </c>
      <c r="N1384">
        <f>_xlfn.RANK.EQ(Tabla2[[#This Row],[Columna1]],Tabla2[Columna1],1)</f>
        <v>1374</v>
      </c>
      <c r="O1384" s="3">
        <f>MAX(P1383,Tabla2[[#This Row],[Columna1]])</f>
        <v>40592.002961458289</v>
      </c>
      <c r="P1384" s="3">
        <f>O1384+Tabla2[[#This Row],[P - Horas]]</f>
        <v>40592.002961458289</v>
      </c>
    </row>
    <row r="1385" spans="1:16" x14ac:dyDescent="0.25">
      <c r="A1385">
        <v>1000017726</v>
      </c>
      <c r="B1385" s="2">
        <v>40574</v>
      </c>
      <c r="C1385" s="2">
        <f t="shared" si="84"/>
        <v>40574.625</v>
      </c>
      <c r="D1385">
        <v>4</v>
      </c>
      <c r="E1385">
        <v>197.6</v>
      </c>
      <c r="F1385" t="s">
        <v>16</v>
      </c>
      <c r="G1385" t="s">
        <v>32</v>
      </c>
      <c r="H1385" s="1" cm="1">
        <f t="array" ref="H1385">_xlfn.IFS(F1385="Figurado",E1385/2600,F1385="Mallas",E1385/800,F1385="Materia Prima",E1385*0)/24</f>
        <v>1.0291666666666666E-2</v>
      </c>
      <c r="I1385" s="2">
        <f t="shared" si="85"/>
        <v>40575.625</v>
      </c>
      <c r="J1385" s="3">
        <f t="shared" si="86"/>
        <v>40574.635291666666</v>
      </c>
      <c r="K1385" t="b">
        <f t="shared" si="87"/>
        <v>1</v>
      </c>
      <c r="L1385" cm="1">
        <f t="array" ref="L1385">SUMPRODUCT((Tabla2[[#This Row],[P - Horas]]&lt;Tabla2[P - Horas])*1,(Tabla2[[#This Row],[Columna1]]=Tabla2[Columna1])*1)+1</f>
        <v>15</v>
      </c>
      <c r="N1385">
        <f>_xlfn.RANK.EQ(Tabla2[[#This Row],[Columna1]],Tabla2[Columna1],1)</f>
        <v>1374</v>
      </c>
      <c r="O1385" s="3">
        <f>MAX(P1384,Tabla2[[#This Row],[Columna1]])</f>
        <v>40592.002961458289</v>
      </c>
      <c r="P1385" s="3">
        <f>O1385+Tabla2[[#This Row],[P - Horas]]</f>
        <v>40592.013253124955</v>
      </c>
    </row>
    <row r="1386" spans="1:16" x14ac:dyDescent="0.25">
      <c r="A1386">
        <v>1000017701</v>
      </c>
      <c r="B1386" s="2">
        <v>40574</v>
      </c>
      <c r="C1386" s="2">
        <f t="shared" si="84"/>
        <v>40574.625</v>
      </c>
      <c r="D1386">
        <v>6</v>
      </c>
      <c r="E1386">
        <v>253.08</v>
      </c>
      <c r="F1386" t="s">
        <v>16</v>
      </c>
      <c r="G1386" t="s">
        <v>19</v>
      </c>
      <c r="H1386" s="1" cm="1">
        <f t="array" ref="H1386">_xlfn.IFS(F1386="Figurado",E1386/2600,F1386="Mallas",E1386/800,F1386="Materia Prima",E1386*0)/24</f>
        <v>1.318125E-2</v>
      </c>
      <c r="I1386" s="2">
        <f t="shared" si="85"/>
        <v>40575.625</v>
      </c>
      <c r="J1386" s="3">
        <f t="shared" si="86"/>
        <v>40574.638181249997</v>
      </c>
      <c r="K1386" t="b">
        <f t="shared" si="87"/>
        <v>1</v>
      </c>
      <c r="L1386" cm="1">
        <f t="array" ref="L1386">SUMPRODUCT((Tabla2[[#This Row],[P - Horas]]&lt;Tabla2[P - Horas])*1,(Tabla2[[#This Row],[Columna1]]=Tabla2[Columna1])*1)+1</f>
        <v>13</v>
      </c>
      <c r="N1386">
        <f>_xlfn.RANK.EQ(Tabla2[[#This Row],[Columna1]],Tabla2[Columna1],1)</f>
        <v>1374</v>
      </c>
      <c r="O1386" s="3">
        <f>MAX(P1385,Tabla2[[#This Row],[Columna1]])</f>
        <v>40592.013253124955</v>
      </c>
      <c r="P1386" s="3">
        <f>O1386+Tabla2[[#This Row],[P - Horas]]</f>
        <v>40592.026434374951</v>
      </c>
    </row>
    <row r="1387" spans="1:16" x14ac:dyDescent="0.25">
      <c r="A1387">
        <v>1000017703</v>
      </c>
      <c r="B1387" s="2">
        <v>40574</v>
      </c>
      <c r="C1387" s="2">
        <f t="shared" si="84"/>
        <v>40574.625</v>
      </c>
      <c r="D1387">
        <v>6</v>
      </c>
      <c r="E1387">
        <v>253.08</v>
      </c>
      <c r="F1387" t="s">
        <v>16</v>
      </c>
      <c r="G1387" t="s">
        <v>19</v>
      </c>
      <c r="H1387" s="1" cm="1">
        <f t="array" ref="H1387">_xlfn.IFS(F1387="Figurado",E1387/2600,F1387="Mallas",E1387/800,F1387="Materia Prima",E1387*0)/24</f>
        <v>1.318125E-2</v>
      </c>
      <c r="I1387" s="2">
        <f t="shared" si="85"/>
        <v>40575.625</v>
      </c>
      <c r="J1387" s="3">
        <f t="shared" si="86"/>
        <v>40574.638181249997</v>
      </c>
      <c r="K1387" t="b">
        <f t="shared" si="87"/>
        <v>1</v>
      </c>
      <c r="L1387" cm="1">
        <f t="array" ref="L1387">SUMPRODUCT((Tabla2[[#This Row],[P - Horas]]&lt;Tabla2[P - Horas])*1,(Tabla2[[#This Row],[Columna1]]=Tabla2[Columna1])*1)+1</f>
        <v>13</v>
      </c>
      <c r="N1387">
        <f>_xlfn.RANK.EQ(Tabla2[[#This Row],[Columna1]],Tabla2[Columna1],1)</f>
        <v>1374</v>
      </c>
      <c r="O1387" s="3">
        <f>MAX(P1386,Tabla2[[#This Row],[Columna1]])</f>
        <v>40592.026434374951</v>
      </c>
      <c r="P1387" s="3">
        <f>O1387+Tabla2[[#This Row],[P - Horas]]</f>
        <v>40592.039615624948</v>
      </c>
    </row>
    <row r="1388" spans="1:16" x14ac:dyDescent="0.25">
      <c r="A1388">
        <v>1000017725</v>
      </c>
      <c r="B1388" s="2">
        <v>40574</v>
      </c>
      <c r="C1388" s="2">
        <f t="shared" si="84"/>
        <v>40574.625</v>
      </c>
      <c r="D1388">
        <v>41</v>
      </c>
      <c r="E1388">
        <v>973.75</v>
      </c>
      <c r="F1388" t="s">
        <v>16</v>
      </c>
      <c r="G1388" t="s">
        <v>21</v>
      </c>
      <c r="H1388" s="1" cm="1">
        <f t="array" ref="H1388">_xlfn.IFS(F1388="Figurado",E1388/2600,F1388="Mallas",E1388/800,F1388="Materia Prima",E1388*0)/24</f>
        <v>5.0716145833333337E-2</v>
      </c>
      <c r="I1388" s="2">
        <f t="shared" si="85"/>
        <v>40575.625</v>
      </c>
      <c r="J1388" s="3">
        <f t="shared" si="86"/>
        <v>40574.67571614583</v>
      </c>
      <c r="K1388" t="b">
        <f t="shared" si="87"/>
        <v>1</v>
      </c>
      <c r="L1388" cm="1">
        <f t="array" ref="L1388">SUMPRODUCT((Tabla2[[#This Row],[P - Horas]]&lt;Tabla2[P - Horas])*1,(Tabla2[[#This Row],[Columna1]]=Tabla2[Columna1])*1)+1</f>
        <v>12</v>
      </c>
      <c r="N1388">
        <f>_xlfn.RANK.EQ(Tabla2[[#This Row],[Columna1]],Tabla2[Columna1],1)</f>
        <v>1374</v>
      </c>
      <c r="O1388" s="3">
        <f>MAX(P1387,Tabla2[[#This Row],[Columna1]])</f>
        <v>40592.039615624948</v>
      </c>
      <c r="P1388" s="3">
        <f>O1388+Tabla2[[#This Row],[P - Horas]]</f>
        <v>40592.090331770778</v>
      </c>
    </row>
    <row r="1389" spans="1:16" x14ac:dyDescent="0.25">
      <c r="A1389">
        <v>1000017704</v>
      </c>
      <c r="B1389" s="2">
        <v>40574</v>
      </c>
      <c r="C1389" s="2">
        <f t="shared" si="84"/>
        <v>40574.625</v>
      </c>
      <c r="D1389">
        <v>899</v>
      </c>
      <c r="E1389">
        <v>1222.6400000000001</v>
      </c>
      <c r="F1389" t="s">
        <v>16</v>
      </c>
      <c r="G1389" t="s">
        <v>45</v>
      </c>
      <c r="H1389" s="1" cm="1">
        <f t="array" ref="H1389">_xlfn.IFS(F1389="Figurado",E1389/2600,F1389="Mallas",E1389/800,F1389="Materia Prima",E1389*0)/24</f>
        <v>6.3679166666666676E-2</v>
      </c>
      <c r="I1389" s="2">
        <f t="shared" si="85"/>
        <v>40575.625</v>
      </c>
      <c r="J1389" s="3">
        <f t="shared" si="86"/>
        <v>40574.688679166669</v>
      </c>
      <c r="K1389" t="b">
        <f t="shared" si="87"/>
        <v>1</v>
      </c>
      <c r="L1389" cm="1">
        <f t="array" ref="L1389">SUMPRODUCT((Tabla2[[#This Row],[P - Horas]]&lt;Tabla2[P - Horas])*1,(Tabla2[[#This Row],[Columna1]]=Tabla2[Columna1])*1)+1</f>
        <v>11</v>
      </c>
      <c r="N1389">
        <f>_xlfn.RANK.EQ(Tabla2[[#This Row],[Columna1]],Tabla2[Columna1],1)</f>
        <v>1374</v>
      </c>
      <c r="O1389" s="3">
        <f>MAX(P1388,Tabla2[[#This Row],[Columna1]])</f>
        <v>40592.090331770778</v>
      </c>
      <c r="P1389" s="3">
        <f>O1389+Tabla2[[#This Row],[P - Horas]]</f>
        <v>40592.154010937447</v>
      </c>
    </row>
    <row r="1390" spans="1:16" x14ac:dyDescent="0.25">
      <c r="A1390">
        <v>1000017729</v>
      </c>
      <c r="B1390" s="2">
        <v>40574</v>
      </c>
      <c r="C1390" s="2">
        <f t="shared" si="84"/>
        <v>40574.625</v>
      </c>
      <c r="D1390">
        <v>35</v>
      </c>
      <c r="E1390">
        <v>1729</v>
      </c>
      <c r="F1390" t="s">
        <v>16</v>
      </c>
      <c r="G1390" t="s">
        <v>32</v>
      </c>
      <c r="H1390" s="1" cm="1">
        <f t="array" ref="H1390">_xlfn.IFS(F1390="Figurado",E1390/2600,F1390="Mallas",E1390/800,F1390="Materia Prima",E1390*0)/24</f>
        <v>9.0052083333333324E-2</v>
      </c>
      <c r="I1390" s="2">
        <f t="shared" si="85"/>
        <v>40575.625</v>
      </c>
      <c r="J1390" s="3">
        <f t="shared" si="86"/>
        <v>40574.715052083331</v>
      </c>
      <c r="K1390" t="b">
        <f t="shared" si="87"/>
        <v>1</v>
      </c>
      <c r="L1390" cm="1">
        <f t="array" ref="L1390">SUMPRODUCT((Tabla2[[#This Row],[P - Horas]]&lt;Tabla2[P - Horas])*1,(Tabla2[[#This Row],[Columna1]]=Tabla2[Columna1])*1)+1</f>
        <v>10</v>
      </c>
      <c r="N1390">
        <f>_xlfn.RANK.EQ(Tabla2[[#This Row],[Columna1]],Tabla2[Columna1],1)</f>
        <v>1374</v>
      </c>
      <c r="O1390" s="3">
        <f>MAX(P1389,Tabla2[[#This Row],[Columna1]])</f>
        <v>40592.154010937447</v>
      </c>
      <c r="P1390" s="3">
        <f>O1390+Tabla2[[#This Row],[P - Horas]]</f>
        <v>40592.244063020778</v>
      </c>
    </row>
    <row r="1391" spans="1:16" x14ac:dyDescent="0.25">
      <c r="A1391">
        <v>1000017701</v>
      </c>
      <c r="B1391" s="2">
        <v>40574</v>
      </c>
      <c r="C1391" s="2">
        <f t="shared" si="84"/>
        <v>40574.625</v>
      </c>
      <c r="D1391">
        <v>60</v>
      </c>
      <c r="E1391">
        <v>1755.6</v>
      </c>
      <c r="F1391" t="s">
        <v>16</v>
      </c>
      <c r="G1391" t="s">
        <v>52</v>
      </c>
      <c r="H1391" s="1" cm="1">
        <f t="array" ref="H1391">_xlfn.IFS(F1391="Figurado",E1391/2600,F1391="Mallas",E1391/800,F1391="Materia Prima",E1391*0)/24</f>
        <v>9.1437499999999991E-2</v>
      </c>
      <c r="I1391" s="2">
        <f t="shared" si="85"/>
        <v>40575.625</v>
      </c>
      <c r="J1391" s="3">
        <f t="shared" si="86"/>
        <v>40574.716437499999</v>
      </c>
      <c r="K1391" t="b">
        <f t="shared" si="87"/>
        <v>1</v>
      </c>
      <c r="L1391" cm="1">
        <f t="array" ref="L1391">SUMPRODUCT((Tabla2[[#This Row],[P - Horas]]&lt;Tabla2[P - Horas])*1,(Tabla2[[#This Row],[Columna1]]=Tabla2[Columna1])*1)+1</f>
        <v>8</v>
      </c>
      <c r="N1391">
        <f>_xlfn.RANK.EQ(Tabla2[[#This Row],[Columna1]],Tabla2[Columna1],1)</f>
        <v>1374</v>
      </c>
      <c r="O1391" s="3">
        <f>MAX(P1390,Tabla2[[#This Row],[Columna1]])</f>
        <v>40592.244063020778</v>
      </c>
      <c r="P1391" s="3">
        <f>O1391+Tabla2[[#This Row],[P - Horas]]</f>
        <v>40592.335500520778</v>
      </c>
    </row>
    <row r="1392" spans="1:16" x14ac:dyDescent="0.25">
      <c r="A1392">
        <v>1000017703</v>
      </c>
      <c r="B1392" s="2">
        <v>40574</v>
      </c>
      <c r="C1392" s="2">
        <f t="shared" si="84"/>
        <v>40574.625</v>
      </c>
      <c r="D1392">
        <v>60</v>
      </c>
      <c r="E1392">
        <v>1755.6</v>
      </c>
      <c r="F1392" t="s">
        <v>16</v>
      </c>
      <c r="G1392" t="s">
        <v>52</v>
      </c>
      <c r="H1392" s="1" cm="1">
        <f t="array" ref="H1392">_xlfn.IFS(F1392="Figurado",E1392/2600,F1392="Mallas",E1392/800,F1392="Materia Prima",E1392*0)/24</f>
        <v>9.1437499999999991E-2</v>
      </c>
      <c r="I1392" s="2">
        <f t="shared" si="85"/>
        <v>40575.625</v>
      </c>
      <c r="J1392" s="3">
        <f t="shared" si="86"/>
        <v>40574.716437499999</v>
      </c>
      <c r="K1392" t="b">
        <f t="shared" si="87"/>
        <v>1</v>
      </c>
      <c r="L1392" cm="1">
        <f t="array" ref="L1392">SUMPRODUCT((Tabla2[[#This Row],[P - Horas]]&lt;Tabla2[P - Horas])*1,(Tabla2[[#This Row],[Columna1]]=Tabla2[Columna1])*1)+1</f>
        <v>8</v>
      </c>
      <c r="N1392">
        <f>_xlfn.RANK.EQ(Tabla2[[#This Row],[Columna1]],Tabla2[Columna1],1)</f>
        <v>1374</v>
      </c>
      <c r="O1392" s="3">
        <f>MAX(P1391,Tabla2[[#This Row],[Columna1]])</f>
        <v>40592.335500520778</v>
      </c>
      <c r="P1392" s="3">
        <f>O1392+Tabla2[[#This Row],[P - Horas]]</f>
        <v>40592.426938020777</v>
      </c>
    </row>
    <row r="1393" spans="1:16" x14ac:dyDescent="0.25">
      <c r="A1393">
        <v>1000017727</v>
      </c>
      <c r="B1393" s="2">
        <v>40574</v>
      </c>
      <c r="C1393" s="2">
        <f t="shared" si="84"/>
        <v>40574.625</v>
      </c>
      <c r="D1393">
        <v>37</v>
      </c>
      <c r="E1393">
        <v>1827.8</v>
      </c>
      <c r="F1393" t="s">
        <v>16</v>
      </c>
      <c r="G1393" t="s">
        <v>32</v>
      </c>
      <c r="H1393" s="1" cm="1">
        <f t="array" ref="H1393">_xlfn.IFS(F1393="Figurado",E1393/2600,F1393="Mallas",E1393/800,F1393="Materia Prima",E1393*0)/24</f>
        <v>9.519791666666666E-2</v>
      </c>
      <c r="I1393" s="2">
        <f t="shared" si="85"/>
        <v>40575.625</v>
      </c>
      <c r="J1393" s="3">
        <f t="shared" si="86"/>
        <v>40574.720197916664</v>
      </c>
      <c r="K1393" t="b">
        <f t="shared" si="87"/>
        <v>1</v>
      </c>
      <c r="L1393" cm="1">
        <f t="array" ref="L1393">SUMPRODUCT((Tabla2[[#This Row],[P - Horas]]&lt;Tabla2[P - Horas])*1,(Tabla2[[#This Row],[Columna1]]=Tabla2[Columna1])*1)+1</f>
        <v>4</v>
      </c>
      <c r="N1393">
        <f>_xlfn.RANK.EQ(Tabla2[[#This Row],[Columna1]],Tabla2[Columna1],1)</f>
        <v>1374</v>
      </c>
      <c r="O1393" s="3">
        <f>MAX(P1392,Tabla2[[#This Row],[Columna1]])</f>
        <v>40592.426938020777</v>
      </c>
      <c r="P1393" s="3">
        <f>O1393+Tabla2[[#This Row],[P - Horas]]</f>
        <v>40592.522135937441</v>
      </c>
    </row>
    <row r="1394" spans="1:16" x14ac:dyDescent="0.25">
      <c r="A1394">
        <v>1000017728</v>
      </c>
      <c r="B1394" s="2">
        <v>40574</v>
      </c>
      <c r="C1394" s="2">
        <f t="shared" si="84"/>
        <v>40574.625</v>
      </c>
      <c r="D1394">
        <v>37</v>
      </c>
      <c r="E1394">
        <v>1827.8</v>
      </c>
      <c r="F1394" t="s">
        <v>16</v>
      </c>
      <c r="G1394" t="s">
        <v>32</v>
      </c>
      <c r="H1394" s="1" cm="1">
        <f t="array" ref="H1394">_xlfn.IFS(F1394="Figurado",E1394/2600,F1394="Mallas",E1394/800,F1394="Materia Prima",E1394*0)/24</f>
        <v>9.519791666666666E-2</v>
      </c>
      <c r="I1394" s="2">
        <f t="shared" si="85"/>
        <v>40575.625</v>
      </c>
      <c r="J1394" s="3">
        <f t="shared" si="86"/>
        <v>40574.720197916664</v>
      </c>
      <c r="K1394" t="b">
        <f t="shared" si="87"/>
        <v>1</v>
      </c>
      <c r="L1394" cm="1">
        <f t="array" ref="L1394">SUMPRODUCT((Tabla2[[#This Row],[P - Horas]]&lt;Tabla2[P - Horas])*1,(Tabla2[[#This Row],[Columna1]]=Tabla2[Columna1])*1)+1</f>
        <v>4</v>
      </c>
      <c r="N1394">
        <f>_xlfn.RANK.EQ(Tabla2[[#This Row],[Columna1]],Tabla2[Columna1],1)</f>
        <v>1374</v>
      </c>
      <c r="O1394" s="3">
        <f>MAX(P1393,Tabla2[[#This Row],[Columna1]])</f>
        <v>40592.522135937441</v>
      </c>
      <c r="P1394" s="3">
        <f>O1394+Tabla2[[#This Row],[P - Horas]]</f>
        <v>40592.617333854105</v>
      </c>
    </row>
    <row r="1395" spans="1:16" x14ac:dyDescent="0.25">
      <c r="A1395">
        <v>1000017730</v>
      </c>
      <c r="B1395" s="2">
        <v>40574</v>
      </c>
      <c r="C1395" s="2">
        <f t="shared" si="84"/>
        <v>40574.625</v>
      </c>
      <c r="D1395">
        <v>37</v>
      </c>
      <c r="E1395">
        <v>1827.8</v>
      </c>
      <c r="F1395" t="s">
        <v>16</v>
      </c>
      <c r="G1395" t="s">
        <v>32</v>
      </c>
      <c r="H1395" s="1" cm="1">
        <f t="array" ref="H1395">_xlfn.IFS(F1395="Figurado",E1395/2600,F1395="Mallas",E1395/800,F1395="Materia Prima",E1395*0)/24</f>
        <v>9.519791666666666E-2</v>
      </c>
      <c r="I1395" s="2">
        <f t="shared" si="85"/>
        <v>40575.625</v>
      </c>
      <c r="J1395" s="3">
        <f t="shared" si="86"/>
        <v>40574.720197916664</v>
      </c>
      <c r="K1395" t="b">
        <f t="shared" si="87"/>
        <v>1</v>
      </c>
      <c r="L1395" cm="1">
        <f t="array" ref="L1395">SUMPRODUCT((Tabla2[[#This Row],[P - Horas]]&lt;Tabla2[P - Horas])*1,(Tabla2[[#This Row],[Columna1]]=Tabla2[Columna1])*1)+1</f>
        <v>4</v>
      </c>
      <c r="N1395">
        <f>_xlfn.RANK.EQ(Tabla2[[#This Row],[Columna1]],Tabla2[Columna1],1)</f>
        <v>1374</v>
      </c>
      <c r="O1395" s="3">
        <f>MAX(P1394,Tabla2[[#This Row],[Columna1]])</f>
        <v>40592.617333854105</v>
      </c>
      <c r="P1395" s="3">
        <f>O1395+Tabla2[[#This Row],[P - Horas]]</f>
        <v>40592.712531770769</v>
      </c>
    </row>
    <row r="1396" spans="1:16" x14ac:dyDescent="0.25">
      <c r="A1396">
        <v>1000017731</v>
      </c>
      <c r="B1396" s="2">
        <v>40574</v>
      </c>
      <c r="C1396" s="2">
        <f t="shared" si="84"/>
        <v>40574.625</v>
      </c>
      <c r="D1396">
        <v>37</v>
      </c>
      <c r="E1396">
        <v>1827.8</v>
      </c>
      <c r="F1396" t="s">
        <v>16</v>
      </c>
      <c r="G1396" t="s">
        <v>32</v>
      </c>
      <c r="H1396" s="1" cm="1">
        <f t="array" ref="H1396">_xlfn.IFS(F1396="Figurado",E1396/2600,F1396="Mallas",E1396/800,F1396="Materia Prima",E1396*0)/24</f>
        <v>9.519791666666666E-2</v>
      </c>
      <c r="I1396" s="2">
        <f t="shared" si="85"/>
        <v>40575.625</v>
      </c>
      <c r="J1396" s="3">
        <f t="shared" si="86"/>
        <v>40574.720197916664</v>
      </c>
      <c r="K1396" t="b">
        <f t="shared" si="87"/>
        <v>1</v>
      </c>
      <c r="L1396" cm="1">
        <f t="array" ref="L1396">SUMPRODUCT((Tabla2[[#This Row],[P - Horas]]&lt;Tabla2[P - Horas])*1,(Tabla2[[#This Row],[Columna1]]=Tabla2[Columna1])*1)+1</f>
        <v>4</v>
      </c>
      <c r="N1396">
        <f>_xlfn.RANK.EQ(Tabla2[[#This Row],[Columna1]],Tabla2[Columna1],1)</f>
        <v>1374</v>
      </c>
      <c r="O1396" s="3">
        <f>MAX(P1395,Tabla2[[#This Row],[Columna1]])</f>
        <v>40592.712531770769</v>
      </c>
      <c r="P1396" s="3">
        <f>O1396+Tabla2[[#This Row],[P - Horas]]</f>
        <v>40592.807729687433</v>
      </c>
    </row>
    <row r="1397" spans="1:16" x14ac:dyDescent="0.25">
      <c r="A1397">
        <v>1000017723</v>
      </c>
      <c r="B1397" s="2">
        <v>40574</v>
      </c>
      <c r="C1397" s="2">
        <f t="shared" si="84"/>
        <v>40574.625</v>
      </c>
      <c r="D1397">
        <v>2100.17</v>
      </c>
      <c r="E1397">
        <v>2100.17</v>
      </c>
      <c r="F1397" t="s">
        <v>16</v>
      </c>
      <c r="G1397" t="s">
        <v>23</v>
      </c>
      <c r="H1397" s="1" cm="1">
        <f t="array" ref="H1397">_xlfn.IFS(F1397="Figurado",E1397/2600,F1397="Mallas",E1397/800,F1397="Materia Prima",E1397*0)/24</f>
        <v>0.10938385416666667</v>
      </c>
      <c r="I1397" s="2">
        <f t="shared" si="85"/>
        <v>40575.625</v>
      </c>
      <c r="J1397" s="3">
        <f t="shared" si="86"/>
        <v>40574.734383854164</v>
      </c>
      <c r="K1397" t="b">
        <f t="shared" si="87"/>
        <v>1</v>
      </c>
      <c r="L1397" cm="1">
        <f t="array" ref="L1397">SUMPRODUCT((Tabla2[[#This Row],[P - Horas]]&lt;Tabla2[P - Horas])*1,(Tabla2[[#This Row],[Columna1]]=Tabla2[Columna1])*1)+1</f>
        <v>3</v>
      </c>
      <c r="N1397">
        <f>_xlfn.RANK.EQ(Tabla2[[#This Row],[Columna1]],Tabla2[Columna1],1)</f>
        <v>1374</v>
      </c>
      <c r="O1397" s="3">
        <f>MAX(P1396,Tabla2[[#This Row],[Columna1]])</f>
        <v>40592.807729687433</v>
      </c>
      <c r="P1397" s="3">
        <f>O1397+Tabla2[[#This Row],[P - Horas]]</f>
        <v>40592.917113541596</v>
      </c>
    </row>
    <row r="1398" spans="1:16" x14ac:dyDescent="0.25">
      <c r="A1398">
        <v>1000017724</v>
      </c>
      <c r="B1398" s="2">
        <v>40574</v>
      </c>
      <c r="C1398" s="2">
        <f t="shared" si="84"/>
        <v>40574.625</v>
      </c>
      <c r="D1398">
        <v>2906.77</v>
      </c>
      <c r="E1398">
        <v>2906.77</v>
      </c>
      <c r="F1398" t="s">
        <v>16</v>
      </c>
      <c r="G1398" t="s">
        <v>23</v>
      </c>
      <c r="H1398" s="1" cm="1">
        <f t="array" ref="H1398">_xlfn.IFS(F1398="Figurado",E1398/2600,F1398="Mallas",E1398/800,F1398="Materia Prima",E1398*0)/24</f>
        <v>0.15139427083333332</v>
      </c>
      <c r="I1398" s="2">
        <f t="shared" si="85"/>
        <v>40575.625</v>
      </c>
      <c r="J1398" s="3">
        <f t="shared" si="86"/>
        <v>40574.776394270833</v>
      </c>
      <c r="K1398" t="b">
        <f t="shared" si="87"/>
        <v>1</v>
      </c>
      <c r="L1398" cm="1">
        <f t="array" ref="L1398">SUMPRODUCT((Tabla2[[#This Row],[P - Horas]]&lt;Tabla2[P - Horas])*1,(Tabla2[[#This Row],[Columna1]]=Tabla2[Columna1])*1)+1</f>
        <v>2</v>
      </c>
      <c r="N1398">
        <f>_xlfn.RANK.EQ(Tabla2[[#This Row],[Columna1]],Tabla2[Columna1],1)</f>
        <v>1374</v>
      </c>
      <c r="O1398" s="3">
        <f>MAX(P1397,Tabla2[[#This Row],[Columna1]])</f>
        <v>40592.917113541596</v>
      </c>
      <c r="P1398" s="3">
        <f>O1398+Tabla2[[#This Row],[P - Horas]]</f>
        <v>40593.06850781243</v>
      </c>
    </row>
    <row r="1399" spans="1:16" x14ac:dyDescent="0.25">
      <c r="A1399">
        <v>1000017706</v>
      </c>
      <c r="B1399" s="2">
        <v>40574</v>
      </c>
      <c r="C1399" s="2">
        <f t="shared" si="84"/>
        <v>40574.625</v>
      </c>
      <c r="D1399">
        <v>7420</v>
      </c>
      <c r="E1399">
        <v>7420</v>
      </c>
      <c r="F1399" t="s">
        <v>16</v>
      </c>
      <c r="G1399" t="s">
        <v>23</v>
      </c>
      <c r="H1399" s="1" cm="1">
        <f t="array" ref="H1399">_xlfn.IFS(F1399="Figurado",E1399/2600,F1399="Mallas",E1399/800,F1399="Materia Prima",E1399*0)/24</f>
        <v>0.38645833333333335</v>
      </c>
      <c r="I1399" s="2">
        <f t="shared" si="85"/>
        <v>40575.625</v>
      </c>
      <c r="J1399" s="3">
        <f t="shared" si="86"/>
        <v>40575.011458333334</v>
      </c>
      <c r="K1399" t="b">
        <f t="shared" si="87"/>
        <v>1</v>
      </c>
      <c r="L1399" cm="1">
        <f t="array" ref="L1399">SUMPRODUCT((Tabla2[[#This Row],[P - Horas]]&lt;Tabla2[P - Horas])*1,(Tabla2[[#This Row],[Columna1]]=Tabla2[Columna1])*1)+1</f>
        <v>1</v>
      </c>
      <c r="N1399">
        <f>_xlfn.RANK.EQ(Tabla2[[#This Row],[Columna1]],Tabla2[Columna1],1)</f>
        <v>1374</v>
      </c>
      <c r="O1399" s="3">
        <f>MAX(P1398,Tabla2[[#This Row],[Columna1]])</f>
        <v>40593.06850781243</v>
      </c>
      <c r="P1399" s="3">
        <f>O1399+Tabla2[[#This Row],[P - Horas]]</f>
        <v>40593.454966145764</v>
      </c>
    </row>
    <row r="1400" spans="1:16" x14ac:dyDescent="0.25">
      <c r="A1400">
        <v>1000017711</v>
      </c>
      <c r="B1400" s="2">
        <v>40575</v>
      </c>
      <c r="C1400" s="2">
        <f t="shared" si="84"/>
        <v>40575.625</v>
      </c>
      <c r="D1400">
        <v>1008</v>
      </c>
      <c r="E1400">
        <v>1008</v>
      </c>
      <c r="F1400" t="s">
        <v>10</v>
      </c>
      <c r="G1400" t="s">
        <v>22</v>
      </c>
      <c r="H1400" s="1" cm="1">
        <f t="array" ref="H1400">_xlfn.IFS(F1400="Figurado",E1400/2600,F1400="Mallas",E1400/800,F1400="Materia Prima",E1400*0)/24</f>
        <v>0</v>
      </c>
      <c r="I1400" s="2">
        <f t="shared" si="85"/>
        <v>40576.625</v>
      </c>
      <c r="J1400" s="3">
        <f t="shared" si="86"/>
        <v>40575.625</v>
      </c>
      <c r="K1400" t="b">
        <f t="shared" si="87"/>
        <v>1</v>
      </c>
      <c r="L1400" cm="1">
        <f t="array" ref="L1400">SUMPRODUCT((Tabla2[[#This Row],[P - Horas]]&lt;Tabla2[P - Horas])*1,(Tabla2[[#This Row],[Columna1]]=Tabla2[Columna1])*1)+1</f>
        <v>60</v>
      </c>
      <c r="N1400">
        <f>_xlfn.RANK.EQ(Tabla2[[#This Row],[Columna1]],Tabla2[Columna1],1)</f>
        <v>1399</v>
      </c>
      <c r="O1400" s="3">
        <f>MAX(P1399,Tabla2[[#This Row],[Columna1]])</f>
        <v>40593.454966145764</v>
      </c>
      <c r="P1400" s="3">
        <f>O1400+Tabla2[[#This Row],[P - Horas]]</f>
        <v>40593.454966145764</v>
      </c>
    </row>
    <row r="1401" spans="1:16" x14ac:dyDescent="0.25">
      <c r="A1401">
        <v>1000017711</v>
      </c>
      <c r="B1401" s="2">
        <v>40575</v>
      </c>
      <c r="C1401" s="2">
        <f t="shared" si="84"/>
        <v>40575.625</v>
      </c>
      <c r="D1401">
        <v>1800</v>
      </c>
      <c r="E1401">
        <v>1800</v>
      </c>
      <c r="F1401" t="s">
        <v>10</v>
      </c>
      <c r="G1401" t="s">
        <v>15</v>
      </c>
      <c r="H1401" s="1" cm="1">
        <f t="array" ref="H1401">_xlfn.IFS(F1401="Figurado",E1401/2600,F1401="Mallas",E1401/800,F1401="Materia Prima",E1401*0)/24</f>
        <v>0</v>
      </c>
      <c r="I1401" s="2">
        <f t="shared" si="85"/>
        <v>40576.625</v>
      </c>
      <c r="J1401" s="3">
        <f t="shared" si="86"/>
        <v>40575.625</v>
      </c>
      <c r="K1401" t="b">
        <f t="shared" si="87"/>
        <v>1</v>
      </c>
      <c r="L1401" cm="1">
        <f t="array" ref="L1401">SUMPRODUCT((Tabla2[[#This Row],[P - Horas]]&lt;Tabla2[P - Horas])*1,(Tabla2[[#This Row],[Columna1]]=Tabla2[Columna1])*1)+1</f>
        <v>60</v>
      </c>
      <c r="N1401">
        <f>_xlfn.RANK.EQ(Tabla2[[#This Row],[Columna1]],Tabla2[Columna1],1)</f>
        <v>1399</v>
      </c>
      <c r="O1401" s="3">
        <f>MAX(P1400,Tabla2[[#This Row],[Columna1]])</f>
        <v>40593.454966145764</v>
      </c>
      <c r="P1401" s="3">
        <f>O1401+Tabla2[[#This Row],[P - Horas]]</f>
        <v>40593.454966145764</v>
      </c>
    </row>
    <row r="1402" spans="1:16" x14ac:dyDescent="0.25">
      <c r="A1402">
        <v>1000017711</v>
      </c>
      <c r="B1402" s="2">
        <v>40575</v>
      </c>
      <c r="C1402" s="2">
        <f t="shared" si="84"/>
        <v>40575.625</v>
      </c>
      <c r="D1402">
        <v>4050</v>
      </c>
      <c r="E1402">
        <v>4050</v>
      </c>
      <c r="F1402" t="s">
        <v>10</v>
      </c>
      <c r="G1402" t="s">
        <v>11</v>
      </c>
      <c r="H1402" s="1" cm="1">
        <f t="array" ref="H1402">_xlfn.IFS(F1402="Figurado",E1402/2600,F1402="Mallas",E1402/800,F1402="Materia Prima",E1402*0)/24</f>
        <v>0</v>
      </c>
      <c r="I1402" s="2">
        <f t="shared" si="85"/>
        <v>40576.625</v>
      </c>
      <c r="J1402" s="3">
        <f t="shared" si="86"/>
        <v>40575.625</v>
      </c>
      <c r="K1402" t="b">
        <f t="shared" si="87"/>
        <v>1</v>
      </c>
      <c r="L1402" cm="1">
        <f t="array" ref="L1402">SUMPRODUCT((Tabla2[[#This Row],[P - Horas]]&lt;Tabla2[P - Horas])*1,(Tabla2[[#This Row],[Columna1]]=Tabla2[Columna1])*1)+1</f>
        <v>60</v>
      </c>
      <c r="N1402">
        <f>_xlfn.RANK.EQ(Tabla2[[#This Row],[Columna1]],Tabla2[Columna1],1)</f>
        <v>1399</v>
      </c>
      <c r="O1402" s="3">
        <f>MAX(P1401,Tabla2[[#This Row],[Columna1]])</f>
        <v>40593.454966145764</v>
      </c>
      <c r="P1402" s="3">
        <f>O1402+Tabla2[[#This Row],[P - Horas]]</f>
        <v>40593.454966145764</v>
      </c>
    </row>
    <row r="1403" spans="1:16" x14ac:dyDescent="0.25">
      <c r="A1403">
        <v>1000017719</v>
      </c>
      <c r="B1403" s="2">
        <v>40575</v>
      </c>
      <c r="C1403" s="2">
        <f t="shared" si="84"/>
        <v>40575.625</v>
      </c>
      <c r="D1403">
        <v>40.299999999999997</v>
      </c>
      <c r="E1403">
        <v>40.299999999999997</v>
      </c>
      <c r="F1403" t="s">
        <v>10</v>
      </c>
      <c r="G1403" t="s">
        <v>22</v>
      </c>
      <c r="H1403" s="1" cm="1">
        <f t="array" ref="H1403">_xlfn.IFS(F1403="Figurado",E1403/2600,F1403="Mallas",E1403/800,F1403="Materia Prima",E1403*0)/24</f>
        <v>0</v>
      </c>
      <c r="I1403" s="2">
        <f t="shared" si="85"/>
        <v>40576.625</v>
      </c>
      <c r="J1403" s="3">
        <f t="shared" si="86"/>
        <v>40575.625</v>
      </c>
      <c r="K1403" t="b">
        <f t="shared" si="87"/>
        <v>1</v>
      </c>
      <c r="L1403" cm="1">
        <f t="array" ref="L1403">SUMPRODUCT((Tabla2[[#This Row],[P - Horas]]&lt;Tabla2[P - Horas])*1,(Tabla2[[#This Row],[Columna1]]=Tabla2[Columna1])*1)+1</f>
        <v>60</v>
      </c>
      <c r="N1403">
        <f>_xlfn.RANK.EQ(Tabla2[[#This Row],[Columna1]],Tabla2[Columna1],1)</f>
        <v>1399</v>
      </c>
      <c r="O1403" s="3">
        <f>MAX(P1402,Tabla2[[#This Row],[Columna1]])</f>
        <v>40593.454966145764</v>
      </c>
      <c r="P1403" s="3">
        <f>O1403+Tabla2[[#This Row],[P - Horas]]</f>
        <v>40593.454966145764</v>
      </c>
    </row>
    <row r="1404" spans="1:16" x14ac:dyDescent="0.25">
      <c r="A1404">
        <v>1000017722</v>
      </c>
      <c r="B1404" s="2">
        <v>40575</v>
      </c>
      <c r="C1404" s="2">
        <f t="shared" si="84"/>
        <v>40575.625</v>
      </c>
      <c r="D1404">
        <v>349.4</v>
      </c>
      <c r="E1404">
        <v>349.4</v>
      </c>
      <c r="F1404" t="s">
        <v>10</v>
      </c>
      <c r="G1404" t="s">
        <v>22</v>
      </c>
      <c r="H1404" s="1" cm="1">
        <f t="array" ref="H1404">_xlfn.IFS(F1404="Figurado",E1404/2600,F1404="Mallas",E1404/800,F1404="Materia Prima",E1404*0)/24</f>
        <v>0</v>
      </c>
      <c r="I1404" s="2">
        <f t="shared" si="85"/>
        <v>40576.625</v>
      </c>
      <c r="J1404" s="3">
        <f t="shared" si="86"/>
        <v>40575.625</v>
      </c>
      <c r="K1404" t="b">
        <f t="shared" si="87"/>
        <v>1</v>
      </c>
      <c r="L1404" cm="1">
        <f t="array" ref="L1404">SUMPRODUCT((Tabla2[[#This Row],[P - Horas]]&lt;Tabla2[P - Horas])*1,(Tabla2[[#This Row],[Columna1]]=Tabla2[Columna1])*1)+1</f>
        <v>60</v>
      </c>
      <c r="N1404">
        <f>_xlfn.RANK.EQ(Tabla2[[#This Row],[Columna1]],Tabla2[Columna1],1)</f>
        <v>1399</v>
      </c>
      <c r="O1404" s="3">
        <f>MAX(P1403,Tabla2[[#This Row],[Columna1]])</f>
        <v>40593.454966145764</v>
      </c>
      <c r="P1404" s="3">
        <f>O1404+Tabla2[[#This Row],[P - Horas]]</f>
        <v>40593.454966145764</v>
      </c>
    </row>
    <row r="1405" spans="1:16" x14ac:dyDescent="0.25">
      <c r="A1405">
        <v>1000017722</v>
      </c>
      <c r="B1405" s="2">
        <v>40575</v>
      </c>
      <c r="C1405" s="2">
        <f t="shared" si="84"/>
        <v>40575.625</v>
      </c>
      <c r="D1405">
        <v>324</v>
      </c>
      <c r="E1405">
        <v>324</v>
      </c>
      <c r="F1405" t="s">
        <v>10</v>
      </c>
      <c r="G1405" t="s">
        <v>11</v>
      </c>
      <c r="H1405" s="1" cm="1">
        <f t="array" ref="H1405">_xlfn.IFS(F1405="Figurado",E1405/2600,F1405="Mallas",E1405/800,F1405="Materia Prima",E1405*0)/24</f>
        <v>0</v>
      </c>
      <c r="I1405" s="2">
        <f t="shared" si="85"/>
        <v>40576.625</v>
      </c>
      <c r="J1405" s="3">
        <f t="shared" si="86"/>
        <v>40575.625</v>
      </c>
      <c r="K1405" t="b">
        <f t="shared" si="87"/>
        <v>1</v>
      </c>
      <c r="L1405" cm="1">
        <f t="array" ref="L1405">SUMPRODUCT((Tabla2[[#This Row],[P - Horas]]&lt;Tabla2[P - Horas])*1,(Tabla2[[#This Row],[Columna1]]=Tabla2[Columna1])*1)+1</f>
        <v>60</v>
      </c>
      <c r="N1405">
        <f>_xlfn.RANK.EQ(Tabla2[[#This Row],[Columna1]],Tabla2[Columna1],1)</f>
        <v>1399</v>
      </c>
      <c r="O1405" s="3">
        <f>MAX(P1404,Tabla2[[#This Row],[Columna1]])</f>
        <v>40593.454966145764</v>
      </c>
      <c r="P1405" s="3">
        <f>O1405+Tabla2[[#This Row],[P - Horas]]</f>
        <v>40593.454966145764</v>
      </c>
    </row>
    <row r="1406" spans="1:16" x14ac:dyDescent="0.25">
      <c r="A1406">
        <v>1000017733</v>
      </c>
      <c r="B1406" s="2">
        <v>40575</v>
      </c>
      <c r="C1406" s="2">
        <f t="shared" si="84"/>
        <v>40575.625</v>
      </c>
      <c r="D1406">
        <v>243.4</v>
      </c>
      <c r="E1406">
        <v>243.4</v>
      </c>
      <c r="F1406" t="s">
        <v>10</v>
      </c>
      <c r="G1406" t="s">
        <v>27</v>
      </c>
      <c r="H1406" s="1" cm="1">
        <f t="array" ref="H1406">_xlfn.IFS(F1406="Figurado",E1406/2600,F1406="Mallas",E1406/800,F1406="Materia Prima",E1406*0)/24</f>
        <v>0</v>
      </c>
      <c r="I1406" s="2">
        <f t="shared" si="85"/>
        <v>40576.625</v>
      </c>
      <c r="J1406" s="3">
        <f t="shared" si="86"/>
        <v>40575.625</v>
      </c>
      <c r="K1406" t="b">
        <f t="shared" si="87"/>
        <v>1</v>
      </c>
      <c r="L1406" cm="1">
        <f t="array" ref="L1406">SUMPRODUCT((Tabla2[[#This Row],[P - Horas]]&lt;Tabla2[P - Horas])*1,(Tabla2[[#This Row],[Columna1]]=Tabla2[Columna1])*1)+1</f>
        <v>60</v>
      </c>
      <c r="N1406">
        <f>_xlfn.RANK.EQ(Tabla2[[#This Row],[Columna1]],Tabla2[Columna1],1)</f>
        <v>1399</v>
      </c>
      <c r="O1406" s="3">
        <f>MAX(P1405,Tabla2[[#This Row],[Columna1]])</f>
        <v>40593.454966145764</v>
      </c>
      <c r="P1406" s="3">
        <f>O1406+Tabla2[[#This Row],[P - Horas]]</f>
        <v>40593.454966145764</v>
      </c>
    </row>
    <row r="1407" spans="1:16" x14ac:dyDescent="0.25">
      <c r="A1407">
        <v>1000017734</v>
      </c>
      <c r="B1407" s="2">
        <v>40575</v>
      </c>
      <c r="C1407" s="2">
        <f t="shared" si="84"/>
        <v>40575.625</v>
      </c>
      <c r="D1407">
        <v>1674</v>
      </c>
      <c r="E1407">
        <v>1674</v>
      </c>
      <c r="F1407" t="s">
        <v>10</v>
      </c>
      <c r="G1407" t="s">
        <v>11</v>
      </c>
      <c r="H1407" s="1" cm="1">
        <f t="array" ref="H1407">_xlfn.IFS(F1407="Figurado",E1407/2600,F1407="Mallas",E1407/800,F1407="Materia Prima",E1407*0)/24</f>
        <v>0</v>
      </c>
      <c r="I1407" s="2">
        <f t="shared" si="85"/>
        <v>40576.625</v>
      </c>
      <c r="J1407" s="3">
        <f t="shared" si="86"/>
        <v>40575.625</v>
      </c>
      <c r="K1407" t="b">
        <f t="shared" si="87"/>
        <v>1</v>
      </c>
      <c r="L1407" cm="1">
        <f t="array" ref="L1407">SUMPRODUCT((Tabla2[[#This Row],[P - Horas]]&lt;Tabla2[P - Horas])*1,(Tabla2[[#This Row],[Columna1]]=Tabla2[Columna1])*1)+1</f>
        <v>60</v>
      </c>
      <c r="N1407">
        <f>_xlfn.RANK.EQ(Tabla2[[#This Row],[Columna1]],Tabla2[Columna1],1)</f>
        <v>1399</v>
      </c>
      <c r="O1407" s="3">
        <f>MAX(P1406,Tabla2[[#This Row],[Columna1]])</f>
        <v>40593.454966145764</v>
      </c>
      <c r="P1407" s="3">
        <f>O1407+Tabla2[[#This Row],[P - Horas]]</f>
        <v>40593.454966145764</v>
      </c>
    </row>
    <row r="1408" spans="1:16" x14ac:dyDescent="0.25">
      <c r="A1408">
        <v>1000017735</v>
      </c>
      <c r="B1408" s="2">
        <v>40575</v>
      </c>
      <c r="C1408" s="2">
        <f t="shared" si="84"/>
        <v>40575.625</v>
      </c>
      <c r="D1408">
        <v>144</v>
      </c>
      <c r="E1408">
        <v>144</v>
      </c>
      <c r="F1408" t="s">
        <v>10</v>
      </c>
      <c r="G1408" t="s">
        <v>15</v>
      </c>
      <c r="H1408" s="1" cm="1">
        <f t="array" ref="H1408">_xlfn.IFS(F1408="Figurado",E1408/2600,F1408="Mallas",E1408/800,F1408="Materia Prima",E1408*0)/24</f>
        <v>0</v>
      </c>
      <c r="I1408" s="2">
        <f t="shared" si="85"/>
        <v>40576.625</v>
      </c>
      <c r="J1408" s="3">
        <f t="shared" si="86"/>
        <v>40575.625</v>
      </c>
      <c r="K1408" t="b">
        <f t="shared" si="87"/>
        <v>1</v>
      </c>
      <c r="L1408" cm="1">
        <f t="array" ref="L1408">SUMPRODUCT((Tabla2[[#This Row],[P - Horas]]&lt;Tabla2[P - Horas])*1,(Tabla2[[#This Row],[Columna1]]=Tabla2[Columna1])*1)+1</f>
        <v>60</v>
      </c>
      <c r="N1408">
        <f>_xlfn.RANK.EQ(Tabla2[[#This Row],[Columna1]],Tabla2[Columna1],1)</f>
        <v>1399</v>
      </c>
      <c r="O1408" s="3">
        <f>MAX(P1407,Tabla2[[#This Row],[Columna1]])</f>
        <v>40593.454966145764</v>
      </c>
      <c r="P1408" s="3">
        <f>O1408+Tabla2[[#This Row],[P - Horas]]</f>
        <v>40593.454966145764</v>
      </c>
    </row>
    <row r="1409" spans="1:16" x14ac:dyDescent="0.25">
      <c r="A1409">
        <v>1000017736</v>
      </c>
      <c r="B1409" s="2">
        <v>40575</v>
      </c>
      <c r="C1409" s="2">
        <f t="shared" si="84"/>
        <v>40575.625</v>
      </c>
      <c r="D1409">
        <v>72</v>
      </c>
      <c r="E1409">
        <v>72</v>
      </c>
      <c r="F1409" t="s">
        <v>10</v>
      </c>
      <c r="G1409" t="s">
        <v>15</v>
      </c>
      <c r="H1409" s="1" cm="1">
        <f t="array" ref="H1409">_xlfn.IFS(F1409="Figurado",E1409/2600,F1409="Mallas",E1409/800,F1409="Materia Prima",E1409*0)/24</f>
        <v>0</v>
      </c>
      <c r="I1409" s="2">
        <f t="shared" si="85"/>
        <v>40576.625</v>
      </c>
      <c r="J1409" s="3">
        <f t="shared" si="86"/>
        <v>40575.625</v>
      </c>
      <c r="K1409" t="b">
        <f t="shared" si="87"/>
        <v>1</v>
      </c>
      <c r="L1409" cm="1">
        <f t="array" ref="L1409">SUMPRODUCT((Tabla2[[#This Row],[P - Horas]]&lt;Tabla2[P - Horas])*1,(Tabla2[[#This Row],[Columna1]]=Tabla2[Columna1])*1)+1</f>
        <v>60</v>
      </c>
      <c r="N1409">
        <f>_xlfn.RANK.EQ(Tabla2[[#This Row],[Columna1]],Tabla2[Columna1],1)</f>
        <v>1399</v>
      </c>
      <c r="O1409" s="3">
        <f>MAX(P1408,Tabla2[[#This Row],[Columna1]])</f>
        <v>40593.454966145764</v>
      </c>
      <c r="P1409" s="3">
        <f>O1409+Tabla2[[#This Row],[P - Horas]]</f>
        <v>40593.454966145764</v>
      </c>
    </row>
    <row r="1410" spans="1:16" x14ac:dyDescent="0.25">
      <c r="A1410">
        <v>1000017737</v>
      </c>
      <c r="B1410" s="2">
        <v>40575</v>
      </c>
      <c r="C1410" s="2">
        <f t="shared" ref="C1410:C1473" si="88">B1410+15/24</f>
        <v>40575.625</v>
      </c>
      <c r="D1410">
        <v>144</v>
      </c>
      <c r="E1410">
        <v>144</v>
      </c>
      <c r="F1410" t="s">
        <v>10</v>
      </c>
      <c r="G1410" t="s">
        <v>15</v>
      </c>
      <c r="H1410" s="1" cm="1">
        <f t="array" ref="H1410">_xlfn.IFS(F1410="Figurado",E1410/2600,F1410="Mallas",E1410/800,F1410="Materia Prima",E1410*0)/24</f>
        <v>0</v>
      </c>
      <c r="I1410" s="2">
        <f t="shared" ref="I1410:I1473" si="89">IF(OR(WEEKDAY(C1410)=1,WEEKDAY(C1410+1)=1),C1410+2,C1410+1)</f>
        <v>40576.625</v>
      </c>
      <c r="J1410" s="3">
        <f t="shared" ref="J1410:J1473" si="90">H1410+C1410</f>
        <v>40575.625</v>
      </c>
      <c r="K1410" t="b">
        <f t="shared" ref="K1410:K1473" si="91">I1410&gt;=J1410</f>
        <v>1</v>
      </c>
      <c r="L1410" cm="1">
        <f t="array" ref="L1410">SUMPRODUCT((Tabla2[[#This Row],[P - Horas]]&lt;Tabla2[P - Horas])*1,(Tabla2[[#This Row],[Columna1]]=Tabla2[Columna1])*1)+1</f>
        <v>60</v>
      </c>
      <c r="N1410">
        <f>_xlfn.RANK.EQ(Tabla2[[#This Row],[Columna1]],Tabla2[Columna1],1)</f>
        <v>1399</v>
      </c>
      <c r="O1410" s="3">
        <f>MAX(P1409,Tabla2[[#This Row],[Columna1]])</f>
        <v>40593.454966145764</v>
      </c>
      <c r="P1410" s="3">
        <f>O1410+Tabla2[[#This Row],[P - Horas]]</f>
        <v>40593.454966145764</v>
      </c>
    </row>
    <row r="1411" spans="1:16" x14ac:dyDescent="0.25">
      <c r="A1411">
        <v>1000017738</v>
      </c>
      <c r="B1411" s="2">
        <v>40575</v>
      </c>
      <c r="C1411" s="2">
        <f t="shared" si="88"/>
        <v>40575.625</v>
      </c>
      <c r="D1411">
        <v>891</v>
      </c>
      <c r="E1411">
        <v>891</v>
      </c>
      <c r="F1411" t="s">
        <v>10</v>
      </c>
      <c r="G1411" t="s">
        <v>11</v>
      </c>
      <c r="H1411" s="1" cm="1">
        <f t="array" ref="H1411">_xlfn.IFS(F1411="Figurado",E1411/2600,F1411="Mallas",E1411/800,F1411="Materia Prima",E1411*0)/24</f>
        <v>0</v>
      </c>
      <c r="I1411" s="2">
        <f t="shared" si="89"/>
        <v>40576.625</v>
      </c>
      <c r="J1411" s="3">
        <f t="shared" si="90"/>
        <v>40575.625</v>
      </c>
      <c r="K1411" t="b">
        <f t="shared" si="91"/>
        <v>1</v>
      </c>
      <c r="L1411" cm="1">
        <f t="array" ref="L1411">SUMPRODUCT((Tabla2[[#This Row],[P - Horas]]&lt;Tabla2[P - Horas])*1,(Tabla2[[#This Row],[Columna1]]=Tabla2[Columna1])*1)+1</f>
        <v>60</v>
      </c>
      <c r="N1411">
        <f>_xlfn.RANK.EQ(Tabla2[[#This Row],[Columna1]],Tabla2[Columna1],1)</f>
        <v>1399</v>
      </c>
      <c r="O1411" s="3">
        <f>MAX(P1410,Tabla2[[#This Row],[Columna1]])</f>
        <v>40593.454966145764</v>
      </c>
      <c r="P1411" s="3">
        <f>O1411+Tabla2[[#This Row],[P - Horas]]</f>
        <v>40593.454966145764</v>
      </c>
    </row>
    <row r="1412" spans="1:16" x14ac:dyDescent="0.25">
      <c r="A1412">
        <v>1000017742</v>
      </c>
      <c r="B1412" s="2">
        <v>40575</v>
      </c>
      <c r="C1412" s="2">
        <f t="shared" si="88"/>
        <v>40575.625</v>
      </c>
      <c r="D1412">
        <v>120</v>
      </c>
      <c r="E1412">
        <v>120</v>
      </c>
      <c r="F1412" t="s">
        <v>10</v>
      </c>
      <c r="G1412" t="s">
        <v>15</v>
      </c>
      <c r="H1412" s="1" cm="1">
        <f t="array" ref="H1412">_xlfn.IFS(F1412="Figurado",E1412/2600,F1412="Mallas",E1412/800,F1412="Materia Prima",E1412*0)/24</f>
        <v>0</v>
      </c>
      <c r="I1412" s="2">
        <f t="shared" si="89"/>
        <v>40576.625</v>
      </c>
      <c r="J1412" s="3">
        <f t="shared" si="90"/>
        <v>40575.625</v>
      </c>
      <c r="K1412" t="b">
        <f t="shared" si="91"/>
        <v>1</v>
      </c>
      <c r="L1412" cm="1">
        <f t="array" ref="L1412">SUMPRODUCT((Tabla2[[#This Row],[P - Horas]]&lt;Tabla2[P - Horas])*1,(Tabla2[[#This Row],[Columna1]]=Tabla2[Columna1])*1)+1</f>
        <v>60</v>
      </c>
      <c r="N1412">
        <f>_xlfn.RANK.EQ(Tabla2[[#This Row],[Columna1]],Tabla2[Columna1],1)</f>
        <v>1399</v>
      </c>
      <c r="O1412" s="3">
        <f>MAX(P1411,Tabla2[[#This Row],[Columna1]])</f>
        <v>40593.454966145764</v>
      </c>
      <c r="P1412" s="3">
        <f>O1412+Tabla2[[#This Row],[P - Horas]]</f>
        <v>40593.454966145764</v>
      </c>
    </row>
    <row r="1413" spans="1:16" x14ac:dyDescent="0.25">
      <c r="A1413">
        <v>1000017745</v>
      </c>
      <c r="B1413" s="2">
        <v>40575</v>
      </c>
      <c r="C1413" s="2">
        <f t="shared" si="88"/>
        <v>40575.625</v>
      </c>
      <c r="D1413">
        <v>120</v>
      </c>
      <c r="E1413">
        <v>120</v>
      </c>
      <c r="F1413" t="s">
        <v>10</v>
      </c>
      <c r="G1413" t="s">
        <v>15</v>
      </c>
      <c r="H1413" s="1" cm="1">
        <f t="array" ref="H1413">_xlfn.IFS(F1413="Figurado",E1413/2600,F1413="Mallas",E1413/800,F1413="Materia Prima",E1413*0)/24</f>
        <v>0</v>
      </c>
      <c r="I1413" s="2">
        <f t="shared" si="89"/>
        <v>40576.625</v>
      </c>
      <c r="J1413" s="3">
        <f t="shared" si="90"/>
        <v>40575.625</v>
      </c>
      <c r="K1413" t="b">
        <f t="shared" si="91"/>
        <v>1</v>
      </c>
      <c r="L1413" cm="1">
        <f t="array" ref="L1413">SUMPRODUCT((Tabla2[[#This Row],[P - Horas]]&lt;Tabla2[P - Horas])*1,(Tabla2[[#This Row],[Columna1]]=Tabla2[Columna1])*1)+1</f>
        <v>60</v>
      </c>
      <c r="N1413">
        <f>_xlfn.RANK.EQ(Tabla2[[#This Row],[Columna1]],Tabla2[Columna1],1)</f>
        <v>1399</v>
      </c>
      <c r="O1413" s="3">
        <f>MAX(P1412,Tabla2[[#This Row],[Columna1]])</f>
        <v>40593.454966145764</v>
      </c>
      <c r="P1413" s="3">
        <f>O1413+Tabla2[[#This Row],[P - Horas]]</f>
        <v>40593.454966145764</v>
      </c>
    </row>
    <row r="1414" spans="1:16" x14ac:dyDescent="0.25">
      <c r="A1414">
        <v>1000017746</v>
      </c>
      <c r="B1414" s="2">
        <v>40575</v>
      </c>
      <c r="C1414" s="2">
        <f t="shared" si="88"/>
        <v>40575.625</v>
      </c>
      <c r="D1414">
        <v>201.6</v>
      </c>
      <c r="E1414">
        <v>201.6</v>
      </c>
      <c r="F1414" t="s">
        <v>10</v>
      </c>
      <c r="G1414" t="s">
        <v>22</v>
      </c>
      <c r="H1414" s="1" cm="1">
        <f t="array" ref="H1414">_xlfn.IFS(F1414="Figurado",E1414/2600,F1414="Mallas",E1414/800,F1414="Materia Prima",E1414*0)/24</f>
        <v>0</v>
      </c>
      <c r="I1414" s="2">
        <f t="shared" si="89"/>
        <v>40576.625</v>
      </c>
      <c r="J1414" s="3">
        <f t="shared" si="90"/>
        <v>40575.625</v>
      </c>
      <c r="K1414" t="b">
        <f t="shared" si="91"/>
        <v>1</v>
      </c>
      <c r="L1414" cm="1">
        <f t="array" ref="L1414">SUMPRODUCT((Tabla2[[#This Row],[P - Horas]]&lt;Tabla2[P - Horas])*1,(Tabla2[[#This Row],[Columna1]]=Tabla2[Columna1])*1)+1</f>
        <v>60</v>
      </c>
      <c r="N1414">
        <f>_xlfn.RANK.EQ(Tabla2[[#This Row],[Columna1]],Tabla2[Columna1],1)</f>
        <v>1399</v>
      </c>
      <c r="O1414" s="3">
        <f>MAX(P1413,Tabla2[[#This Row],[Columna1]])</f>
        <v>40593.454966145764</v>
      </c>
      <c r="P1414" s="3">
        <f>O1414+Tabla2[[#This Row],[P - Horas]]</f>
        <v>40593.454966145764</v>
      </c>
    </row>
    <row r="1415" spans="1:16" x14ac:dyDescent="0.25">
      <c r="A1415">
        <v>1000017746</v>
      </c>
      <c r="B1415" s="2">
        <v>40575</v>
      </c>
      <c r="C1415" s="2">
        <f t="shared" si="88"/>
        <v>40575.625</v>
      </c>
      <c r="D1415">
        <v>360</v>
      </c>
      <c r="E1415">
        <v>360</v>
      </c>
      <c r="F1415" t="s">
        <v>10</v>
      </c>
      <c r="G1415" t="s">
        <v>15</v>
      </c>
      <c r="H1415" s="1" cm="1">
        <f t="array" ref="H1415">_xlfn.IFS(F1415="Figurado",E1415/2600,F1415="Mallas",E1415/800,F1415="Materia Prima",E1415*0)/24</f>
        <v>0</v>
      </c>
      <c r="I1415" s="2">
        <f t="shared" si="89"/>
        <v>40576.625</v>
      </c>
      <c r="J1415" s="3">
        <f t="shared" si="90"/>
        <v>40575.625</v>
      </c>
      <c r="K1415" t="b">
        <f t="shared" si="91"/>
        <v>1</v>
      </c>
      <c r="L1415" cm="1">
        <f t="array" ref="L1415">SUMPRODUCT((Tabla2[[#This Row],[P - Horas]]&lt;Tabla2[P - Horas])*1,(Tabla2[[#This Row],[Columna1]]=Tabla2[Columna1])*1)+1</f>
        <v>60</v>
      </c>
      <c r="N1415">
        <f>_xlfn.RANK.EQ(Tabla2[[#This Row],[Columna1]],Tabla2[Columna1],1)</f>
        <v>1399</v>
      </c>
      <c r="O1415" s="3">
        <f>MAX(P1414,Tabla2[[#This Row],[Columna1]])</f>
        <v>40593.454966145764</v>
      </c>
      <c r="P1415" s="3">
        <f>O1415+Tabla2[[#This Row],[P - Horas]]</f>
        <v>40593.454966145764</v>
      </c>
    </row>
    <row r="1416" spans="1:16" x14ac:dyDescent="0.25">
      <c r="A1416">
        <v>1000017746</v>
      </c>
      <c r="B1416" s="2">
        <v>40575</v>
      </c>
      <c r="C1416" s="2">
        <f t="shared" si="88"/>
        <v>40575.625</v>
      </c>
      <c r="D1416">
        <v>187.2</v>
      </c>
      <c r="E1416">
        <v>187.2</v>
      </c>
      <c r="F1416" t="s">
        <v>10</v>
      </c>
      <c r="G1416" t="s">
        <v>27</v>
      </c>
      <c r="H1416" s="1" cm="1">
        <f t="array" ref="H1416">_xlfn.IFS(F1416="Figurado",E1416/2600,F1416="Mallas",E1416/800,F1416="Materia Prima",E1416*0)/24</f>
        <v>0</v>
      </c>
      <c r="I1416" s="2">
        <f t="shared" si="89"/>
        <v>40576.625</v>
      </c>
      <c r="J1416" s="3">
        <f t="shared" si="90"/>
        <v>40575.625</v>
      </c>
      <c r="K1416" t="b">
        <f t="shared" si="91"/>
        <v>1</v>
      </c>
      <c r="L1416" cm="1">
        <f t="array" ref="L1416">SUMPRODUCT((Tabla2[[#This Row],[P - Horas]]&lt;Tabla2[P - Horas])*1,(Tabla2[[#This Row],[Columna1]]=Tabla2[Columna1])*1)+1</f>
        <v>60</v>
      </c>
      <c r="N1416">
        <f>_xlfn.RANK.EQ(Tabla2[[#This Row],[Columna1]],Tabla2[Columna1],1)</f>
        <v>1399</v>
      </c>
      <c r="O1416" s="3">
        <f>MAX(P1415,Tabla2[[#This Row],[Columna1]])</f>
        <v>40593.454966145764</v>
      </c>
      <c r="P1416" s="3">
        <f>O1416+Tabla2[[#This Row],[P - Horas]]</f>
        <v>40593.454966145764</v>
      </c>
    </row>
    <row r="1417" spans="1:16" x14ac:dyDescent="0.25">
      <c r="A1417">
        <v>1000017746</v>
      </c>
      <c r="B1417" s="2">
        <v>40575</v>
      </c>
      <c r="C1417" s="2">
        <f t="shared" si="88"/>
        <v>40575.625</v>
      </c>
      <c r="D1417">
        <v>270</v>
      </c>
      <c r="E1417">
        <v>270</v>
      </c>
      <c r="F1417" t="s">
        <v>10</v>
      </c>
      <c r="G1417" t="s">
        <v>11</v>
      </c>
      <c r="H1417" s="1" cm="1">
        <f t="array" ref="H1417">_xlfn.IFS(F1417="Figurado",E1417/2600,F1417="Mallas",E1417/800,F1417="Materia Prima",E1417*0)/24</f>
        <v>0</v>
      </c>
      <c r="I1417" s="2">
        <f t="shared" si="89"/>
        <v>40576.625</v>
      </c>
      <c r="J1417" s="3">
        <f t="shared" si="90"/>
        <v>40575.625</v>
      </c>
      <c r="K1417" t="b">
        <f t="shared" si="91"/>
        <v>1</v>
      </c>
      <c r="L1417" cm="1">
        <f t="array" ref="L1417">SUMPRODUCT((Tabla2[[#This Row],[P - Horas]]&lt;Tabla2[P - Horas])*1,(Tabla2[[#This Row],[Columna1]]=Tabla2[Columna1])*1)+1</f>
        <v>60</v>
      </c>
      <c r="N1417">
        <f>_xlfn.RANK.EQ(Tabla2[[#This Row],[Columna1]],Tabla2[Columna1],1)</f>
        <v>1399</v>
      </c>
      <c r="O1417" s="3">
        <f>MAX(P1416,Tabla2[[#This Row],[Columna1]])</f>
        <v>40593.454966145764</v>
      </c>
      <c r="P1417" s="3">
        <f>O1417+Tabla2[[#This Row],[P - Horas]]</f>
        <v>40593.454966145764</v>
      </c>
    </row>
    <row r="1418" spans="1:16" x14ac:dyDescent="0.25">
      <c r="A1418">
        <v>1000017745</v>
      </c>
      <c r="B1418" s="2">
        <v>40575</v>
      </c>
      <c r="C1418" s="2">
        <f t="shared" si="88"/>
        <v>40575.625</v>
      </c>
      <c r="D1418">
        <v>10.1</v>
      </c>
      <c r="E1418">
        <v>10.1</v>
      </c>
      <c r="F1418" t="s">
        <v>5</v>
      </c>
      <c r="G1418" t="s">
        <v>13</v>
      </c>
      <c r="H1418" s="1" cm="1">
        <f t="array" ref="H1418">_xlfn.IFS(F1418="Figurado",E1418/2600,F1418="Mallas",E1418/800,F1418="Materia Prima",E1418*0)/24</f>
        <v>1.6185897435897436E-4</v>
      </c>
      <c r="I1418" s="2">
        <f t="shared" si="89"/>
        <v>40576.625</v>
      </c>
      <c r="J1418" s="3">
        <f t="shared" si="90"/>
        <v>40575.625161858974</v>
      </c>
      <c r="K1418" t="b">
        <f t="shared" si="91"/>
        <v>1</v>
      </c>
      <c r="L1418" cm="1">
        <f t="array" ref="L1418">SUMPRODUCT((Tabla2[[#This Row],[P - Horas]]&lt;Tabla2[P - Horas])*1,(Tabla2[[#This Row],[Columna1]]=Tabla2[Columna1])*1)+1</f>
        <v>59</v>
      </c>
      <c r="N1418">
        <f>_xlfn.RANK.EQ(Tabla2[[#This Row],[Columna1]],Tabla2[Columna1],1)</f>
        <v>1399</v>
      </c>
      <c r="O1418" s="3">
        <f>MAX(P1417,Tabla2[[#This Row],[Columna1]])</f>
        <v>40593.454966145764</v>
      </c>
      <c r="P1418" s="3">
        <f>O1418+Tabla2[[#This Row],[P - Horas]]</f>
        <v>40593.455128004738</v>
      </c>
    </row>
    <row r="1419" spans="1:16" x14ac:dyDescent="0.25">
      <c r="A1419">
        <v>1000017732</v>
      </c>
      <c r="B1419" s="2">
        <v>40575</v>
      </c>
      <c r="C1419" s="2">
        <f t="shared" si="88"/>
        <v>40575.625</v>
      </c>
      <c r="D1419">
        <v>31.4</v>
      </c>
      <c r="E1419">
        <v>31.4</v>
      </c>
      <c r="F1419" t="s">
        <v>5</v>
      </c>
      <c r="G1419" t="s">
        <v>13</v>
      </c>
      <c r="H1419" s="1" cm="1">
        <f t="array" ref="H1419">_xlfn.IFS(F1419="Figurado",E1419/2600,F1419="Mallas",E1419/800,F1419="Materia Prima",E1419*0)/24</f>
        <v>5.0320512820512821E-4</v>
      </c>
      <c r="I1419" s="2">
        <f t="shared" si="89"/>
        <v>40576.625</v>
      </c>
      <c r="J1419" s="3">
        <f t="shared" si="90"/>
        <v>40575.625503205127</v>
      </c>
      <c r="K1419" t="b">
        <f t="shared" si="91"/>
        <v>1</v>
      </c>
      <c r="L1419" cm="1">
        <f t="array" ref="L1419">SUMPRODUCT((Tabla2[[#This Row],[P - Horas]]&lt;Tabla2[P - Horas])*1,(Tabla2[[#This Row],[Columna1]]=Tabla2[Columna1])*1)+1</f>
        <v>58</v>
      </c>
      <c r="N1419">
        <f>_xlfn.RANK.EQ(Tabla2[[#This Row],[Columna1]],Tabla2[Columna1],1)</f>
        <v>1399</v>
      </c>
      <c r="O1419" s="3">
        <f>MAX(P1418,Tabla2[[#This Row],[Columna1]])</f>
        <v>40593.455128004738</v>
      </c>
      <c r="P1419" s="3">
        <f>O1419+Tabla2[[#This Row],[P - Horas]]</f>
        <v>40593.455631209865</v>
      </c>
    </row>
    <row r="1420" spans="1:16" x14ac:dyDescent="0.25">
      <c r="A1420">
        <v>1000017742</v>
      </c>
      <c r="B1420" s="2">
        <v>40575</v>
      </c>
      <c r="C1420" s="2">
        <f t="shared" si="88"/>
        <v>40575.625</v>
      </c>
      <c r="D1420">
        <v>36.299999999999997</v>
      </c>
      <c r="E1420">
        <v>36.299999999999997</v>
      </c>
      <c r="F1420" t="s">
        <v>5</v>
      </c>
      <c r="G1420" t="s">
        <v>13</v>
      </c>
      <c r="H1420" s="1" cm="1">
        <f t="array" ref="H1420">_xlfn.IFS(F1420="Figurado",E1420/2600,F1420="Mallas",E1420/800,F1420="Materia Prima",E1420*0)/24</f>
        <v>5.8173076923076917E-4</v>
      </c>
      <c r="I1420" s="2">
        <f t="shared" si="89"/>
        <v>40576.625</v>
      </c>
      <c r="J1420" s="3">
        <f t="shared" si="90"/>
        <v>40575.625581730768</v>
      </c>
      <c r="K1420" t="b">
        <f t="shared" si="91"/>
        <v>1</v>
      </c>
      <c r="L1420" cm="1">
        <f t="array" ref="L1420">SUMPRODUCT((Tabla2[[#This Row],[P - Horas]]&lt;Tabla2[P - Horas])*1,(Tabla2[[#This Row],[Columna1]]=Tabla2[Columna1])*1)+1</f>
        <v>57</v>
      </c>
      <c r="N1420">
        <f>_xlfn.RANK.EQ(Tabla2[[#This Row],[Columna1]],Tabla2[Columna1],1)</f>
        <v>1399</v>
      </c>
      <c r="O1420" s="3">
        <f>MAX(P1419,Tabla2[[#This Row],[Columna1]])</f>
        <v>40593.455631209865</v>
      </c>
      <c r="P1420" s="3">
        <f>O1420+Tabla2[[#This Row],[P - Horas]]</f>
        <v>40593.456212940633</v>
      </c>
    </row>
    <row r="1421" spans="1:16" x14ac:dyDescent="0.25">
      <c r="A1421">
        <v>1000017715</v>
      </c>
      <c r="B1421" s="2">
        <v>40575</v>
      </c>
      <c r="C1421" s="2">
        <f t="shared" si="88"/>
        <v>40575.625</v>
      </c>
      <c r="D1421">
        <v>39.9</v>
      </c>
      <c r="E1421">
        <v>39.9</v>
      </c>
      <c r="F1421" t="s">
        <v>5</v>
      </c>
      <c r="G1421" t="s">
        <v>26</v>
      </c>
      <c r="H1421" s="1" cm="1">
        <f t="array" ref="H1421">_xlfn.IFS(F1421="Figurado",E1421/2600,F1421="Mallas",E1421/800,F1421="Materia Prima",E1421*0)/24</f>
        <v>6.3942307692307692E-4</v>
      </c>
      <c r="I1421" s="2">
        <f t="shared" si="89"/>
        <v>40576.625</v>
      </c>
      <c r="J1421" s="3">
        <f t="shared" si="90"/>
        <v>40575.62563942308</v>
      </c>
      <c r="K1421" t="b">
        <f t="shared" si="91"/>
        <v>1</v>
      </c>
      <c r="L1421" cm="1">
        <f t="array" ref="L1421">SUMPRODUCT((Tabla2[[#This Row],[P - Horas]]&lt;Tabla2[P - Horas])*1,(Tabla2[[#This Row],[Columna1]]=Tabla2[Columna1])*1)+1</f>
        <v>56</v>
      </c>
      <c r="N1421">
        <f>_xlfn.RANK.EQ(Tabla2[[#This Row],[Columna1]],Tabla2[Columna1],1)</f>
        <v>1399</v>
      </c>
      <c r="O1421" s="3">
        <f>MAX(P1420,Tabla2[[#This Row],[Columna1]])</f>
        <v>40593.456212940633</v>
      </c>
      <c r="P1421" s="3">
        <f>O1421+Tabla2[[#This Row],[P - Horas]]</f>
        <v>40593.456852363714</v>
      </c>
    </row>
    <row r="1422" spans="1:16" x14ac:dyDescent="0.25">
      <c r="A1422">
        <v>1000017744</v>
      </c>
      <c r="B1422" s="2">
        <v>40575</v>
      </c>
      <c r="C1422" s="2">
        <f t="shared" si="88"/>
        <v>40575.625</v>
      </c>
      <c r="D1422">
        <v>44.1</v>
      </c>
      <c r="E1422">
        <v>44.1</v>
      </c>
      <c r="F1422" t="s">
        <v>5</v>
      </c>
      <c r="G1422" t="s">
        <v>8</v>
      </c>
      <c r="H1422" s="1" cm="1">
        <f t="array" ref="H1422">_xlfn.IFS(F1422="Figurado",E1422/2600,F1422="Mallas",E1422/800,F1422="Materia Prima",E1422*0)/24</f>
        <v>7.0673076923076928E-4</v>
      </c>
      <c r="I1422" s="2">
        <f t="shared" si="89"/>
        <v>40576.625</v>
      </c>
      <c r="J1422" s="3">
        <f t="shared" si="90"/>
        <v>40575.625706730767</v>
      </c>
      <c r="K1422" t="b">
        <f t="shared" si="91"/>
        <v>1</v>
      </c>
      <c r="L1422" cm="1">
        <f t="array" ref="L1422">SUMPRODUCT((Tabla2[[#This Row],[P - Horas]]&lt;Tabla2[P - Horas])*1,(Tabla2[[#This Row],[Columna1]]=Tabla2[Columna1])*1)+1</f>
        <v>55</v>
      </c>
      <c r="N1422">
        <f>_xlfn.RANK.EQ(Tabla2[[#This Row],[Columna1]],Tabla2[Columna1],1)</f>
        <v>1399</v>
      </c>
      <c r="O1422" s="3">
        <f>MAX(P1421,Tabla2[[#This Row],[Columna1]])</f>
        <v>40593.456852363714</v>
      </c>
      <c r="P1422" s="3">
        <f>O1422+Tabla2[[#This Row],[P - Horas]]</f>
        <v>40593.457559094481</v>
      </c>
    </row>
    <row r="1423" spans="1:16" x14ac:dyDescent="0.25">
      <c r="A1423">
        <v>1000017713</v>
      </c>
      <c r="B1423" s="2">
        <v>40575</v>
      </c>
      <c r="C1423" s="2">
        <f t="shared" si="88"/>
        <v>40575.625</v>
      </c>
      <c r="D1423">
        <v>45.6</v>
      </c>
      <c r="E1423">
        <v>45.6</v>
      </c>
      <c r="F1423" t="s">
        <v>5</v>
      </c>
      <c r="G1423" t="s">
        <v>13</v>
      </c>
      <c r="H1423" s="1" cm="1">
        <f t="array" ref="H1423">_xlfn.IFS(F1423="Figurado",E1423/2600,F1423="Mallas",E1423/800,F1423="Materia Prima",E1423*0)/24</f>
        <v>7.3076923076923069E-4</v>
      </c>
      <c r="I1423" s="2">
        <f t="shared" si="89"/>
        <v>40576.625</v>
      </c>
      <c r="J1423" s="3">
        <f t="shared" si="90"/>
        <v>40575.625730769229</v>
      </c>
      <c r="K1423" t="b">
        <f t="shared" si="91"/>
        <v>1</v>
      </c>
      <c r="L1423" cm="1">
        <f t="array" ref="L1423">SUMPRODUCT((Tabla2[[#This Row],[P - Horas]]&lt;Tabla2[P - Horas])*1,(Tabla2[[#This Row],[Columna1]]=Tabla2[Columna1])*1)+1</f>
        <v>54</v>
      </c>
      <c r="N1423">
        <f>_xlfn.RANK.EQ(Tabla2[[#This Row],[Columna1]],Tabla2[Columna1],1)</f>
        <v>1399</v>
      </c>
      <c r="O1423" s="3">
        <f>MAX(P1422,Tabla2[[#This Row],[Columna1]])</f>
        <v>40593.457559094481</v>
      </c>
      <c r="P1423" s="3">
        <f>O1423+Tabla2[[#This Row],[P - Horas]]</f>
        <v>40593.458289863709</v>
      </c>
    </row>
    <row r="1424" spans="1:16" x14ac:dyDescent="0.25">
      <c r="A1424">
        <v>1000017745</v>
      </c>
      <c r="B1424" s="2">
        <v>40575</v>
      </c>
      <c r="C1424" s="2">
        <f t="shared" si="88"/>
        <v>40575.625</v>
      </c>
      <c r="D1424">
        <v>48.4</v>
      </c>
      <c r="E1424">
        <v>48.4</v>
      </c>
      <c r="F1424" t="s">
        <v>5</v>
      </c>
      <c r="G1424" t="s">
        <v>14</v>
      </c>
      <c r="H1424" s="1" cm="1">
        <f t="array" ref="H1424">_xlfn.IFS(F1424="Figurado",E1424/2600,F1424="Mallas",E1424/800,F1424="Materia Prima",E1424*0)/24</f>
        <v>7.7564102564102553E-4</v>
      </c>
      <c r="I1424" s="2">
        <f t="shared" si="89"/>
        <v>40576.625</v>
      </c>
      <c r="J1424" s="3">
        <f t="shared" si="90"/>
        <v>40575.625775641027</v>
      </c>
      <c r="K1424" t="b">
        <f t="shared" si="91"/>
        <v>1</v>
      </c>
      <c r="L1424" cm="1">
        <f t="array" ref="L1424">SUMPRODUCT((Tabla2[[#This Row],[P - Horas]]&lt;Tabla2[P - Horas])*1,(Tabla2[[#This Row],[Columna1]]=Tabla2[Columna1])*1)+1</f>
        <v>53</v>
      </c>
      <c r="N1424">
        <f>_xlfn.RANK.EQ(Tabla2[[#This Row],[Columna1]],Tabla2[Columna1],1)</f>
        <v>1399</v>
      </c>
      <c r="O1424" s="3">
        <f>MAX(P1423,Tabla2[[#This Row],[Columna1]])</f>
        <v>40593.458289863709</v>
      </c>
      <c r="P1424" s="3">
        <f>O1424+Tabla2[[#This Row],[P - Horas]]</f>
        <v>40593.459065504736</v>
      </c>
    </row>
    <row r="1425" spans="1:16" x14ac:dyDescent="0.25">
      <c r="A1425">
        <v>1000017745</v>
      </c>
      <c r="B1425" s="2">
        <v>40575</v>
      </c>
      <c r="C1425" s="2">
        <f t="shared" si="88"/>
        <v>40575.625</v>
      </c>
      <c r="D1425">
        <v>51.3</v>
      </c>
      <c r="E1425">
        <v>51.3</v>
      </c>
      <c r="F1425" t="s">
        <v>5</v>
      </c>
      <c r="G1425" t="s">
        <v>7</v>
      </c>
      <c r="H1425" s="1" cm="1">
        <f t="array" ref="H1425">_xlfn.IFS(F1425="Figurado",E1425/2600,F1425="Mallas",E1425/800,F1425="Materia Prima",E1425*0)/24</f>
        <v>8.2211538461538457E-4</v>
      </c>
      <c r="I1425" s="2">
        <f t="shared" si="89"/>
        <v>40576.625</v>
      </c>
      <c r="J1425" s="3">
        <f t="shared" si="90"/>
        <v>40575.625822115384</v>
      </c>
      <c r="K1425" t="b">
        <f t="shared" si="91"/>
        <v>1</v>
      </c>
      <c r="L1425" cm="1">
        <f t="array" ref="L1425">SUMPRODUCT((Tabla2[[#This Row],[P - Horas]]&lt;Tabla2[P - Horas])*1,(Tabla2[[#This Row],[Columna1]]=Tabla2[Columna1])*1)+1</f>
        <v>52</v>
      </c>
      <c r="N1425">
        <f>_xlfn.RANK.EQ(Tabla2[[#This Row],[Columna1]],Tabla2[Columna1],1)</f>
        <v>1399</v>
      </c>
      <c r="O1425" s="3">
        <f>MAX(P1424,Tabla2[[#This Row],[Columna1]])</f>
        <v>40593.459065504736</v>
      </c>
      <c r="P1425" s="3">
        <f>O1425+Tabla2[[#This Row],[P - Horas]]</f>
        <v>40593.45988762012</v>
      </c>
    </row>
    <row r="1426" spans="1:16" x14ac:dyDescent="0.25">
      <c r="A1426">
        <v>1000017742</v>
      </c>
      <c r="B1426" s="2">
        <v>40575</v>
      </c>
      <c r="C1426" s="2">
        <f t="shared" si="88"/>
        <v>40575.625</v>
      </c>
      <c r="D1426">
        <v>100.7</v>
      </c>
      <c r="E1426">
        <v>100.7</v>
      </c>
      <c r="F1426" t="s">
        <v>5</v>
      </c>
      <c r="G1426" t="s">
        <v>8</v>
      </c>
      <c r="H1426" s="1" cm="1">
        <f t="array" ref="H1426">_xlfn.IFS(F1426="Figurado",E1426/2600,F1426="Mallas",E1426/800,F1426="Materia Prima",E1426*0)/24</f>
        <v>1.6137820512820515E-3</v>
      </c>
      <c r="I1426" s="2">
        <f t="shared" si="89"/>
        <v>40576.625</v>
      </c>
      <c r="J1426" s="3">
        <f t="shared" si="90"/>
        <v>40575.626613782049</v>
      </c>
      <c r="K1426" t="b">
        <f t="shared" si="91"/>
        <v>1</v>
      </c>
      <c r="L1426" cm="1">
        <f t="array" ref="L1426">SUMPRODUCT((Tabla2[[#This Row],[P - Horas]]&lt;Tabla2[P - Horas])*1,(Tabla2[[#This Row],[Columna1]]=Tabla2[Columna1])*1)+1</f>
        <v>51</v>
      </c>
      <c r="N1426">
        <f>_xlfn.RANK.EQ(Tabla2[[#This Row],[Columna1]],Tabla2[Columna1],1)</f>
        <v>1399</v>
      </c>
      <c r="O1426" s="3">
        <f>MAX(P1425,Tabla2[[#This Row],[Columna1]])</f>
        <v>40593.45988762012</v>
      </c>
      <c r="P1426" s="3">
        <f>O1426+Tabla2[[#This Row],[P - Horas]]</f>
        <v>40593.461501402169</v>
      </c>
    </row>
    <row r="1427" spans="1:16" x14ac:dyDescent="0.25">
      <c r="A1427">
        <v>1000017741</v>
      </c>
      <c r="B1427" s="2">
        <v>40575</v>
      </c>
      <c r="C1427" s="2">
        <f t="shared" si="88"/>
        <v>40575.625</v>
      </c>
      <c r="D1427">
        <v>101.1</v>
      </c>
      <c r="E1427">
        <v>101.1</v>
      </c>
      <c r="F1427" t="s">
        <v>5</v>
      </c>
      <c r="G1427" t="s">
        <v>13</v>
      </c>
      <c r="H1427" s="1" cm="1">
        <f t="array" ref="H1427">_xlfn.IFS(F1427="Figurado",E1427/2600,F1427="Mallas",E1427/800,F1427="Materia Prima",E1427*0)/24</f>
        <v>1.6201923076923077E-3</v>
      </c>
      <c r="I1427" s="2">
        <f t="shared" si="89"/>
        <v>40576.625</v>
      </c>
      <c r="J1427" s="3">
        <f t="shared" si="90"/>
        <v>40575.626620192306</v>
      </c>
      <c r="K1427" t="b">
        <f t="shared" si="91"/>
        <v>1</v>
      </c>
      <c r="L1427" cm="1">
        <f t="array" ref="L1427">SUMPRODUCT((Tabla2[[#This Row],[P - Horas]]&lt;Tabla2[P - Horas])*1,(Tabla2[[#This Row],[Columna1]]=Tabla2[Columna1])*1)+1</f>
        <v>50</v>
      </c>
      <c r="N1427">
        <f>_xlfn.RANK.EQ(Tabla2[[#This Row],[Columna1]],Tabla2[Columna1],1)</f>
        <v>1399</v>
      </c>
      <c r="O1427" s="3">
        <f>MAX(P1426,Tabla2[[#This Row],[Columna1]])</f>
        <v>40593.461501402169</v>
      </c>
      <c r="P1427" s="3">
        <f>O1427+Tabla2[[#This Row],[P - Horas]]</f>
        <v>40593.463121594476</v>
      </c>
    </row>
    <row r="1428" spans="1:16" x14ac:dyDescent="0.25">
      <c r="A1428">
        <v>1000017745</v>
      </c>
      <c r="B1428" s="2">
        <v>40575</v>
      </c>
      <c r="C1428" s="2">
        <f t="shared" si="88"/>
        <v>40575.625</v>
      </c>
      <c r="D1428">
        <v>116.3</v>
      </c>
      <c r="E1428">
        <v>116.3</v>
      </c>
      <c r="F1428" t="s">
        <v>5</v>
      </c>
      <c r="G1428" t="s">
        <v>8</v>
      </c>
      <c r="H1428" s="1" cm="1">
        <f t="array" ref="H1428">_xlfn.IFS(F1428="Figurado",E1428/2600,F1428="Mallas",E1428/800,F1428="Materia Prima",E1428*0)/24</f>
        <v>1.8637820512820511E-3</v>
      </c>
      <c r="I1428" s="2">
        <f t="shared" si="89"/>
        <v>40576.625</v>
      </c>
      <c r="J1428" s="3">
        <f t="shared" si="90"/>
        <v>40575.626863782054</v>
      </c>
      <c r="K1428" t="b">
        <f t="shared" si="91"/>
        <v>1</v>
      </c>
      <c r="L1428" cm="1">
        <f t="array" ref="L1428">SUMPRODUCT((Tabla2[[#This Row],[P - Horas]]&lt;Tabla2[P - Horas])*1,(Tabla2[[#This Row],[Columna1]]=Tabla2[Columna1])*1)+1</f>
        <v>49</v>
      </c>
      <c r="N1428">
        <f>_xlfn.RANK.EQ(Tabla2[[#This Row],[Columna1]],Tabla2[Columna1],1)</f>
        <v>1399</v>
      </c>
      <c r="O1428" s="3">
        <f>MAX(P1427,Tabla2[[#This Row],[Columna1]])</f>
        <v>40593.463121594476</v>
      </c>
      <c r="P1428" s="3">
        <f>O1428+Tabla2[[#This Row],[P - Horas]]</f>
        <v>40593.46498537653</v>
      </c>
    </row>
    <row r="1429" spans="1:16" x14ac:dyDescent="0.25">
      <c r="A1429">
        <v>1000017719</v>
      </c>
      <c r="B1429" s="2">
        <v>40575</v>
      </c>
      <c r="C1429" s="2">
        <f t="shared" si="88"/>
        <v>40575.625</v>
      </c>
      <c r="D1429">
        <v>127.7</v>
      </c>
      <c r="E1429">
        <v>127.7</v>
      </c>
      <c r="F1429" t="s">
        <v>5</v>
      </c>
      <c r="G1429" t="s">
        <v>13</v>
      </c>
      <c r="H1429" s="1" cm="1">
        <f t="array" ref="H1429">_xlfn.IFS(F1429="Figurado",E1429/2600,F1429="Mallas",E1429/800,F1429="Materia Prima",E1429*0)/24</f>
        <v>2.0464743589743589E-3</v>
      </c>
      <c r="I1429" s="2">
        <f t="shared" si="89"/>
        <v>40576.625</v>
      </c>
      <c r="J1429" s="3">
        <f t="shared" si="90"/>
        <v>40575.627046474357</v>
      </c>
      <c r="K1429" t="b">
        <f t="shared" si="91"/>
        <v>1</v>
      </c>
      <c r="L1429" cm="1">
        <f t="array" ref="L1429">SUMPRODUCT((Tabla2[[#This Row],[P - Horas]]&lt;Tabla2[P - Horas])*1,(Tabla2[[#This Row],[Columna1]]=Tabla2[Columna1])*1)+1</f>
        <v>48</v>
      </c>
      <c r="N1429">
        <f>_xlfn.RANK.EQ(Tabla2[[#This Row],[Columna1]],Tabla2[Columna1],1)</f>
        <v>1399</v>
      </c>
      <c r="O1429" s="3">
        <f>MAX(P1428,Tabla2[[#This Row],[Columna1]])</f>
        <v>40593.46498537653</v>
      </c>
      <c r="P1429" s="3">
        <f>O1429+Tabla2[[#This Row],[P - Horas]]</f>
        <v>40593.467031850887</v>
      </c>
    </row>
    <row r="1430" spans="1:16" x14ac:dyDescent="0.25">
      <c r="A1430">
        <v>1000017714</v>
      </c>
      <c r="B1430" s="2">
        <v>40575</v>
      </c>
      <c r="C1430" s="2">
        <f t="shared" si="88"/>
        <v>40575.625</v>
      </c>
      <c r="D1430">
        <v>137.69999999999999</v>
      </c>
      <c r="E1430">
        <v>137.69999999999999</v>
      </c>
      <c r="F1430" t="s">
        <v>5</v>
      </c>
      <c r="G1430" t="s">
        <v>7</v>
      </c>
      <c r="H1430" s="1" cm="1">
        <f t="array" ref="H1430">_xlfn.IFS(F1430="Figurado",E1430/2600,F1430="Mallas",E1430/800,F1430="Materia Prima",E1430*0)/24</f>
        <v>2.206730769230769E-3</v>
      </c>
      <c r="I1430" s="2">
        <f t="shared" si="89"/>
        <v>40576.625</v>
      </c>
      <c r="J1430" s="3">
        <f t="shared" si="90"/>
        <v>40575.627206730773</v>
      </c>
      <c r="K1430" t="b">
        <f t="shared" si="91"/>
        <v>1</v>
      </c>
      <c r="L1430" cm="1">
        <f t="array" ref="L1430">SUMPRODUCT((Tabla2[[#This Row],[P - Horas]]&lt;Tabla2[P - Horas])*1,(Tabla2[[#This Row],[Columna1]]=Tabla2[Columna1])*1)+1</f>
        <v>47</v>
      </c>
      <c r="N1430">
        <f>_xlfn.RANK.EQ(Tabla2[[#This Row],[Columna1]],Tabla2[Columna1],1)</f>
        <v>1399</v>
      </c>
      <c r="O1430" s="3">
        <f>MAX(P1429,Tabla2[[#This Row],[Columna1]])</f>
        <v>40593.467031850887</v>
      </c>
      <c r="P1430" s="3">
        <f>O1430+Tabla2[[#This Row],[P - Horas]]</f>
        <v>40593.46923858166</v>
      </c>
    </row>
    <row r="1431" spans="1:16" x14ac:dyDescent="0.25">
      <c r="A1431">
        <v>1000017715</v>
      </c>
      <c r="B1431" s="2">
        <v>40575</v>
      </c>
      <c r="C1431" s="2">
        <f t="shared" si="88"/>
        <v>40575.625</v>
      </c>
      <c r="D1431">
        <v>139.1</v>
      </c>
      <c r="E1431">
        <v>139.1</v>
      </c>
      <c r="F1431" t="s">
        <v>5</v>
      </c>
      <c r="G1431" t="s">
        <v>13</v>
      </c>
      <c r="H1431" s="1" cm="1">
        <f t="array" ref="H1431">_xlfn.IFS(F1431="Figurado",E1431/2600,F1431="Mallas",E1431/800,F1431="Materia Prima",E1431*0)/24</f>
        <v>2.2291666666666666E-3</v>
      </c>
      <c r="I1431" s="2">
        <f t="shared" si="89"/>
        <v>40576.625</v>
      </c>
      <c r="J1431" s="3">
        <f t="shared" si="90"/>
        <v>40575.627229166668</v>
      </c>
      <c r="K1431" t="b">
        <f t="shared" si="91"/>
        <v>1</v>
      </c>
      <c r="L1431" cm="1">
        <f t="array" ref="L1431">SUMPRODUCT((Tabla2[[#This Row],[P - Horas]]&lt;Tabla2[P - Horas])*1,(Tabla2[[#This Row],[Columna1]]=Tabla2[Columna1])*1)+1</f>
        <v>46</v>
      </c>
      <c r="N1431">
        <f>_xlfn.RANK.EQ(Tabla2[[#This Row],[Columna1]],Tabla2[Columna1],1)</f>
        <v>1399</v>
      </c>
      <c r="O1431" s="3">
        <f>MAX(P1430,Tabla2[[#This Row],[Columna1]])</f>
        <v>40593.46923858166</v>
      </c>
      <c r="P1431" s="3">
        <f>O1431+Tabla2[[#This Row],[P - Horas]]</f>
        <v>40593.471467748328</v>
      </c>
    </row>
    <row r="1432" spans="1:16" x14ac:dyDescent="0.25">
      <c r="A1432">
        <v>1000017744</v>
      </c>
      <c r="B1432" s="2">
        <v>40575</v>
      </c>
      <c r="C1432" s="2">
        <f t="shared" si="88"/>
        <v>40575.625</v>
      </c>
      <c r="D1432">
        <v>139.19999999999999</v>
      </c>
      <c r="E1432">
        <v>139.19999999999999</v>
      </c>
      <c r="F1432" t="s">
        <v>5</v>
      </c>
      <c r="G1432" t="s">
        <v>9</v>
      </c>
      <c r="H1432" s="1" cm="1">
        <f t="array" ref="H1432">_xlfn.IFS(F1432="Figurado",E1432/2600,F1432="Mallas",E1432/800,F1432="Materia Prima",E1432*0)/24</f>
        <v>2.2307692307692306E-3</v>
      </c>
      <c r="I1432" s="2">
        <f t="shared" si="89"/>
        <v>40576.625</v>
      </c>
      <c r="J1432" s="3">
        <f t="shared" si="90"/>
        <v>40575.627230769234</v>
      </c>
      <c r="K1432" t="b">
        <f t="shared" si="91"/>
        <v>1</v>
      </c>
      <c r="L1432" cm="1">
        <f t="array" ref="L1432">SUMPRODUCT((Tabla2[[#This Row],[P - Horas]]&lt;Tabla2[P - Horas])*1,(Tabla2[[#This Row],[Columna1]]=Tabla2[Columna1])*1)+1</f>
        <v>45</v>
      </c>
      <c r="N1432">
        <f>_xlfn.RANK.EQ(Tabla2[[#This Row],[Columna1]],Tabla2[Columna1],1)</f>
        <v>1399</v>
      </c>
      <c r="O1432" s="3">
        <f>MAX(P1431,Tabla2[[#This Row],[Columna1]])</f>
        <v>40593.471467748328</v>
      </c>
      <c r="P1432" s="3">
        <f>O1432+Tabla2[[#This Row],[P - Horas]]</f>
        <v>40593.473698517562</v>
      </c>
    </row>
    <row r="1433" spans="1:16" x14ac:dyDescent="0.25">
      <c r="A1433">
        <v>1000017712</v>
      </c>
      <c r="B1433" s="2">
        <v>40575</v>
      </c>
      <c r="C1433" s="2">
        <f t="shared" si="88"/>
        <v>40575.625</v>
      </c>
      <c r="D1433">
        <v>143.69999999999999</v>
      </c>
      <c r="E1433">
        <v>143.69999999999999</v>
      </c>
      <c r="F1433" t="s">
        <v>5</v>
      </c>
      <c r="G1433" t="s">
        <v>13</v>
      </c>
      <c r="H1433" s="1" cm="1">
        <f t="array" ref="H1433">_xlfn.IFS(F1433="Figurado",E1433/2600,F1433="Mallas",E1433/800,F1433="Materia Prima",E1433*0)/24</f>
        <v>2.3028846153846151E-3</v>
      </c>
      <c r="I1433" s="2">
        <f t="shared" si="89"/>
        <v>40576.625</v>
      </c>
      <c r="J1433" s="3">
        <f t="shared" si="90"/>
        <v>40575.627302884619</v>
      </c>
      <c r="K1433" t="b">
        <f t="shared" si="91"/>
        <v>1</v>
      </c>
      <c r="L1433" cm="1">
        <f t="array" ref="L1433">SUMPRODUCT((Tabla2[[#This Row],[P - Horas]]&lt;Tabla2[P - Horas])*1,(Tabla2[[#This Row],[Columna1]]=Tabla2[Columna1])*1)+1</f>
        <v>44</v>
      </c>
      <c r="N1433">
        <f>_xlfn.RANK.EQ(Tabla2[[#This Row],[Columna1]],Tabla2[Columna1],1)</f>
        <v>1399</v>
      </c>
      <c r="O1433" s="3">
        <f>MAX(P1432,Tabla2[[#This Row],[Columna1]])</f>
        <v>40593.473698517562</v>
      </c>
      <c r="P1433" s="3">
        <f>O1433+Tabla2[[#This Row],[P - Horas]]</f>
        <v>40593.476001402181</v>
      </c>
    </row>
    <row r="1434" spans="1:16" x14ac:dyDescent="0.25">
      <c r="A1434">
        <v>1000017713</v>
      </c>
      <c r="B1434" s="2">
        <v>40575</v>
      </c>
      <c r="C1434" s="2">
        <f t="shared" si="88"/>
        <v>40575.625</v>
      </c>
      <c r="D1434">
        <v>146.80000000000001</v>
      </c>
      <c r="E1434">
        <v>146.80000000000001</v>
      </c>
      <c r="F1434" t="s">
        <v>5</v>
      </c>
      <c r="G1434" t="s">
        <v>14</v>
      </c>
      <c r="H1434" s="1" cm="1">
        <f t="array" ref="H1434">_xlfn.IFS(F1434="Figurado",E1434/2600,F1434="Mallas",E1434/800,F1434="Materia Prima",E1434*0)/24</f>
        <v>2.3525641025641027E-3</v>
      </c>
      <c r="I1434" s="2">
        <f t="shared" si="89"/>
        <v>40576.625</v>
      </c>
      <c r="J1434" s="3">
        <f t="shared" si="90"/>
        <v>40575.627352564101</v>
      </c>
      <c r="K1434" t="b">
        <f t="shared" si="91"/>
        <v>1</v>
      </c>
      <c r="L1434" cm="1">
        <f t="array" ref="L1434">SUMPRODUCT((Tabla2[[#This Row],[P - Horas]]&lt;Tabla2[P - Horas])*1,(Tabla2[[#This Row],[Columna1]]=Tabla2[Columna1])*1)+1</f>
        <v>43</v>
      </c>
      <c r="N1434">
        <f>_xlfn.RANK.EQ(Tabla2[[#This Row],[Columna1]],Tabla2[Columna1],1)</f>
        <v>1399</v>
      </c>
      <c r="O1434" s="3">
        <f>MAX(P1433,Tabla2[[#This Row],[Columna1]])</f>
        <v>40593.476001402181</v>
      </c>
      <c r="P1434" s="3">
        <f>O1434+Tabla2[[#This Row],[P - Horas]]</f>
        <v>40593.478353966282</v>
      </c>
    </row>
    <row r="1435" spans="1:16" x14ac:dyDescent="0.25">
      <c r="A1435">
        <v>1000017733</v>
      </c>
      <c r="B1435" s="2">
        <v>40575</v>
      </c>
      <c r="C1435" s="2">
        <f t="shared" si="88"/>
        <v>40575.625</v>
      </c>
      <c r="D1435">
        <v>148</v>
      </c>
      <c r="E1435">
        <v>148</v>
      </c>
      <c r="F1435" t="s">
        <v>5</v>
      </c>
      <c r="G1435" t="s">
        <v>26</v>
      </c>
      <c r="H1435" s="1" cm="1">
        <f t="array" ref="H1435">_xlfn.IFS(F1435="Figurado",E1435/2600,F1435="Mallas",E1435/800,F1435="Materia Prima",E1435*0)/24</f>
        <v>2.371794871794872E-3</v>
      </c>
      <c r="I1435" s="2">
        <f t="shared" si="89"/>
        <v>40576.625</v>
      </c>
      <c r="J1435" s="3">
        <f t="shared" si="90"/>
        <v>40575.627371794872</v>
      </c>
      <c r="K1435" t="b">
        <f t="shared" si="91"/>
        <v>1</v>
      </c>
      <c r="L1435" cm="1">
        <f t="array" ref="L1435">SUMPRODUCT((Tabla2[[#This Row],[P - Horas]]&lt;Tabla2[P - Horas])*1,(Tabla2[[#This Row],[Columna1]]=Tabla2[Columna1])*1)+1</f>
        <v>42</v>
      </c>
      <c r="N1435">
        <f>_xlfn.RANK.EQ(Tabla2[[#This Row],[Columna1]],Tabla2[Columna1],1)</f>
        <v>1399</v>
      </c>
      <c r="O1435" s="3">
        <f>MAX(P1434,Tabla2[[#This Row],[Columna1]])</f>
        <v>40593.478353966282</v>
      </c>
      <c r="P1435" s="3">
        <f>O1435+Tabla2[[#This Row],[P - Horas]]</f>
        <v>40593.480725761154</v>
      </c>
    </row>
    <row r="1436" spans="1:16" x14ac:dyDescent="0.25">
      <c r="A1436">
        <v>1000017714</v>
      </c>
      <c r="B1436" s="2">
        <v>40575</v>
      </c>
      <c r="C1436" s="2">
        <f t="shared" si="88"/>
        <v>40575.625</v>
      </c>
      <c r="D1436">
        <v>153.6</v>
      </c>
      <c r="E1436">
        <v>153.6</v>
      </c>
      <c r="F1436" t="s">
        <v>5</v>
      </c>
      <c r="G1436" t="s">
        <v>9</v>
      </c>
      <c r="H1436" s="1" cm="1">
        <f t="array" ref="H1436">_xlfn.IFS(F1436="Figurado",E1436/2600,F1436="Mallas",E1436/800,F1436="Materia Prima",E1436*0)/24</f>
        <v>2.4615384615384616E-3</v>
      </c>
      <c r="I1436" s="2">
        <f t="shared" si="89"/>
        <v>40576.625</v>
      </c>
      <c r="J1436" s="3">
        <f t="shared" si="90"/>
        <v>40575.627461538461</v>
      </c>
      <c r="K1436" t="b">
        <f t="shared" si="91"/>
        <v>1</v>
      </c>
      <c r="L1436" cm="1">
        <f t="array" ref="L1436">SUMPRODUCT((Tabla2[[#This Row],[P - Horas]]&lt;Tabla2[P - Horas])*1,(Tabla2[[#This Row],[Columna1]]=Tabla2[Columna1])*1)+1</f>
        <v>41</v>
      </c>
      <c r="N1436">
        <f>_xlfn.RANK.EQ(Tabla2[[#This Row],[Columna1]],Tabla2[Columna1],1)</f>
        <v>1399</v>
      </c>
      <c r="O1436" s="3">
        <f>MAX(P1435,Tabla2[[#This Row],[Columna1]])</f>
        <v>40593.480725761154</v>
      </c>
      <c r="P1436" s="3">
        <f>O1436+Tabla2[[#This Row],[P - Horas]]</f>
        <v>40593.483187299615</v>
      </c>
    </row>
    <row r="1437" spans="1:16" x14ac:dyDescent="0.25">
      <c r="A1437">
        <v>1000017745</v>
      </c>
      <c r="B1437" s="2">
        <v>40575</v>
      </c>
      <c r="C1437" s="2">
        <f t="shared" si="88"/>
        <v>40575.625</v>
      </c>
      <c r="D1437">
        <v>166.9</v>
      </c>
      <c r="E1437">
        <v>166.9</v>
      </c>
      <c r="F1437" t="s">
        <v>5</v>
      </c>
      <c r="G1437" t="s">
        <v>26</v>
      </c>
      <c r="H1437" s="1" cm="1">
        <f t="array" ref="H1437">_xlfn.IFS(F1437="Figurado",E1437/2600,F1437="Mallas",E1437/800,F1437="Materia Prima",E1437*0)/24</f>
        <v>2.6746794871794874E-3</v>
      </c>
      <c r="I1437" s="2">
        <f t="shared" si="89"/>
        <v>40576.625</v>
      </c>
      <c r="J1437" s="3">
        <f t="shared" si="90"/>
        <v>40575.62767467949</v>
      </c>
      <c r="K1437" t="b">
        <f t="shared" si="91"/>
        <v>1</v>
      </c>
      <c r="L1437" cm="1">
        <f t="array" ref="L1437">SUMPRODUCT((Tabla2[[#This Row],[P - Horas]]&lt;Tabla2[P - Horas])*1,(Tabla2[[#This Row],[Columna1]]=Tabla2[Columna1])*1)+1</f>
        <v>40</v>
      </c>
      <c r="N1437">
        <f>_xlfn.RANK.EQ(Tabla2[[#This Row],[Columna1]],Tabla2[Columna1],1)</f>
        <v>1399</v>
      </c>
      <c r="O1437" s="3">
        <f>MAX(P1436,Tabla2[[#This Row],[Columna1]])</f>
        <v>40593.483187299615</v>
      </c>
      <c r="P1437" s="3">
        <f>O1437+Tabla2[[#This Row],[P - Horas]]</f>
        <v>40593.485861979105</v>
      </c>
    </row>
    <row r="1438" spans="1:16" x14ac:dyDescent="0.25">
      <c r="A1438">
        <v>1000017714</v>
      </c>
      <c r="B1438" s="2">
        <v>40575</v>
      </c>
      <c r="C1438" s="2">
        <f t="shared" si="88"/>
        <v>40575.625</v>
      </c>
      <c r="D1438">
        <v>168.9</v>
      </c>
      <c r="E1438">
        <v>168.9</v>
      </c>
      <c r="F1438" t="s">
        <v>5</v>
      </c>
      <c r="G1438" t="s">
        <v>8</v>
      </c>
      <c r="H1438" s="1" cm="1">
        <f t="array" ref="H1438">_xlfn.IFS(F1438="Figurado",E1438/2600,F1438="Mallas",E1438/800,F1438="Materia Prima",E1438*0)/24</f>
        <v>2.706730769230769E-3</v>
      </c>
      <c r="I1438" s="2">
        <f t="shared" si="89"/>
        <v>40576.625</v>
      </c>
      <c r="J1438" s="3">
        <f t="shared" si="90"/>
        <v>40575.627706730767</v>
      </c>
      <c r="K1438" t="b">
        <f t="shared" si="91"/>
        <v>1</v>
      </c>
      <c r="L1438" cm="1">
        <f t="array" ref="L1438">SUMPRODUCT((Tabla2[[#This Row],[P - Horas]]&lt;Tabla2[P - Horas])*1,(Tabla2[[#This Row],[Columna1]]=Tabla2[Columna1])*1)+1</f>
        <v>39</v>
      </c>
      <c r="N1438">
        <f>_xlfn.RANK.EQ(Tabla2[[#This Row],[Columna1]],Tabla2[Columna1],1)</f>
        <v>1399</v>
      </c>
      <c r="O1438" s="3">
        <f>MAX(P1437,Tabla2[[#This Row],[Columna1]])</f>
        <v>40593.485861979105</v>
      </c>
      <c r="P1438" s="3">
        <f>O1438+Tabla2[[#This Row],[P - Horas]]</f>
        <v>40593.488568709872</v>
      </c>
    </row>
    <row r="1439" spans="1:16" x14ac:dyDescent="0.25">
      <c r="A1439">
        <v>1000017716</v>
      </c>
      <c r="B1439" s="2">
        <v>40575</v>
      </c>
      <c r="C1439" s="2">
        <f t="shared" si="88"/>
        <v>40575.625</v>
      </c>
      <c r="D1439">
        <v>192.1</v>
      </c>
      <c r="E1439">
        <v>192.1</v>
      </c>
      <c r="F1439" t="s">
        <v>5</v>
      </c>
      <c r="G1439" t="s">
        <v>14</v>
      </c>
      <c r="H1439" s="1" cm="1">
        <f t="array" ref="H1439">_xlfn.IFS(F1439="Figurado",E1439/2600,F1439="Mallas",E1439/800,F1439="Materia Prima",E1439*0)/24</f>
        <v>3.0785256410256409E-3</v>
      </c>
      <c r="I1439" s="2">
        <f t="shared" si="89"/>
        <v>40576.625</v>
      </c>
      <c r="J1439" s="3">
        <f t="shared" si="90"/>
        <v>40575.628078525639</v>
      </c>
      <c r="K1439" t="b">
        <f t="shared" si="91"/>
        <v>1</v>
      </c>
      <c r="L1439" cm="1">
        <f t="array" ref="L1439">SUMPRODUCT((Tabla2[[#This Row],[P - Horas]]&lt;Tabla2[P - Horas])*1,(Tabla2[[#This Row],[Columna1]]=Tabla2[Columna1])*1)+1</f>
        <v>38</v>
      </c>
      <c r="N1439">
        <f>_xlfn.RANK.EQ(Tabla2[[#This Row],[Columna1]],Tabla2[Columna1],1)</f>
        <v>1399</v>
      </c>
      <c r="O1439" s="3">
        <f>MAX(P1438,Tabla2[[#This Row],[Columna1]])</f>
        <v>40593.488568709872</v>
      </c>
      <c r="P1439" s="3">
        <f>O1439+Tabla2[[#This Row],[P - Horas]]</f>
        <v>40593.491647235511</v>
      </c>
    </row>
    <row r="1440" spans="1:16" x14ac:dyDescent="0.25">
      <c r="A1440">
        <v>1000017720</v>
      </c>
      <c r="B1440" s="2">
        <v>40575</v>
      </c>
      <c r="C1440" s="2">
        <f t="shared" si="88"/>
        <v>40575.625</v>
      </c>
      <c r="D1440">
        <v>232.1</v>
      </c>
      <c r="E1440">
        <v>232.1</v>
      </c>
      <c r="F1440" t="s">
        <v>5</v>
      </c>
      <c r="G1440" t="s">
        <v>6</v>
      </c>
      <c r="H1440" s="1" cm="1">
        <f t="array" ref="H1440">_xlfn.IFS(F1440="Figurado",E1440/2600,F1440="Mallas",E1440/800,F1440="Materia Prima",E1440*0)/24</f>
        <v>3.7195512820512818E-3</v>
      </c>
      <c r="I1440" s="2">
        <f t="shared" si="89"/>
        <v>40576.625</v>
      </c>
      <c r="J1440" s="3">
        <f t="shared" si="90"/>
        <v>40575.628719551285</v>
      </c>
      <c r="K1440" t="b">
        <f t="shared" si="91"/>
        <v>1</v>
      </c>
      <c r="L1440" cm="1">
        <f t="array" ref="L1440">SUMPRODUCT((Tabla2[[#This Row],[P - Horas]]&lt;Tabla2[P - Horas])*1,(Tabla2[[#This Row],[Columna1]]=Tabla2[Columna1])*1)+1</f>
        <v>37</v>
      </c>
      <c r="N1440">
        <f>_xlfn.RANK.EQ(Tabla2[[#This Row],[Columna1]],Tabla2[Columna1],1)</f>
        <v>1399</v>
      </c>
      <c r="O1440" s="3">
        <f>MAX(P1439,Tabla2[[#This Row],[Columna1]])</f>
        <v>40593.491647235511</v>
      </c>
      <c r="P1440" s="3">
        <f>O1440+Tabla2[[#This Row],[P - Horas]]</f>
        <v>40593.495366786796</v>
      </c>
    </row>
    <row r="1441" spans="1:16" x14ac:dyDescent="0.25">
      <c r="A1441">
        <v>1000017720</v>
      </c>
      <c r="B1441" s="2">
        <v>40575</v>
      </c>
      <c r="C1441" s="2">
        <f t="shared" si="88"/>
        <v>40575.625</v>
      </c>
      <c r="D1441">
        <v>255.4</v>
      </c>
      <c r="E1441">
        <v>255.4</v>
      </c>
      <c r="F1441" t="s">
        <v>5</v>
      </c>
      <c r="G1441" t="s">
        <v>13</v>
      </c>
      <c r="H1441" s="1" cm="1">
        <f t="array" ref="H1441">_xlfn.IFS(F1441="Figurado",E1441/2600,F1441="Mallas",E1441/800,F1441="Materia Prima",E1441*0)/24</f>
        <v>4.0929487179487177E-3</v>
      </c>
      <c r="I1441" s="2">
        <f t="shared" si="89"/>
        <v>40576.625</v>
      </c>
      <c r="J1441" s="3">
        <f t="shared" si="90"/>
        <v>40575.629092948715</v>
      </c>
      <c r="K1441" t="b">
        <f t="shared" si="91"/>
        <v>1</v>
      </c>
      <c r="L1441" cm="1">
        <f t="array" ref="L1441">SUMPRODUCT((Tabla2[[#This Row],[P - Horas]]&lt;Tabla2[P - Horas])*1,(Tabla2[[#This Row],[Columna1]]=Tabla2[Columna1])*1)+1</f>
        <v>35</v>
      </c>
      <c r="N1441">
        <f>_xlfn.RANK.EQ(Tabla2[[#This Row],[Columna1]],Tabla2[Columna1],1)</f>
        <v>1399</v>
      </c>
      <c r="O1441" s="3">
        <f>MAX(P1440,Tabla2[[#This Row],[Columna1]])</f>
        <v>40593.495366786796</v>
      </c>
      <c r="P1441" s="3">
        <f>O1441+Tabla2[[#This Row],[P - Horas]]</f>
        <v>40593.499459735511</v>
      </c>
    </row>
    <row r="1442" spans="1:16" x14ac:dyDescent="0.25">
      <c r="A1442">
        <v>1000017721</v>
      </c>
      <c r="B1442" s="2">
        <v>40575</v>
      </c>
      <c r="C1442" s="2">
        <f t="shared" si="88"/>
        <v>40575.625</v>
      </c>
      <c r="D1442">
        <v>255.4</v>
      </c>
      <c r="E1442">
        <v>255.4</v>
      </c>
      <c r="F1442" t="s">
        <v>5</v>
      </c>
      <c r="G1442" t="s">
        <v>13</v>
      </c>
      <c r="H1442" s="1" cm="1">
        <f t="array" ref="H1442">_xlfn.IFS(F1442="Figurado",E1442/2600,F1442="Mallas",E1442/800,F1442="Materia Prima",E1442*0)/24</f>
        <v>4.0929487179487177E-3</v>
      </c>
      <c r="I1442" s="2">
        <f t="shared" si="89"/>
        <v>40576.625</v>
      </c>
      <c r="J1442" s="3">
        <f t="shared" si="90"/>
        <v>40575.629092948715</v>
      </c>
      <c r="K1442" t="b">
        <f t="shared" si="91"/>
        <v>1</v>
      </c>
      <c r="L1442" cm="1">
        <f t="array" ref="L1442">SUMPRODUCT((Tabla2[[#This Row],[P - Horas]]&lt;Tabla2[P - Horas])*1,(Tabla2[[#This Row],[Columna1]]=Tabla2[Columna1])*1)+1</f>
        <v>35</v>
      </c>
      <c r="N1442">
        <f>_xlfn.RANK.EQ(Tabla2[[#This Row],[Columna1]],Tabla2[Columna1],1)</f>
        <v>1399</v>
      </c>
      <c r="O1442" s="3">
        <f>MAX(P1441,Tabla2[[#This Row],[Columna1]])</f>
        <v>40593.499459735511</v>
      </c>
      <c r="P1442" s="3">
        <f>O1442+Tabla2[[#This Row],[P - Horas]]</f>
        <v>40593.503552684226</v>
      </c>
    </row>
    <row r="1443" spans="1:16" x14ac:dyDescent="0.25">
      <c r="A1443">
        <v>1000017710</v>
      </c>
      <c r="B1443" s="2">
        <v>40575</v>
      </c>
      <c r="C1443" s="2">
        <f t="shared" si="88"/>
        <v>40575.625</v>
      </c>
      <c r="D1443">
        <v>257.2</v>
      </c>
      <c r="E1443">
        <v>257.2</v>
      </c>
      <c r="F1443" t="s">
        <v>5</v>
      </c>
      <c r="G1443" t="s">
        <v>13</v>
      </c>
      <c r="H1443" s="1" cm="1">
        <f t="array" ref="H1443">_xlfn.IFS(F1443="Figurado",E1443/2600,F1443="Mallas",E1443/800,F1443="Materia Prima",E1443*0)/24</f>
        <v>4.1217948717948713E-3</v>
      </c>
      <c r="I1443" s="2">
        <f t="shared" si="89"/>
        <v>40576.625</v>
      </c>
      <c r="J1443" s="3">
        <f t="shared" si="90"/>
        <v>40575.629121794875</v>
      </c>
      <c r="K1443" t="b">
        <f t="shared" si="91"/>
        <v>1</v>
      </c>
      <c r="L1443" cm="1">
        <f t="array" ref="L1443">SUMPRODUCT((Tabla2[[#This Row],[P - Horas]]&lt;Tabla2[P - Horas])*1,(Tabla2[[#This Row],[Columna1]]=Tabla2[Columna1])*1)+1</f>
        <v>34</v>
      </c>
      <c r="N1443">
        <f>_xlfn.RANK.EQ(Tabla2[[#This Row],[Columna1]],Tabla2[Columna1],1)</f>
        <v>1399</v>
      </c>
      <c r="O1443" s="3">
        <f>MAX(P1442,Tabla2[[#This Row],[Columna1]])</f>
        <v>40593.503552684226</v>
      </c>
      <c r="P1443" s="3">
        <f>O1443+Tabla2[[#This Row],[P - Horas]]</f>
        <v>40593.5076744791</v>
      </c>
    </row>
    <row r="1444" spans="1:16" x14ac:dyDescent="0.25">
      <c r="A1444">
        <v>1000017744</v>
      </c>
      <c r="B1444" s="2">
        <v>40575</v>
      </c>
      <c r="C1444" s="2">
        <f t="shared" si="88"/>
        <v>40575.625</v>
      </c>
      <c r="D1444">
        <v>281.7</v>
      </c>
      <c r="E1444">
        <v>281.7</v>
      </c>
      <c r="F1444" t="s">
        <v>5</v>
      </c>
      <c r="G1444" t="s">
        <v>7</v>
      </c>
      <c r="H1444" s="1" cm="1">
        <f t="array" ref="H1444">_xlfn.IFS(F1444="Figurado",E1444/2600,F1444="Mallas",E1444/800,F1444="Materia Prima",E1444*0)/24</f>
        <v>4.5144230769230765E-3</v>
      </c>
      <c r="I1444" s="2">
        <f t="shared" si="89"/>
        <v>40576.625</v>
      </c>
      <c r="J1444" s="3">
        <f t="shared" si="90"/>
        <v>40575.629514423075</v>
      </c>
      <c r="K1444" t="b">
        <f t="shared" si="91"/>
        <v>1</v>
      </c>
      <c r="L1444" cm="1">
        <f t="array" ref="L1444">SUMPRODUCT((Tabla2[[#This Row],[P - Horas]]&lt;Tabla2[P - Horas])*1,(Tabla2[[#This Row],[Columna1]]=Tabla2[Columna1])*1)+1</f>
        <v>33</v>
      </c>
      <c r="N1444">
        <f>_xlfn.RANK.EQ(Tabla2[[#This Row],[Columna1]],Tabla2[Columna1],1)</f>
        <v>1399</v>
      </c>
      <c r="O1444" s="3">
        <f>MAX(P1443,Tabla2[[#This Row],[Columna1]])</f>
        <v>40593.5076744791</v>
      </c>
      <c r="P1444" s="3">
        <f>O1444+Tabla2[[#This Row],[P - Horas]]</f>
        <v>40593.512188902176</v>
      </c>
    </row>
    <row r="1445" spans="1:16" x14ac:dyDescent="0.25">
      <c r="A1445">
        <v>1000017742</v>
      </c>
      <c r="B1445" s="2">
        <v>40575</v>
      </c>
      <c r="C1445" s="2">
        <f t="shared" si="88"/>
        <v>40575.625</v>
      </c>
      <c r="D1445">
        <v>296.10000000000002</v>
      </c>
      <c r="E1445">
        <v>296.10000000000002</v>
      </c>
      <c r="F1445" t="s">
        <v>5</v>
      </c>
      <c r="G1445" t="s">
        <v>7</v>
      </c>
      <c r="H1445" s="1" cm="1">
        <f t="array" ref="H1445">_xlfn.IFS(F1445="Figurado",E1445/2600,F1445="Mallas",E1445/800,F1445="Materia Prima",E1445*0)/24</f>
        <v>4.7451923076923079E-3</v>
      </c>
      <c r="I1445" s="2">
        <f t="shared" si="89"/>
        <v>40576.625</v>
      </c>
      <c r="J1445" s="3">
        <f t="shared" si="90"/>
        <v>40575.629745192309</v>
      </c>
      <c r="K1445" t="b">
        <f t="shared" si="91"/>
        <v>1</v>
      </c>
      <c r="L1445" cm="1">
        <f t="array" ref="L1445">SUMPRODUCT((Tabla2[[#This Row],[P - Horas]]&lt;Tabla2[P - Horas])*1,(Tabla2[[#This Row],[Columna1]]=Tabla2[Columna1])*1)+1</f>
        <v>32</v>
      </c>
      <c r="N1445">
        <f>_xlfn.RANK.EQ(Tabla2[[#This Row],[Columna1]],Tabla2[Columna1],1)</f>
        <v>1399</v>
      </c>
      <c r="O1445" s="3">
        <f>MAX(P1444,Tabla2[[#This Row],[Columna1]])</f>
        <v>40593.512188902176</v>
      </c>
      <c r="P1445" s="3">
        <f>O1445+Tabla2[[#This Row],[P - Horas]]</f>
        <v>40593.516934094485</v>
      </c>
    </row>
    <row r="1446" spans="1:16" x14ac:dyDescent="0.25">
      <c r="A1446">
        <v>1000017742</v>
      </c>
      <c r="B1446" s="2">
        <v>40575</v>
      </c>
      <c r="C1446" s="2">
        <f t="shared" si="88"/>
        <v>40575.625</v>
      </c>
      <c r="D1446">
        <v>332.8</v>
      </c>
      <c r="E1446">
        <v>332.8</v>
      </c>
      <c r="F1446" t="s">
        <v>5</v>
      </c>
      <c r="G1446" t="s">
        <v>14</v>
      </c>
      <c r="H1446" s="1" cm="1">
        <f t="array" ref="H1446">_xlfn.IFS(F1446="Figurado",E1446/2600,F1446="Mallas",E1446/800,F1446="Materia Prima",E1446*0)/24</f>
        <v>5.3333333333333332E-3</v>
      </c>
      <c r="I1446" s="2">
        <f t="shared" si="89"/>
        <v>40576.625</v>
      </c>
      <c r="J1446" s="3">
        <f t="shared" si="90"/>
        <v>40575.630333333334</v>
      </c>
      <c r="K1446" t="b">
        <f t="shared" si="91"/>
        <v>1</v>
      </c>
      <c r="L1446" cm="1">
        <f t="array" ref="L1446">SUMPRODUCT((Tabla2[[#This Row],[P - Horas]]&lt;Tabla2[P - Horas])*1,(Tabla2[[#This Row],[Columna1]]=Tabla2[Columna1])*1)+1</f>
        <v>31</v>
      </c>
      <c r="N1446">
        <f>_xlfn.RANK.EQ(Tabla2[[#This Row],[Columna1]],Tabla2[Columna1],1)</f>
        <v>1399</v>
      </c>
      <c r="O1446" s="3">
        <f>MAX(P1445,Tabla2[[#This Row],[Columna1]])</f>
        <v>40593.516934094485</v>
      </c>
      <c r="P1446" s="3">
        <f>O1446+Tabla2[[#This Row],[P - Horas]]</f>
        <v>40593.522267427819</v>
      </c>
    </row>
    <row r="1447" spans="1:16" x14ac:dyDescent="0.25">
      <c r="A1447">
        <v>1000017745</v>
      </c>
      <c r="B1447" s="2">
        <v>40575</v>
      </c>
      <c r="C1447" s="2">
        <f t="shared" si="88"/>
        <v>40575.625</v>
      </c>
      <c r="D1447">
        <v>351.2</v>
      </c>
      <c r="E1447">
        <v>351.2</v>
      </c>
      <c r="F1447" t="s">
        <v>5</v>
      </c>
      <c r="G1447" t="s">
        <v>6</v>
      </c>
      <c r="H1447" s="1" cm="1">
        <f t="array" ref="H1447">_xlfn.IFS(F1447="Figurado",E1447/2600,F1447="Mallas",E1447/800,F1447="Materia Prima",E1447*0)/24</f>
        <v>5.6282051282051278E-3</v>
      </c>
      <c r="I1447" s="2">
        <f t="shared" si="89"/>
        <v>40576.625</v>
      </c>
      <c r="J1447" s="3">
        <f t="shared" si="90"/>
        <v>40575.63062820513</v>
      </c>
      <c r="K1447" t="b">
        <f t="shared" si="91"/>
        <v>1</v>
      </c>
      <c r="L1447" cm="1">
        <f t="array" ref="L1447">SUMPRODUCT((Tabla2[[#This Row],[P - Horas]]&lt;Tabla2[P - Horas])*1,(Tabla2[[#This Row],[Columna1]]=Tabla2[Columna1])*1)+1</f>
        <v>30</v>
      </c>
      <c r="N1447">
        <f>_xlfn.RANK.EQ(Tabla2[[#This Row],[Columna1]],Tabla2[Columna1],1)</f>
        <v>1399</v>
      </c>
      <c r="O1447" s="3">
        <f>MAX(P1446,Tabla2[[#This Row],[Columna1]])</f>
        <v>40593.522267427819</v>
      </c>
      <c r="P1447" s="3">
        <f>O1447+Tabla2[[#This Row],[P - Horas]]</f>
        <v>40593.527895632949</v>
      </c>
    </row>
    <row r="1448" spans="1:16" x14ac:dyDescent="0.25">
      <c r="A1448">
        <v>1000017742</v>
      </c>
      <c r="B1448" s="2">
        <v>40575</v>
      </c>
      <c r="C1448" s="2">
        <f t="shared" si="88"/>
        <v>40575.625</v>
      </c>
      <c r="D1448">
        <v>383.8</v>
      </c>
      <c r="E1448">
        <v>383.8</v>
      </c>
      <c r="F1448" t="s">
        <v>5</v>
      </c>
      <c r="G1448" t="s">
        <v>26</v>
      </c>
      <c r="H1448" s="1" cm="1">
        <f t="array" ref="H1448">_xlfn.IFS(F1448="Figurado",E1448/2600,F1448="Mallas",E1448/800,F1448="Materia Prima",E1448*0)/24</f>
        <v>6.1506410256410259E-3</v>
      </c>
      <c r="I1448" s="2">
        <f t="shared" si="89"/>
        <v>40576.625</v>
      </c>
      <c r="J1448" s="3">
        <f t="shared" si="90"/>
        <v>40575.631150641027</v>
      </c>
      <c r="K1448" t="b">
        <f t="shared" si="91"/>
        <v>1</v>
      </c>
      <c r="L1448" cm="1">
        <f t="array" ref="L1448">SUMPRODUCT((Tabla2[[#This Row],[P - Horas]]&lt;Tabla2[P - Horas])*1,(Tabla2[[#This Row],[Columna1]]=Tabla2[Columna1])*1)+1</f>
        <v>29</v>
      </c>
      <c r="N1448">
        <f>_xlfn.RANK.EQ(Tabla2[[#This Row],[Columna1]],Tabla2[Columna1],1)</f>
        <v>1399</v>
      </c>
      <c r="O1448" s="3">
        <f>MAX(P1447,Tabla2[[#This Row],[Columna1]])</f>
        <v>40593.527895632949</v>
      </c>
      <c r="P1448" s="3">
        <f>O1448+Tabla2[[#This Row],[P - Horas]]</f>
        <v>40593.534046273977</v>
      </c>
    </row>
    <row r="1449" spans="1:16" x14ac:dyDescent="0.25">
      <c r="A1449">
        <v>1000017742</v>
      </c>
      <c r="B1449" s="2">
        <v>40575</v>
      </c>
      <c r="C1449" s="2">
        <f t="shared" si="88"/>
        <v>40575.625</v>
      </c>
      <c r="D1449">
        <v>408</v>
      </c>
      <c r="E1449">
        <v>408</v>
      </c>
      <c r="F1449" t="s">
        <v>5</v>
      </c>
      <c r="G1449" t="s">
        <v>6</v>
      </c>
      <c r="H1449" s="1" cm="1">
        <f t="array" ref="H1449">_xlfn.IFS(F1449="Figurado",E1449/2600,F1449="Mallas",E1449/800,F1449="Materia Prima",E1449*0)/24</f>
        <v>6.5384615384615381E-3</v>
      </c>
      <c r="I1449" s="2">
        <f t="shared" si="89"/>
        <v>40576.625</v>
      </c>
      <c r="J1449" s="3">
        <f t="shared" si="90"/>
        <v>40575.631538461537</v>
      </c>
      <c r="K1449" t="b">
        <f t="shared" si="91"/>
        <v>1</v>
      </c>
      <c r="L1449" cm="1">
        <f t="array" ref="L1449">SUMPRODUCT((Tabla2[[#This Row],[P - Horas]]&lt;Tabla2[P - Horas])*1,(Tabla2[[#This Row],[Columna1]]=Tabla2[Columna1])*1)+1</f>
        <v>28</v>
      </c>
      <c r="N1449">
        <f>_xlfn.RANK.EQ(Tabla2[[#This Row],[Columna1]],Tabla2[Columna1],1)</f>
        <v>1399</v>
      </c>
      <c r="O1449" s="3">
        <f>MAX(P1448,Tabla2[[#This Row],[Columna1]])</f>
        <v>40593.534046273977</v>
      </c>
      <c r="P1449" s="3">
        <f>O1449+Tabla2[[#This Row],[P - Horas]]</f>
        <v>40593.540584735514</v>
      </c>
    </row>
    <row r="1450" spans="1:16" x14ac:dyDescent="0.25">
      <c r="A1450">
        <v>1000017718</v>
      </c>
      <c r="B1450" s="2">
        <v>40575</v>
      </c>
      <c r="C1450" s="2">
        <f t="shared" si="88"/>
        <v>40575.625</v>
      </c>
      <c r="D1450">
        <v>425.6</v>
      </c>
      <c r="E1450">
        <v>425.6</v>
      </c>
      <c r="F1450" t="s">
        <v>5</v>
      </c>
      <c r="G1450" t="s">
        <v>13</v>
      </c>
      <c r="H1450" s="1" cm="1">
        <f t="array" ref="H1450">_xlfn.IFS(F1450="Figurado",E1450/2600,F1450="Mallas",E1450/800,F1450="Materia Prima",E1450*0)/24</f>
        <v>6.8205128205128208E-3</v>
      </c>
      <c r="I1450" s="2">
        <f t="shared" si="89"/>
        <v>40576.625</v>
      </c>
      <c r="J1450" s="3">
        <f t="shared" si="90"/>
        <v>40575.631820512819</v>
      </c>
      <c r="K1450" t="b">
        <f t="shared" si="91"/>
        <v>1</v>
      </c>
      <c r="L1450" cm="1">
        <f t="array" ref="L1450">SUMPRODUCT((Tabla2[[#This Row],[P - Horas]]&lt;Tabla2[P - Horas])*1,(Tabla2[[#This Row],[Columna1]]=Tabla2[Columna1])*1)+1</f>
        <v>27</v>
      </c>
      <c r="N1450">
        <f>_xlfn.RANK.EQ(Tabla2[[#This Row],[Columna1]],Tabla2[Columna1],1)</f>
        <v>1399</v>
      </c>
      <c r="O1450" s="3">
        <f>MAX(P1449,Tabla2[[#This Row],[Columna1]])</f>
        <v>40593.540584735514</v>
      </c>
      <c r="P1450" s="3">
        <f>O1450+Tabla2[[#This Row],[P - Horas]]</f>
        <v>40593.547405248333</v>
      </c>
    </row>
    <row r="1451" spans="1:16" x14ac:dyDescent="0.25">
      <c r="A1451">
        <v>1000017744</v>
      </c>
      <c r="B1451" s="2">
        <v>40575</v>
      </c>
      <c r="C1451" s="2">
        <f t="shared" si="88"/>
        <v>40575.625</v>
      </c>
      <c r="D1451">
        <v>511.8</v>
      </c>
      <c r="E1451">
        <v>511.8</v>
      </c>
      <c r="F1451" t="s">
        <v>5</v>
      </c>
      <c r="G1451" t="s">
        <v>6</v>
      </c>
      <c r="H1451" s="1" cm="1">
        <f t="array" ref="H1451">_xlfn.IFS(F1451="Figurado",E1451/2600,F1451="Mallas",E1451/800,F1451="Materia Prima",E1451*0)/24</f>
        <v>8.2019230769230771E-3</v>
      </c>
      <c r="I1451" s="2">
        <f t="shared" si="89"/>
        <v>40576.625</v>
      </c>
      <c r="J1451" s="3">
        <f t="shared" si="90"/>
        <v>40575.633201923076</v>
      </c>
      <c r="K1451" t="b">
        <f t="shared" si="91"/>
        <v>1</v>
      </c>
      <c r="L1451" cm="1">
        <f t="array" ref="L1451">SUMPRODUCT((Tabla2[[#This Row],[P - Horas]]&lt;Tabla2[P - Horas])*1,(Tabla2[[#This Row],[Columna1]]=Tabla2[Columna1])*1)+1</f>
        <v>26</v>
      </c>
      <c r="N1451">
        <f>_xlfn.RANK.EQ(Tabla2[[#This Row],[Columna1]],Tabla2[Columna1],1)</f>
        <v>1399</v>
      </c>
      <c r="O1451" s="3">
        <f>MAX(P1450,Tabla2[[#This Row],[Columna1]])</f>
        <v>40593.547405248333</v>
      </c>
      <c r="P1451" s="3">
        <f>O1451+Tabla2[[#This Row],[P - Horas]]</f>
        <v>40593.555607171409</v>
      </c>
    </row>
    <row r="1452" spans="1:16" x14ac:dyDescent="0.25">
      <c r="A1452">
        <v>1000017744</v>
      </c>
      <c r="B1452" s="2">
        <v>40575</v>
      </c>
      <c r="C1452" s="2">
        <f t="shared" si="88"/>
        <v>40575.625</v>
      </c>
      <c r="D1452">
        <v>664.4</v>
      </c>
      <c r="E1452">
        <v>664.4</v>
      </c>
      <c r="F1452" t="s">
        <v>5</v>
      </c>
      <c r="G1452" t="s">
        <v>14</v>
      </c>
      <c r="H1452" s="1" cm="1">
        <f t="array" ref="H1452">_xlfn.IFS(F1452="Figurado",E1452/2600,F1452="Mallas",E1452/800,F1452="Materia Prima",E1452*0)/24</f>
        <v>1.0647435897435898E-2</v>
      </c>
      <c r="I1452" s="2">
        <f t="shared" si="89"/>
        <v>40576.625</v>
      </c>
      <c r="J1452" s="3">
        <f t="shared" si="90"/>
        <v>40575.635647435898</v>
      </c>
      <c r="K1452" t="b">
        <f t="shared" si="91"/>
        <v>1</v>
      </c>
      <c r="L1452" cm="1">
        <f t="array" ref="L1452">SUMPRODUCT((Tabla2[[#This Row],[P - Horas]]&lt;Tabla2[P - Horas])*1,(Tabla2[[#This Row],[Columna1]]=Tabla2[Columna1])*1)+1</f>
        <v>25</v>
      </c>
      <c r="N1452">
        <f>_xlfn.RANK.EQ(Tabla2[[#This Row],[Columna1]],Tabla2[Columna1],1)</f>
        <v>1399</v>
      </c>
      <c r="O1452" s="3">
        <f>MAX(P1451,Tabla2[[#This Row],[Columna1]])</f>
        <v>40593.555607171409</v>
      </c>
      <c r="P1452" s="3">
        <f>O1452+Tabla2[[#This Row],[P - Horas]]</f>
        <v>40593.566254607307</v>
      </c>
    </row>
    <row r="1453" spans="1:16" x14ac:dyDescent="0.25">
      <c r="A1453">
        <v>1000017734</v>
      </c>
      <c r="B1453" s="2">
        <v>40575</v>
      </c>
      <c r="C1453" s="2">
        <f t="shared" si="88"/>
        <v>40575.625</v>
      </c>
      <c r="D1453">
        <v>835.4</v>
      </c>
      <c r="E1453">
        <v>835.4</v>
      </c>
      <c r="F1453" t="s">
        <v>5</v>
      </c>
      <c r="G1453" t="s">
        <v>8</v>
      </c>
      <c r="H1453" s="1" cm="1">
        <f t="array" ref="H1453">_xlfn.IFS(F1453="Figurado",E1453/2600,F1453="Mallas",E1453/800,F1453="Materia Prima",E1453*0)/24</f>
        <v>1.3387820512820512E-2</v>
      </c>
      <c r="I1453" s="2">
        <f t="shared" si="89"/>
        <v>40576.625</v>
      </c>
      <c r="J1453" s="3">
        <f t="shared" si="90"/>
        <v>40575.638387820516</v>
      </c>
      <c r="K1453" t="b">
        <f t="shared" si="91"/>
        <v>1</v>
      </c>
      <c r="L1453" cm="1">
        <f t="array" ref="L1453">SUMPRODUCT((Tabla2[[#This Row],[P - Horas]]&lt;Tabla2[P - Horas])*1,(Tabla2[[#This Row],[Columna1]]=Tabla2[Columna1])*1)+1</f>
        <v>24</v>
      </c>
      <c r="N1453">
        <f>_xlfn.RANK.EQ(Tabla2[[#This Row],[Columna1]],Tabla2[Columna1],1)</f>
        <v>1399</v>
      </c>
      <c r="O1453" s="3">
        <f>MAX(P1452,Tabla2[[#This Row],[Columna1]])</f>
        <v>40593.566254607307</v>
      </c>
      <c r="P1453" s="3">
        <f>O1453+Tabla2[[#This Row],[P - Horas]]</f>
        <v>40593.579642427823</v>
      </c>
    </row>
    <row r="1454" spans="1:16" x14ac:dyDescent="0.25">
      <c r="A1454">
        <v>1000017719</v>
      </c>
      <c r="B1454" s="2">
        <v>40575</v>
      </c>
      <c r="C1454" s="2">
        <f t="shared" si="88"/>
        <v>40575.625</v>
      </c>
      <c r="D1454">
        <v>966</v>
      </c>
      <c r="E1454">
        <v>966</v>
      </c>
      <c r="F1454" t="s">
        <v>5</v>
      </c>
      <c r="G1454" t="s">
        <v>14</v>
      </c>
      <c r="H1454" s="1" cm="1">
        <f t="array" ref="H1454">_xlfn.IFS(F1454="Figurado",E1454/2600,F1454="Mallas",E1454/800,F1454="Materia Prima",E1454*0)/24</f>
        <v>1.548076923076923E-2</v>
      </c>
      <c r="I1454" s="2">
        <f t="shared" si="89"/>
        <v>40576.625</v>
      </c>
      <c r="J1454" s="3">
        <f t="shared" si="90"/>
        <v>40575.640480769231</v>
      </c>
      <c r="K1454" t="b">
        <f t="shared" si="91"/>
        <v>1</v>
      </c>
      <c r="L1454" cm="1">
        <f t="array" ref="L1454">SUMPRODUCT((Tabla2[[#This Row],[P - Horas]]&lt;Tabla2[P - Horas])*1,(Tabla2[[#This Row],[Columna1]]=Tabla2[Columna1])*1)+1</f>
        <v>23</v>
      </c>
      <c r="N1454">
        <f>_xlfn.RANK.EQ(Tabla2[[#This Row],[Columna1]],Tabla2[Columna1],1)</f>
        <v>1399</v>
      </c>
      <c r="O1454" s="3">
        <f>MAX(P1453,Tabla2[[#This Row],[Columna1]])</f>
        <v>40593.579642427823</v>
      </c>
      <c r="P1454" s="3">
        <f>O1454+Tabla2[[#This Row],[P - Horas]]</f>
        <v>40593.595123197054</v>
      </c>
    </row>
    <row r="1455" spans="1:16" x14ac:dyDescent="0.25">
      <c r="A1455">
        <v>1000017721</v>
      </c>
      <c r="B1455" s="2">
        <v>40575</v>
      </c>
      <c r="C1455" s="2">
        <f t="shared" si="88"/>
        <v>40575.625</v>
      </c>
      <c r="D1455">
        <v>1005.9</v>
      </c>
      <c r="E1455">
        <v>1005.9</v>
      </c>
      <c r="F1455" t="s">
        <v>5</v>
      </c>
      <c r="G1455" t="s">
        <v>6</v>
      </c>
      <c r="H1455" s="1" cm="1">
        <f t="array" ref="H1455">_xlfn.IFS(F1455="Figurado",E1455/2600,F1455="Mallas",E1455/800,F1455="Materia Prima",E1455*0)/24</f>
        <v>1.6120192307692308E-2</v>
      </c>
      <c r="I1455" s="2">
        <f t="shared" si="89"/>
        <v>40576.625</v>
      </c>
      <c r="J1455" s="3">
        <f t="shared" si="90"/>
        <v>40575.641120192311</v>
      </c>
      <c r="K1455" t="b">
        <f t="shared" si="91"/>
        <v>1</v>
      </c>
      <c r="L1455" cm="1">
        <f t="array" ref="L1455">SUMPRODUCT((Tabla2[[#This Row],[P - Horas]]&lt;Tabla2[P - Horas])*1,(Tabla2[[#This Row],[Columna1]]=Tabla2[Columna1])*1)+1</f>
        <v>22</v>
      </c>
      <c r="N1455">
        <f>_xlfn.RANK.EQ(Tabla2[[#This Row],[Columna1]],Tabla2[Columna1],1)</f>
        <v>1399</v>
      </c>
      <c r="O1455" s="3">
        <f>MAX(P1454,Tabla2[[#This Row],[Columna1]])</f>
        <v>40593.595123197054</v>
      </c>
      <c r="P1455" s="3">
        <f>O1455+Tabla2[[#This Row],[P - Horas]]</f>
        <v>40593.611243389365</v>
      </c>
    </row>
    <row r="1456" spans="1:16" x14ac:dyDescent="0.25">
      <c r="A1456">
        <v>1000017736</v>
      </c>
      <c r="B1456" s="2">
        <v>40575</v>
      </c>
      <c r="C1456" s="2">
        <f t="shared" si="88"/>
        <v>40575.625</v>
      </c>
      <c r="D1456">
        <v>1145.4000000000001</v>
      </c>
      <c r="E1456">
        <v>1145.4000000000001</v>
      </c>
      <c r="F1456" t="s">
        <v>5</v>
      </c>
      <c r="G1456" t="s">
        <v>13</v>
      </c>
      <c r="H1456" s="1" cm="1">
        <f t="array" ref="H1456">_xlfn.IFS(F1456="Figurado",E1456/2600,F1456="Mallas",E1456/800,F1456="Materia Prima",E1456*0)/24</f>
        <v>1.8355769230769235E-2</v>
      </c>
      <c r="I1456" s="2">
        <f t="shared" si="89"/>
        <v>40576.625</v>
      </c>
      <c r="J1456" s="3">
        <f t="shared" si="90"/>
        <v>40575.643355769229</v>
      </c>
      <c r="K1456" t="b">
        <f t="shared" si="91"/>
        <v>1</v>
      </c>
      <c r="L1456" cm="1">
        <f t="array" ref="L1456">SUMPRODUCT((Tabla2[[#This Row],[P - Horas]]&lt;Tabla2[P - Horas])*1,(Tabla2[[#This Row],[Columna1]]=Tabla2[Columna1])*1)+1</f>
        <v>21</v>
      </c>
      <c r="N1456">
        <f>_xlfn.RANK.EQ(Tabla2[[#This Row],[Columna1]],Tabla2[Columna1],1)</f>
        <v>1399</v>
      </c>
      <c r="O1456" s="3">
        <f>MAX(P1455,Tabla2[[#This Row],[Columna1]])</f>
        <v>40593.611243389365</v>
      </c>
      <c r="P1456" s="3">
        <f>O1456+Tabla2[[#This Row],[P - Horas]]</f>
        <v>40593.629599158594</v>
      </c>
    </row>
    <row r="1457" spans="1:16" x14ac:dyDescent="0.25">
      <c r="A1457">
        <v>1000017714</v>
      </c>
      <c r="B1457" s="2">
        <v>40575</v>
      </c>
      <c r="C1457" s="2">
        <f t="shared" si="88"/>
        <v>40575.625</v>
      </c>
      <c r="D1457">
        <v>1193.7</v>
      </c>
      <c r="E1457">
        <v>1193.7</v>
      </c>
      <c r="F1457" t="s">
        <v>5</v>
      </c>
      <c r="G1457" t="s">
        <v>14</v>
      </c>
      <c r="H1457" s="1" cm="1">
        <f t="array" ref="H1457">_xlfn.IFS(F1457="Figurado",E1457/2600,F1457="Mallas",E1457/800,F1457="Materia Prima",E1457*0)/24</f>
        <v>1.9129807692307692E-2</v>
      </c>
      <c r="I1457" s="2">
        <f t="shared" si="89"/>
        <v>40576.625</v>
      </c>
      <c r="J1457" s="3">
        <f t="shared" si="90"/>
        <v>40575.64412980769</v>
      </c>
      <c r="K1457" t="b">
        <f t="shared" si="91"/>
        <v>1</v>
      </c>
      <c r="L1457" cm="1">
        <f t="array" ref="L1457">SUMPRODUCT((Tabla2[[#This Row],[P - Horas]]&lt;Tabla2[P - Horas])*1,(Tabla2[[#This Row],[Columna1]]=Tabla2[Columna1])*1)+1</f>
        <v>20</v>
      </c>
      <c r="N1457">
        <f>_xlfn.RANK.EQ(Tabla2[[#This Row],[Columna1]],Tabla2[Columna1],1)</f>
        <v>1399</v>
      </c>
      <c r="O1457" s="3">
        <f>MAX(P1456,Tabla2[[#This Row],[Columna1]])</f>
        <v>40593.629599158594</v>
      </c>
      <c r="P1457" s="3">
        <f>O1457+Tabla2[[#This Row],[P - Horas]]</f>
        <v>40593.648728966284</v>
      </c>
    </row>
    <row r="1458" spans="1:16" x14ac:dyDescent="0.25">
      <c r="A1458">
        <v>1000017744</v>
      </c>
      <c r="B1458" s="2">
        <v>40575</v>
      </c>
      <c r="C1458" s="2">
        <f t="shared" si="88"/>
        <v>40575.625</v>
      </c>
      <c r="D1458">
        <v>1273.8</v>
      </c>
      <c r="E1458">
        <v>1273.8</v>
      </c>
      <c r="F1458" t="s">
        <v>5</v>
      </c>
      <c r="G1458" t="s">
        <v>13</v>
      </c>
      <c r="H1458" s="1" cm="1">
        <f t="array" ref="H1458">_xlfn.IFS(F1458="Figurado",E1458/2600,F1458="Mallas",E1458/800,F1458="Materia Prima",E1458*0)/24</f>
        <v>2.0413461538461537E-2</v>
      </c>
      <c r="I1458" s="2">
        <f t="shared" si="89"/>
        <v>40576.625</v>
      </c>
      <c r="J1458" s="3">
        <f t="shared" si="90"/>
        <v>40575.645413461541</v>
      </c>
      <c r="K1458" t="b">
        <f t="shared" si="91"/>
        <v>1</v>
      </c>
      <c r="L1458" cm="1">
        <f t="array" ref="L1458">SUMPRODUCT((Tabla2[[#This Row],[P - Horas]]&lt;Tabla2[P - Horas])*1,(Tabla2[[#This Row],[Columna1]]=Tabla2[Columna1])*1)+1</f>
        <v>19</v>
      </c>
      <c r="N1458">
        <f>_xlfn.RANK.EQ(Tabla2[[#This Row],[Columna1]],Tabla2[Columna1],1)</f>
        <v>1399</v>
      </c>
      <c r="O1458" s="3">
        <f>MAX(P1457,Tabla2[[#This Row],[Columna1]])</f>
        <v>40593.648728966284</v>
      </c>
      <c r="P1458" s="3">
        <f>O1458+Tabla2[[#This Row],[P - Horas]]</f>
        <v>40593.669142427825</v>
      </c>
    </row>
    <row r="1459" spans="1:16" x14ac:dyDescent="0.25">
      <c r="A1459">
        <v>1000017735</v>
      </c>
      <c r="B1459" s="2">
        <v>40575</v>
      </c>
      <c r="C1459" s="2">
        <f t="shared" si="88"/>
        <v>40575.625</v>
      </c>
      <c r="D1459">
        <v>1359.7</v>
      </c>
      <c r="E1459">
        <v>1359.7</v>
      </c>
      <c r="F1459" t="s">
        <v>5</v>
      </c>
      <c r="G1459" t="s">
        <v>13</v>
      </c>
      <c r="H1459" s="1" cm="1">
        <f t="array" ref="H1459">_xlfn.IFS(F1459="Figurado",E1459/2600,F1459="Mallas",E1459/800,F1459="Materia Prima",E1459*0)/24</f>
        <v>2.1790064102564104E-2</v>
      </c>
      <c r="I1459" s="2">
        <f t="shared" si="89"/>
        <v>40576.625</v>
      </c>
      <c r="J1459" s="3">
        <f t="shared" si="90"/>
        <v>40575.6467900641</v>
      </c>
      <c r="K1459" t="b">
        <f t="shared" si="91"/>
        <v>1</v>
      </c>
      <c r="L1459" cm="1">
        <f t="array" ref="L1459">SUMPRODUCT((Tabla2[[#This Row],[P - Horas]]&lt;Tabla2[P - Horas])*1,(Tabla2[[#This Row],[Columna1]]=Tabla2[Columna1])*1)+1</f>
        <v>18</v>
      </c>
      <c r="N1459">
        <f>_xlfn.RANK.EQ(Tabla2[[#This Row],[Columna1]],Tabla2[Columna1],1)</f>
        <v>1399</v>
      </c>
      <c r="O1459" s="3">
        <f>MAX(P1458,Tabla2[[#This Row],[Columna1]])</f>
        <v>40593.669142427825</v>
      </c>
      <c r="P1459" s="3">
        <f>O1459+Tabla2[[#This Row],[P - Horas]]</f>
        <v>40593.690932491925</v>
      </c>
    </row>
    <row r="1460" spans="1:16" x14ac:dyDescent="0.25">
      <c r="A1460">
        <v>1000017737</v>
      </c>
      <c r="B1460" s="2">
        <v>40575</v>
      </c>
      <c r="C1460" s="2">
        <f t="shared" si="88"/>
        <v>40575.625</v>
      </c>
      <c r="D1460">
        <v>1382.8</v>
      </c>
      <c r="E1460">
        <v>1382.8</v>
      </c>
      <c r="F1460" t="s">
        <v>5</v>
      </c>
      <c r="G1460" t="s">
        <v>13</v>
      </c>
      <c r="H1460" s="1" cm="1">
        <f t="array" ref="H1460">_xlfn.IFS(F1460="Figurado",E1460/2600,F1460="Mallas",E1460/800,F1460="Materia Prima",E1460*0)/24</f>
        <v>2.2160256410256412E-2</v>
      </c>
      <c r="I1460" s="2">
        <f t="shared" si="89"/>
        <v>40576.625</v>
      </c>
      <c r="J1460" s="3">
        <f t="shared" si="90"/>
        <v>40575.647160256412</v>
      </c>
      <c r="K1460" t="b">
        <f t="shared" si="91"/>
        <v>1</v>
      </c>
      <c r="L1460" cm="1">
        <f t="array" ref="L1460">SUMPRODUCT((Tabla2[[#This Row],[P - Horas]]&lt;Tabla2[P - Horas])*1,(Tabla2[[#This Row],[Columna1]]=Tabla2[Columna1])*1)+1</f>
        <v>17</v>
      </c>
      <c r="N1460">
        <f>_xlfn.RANK.EQ(Tabla2[[#This Row],[Columna1]],Tabla2[Columna1],1)</f>
        <v>1399</v>
      </c>
      <c r="O1460" s="3">
        <f>MAX(P1459,Tabla2[[#This Row],[Columna1]])</f>
        <v>40593.690932491925</v>
      </c>
      <c r="P1460" s="3">
        <f>O1460+Tabla2[[#This Row],[P - Horas]]</f>
        <v>40593.713092748338</v>
      </c>
    </row>
    <row r="1461" spans="1:16" x14ac:dyDescent="0.25">
      <c r="A1461">
        <v>1000017736</v>
      </c>
      <c r="B1461" s="2">
        <v>40575</v>
      </c>
      <c r="C1461" s="2">
        <f t="shared" si="88"/>
        <v>40575.625</v>
      </c>
      <c r="D1461">
        <v>1395</v>
      </c>
      <c r="E1461">
        <v>1395</v>
      </c>
      <c r="F1461" t="s">
        <v>5</v>
      </c>
      <c r="G1461" t="s">
        <v>14</v>
      </c>
      <c r="H1461" s="1" cm="1">
        <f t="array" ref="H1461">_xlfn.IFS(F1461="Figurado",E1461/2600,F1461="Mallas",E1461/800,F1461="Materia Prima",E1461*0)/24</f>
        <v>2.2355769230769231E-2</v>
      </c>
      <c r="I1461" s="2">
        <f t="shared" si="89"/>
        <v>40576.625</v>
      </c>
      <c r="J1461" s="3">
        <f t="shared" si="90"/>
        <v>40575.64735576923</v>
      </c>
      <c r="K1461" t="b">
        <f t="shared" si="91"/>
        <v>1</v>
      </c>
      <c r="L1461" cm="1">
        <f t="array" ref="L1461">SUMPRODUCT((Tabla2[[#This Row],[P - Horas]]&lt;Tabla2[P - Horas])*1,(Tabla2[[#This Row],[Columna1]]=Tabla2[Columna1])*1)+1</f>
        <v>16</v>
      </c>
      <c r="N1461">
        <f>_xlfn.RANK.EQ(Tabla2[[#This Row],[Columna1]],Tabla2[Columna1],1)</f>
        <v>1399</v>
      </c>
      <c r="O1461" s="3">
        <f>MAX(P1460,Tabla2[[#This Row],[Columna1]])</f>
        <v>40593.713092748338</v>
      </c>
      <c r="P1461" s="3">
        <f>O1461+Tabla2[[#This Row],[P - Horas]]</f>
        <v>40593.735448517567</v>
      </c>
    </row>
    <row r="1462" spans="1:16" x14ac:dyDescent="0.25">
      <c r="A1462">
        <v>1000017715</v>
      </c>
      <c r="B1462" s="2">
        <v>40575</v>
      </c>
      <c r="C1462" s="2">
        <f t="shared" si="88"/>
        <v>40575.625</v>
      </c>
      <c r="D1462">
        <v>1433.3</v>
      </c>
      <c r="E1462">
        <v>1433.3</v>
      </c>
      <c r="F1462" t="s">
        <v>5</v>
      </c>
      <c r="G1462" t="s">
        <v>14</v>
      </c>
      <c r="H1462" s="1" cm="1">
        <f t="array" ref="H1462">_xlfn.IFS(F1462="Figurado",E1462/2600,F1462="Mallas",E1462/800,F1462="Materia Prima",E1462*0)/24</f>
        <v>2.2969551282051279E-2</v>
      </c>
      <c r="I1462" s="2">
        <f t="shared" si="89"/>
        <v>40576.625</v>
      </c>
      <c r="J1462" s="3">
        <f t="shared" si="90"/>
        <v>40575.647969551283</v>
      </c>
      <c r="K1462" t="b">
        <f t="shared" si="91"/>
        <v>1</v>
      </c>
      <c r="L1462" cm="1">
        <f t="array" ref="L1462">SUMPRODUCT((Tabla2[[#This Row],[P - Horas]]&lt;Tabla2[P - Horas])*1,(Tabla2[[#This Row],[Columna1]]=Tabla2[Columna1])*1)+1</f>
        <v>15</v>
      </c>
      <c r="N1462">
        <f>_xlfn.RANK.EQ(Tabla2[[#This Row],[Columna1]],Tabla2[Columna1],1)</f>
        <v>1399</v>
      </c>
      <c r="O1462" s="3">
        <f>MAX(P1461,Tabla2[[#This Row],[Columna1]])</f>
        <v>40593.735448517567</v>
      </c>
      <c r="P1462" s="3">
        <f>O1462+Tabla2[[#This Row],[P - Horas]]</f>
        <v>40593.75841806885</v>
      </c>
    </row>
    <row r="1463" spans="1:16" x14ac:dyDescent="0.25">
      <c r="A1463">
        <v>1000017710</v>
      </c>
      <c r="B1463" s="2">
        <v>40575</v>
      </c>
      <c r="C1463" s="2">
        <f t="shared" si="88"/>
        <v>40575.625</v>
      </c>
      <c r="D1463">
        <v>1494.3</v>
      </c>
      <c r="E1463">
        <v>1494.3</v>
      </c>
      <c r="F1463" t="s">
        <v>5</v>
      </c>
      <c r="G1463" t="s">
        <v>14</v>
      </c>
      <c r="H1463" s="1" cm="1">
        <f t="array" ref="H1463">_xlfn.IFS(F1463="Figurado",E1463/2600,F1463="Mallas",E1463/800,F1463="Materia Prima",E1463*0)/24</f>
        <v>2.3947115384615386E-2</v>
      </c>
      <c r="I1463" s="2">
        <f t="shared" si="89"/>
        <v>40576.625</v>
      </c>
      <c r="J1463" s="3">
        <f t="shared" si="90"/>
        <v>40575.648947115384</v>
      </c>
      <c r="K1463" t="b">
        <f t="shared" si="91"/>
        <v>1</v>
      </c>
      <c r="L1463" cm="1">
        <f t="array" ref="L1463">SUMPRODUCT((Tabla2[[#This Row],[P - Horas]]&lt;Tabla2[P - Horas])*1,(Tabla2[[#This Row],[Columna1]]=Tabla2[Columna1])*1)+1</f>
        <v>14</v>
      </c>
      <c r="N1463">
        <f>_xlfn.RANK.EQ(Tabla2[[#This Row],[Columna1]],Tabla2[Columna1],1)</f>
        <v>1399</v>
      </c>
      <c r="O1463" s="3">
        <f>MAX(P1462,Tabla2[[#This Row],[Columna1]])</f>
        <v>40593.75841806885</v>
      </c>
      <c r="P1463" s="3">
        <f>O1463+Tabla2[[#This Row],[P - Horas]]</f>
        <v>40593.782365184234</v>
      </c>
    </row>
    <row r="1464" spans="1:16" x14ac:dyDescent="0.25">
      <c r="A1464">
        <v>1000017721</v>
      </c>
      <c r="B1464" s="2">
        <v>40575</v>
      </c>
      <c r="C1464" s="2">
        <f t="shared" si="88"/>
        <v>40575.625</v>
      </c>
      <c r="D1464">
        <v>1596</v>
      </c>
      <c r="E1464">
        <v>1596</v>
      </c>
      <c r="F1464" t="s">
        <v>5</v>
      </c>
      <c r="G1464" t="s">
        <v>14</v>
      </c>
      <c r="H1464" s="1" cm="1">
        <f t="array" ref="H1464">_xlfn.IFS(F1464="Figurado",E1464/2600,F1464="Mallas",E1464/800,F1464="Materia Prima",E1464*0)/24</f>
        <v>2.5576923076923077E-2</v>
      </c>
      <c r="I1464" s="2">
        <f t="shared" si="89"/>
        <v>40576.625</v>
      </c>
      <c r="J1464" s="3">
        <f t="shared" si="90"/>
        <v>40575.650576923079</v>
      </c>
      <c r="K1464" t="b">
        <f t="shared" si="91"/>
        <v>1</v>
      </c>
      <c r="L1464" cm="1">
        <f t="array" ref="L1464">SUMPRODUCT((Tabla2[[#This Row],[P - Horas]]&lt;Tabla2[P - Horas])*1,(Tabla2[[#This Row],[Columna1]]=Tabla2[Columna1])*1)+1</f>
        <v>13</v>
      </c>
      <c r="N1464">
        <f>_xlfn.RANK.EQ(Tabla2[[#This Row],[Columna1]],Tabla2[Columna1],1)</f>
        <v>1399</v>
      </c>
      <c r="O1464" s="3">
        <f>MAX(P1463,Tabla2[[#This Row],[Columna1]])</f>
        <v>40593.782365184234</v>
      </c>
      <c r="P1464" s="3">
        <f>O1464+Tabla2[[#This Row],[P - Horas]]</f>
        <v>40593.807942107313</v>
      </c>
    </row>
    <row r="1465" spans="1:16" x14ac:dyDescent="0.25">
      <c r="A1465">
        <v>1000017737</v>
      </c>
      <c r="B1465" s="2">
        <v>40575</v>
      </c>
      <c r="C1465" s="2">
        <f t="shared" si="88"/>
        <v>40575.625</v>
      </c>
      <c r="D1465">
        <v>1610.2</v>
      </c>
      <c r="E1465">
        <v>1610.2</v>
      </c>
      <c r="F1465" t="s">
        <v>5</v>
      </c>
      <c r="G1465" t="s">
        <v>14</v>
      </c>
      <c r="H1465" s="1" cm="1">
        <f t="array" ref="H1465">_xlfn.IFS(F1465="Figurado",E1465/2600,F1465="Mallas",E1465/800,F1465="Materia Prima",E1465*0)/24</f>
        <v>2.580448717948718E-2</v>
      </c>
      <c r="I1465" s="2">
        <f t="shared" si="89"/>
        <v>40576.625</v>
      </c>
      <c r="J1465" s="3">
        <f t="shared" si="90"/>
        <v>40575.650804487181</v>
      </c>
      <c r="K1465" t="b">
        <f t="shared" si="91"/>
        <v>1</v>
      </c>
      <c r="L1465" cm="1">
        <f t="array" ref="L1465">SUMPRODUCT((Tabla2[[#This Row],[P - Horas]]&lt;Tabla2[P - Horas])*1,(Tabla2[[#This Row],[Columna1]]=Tabla2[Columna1])*1)+1</f>
        <v>12</v>
      </c>
      <c r="N1465">
        <f>_xlfn.RANK.EQ(Tabla2[[#This Row],[Columna1]],Tabla2[Columna1],1)</f>
        <v>1399</v>
      </c>
      <c r="O1465" s="3">
        <f>MAX(P1464,Tabla2[[#This Row],[Columna1]])</f>
        <v>40593.807942107313</v>
      </c>
      <c r="P1465" s="3">
        <f>O1465+Tabla2[[#This Row],[P - Horas]]</f>
        <v>40593.833746594493</v>
      </c>
    </row>
    <row r="1466" spans="1:16" x14ac:dyDescent="0.25">
      <c r="A1466">
        <v>1000017735</v>
      </c>
      <c r="B1466" s="2">
        <v>40575</v>
      </c>
      <c r="C1466" s="2">
        <f t="shared" si="88"/>
        <v>40575.625</v>
      </c>
      <c r="D1466">
        <v>1611.6</v>
      </c>
      <c r="E1466">
        <v>1611.6</v>
      </c>
      <c r="F1466" t="s">
        <v>5</v>
      </c>
      <c r="G1466" t="s">
        <v>14</v>
      </c>
      <c r="H1466" s="1" cm="1">
        <f t="array" ref="H1466">_xlfn.IFS(F1466="Figurado",E1466/2600,F1466="Mallas",E1466/800,F1466="Materia Prima",E1466*0)/24</f>
        <v>2.5826923076923077E-2</v>
      </c>
      <c r="I1466" s="2">
        <f t="shared" si="89"/>
        <v>40576.625</v>
      </c>
      <c r="J1466" s="3">
        <f t="shared" si="90"/>
        <v>40575.650826923076</v>
      </c>
      <c r="K1466" t="b">
        <f t="shared" si="91"/>
        <v>1</v>
      </c>
      <c r="L1466" cm="1">
        <f t="array" ref="L1466">SUMPRODUCT((Tabla2[[#This Row],[P - Horas]]&lt;Tabla2[P - Horas])*1,(Tabla2[[#This Row],[Columna1]]=Tabla2[Columna1])*1)+1</f>
        <v>11</v>
      </c>
      <c r="N1466">
        <f>_xlfn.RANK.EQ(Tabla2[[#This Row],[Columna1]],Tabla2[Columna1],1)</f>
        <v>1399</v>
      </c>
      <c r="O1466" s="3">
        <f>MAX(P1465,Tabla2[[#This Row],[Columna1]])</f>
        <v>40593.833746594493</v>
      </c>
      <c r="P1466" s="3">
        <f>O1466+Tabla2[[#This Row],[P - Horas]]</f>
        <v>40593.85957351757</v>
      </c>
    </row>
    <row r="1467" spans="1:16" x14ac:dyDescent="0.25">
      <c r="A1467">
        <v>1000017714</v>
      </c>
      <c r="B1467" s="2">
        <v>40575</v>
      </c>
      <c r="C1467" s="2">
        <f t="shared" si="88"/>
        <v>40575.625</v>
      </c>
      <c r="D1467">
        <v>1695.7</v>
      </c>
      <c r="E1467">
        <v>1695.7</v>
      </c>
      <c r="F1467" t="s">
        <v>5</v>
      </c>
      <c r="G1467" t="s">
        <v>6</v>
      </c>
      <c r="H1467" s="1" cm="1">
        <f t="array" ref="H1467">_xlfn.IFS(F1467="Figurado",E1467/2600,F1467="Mallas",E1467/800,F1467="Materia Prima",E1467*0)/24</f>
        <v>2.7174679487179488E-2</v>
      </c>
      <c r="I1467" s="2">
        <f t="shared" si="89"/>
        <v>40576.625</v>
      </c>
      <c r="J1467" s="3">
        <f t="shared" si="90"/>
        <v>40575.65217467949</v>
      </c>
      <c r="K1467" t="b">
        <f t="shared" si="91"/>
        <v>1</v>
      </c>
      <c r="L1467" cm="1">
        <f t="array" ref="L1467">SUMPRODUCT((Tabla2[[#This Row],[P - Horas]]&lt;Tabla2[P - Horas])*1,(Tabla2[[#This Row],[Columna1]]=Tabla2[Columna1])*1)+1</f>
        <v>10</v>
      </c>
      <c r="N1467">
        <f>_xlfn.RANK.EQ(Tabla2[[#This Row],[Columna1]],Tabla2[Columna1],1)</f>
        <v>1399</v>
      </c>
      <c r="O1467" s="3">
        <f>MAX(P1466,Tabla2[[#This Row],[Columna1]])</f>
        <v>40593.85957351757</v>
      </c>
      <c r="P1467" s="3">
        <f>O1467+Tabla2[[#This Row],[P - Horas]]</f>
        <v>40593.886748197059</v>
      </c>
    </row>
    <row r="1468" spans="1:16" x14ac:dyDescent="0.25">
      <c r="A1468">
        <v>1000017720</v>
      </c>
      <c r="B1468" s="2">
        <v>40575</v>
      </c>
      <c r="C1468" s="2">
        <f t="shared" si="88"/>
        <v>40575.625</v>
      </c>
      <c r="D1468">
        <v>2052</v>
      </c>
      <c r="E1468">
        <v>2052</v>
      </c>
      <c r="F1468" t="s">
        <v>5</v>
      </c>
      <c r="G1468" t="s">
        <v>14</v>
      </c>
      <c r="H1468" s="1" cm="1">
        <f t="array" ref="H1468">_xlfn.IFS(F1468="Figurado",E1468/2600,F1468="Mallas",E1468/800,F1468="Materia Prima",E1468*0)/24</f>
        <v>3.288461538461538E-2</v>
      </c>
      <c r="I1468" s="2">
        <f t="shared" si="89"/>
        <v>40576.625</v>
      </c>
      <c r="J1468" s="3">
        <f t="shared" si="90"/>
        <v>40575.657884615386</v>
      </c>
      <c r="K1468" t="b">
        <f t="shared" si="91"/>
        <v>1</v>
      </c>
      <c r="L1468" cm="1">
        <f t="array" ref="L1468">SUMPRODUCT((Tabla2[[#This Row],[P - Horas]]&lt;Tabla2[P - Horas])*1,(Tabla2[[#This Row],[Columna1]]=Tabla2[Columna1])*1)+1</f>
        <v>9</v>
      </c>
      <c r="N1468">
        <f>_xlfn.RANK.EQ(Tabla2[[#This Row],[Columna1]],Tabla2[Columna1],1)</f>
        <v>1399</v>
      </c>
      <c r="O1468" s="3">
        <f>MAX(P1467,Tabla2[[#This Row],[Columna1]])</f>
        <v>40593.886748197059</v>
      </c>
      <c r="P1468" s="3">
        <f>O1468+Tabla2[[#This Row],[P - Horas]]</f>
        <v>40593.919632812445</v>
      </c>
    </row>
    <row r="1469" spans="1:16" x14ac:dyDescent="0.25">
      <c r="A1469">
        <v>1000017717</v>
      </c>
      <c r="B1469" s="2">
        <v>40575</v>
      </c>
      <c r="C1469" s="2">
        <f t="shared" si="88"/>
        <v>40575.625</v>
      </c>
      <c r="D1469">
        <v>2280.1</v>
      </c>
      <c r="E1469">
        <v>2280.1</v>
      </c>
      <c r="F1469" t="s">
        <v>5</v>
      </c>
      <c r="G1469" t="s">
        <v>6</v>
      </c>
      <c r="H1469" s="1" cm="1">
        <f t="array" ref="H1469">_xlfn.IFS(F1469="Figurado",E1469/2600,F1469="Mallas",E1469/800,F1469="Materia Prima",E1469*0)/24</f>
        <v>3.65400641025641E-2</v>
      </c>
      <c r="I1469" s="2">
        <f t="shared" si="89"/>
        <v>40576.625</v>
      </c>
      <c r="J1469" s="3">
        <f t="shared" si="90"/>
        <v>40575.661540064102</v>
      </c>
      <c r="K1469" t="b">
        <f t="shared" si="91"/>
        <v>1</v>
      </c>
      <c r="L1469" cm="1">
        <f t="array" ref="L1469">SUMPRODUCT((Tabla2[[#This Row],[P - Horas]]&lt;Tabla2[P - Horas])*1,(Tabla2[[#This Row],[Columna1]]=Tabla2[Columna1])*1)+1</f>
        <v>8</v>
      </c>
      <c r="N1469">
        <f>_xlfn.RANK.EQ(Tabla2[[#This Row],[Columna1]],Tabla2[Columna1],1)</f>
        <v>1399</v>
      </c>
      <c r="O1469" s="3">
        <f>MAX(P1468,Tabla2[[#This Row],[Columna1]])</f>
        <v>40593.919632812445</v>
      </c>
      <c r="P1469" s="3">
        <f>O1469+Tabla2[[#This Row],[P - Horas]]</f>
        <v>40593.956172876547</v>
      </c>
    </row>
    <row r="1470" spans="1:16" x14ac:dyDescent="0.25">
      <c r="A1470">
        <v>1000017717</v>
      </c>
      <c r="B1470" s="2">
        <v>40575</v>
      </c>
      <c r="C1470" s="2">
        <f t="shared" si="88"/>
        <v>40575.625</v>
      </c>
      <c r="D1470">
        <v>2494.5</v>
      </c>
      <c r="E1470">
        <v>2494.5</v>
      </c>
      <c r="F1470" t="s">
        <v>5</v>
      </c>
      <c r="G1470" t="s">
        <v>13</v>
      </c>
      <c r="H1470" s="1" cm="1">
        <f t="array" ref="H1470">_xlfn.IFS(F1470="Figurado",E1470/2600,F1470="Mallas",E1470/800,F1470="Materia Prima",E1470*0)/24</f>
        <v>3.9975961538461537E-2</v>
      </c>
      <c r="I1470" s="2">
        <f t="shared" si="89"/>
        <v>40576.625</v>
      </c>
      <c r="J1470" s="3">
        <f t="shared" si="90"/>
        <v>40575.664975961539</v>
      </c>
      <c r="K1470" t="b">
        <f t="shared" si="91"/>
        <v>1</v>
      </c>
      <c r="L1470" cm="1">
        <f t="array" ref="L1470">SUMPRODUCT((Tabla2[[#This Row],[P - Horas]]&lt;Tabla2[P - Horas])*1,(Tabla2[[#This Row],[Columna1]]=Tabla2[Columna1])*1)+1</f>
        <v>7</v>
      </c>
      <c r="N1470">
        <f>_xlfn.RANK.EQ(Tabla2[[#This Row],[Columna1]],Tabla2[Columna1],1)</f>
        <v>1399</v>
      </c>
      <c r="O1470" s="3">
        <f>MAX(P1469,Tabla2[[#This Row],[Columna1]])</f>
        <v>40593.956172876547</v>
      </c>
      <c r="P1470" s="3">
        <f>O1470+Tabla2[[#This Row],[P - Horas]]</f>
        <v>40593.996148838087</v>
      </c>
    </row>
    <row r="1471" spans="1:16" x14ac:dyDescent="0.25">
      <c r="A1471">
        <v>1000017714</v>
      </c>
      <c r="B1471" s="2">
        <v>40575</v>
      </c>
      <c r="C1471" s="2">
        <f t="shared" si="88"/>
        <v>40575.625</v>
      </c>
      <c r="D1471">
        <v>3127.7</v>
      </c>
      <c r="E1471">
        <v>3127.7</v>
      </c>
      <c r="F1471" t="s">
        <v>5</v>
      </c>
      <c r="G1471" t="s">
        <v>13</v>
      </c>
      <c r="H1471" s="1" cm="1">
        <f t="array" ref="H1471">_xlfn.IFS(F1471="Figurado",E1471/2600,F1471="Mallas",E1471/800,F1471="Materia Prima",E1471*0)/24</f>
        <v>5.0123397435897436E-2</v>
      </c>
      <c r="I1471" s="2">
        <f t="shared" si="89"/>
        <v>40576.625</v>
      </c>
      <c r="J1471" s="3">
        <f t="shared" si="90"/>
        <v>40575.675123397436</v>
      </c>
      <c r="K1471" t="b">
        <f t="shared" si="91"/>
        <v>1</v>
      </c>
      <c r="L1471" cm="1">
        <f t="array" ref="L1471">SUMPRODUCT((Tabla2[[#This Row],[P - Horas]]&lt;Tabla2[P - Horas])*1,(Tabla2[[#This Row],[Columna1]]=Tabla2[Columna1])*1)+1</f>
        <v>6</v>
      </c>
      <c r="N1471">
        <f>_xlfn.RANK.EQ(Tabla2[[#This Row],[Columna1]],Tabla2[Columna1],1)</f>
        <v>1399</v>
      </c>
      <c r="O1471" s="3">
        <f>MAX(P1470,Tabla2[[#This Row],[Columna1]])</f>
        <v>40593.996148838087</v>
      </c>
      <c r="P1471" s="3">
        <f>O1471+Tabla2[[#This Row],[P - Horas]]</f>
        <v>40594.046272235522</v>
      </c>
    </row>
    <row r="1472" spans="1:16" x14ac:dyDescent="0.25">
      <c r="A1472">
        <v>1000017718</v>
      </c>
      <c r="B1472" s="2">
        <v>40575</v>
      </c>
      <c r="C1472" s="2">
        <f t="shared" si="88"/>
        <v>40575.625</v>
      </c>
      <c r="D1472">
        <v>3208</v>
      </c>
      <c r="E1472">
        <v>3208</v>
      </c>
      <c r="F1472" t="s">
        <v>5</v>
      </c>
      <c r="G1472" t="s">
        <v>14</v>
      </c>
      <c r="H1472" s="1" cm="1">
        <f t="array" ref="H1472">_xlfn.IFS(F1472="Figurado",E1472/2600,F1472="Mallas",E1472/800,F1472="Materia Prima",E1472*0)/24</f>
        <v>5.1410256410256407E-2</v>
      </c>
      <c r="I1472" s="2">
        <f t="shared" si="89"/>
        <v>40576.625</v>
      </c>
      <c r="J1472" s="3">
        <f t="shared" si="90"/>
        <v>40575.676410256412</v>
      </c>
      <c r="K1472" t="b">
        <f t="shared" si="91"/>
        <v>1</v>
      </c>
      <c r="L1472" cm="1">
        <f t="array" ref="L1472">SUMPRODUCT((Tabla2[[#This Row],[P - Horas]]&lt;Tabla2[P - Horas])*1,(Tabla2[[#This Row],[Columna1]]=Tabla2[Columna1])*1)+1</f>
        <v>5</v>
      </c>
      <c r="N1472">
        <f>_xlfn.RANK.EQ(Tabla2[[#This Row],[Columna1]],Tabla2[Columna1],1)</f>
        <v>1399</v>
      </c>
      <c r="O1472" s="3">
        <f>MAX(P1471,Tabla2[[#This Row],[Columna1]])</f>
        <v>40594.046272235522</v>
      </c>
      <c r="P1472" s="3">
        <f>O1472+Tabla2[[#This Row],[P - Horas]]</f>
        <v>40594.097682491934</v>
      </c>
    </row>
    <row r="1473" spans="1:16" x14ac:dyDescent="0.25">
      <c r="A1473">
        <v>1000017717</v>
      </c>
      <c r="B1473" s="2">
        <v>40575</v>
      </c>
      <c r="C1473" s="2">
        <f t="shared" si="88"/>
        <v>40575.625</v>
      </c>
      <c r="D1473">
        <v>4132.3</v>
      </c>
      <c r="E1473">
        <v>4132.3</v>
      </c>
      <c r="F1473" t="s">
        <v>5</v>
      </c>
      <c r="G1473" t="s">
        <v>14</v>
      </c>
      <c r="H1473" s="1" cm="1">
        <f t="array" ref="H1473">_xlfn.IFS(F1473="Figurado",E1473/2600,F1473="Mallas",E1473/800,F1473="Materia Prima",E1473*0)/24</f>
        <v>6.622275641025642E-2</v>
      </c>
      <c r="I1473" s="2">
        <f t="shared" si="89"/>
        <v>40576.625</v>
      </c>
      <c r="J1473" s="3">
        <f t="shared" si="90"/>
        <v>40575.69122275641</v>
      </c>
      <c r="K1473" t="b">
        <f t="shared" si="91"/>
        <v>1</v>
      </c>
      <c r="L1473" cm="1">
        <f t="array" ref="L1473">SUMPRODUCT((Tabla2[[#This Row],[P - Horas]]&lt;Tabla2[P - Horas])*1,(Tabla2[[#This Row],[Columna1]]=Tabla2[Columna1])*1)+1</f>
        <v>4</v>
      </c>
      <c r="N1473">
        <f>_xlfn.RANK.EQ(Tabla2[[#This Row],[Columna1]],Tabla2[Columna1],1)</f>
        <v>1399</v>
      </c>
      <c r="O1473" s="3">
        <f>MAX(P1472,Tabla2[[#This Row],[Columna1]])</f>
        <v>40594.097682491934</v>
      </c>
      <c r="P1473" s="3">
        <f>O1473+Tabla2[[#This Row],[P - Horas]]</f>
        <v>40594.163905248344</v>
      </c>
    </row>
    <row r="1474" spans="1:16" x14ac:dyDescent="0.25">
      <c r="A1474">
        <v>1000017739</v>
      </c>
      <c r="B1474" s="2">
        <v>40575</v>
      </c>
      <c r="C1474" s="2">
        <f t="shared" ref="C1474:C1537" si="92">B1474+15/24</f>
        <v>40575.625</v>
      </c>
      <c r="D1474">
        <v>4668.6000000000004</v>
      </c>
      <c r="E1474">
        <v>4668.6000000000004</v>
      </c>
      <c r="F1474" t="s">
        <v>5</v>
      </c>
      <c r="G1474" t="s">
        <v>13</v>
      </c>
      <c r="H1474" s="1" cm="1">
        <f t="array" ref="H1474">_xlfn.IFS(F1474="Figurado",E1474/2600,F1474="Mallas",E1474/800,F1474="Materia Prima",E1474*0)/24</f>
        <v>7.4817307692307697E-2</v>
      </c>
      <c r="I1474" s="2">
        <f t="shared" ref="I1474:I1537" si="93">IF(OR(WEEKDAY(C1474)=1,WEEKDAY(C1474+1)=1),C1474+2,C1474+1)</f>
        <v>40576.625</v>
      </c>
      <c r="J1474" s="3">
        <f t="shared" ref="J1474:J1537" si="94">H1474+C1474</f>
        <v>40575.699817307694</v>
      </c>
      <c r="K1474" t="b">
        <f t="shared" ref="K1474:K1537" si="95">I1474&gt;=J1474</f>
        <v>1</v>
      </c>
      <c r="L1474" cm="1">
        <f t="array" ref="L1474">SUMPRODUCT((Tabla2[[#This Row],[P - Horas]]&lt;Tabla2[P - Horas])*1,(Tabla2[[#This Row],[Columna1]]=Tabla2[Columna1])*1)+1</f>
        <v>3</v>
      </c>
      <c r="N1474">
        <f>_xlfn.RANK.EQ(Tabla2[[#This Row],[Columna1]],Tabla2[Columna1],1)</f>
        <v>1399</v>
      </c>
      <c r="O1474" s="3">
        <f>MAX(P1473,Tabla2[[#This Row],[Columna1]])</f>
        <v>40594.163905248344</v>
      </c>
      <c r="P1474" s="3">
        <f>O1474+Tabla2[[#This Row],[P - Horas]]</f>
        <v>40594.238722556038</v>
      </c>
    </row>
    <row r="1475" spans="1:16" x14ac:dyDescent="0.25">
      <c r="A1475">
        <v>1000017733</v>
      </c>
      <c r="B1475" s="2">
        <v>40575</v>
      </c>
      <c r="C1475" s="2">
        <f t="shared" si="92"/>
        <v>40575.625</v>
      </c>
      <c r="D1475">
        <v>5447.1</v>
      </c>
      <c r="E1475">
        <v>5447.1</v>
      </c>
      <c r="F1475" t="s">
        <v>5</v>
      </c>
      <c r="G1475" t="s">
        <v>13</v>
      </c>
      <c r="H1475" s="1" cm="1">
        <f t="array" ref="H1475">_xlfn.IFS(F1475="Figurado",E1475/2600,F1475="Mallas",E1475/800,F1475="Materia Prima",E1475*0)/24</f>
        <v>8.7293269230769244E-2</v>
      </c>
      <c r="I1475" s="2">
        <f t="shared" si="93"/>
        <v>40576.625</v>
      </c>
      <c r="J1475" s="3">
        <f t="shared" si="94"/>
        <v>40575.712293269229</v>
      </c>
      <c r="K1475" t="b">
        <f t="shared" si="95"/>
        <v>1</v>
      </c>
      <c r="L1475" cm="1">
        <f t="array" ref="L1475">SUMPRODUCT((Tabla2[[#This Row],[P - Horas]]&lt;Tabla2[P - Horas])*1,(Tabla2[[#This Row],[Columna1]]=Tabla2[Columna1])*1)+1</f>
        <v>2</v>
      </c>
      <c r="N1475">
        <f>_xlfn.RANK.EQ(Tabla2[[#This Row],[Columna1]],Tabla2[Columna1],1)</f>
        <v>1399</v>
      </c>
      <c r="O1475" s="3">
        <f>MAX(P1474,Tabla2[[#This Row],[Columna1]])</f>
        <v>40594.238722556038</v>
      </c>
      <c r="P1475" s="3">
        <f>O1475+Tabla2[[#This Row],[P - Horas]]</f>
        <v>40594.326015825267</v>
      </c>
    </row>
    <row r="1476" spans="1:16" x14ac:dyDescent="0.25">
      <c r="A1476">
        <v>1000017709</v>
      </c>
      <c r="B1476" s="2">
        <v>40575</v>
      </c>
      <c r="C1476" s="2">
        <f t="shared" si="92"/>
        <v>40575.625</v>
      </c>
      <c r="D1476">
        <v>9889.5</v>
      </c>
      <c r="E1476">
        <v>9889.5</v>
      </c>
      <c r="F1476" t="s">
        <v>5</v>
      </c>
      <c r="G1476" t="s">
        <v>14</v>
      </c>
      <c r="H1476" s="1" cm="1">
        <f t="array" ref="H1476">_xlfn.IFS(F1476="Figurado",E1476/2600,F1476="Mallas",E1476/800,F1476="Materia Prima",E1476*0)/24</f>
        <v>0.15848557692307694</v>
      </c>
      <c r="I1476" s="2">
        <f t="shared" si="93"/>
        <v>40576.625</v>
      </c>
      <c r="J1476" s="3">
        <f t="shared" si="94"/>
        <v>40575.783485576925</v>
      </c>
      <c r="K1476" t="b">
        <f t="shared" si="95"/>
        <v>1</v>
      </c>
      <c r="L1476" cm="1">
        <f t="array" ref="L1476">SUMPRODUCT((Tabla2[[#This Row],[P - Horas]]&lt;Tabla2[P - Horas])*1,(Tabla2[[#This Row],[Columna1]]=Tabla2[Columna1])*1)+1</f>
        <v>1</v>
      </c>
      <c r="N1476">
        <f>_xlfn.RANK.EQ(Tabla2[[#This Row],[Columna1]],Tabla2[Columna1],1)</f>
        <v>1399</v>
      </c>
      <c r="O1476" s="3">
        <f>MAX(P1475,Tabla2[[#This Row],[Columna1]])</f>
        <v>40594.326015825267</v>
      </c>
      <c r="P1476" s="3">
        <f>O1476+Tabla2[[#This Row],[P - Horas]]</f>
        <v>40594.484501402192</v>
      </c>
    </row>
    <row r="1477" spans="1:16" x14ac:dyDescent="0.25">
      <c r="A1477">
        <v>1000017750</v>
      </c>
      <c r="B1477" s="2">
        <v>40576</v>
      </c>
      <c r="C1477" s="2">
        <f t="shared" si="92"/>
        <v>40576.625</v>
      </c>
      <c r="D1477">
        <v>67.2</v>
      </c>
      <c r="E1477">
        <v>67.2</v>
      </c>
      <c r="F1477" t="s">
        <v>10</v>
      </c>
      <c r="G1477" t="s">
        <v>22</v>
      </c>
      <c r="H1477" s="1" cm="1">
        <f t="array" ref="H1477">_xlfn.IFS(F1477="Figurado",E1477/2600,F1477="Mallas",E1477/800,F1477="Materia Prima",E1477*0)/24</f>
        <v>0</v>
      </c>
      <c r="I1477" s="2">
        <f t="shared" si="93"/>
        <v>40577.625</v>
      </c>
      <c r="J1477" s="3">
        <f t="shared" si="94"/>
        <v>40576.625</v>
      </c>
      <c r="K1477" t="b">
        <f t="shared" si="95"/>
        <v>1</v>
      </c>
      <c r="L1477" cm="1">
        <f t="array" ref="L1477">SUMPRODUCT((Tabla2[[#This Row],[P - Horas]]&lt;Tabla2[P - Horas])*1,(Tabla2[[#This Row],[Columna1]]=Tabla2[Columna1])*1)+1</f>
        <v>124</v>
      </c>
      <c r="N1477">
        <f>_xlfn.RANK.EQ(Tabla2[[#This Row],[Columna1]],Tabla2[Columna1],1)</f>
        <v>1476</v>
      </c>
      <c r="O1477" s="3">
        <f>MAX(P1476,Tabla2[[#This Row],[Columna1]])</f>
        <v>40594.484501402192</v>
      </c>
      <c r="P1477" s="3">
        <f>O1477+Tabla2[[#This Row],[P - Horas]]</f>
        <v>40594.484501402192</v>
      </c>
    </row>
    <row r="1478" spans="1:16" x14ac:dyDescent="0.25">
      <c r="A1478">
        <v>1000017768</v>
      </c>
      <c r="B1478" s="2">
        <v>40576</v>
      </c>
      <c r="C1478" s="2">
        <f t="shared" si="92"/>
        <v>40576.625</v>
      </c>
      <c r="D1478">
        <v>470.4</v>
      </c>
      <c r="E1478">
        <v>470.4</v>
      </c>
      <c r="F1478" t="s">
        <v>10</v>
      </c>
      <c r="G1478" t="s">
        <v>22</v>
      </c>
      <c r="H1478" s="1" cm="1">
        <f t="array" ref="H1478">_xlfn.IFS(F1478="Figurado",E1478/2600,F1478="Mallas",E1478/800,F1478="Materia Prima",E1478*0)/24</f>
        <v>0</v>
      </c>
      <c r="I1478" s="2">
        <f t="shared" si="93"/>
        <v>40577.625</v>
      </c>
      <c r="J1478" s="3">
        <f t="shared" si="94"/>
        <v>40576.625</v>
      </c>
      <c r="K1478" t="b">
        <f t="shared" si="95"/>
        <v>1</v>
      </c>
      <c r="L1478" cm="1">
        <f t="array" ref="L1478">SUMPRODUCT((Tabla2[[#This Row],[P - Horas]]&lt;Tabla2[P - Horas])*1,(Tabla2[[#This Row],[Columna1]]=Tabla2[Columna1])*1)+1</f>
        <v>124</v>
      </c>
      <c r="N1478">
        <f>_xlfn.RANK.EQ(Tabla2[[#This Row],[Columna1]],Tabla2[Columna1],1)</f>
        <v>1476</v>
      </c>
      <c r="O1478" s="3">
        <f>MAX(P1477,Tabla2[[#This Row],[Columna1]])</f>
        <v>40594.484501402192</v>
      </c>
      <c r="P1478" s="3">
        <f>O1478+Tabla2[[#This Row],[P - Horas]]</f>
        <v>40594.484501402192</v>
      </c>
    </row>
    <row r="1479" spans="1:16" x14ac:dyDescent="0.25">
      <c r="A1479">
        <v>1000017768</v>
      </c>
      <c r="B1479" s="2">
        <v>40576</v>
      </c>
      <c r="C1479" s="2">
        <f t="shared" si="92"/>
        <v>40576.625</v>
      </c>
      <c r="D1479">
        <v>528</v>
      </c>
      <c r="E1479">
        <v>528</v>
      </c>
      <c r="F1479" t="s">
        <v>10</v>
      </c>
      <c r="G1479" t="s">
        <v>15</v>
      </c>
      <c r="H1479" s="1" cm="1">
        <f t="array" ref="H1479">_xlfn.IFS(F1479="Figurado",E1479/2600,F1479="Mallas",E1479/800,F1479="Materia Prima",E1479*0)/24</f>
        <v>0</v>
      </c>
      <c r="I1479" s="2">
        <f t="shared" si="93"/>
        <v>40577.625</v>
      </c>
      <c r="J1479" s="3">
        <f t="shared" si="94"/>
        <v>40576.625</v>
      </c>
      <c r="K1479" t="b">
        <f t="shared" si="95"/>
        <v>1</v>
      </c>
      <c r="L1479" cm="1">
        <f t="array" ref="L1479">SUMPRODUCT((Tabla2[[#This Row],[P - Horas]]&lt;Tabla2[P - Horas])*1,(Tabla2[[#This Row],[Columna1]]=Tabla2[Columna1])*1)+1</f>
        <v>124</v>
      </c>
      <c r="N1479">
        <f>_xlfn.RANK.EQ(Tabla2[[#This Row],[Columna1]],Tabla2[Columna1],1)</f>
        <v>1476</v>
      </c>
      <c r="O1479" s="3">
        <f>MAX(P1478,Tabla2[[#This Row],[Columna1]])</f>
        <v>40594.484501402192</v>
      </c>
      <c r="P1479" s="3">
        <f>O1479+Tabla2[[#This Row],[P - Horas]]</f>
        <v>40594.484501402192</v>
      </c>
    </row>
    <row r="1480" spans="1:16" x14ac:dyDescent="0.25">
      <c r="A1480">
        <v>1000017771</v>
      </c>
      <c r="B1480" s="2">
        <v>40576</v>
      </c>
      <c r="C1480" s="2">
        <f t="shared" si="92"/>
        <v>40576.625</v>
      </c>
      <c r="D1480">
        <v>336</v>
      </c>
      <c r="E1480">
        <v>336</v>
      </c>
      <c r="F1480" t="s">
        <v>10</v>
      </c>
      <c r="G1480" t="s">
        <v>22</v>
      </c>
      <c r="H1480" s="1" cm="1">
        <f t="array" ref="H1480">_xlfn.IFS(F1480="Figurado",E1480/2600,F1480="Mallas",E1480/800,F1480="Materia Prima",E1480*0)/24</f>
        <v>0</v>
      </c>
      <c r="I1480" s="2">
        <f t="shared" si="93"/>
        <v>40577.625</v>
      </c>
      <c r="J1480" s="3">
        <f t="shared" si="94"/>
        <v>40576.625</v>
      </c>
      <c r="K1480" t="b">
        <f t="shared" si="95"/>
        <v>1</v>
      </c>
      <c r="L1480" cm="1">
        <f t="array" ref="L1480">SUMPRODUCT((Tabla2[[#This Row],[P - Horas]]&lt;Tabla2[P - Horas])*1,(Tabla2[[#This Row],[Columna1]]=Tabla2[Columna1])*1)+1</f>
        <v>124</v>
      </c>
      <c r="N1480">
        <f>_xlfn.RANK.EQ(Tabla2[[#This Row],[Columna1]],Tabla2[Columna1],1)</f>
        <v>1476</v>
      </c>
      <c r="O1480" s="3">
        <f>MAX(P1479,Tabla2[[#This Row],[Columna1]])</f>
        <v>40594.484501402192</v>
      </c>
      <c r="P1480" s="3">
        <f>O1480+Tabla2[[#This Row],[P - Horas]]</f>
        <v>40594.484501402192</v>
      </c>
    </row>
    <row r="1481" spans="1:16" x14ac:dyDescent="0.25">
      <c r="A1481">
        <v>1000017771</v>
      </c>
      <c r="B1481" s="2">
        <v>40576</v>
      </c>
      <c r="C1481" s="2">
        <f t="shared" si="92"/>
        <v>40576.625</v>
      </c>
      <c r="D1481">
        <v>120</v>
      </c>
      <c r="E1481">
        <v>120</v>
      </c>
      <c r="F1481" t="s">
        <v>10</v>
      </c>
      <c r="G1481" t="s">
        <v>15</v>
      </c>
      <c r="H1481" s="1" cm="1">
        <f t="array" ref="H1481">_xlfn.IFS(F1481="Figurado",E1481/2600,F1481="Mallas",E1481/800,F1481="Materia Prima",E1481*0)/24</f>
        <v>0</v>
      </c>
      <c r="I1481" s="2">
        <f t="shared" si="93"/>
        <v>40577.625</v>
      </c>
      <c r="J1481" s="3">
        <f t="shared" si="94"/>
        <v>40576.625</v>
      </c>
      <c r="K1481" t="b">
        <f t="shared" si="95"/>
        <v>1</v>
      </c>
      <c r="L1481" cm="1">
        <f t="array" ref="L1481">SUMPRODUCT((Tabla2[[#This Row],[P - Horas]]&lt;Tabla2[P - Horas])*1,(Tabla2[[#This Row],[Columna1]]=Tabla2[Columna1])*1)+1</f>
        <v>124</v>
      </c>
      <c r="N1481">
        <f>_xlfn.RANK.EQ(Tabla2[[#This Row],[Columna1]],Tabla2[Columna1],1)</f>
        <v>1476</v>
      </c>
      <c r="O1481" s="3">
        <f>MAX(P1480,Tabla2[[#This Row],[Columna1]])</f>
        <v>40594.484501402192</v>
      </c>
      <c r="P1481" s="3">
        <f>O1481+Tabla2[[#This Row],[P - Horas]]</f>
        <v>40594.484501402192</v>
      </c>
    </row>
    <row r="1482" spans="1:16" x14ac:dyDescent="0.25">
      <c r="A1482">
        <v>1000017772</v>
      </c>
      <c r="B1482" s="2">
        <v>40576</v>
      </c>
      <c r="C1482" s="2">
        <f t="shared" si="92"/>
        <v>40576.625</v>
      </c>
      <c r="D1482">
        <v>2200</v>
      </c>
      <c r="E1482">
        <v>2200</v>
      </c>
      <c r="F1482" t="s">
        <v>10</v>
      </c>
      <c r="G1482" t="s">
        <v>42</v>
      </c>
      <c r="H1482" s="1" cm="1">
        <f t="array" ref="H1482">_xlfn.IFS(F1482="Figurado",E1482/2600,F1482="Mallas",E1482/800,F1482="Materia Prima",E1482*0)/24</f>
        <v>0</v>
      </c>
      <c r="I1482" s="2">
        <f t="shared" si="93"/>
        <v>40577.625</v>
      </c>
      <c r="J1482" s="3">
        <f t="shared" si="94"/>
        <v>40576.625</v>
      </c>
      <c r="K1482" t="b">
        <f t="shared" si="95"/>
        <v>1</v>
      </c>
      <c r="L1482" cm="1">
        <f t="array" ref="L1482">SUMPRODUCT((Tabla2[[#This Row],[P - Horas]]&lt;Tabla2[P - Horas])*1,(Tabla2[[#This Row],[Columna1]]=Tabla2[Columna1])*1)+1</f>
        <v>124</v>
      </c>
      <c r="N1482">
        <f>_xlfn.RANK.EQ(Tabla2[[#This Row],[Columna1]],Tabla2[Columna1],1)</f>
        <v>1476</v>
      </c>
      <c r="O1482" s="3">
        <f>MAX(P1481,Tabla2[[#This Row],[Columna1]])</f>
        <v>40594.484501402192</v>
      </c>
      <c r="P1482" s="3">
        <f>O1482+Tabla2[[#This Row],[P - Horas]]</f>
        <v>40594.484501402192</v>
      </c>
    </row>
    <row r="1483" spans="1:16" x14ac:dyDescent="0.25">
      <c r="A1483">
        <v>1000017783</v>
      </c>
      <c r="B1483" s="2">
        <v>40576</v>
      </c>
      <c r="C1483" s="2">
        <f t="shared" si="92"/>
        <v>40576.625</v>
      </c>
      <c r="D1483">
        <v>161.30000000000001</v>
      </c>
      <c r="E1483">
        <v>161.30000000000001</v>
      </c>
      <c r="F1483" t="s">
        <v>10</v>
      </c>
      <c r="G1483" t="s">
        <v>22</v>
      </c>
      <c r="H1483" s="1" cm="1">
        <f t="array" ref="H1483">_xlfn.IFS(F1483="Figurado",E1483/2600,F1483="Mallas",E1483/800,F1483="Materia Prima",E1483*0)/24</f>
        <v>0</v>
      </c>
      <c r="I1483" s="2">
        <f t="shared" si="93"/>
        <v>40577.625</v>
      </c>
      <c r="J1483" s="3">
        <f t="shared" si="94"/>
        <v>40576.625</v>
      </c>
      <c r="K1483" t="b">
        <f t="shared" si="95"/>
        <v>1</v>
      </c>
      <c r="L1483" cm="1">
        <f t="array" ref="L1483">SUMPRODUCT((Tabla2[[#This Row],[P - Horas]]&lt;Tabla2[P - Horas])*1,(Tabla2[[#This Row],[Columna1]]=Tabla2[Columna1])*1)+1</f>
        <v>124</v>
      </c>
      <c r="N1483">
        <f>_xlfn.RANK.EQ(Tabla2[[#This Row],[Columna1]],Tabla2[Columna1],1)</f>
        <v>1476</v>
      </c>
      <c r="O1483" s="3">
        <f>MAX(P1482,Tabla2[[#This Row],[Columna1]])</f>
        <v>40594.484501402192</v>
      </c>
      <c r="P1483" s="3">
        <f>O1483+Tabla2[[#This Row],[P - Horas]]</f>
        <v>40594.484501402192</v>
      </c>
    </row>
    <row r="1484" spans="1:16" x14ac:dyDescent="0.25">
      <c r="A1484">
        <v>1000017795</v>
      </c>
      <c r="B1484" s="2">
        <v>40576</v>
      </c>
      <c r="C1484" s="2">
        <f t="shared" si="92"/>
        <v>40576.625</v>
      </c>
      <c r="D1484">
        <v>53.8</v>
      </c>
      <c r="E1484">
        <v>53.8</v>
      </c>
      <c r="F1484" t="s">
        <v>10</v>
      </c>
      <c r="G1484" t="s">
        <v>22</v>
      </c>
      <c r="H1484" s="1" cm="1">
        <f t="array" ref="H1484">_xlfn.IFS(F1484="Figurado",E1484/2600,F1484="Mallas",E1484/800,F1484="Materia Prima",E1484*0)/24</f>
        <v>0</v>
      </c>
      <c r="I1484" s="2">
        <f t="shared" si="93"/>
        <v>40577.625</v>
      </c>
      <c r="J1484" s="3">
        <f t="shared" si="94"/>
        <v>40576.625</v>
      </c>
      <c r="K1484" t="b">
        <f t="shared" si="95"/>
        <v>1</v>
      </c>
      <c r="L1484" cm="1">
        <f t="array" ref="L1484">SUMPRODUCT((Tabla2[[#This Row],[P - Horas]]&lt;Tabla2[P - Horas])*1,(Tabla2[[#This Row],[Columna1]]=Tabla2[Columna1])*1)+1</f>
        <v>124</v>
      </c>
      <c r="N1484">
        <f>_xlfn.RANK.EQ(Tabla2[[#This Row],[Columna1]],Tabla2[Columna1],1)</f>
        <v>1476</v>
      </c>
      <c r="O1484" s="3">
        <f>MAX(P1483,Tabla2[[#This Row],[Columna1]])</f>
        <v>40594.484501402192</v>
      </c>
      <c r="P1484" s="3">
        <f>O1484+Tabla2[[#This Row],[P - Horas]]</f>
        <v>40594.484501402192</v>
      </c>
    </row>
    <row r="1485" spans="1:16" x14ac:dyDescent="0.25">
      <c r="A1485">
        <v>1000017800</v>
      </c>
      <c r="B1485" s="2">
        <v>40576</v>
      </c>
      <c r="C1485" s="2">
        <f t="shared" si="92"/>
        <v>40576.625</v>
      </c>
      <c r="D1485">
        <v>799.7</v>
      </c>
      <c r="E1485">
        <v>799.7</v>
      </c>
      <c r="F1485" t="s">
        <v>10</v>
      </c>
      <c r="G1485" t="s">
        <v>22</v>
      </c>
      <c r="H1485" s="1" cm="1">
        <f t="array" ref="H1485">_xlfn.IFS(F1485="Figurado",E1485/2600,F1485="Mallas",E1485/800,F1485="Materia Prima",E1485*0)/24</f>
        <v>0</v>
      </c>
      <c r="I1485" s="2">
        <f t="shared" si="93"/>
        <v>40577.625</v>
      </c>
      <c r="J1485" s="3">
        <f t="shared" si="94"/>
        <v>40576.625</v>
      </c>
      <c r="K1485" t="b">
        <f t="shared" si="95"/>
        <v>1</v>
      </c>
      <c r="L1485" cm="1">
        <f t="array" ref="L1485">SUMPRODUCT((Tabla2[[#This Row],[P - Horas]]&lt;Tabla2[P - Horas])*1,(Tabla2[[#This Row],[Columna1]]=Tabla2[Columna1])*1)+1</f>
        <v>124</v>
      </c>
      <c r="N1485">
        <f>_xlfn.RANK.EQ(Tabla2[[#This Row],[Columna1]],Tabla2[Columna1],1)</f>
        <v>1476</v>
      </c>
      <c r="O1485" s="3">
        <f>MAX(P1484,Tabla2[[#This Row],[Columna1]])</f>
        <v>40594.484501402192</v>
      </c>
      <c r="P1485" s="3">
        <f>O1485+Tabla2[[#This Row],[P - Horas]]</f>
        <v>40594.484501402192</v>
      </c>
    </row>
    <row r="1486" spans="1:16" x14ac:dyDescent="0.25">
      <c r="A1486">
        <v>1000017801</v>
      </c>
      <c r="B1486" s="2">
        <v>40576</v>
      </c>
      <c r="C1486" s="2">
        <f t="shared" si="92"/>
        <v>40576.625</v>
      </c>
      <c r="D1486">
        <v>241.9</v>
      </c>
      <c r="E1486">
        <v>241.9</v>
      </c>
      <c r="F1486" t="s">
        <v>10</v>
      </c>
      <c r="G1486" t="s">
        <v>22</v>
      </c>
      <c r="H1486" s="1" cm="1">
        <f t="array" ref="H1486">_xlfn.IFS(F1486="Figurado",E1486/2600,F1486="Mallas",E1486/800,F1486="Materia Prima",E1486*0)/24</f>
        <v>0</v>
      </c>
      <c r="I1486" s="2">
        <f t="shared" si="93"/>
        <v>40577.625</v>
      </c>
      <c r="J1486" s="3">
        <f t="shared" si="94"/>
        <v>40576.625</v>
      </c>
      <c r="K1486" t="b">
        <f t="shared" si="95"/>
        <v>1</v>
      </c>
      <c r="L1486" cm="1">
        <f t="array" ref="L1486">SUMPRODUCT((Tabla2[[#This Row],[P - Horas]]&lt;Tabla2[P - Horas])*1,(Tabla2[[#This Row],[Columna1]]=Tabla2[Columna1])*1)+1</f>
        <v>124</v>
      </c>
      <c r="N1486">
        <f>_xlfn.RANK.EQ(Tabla2[[#This Row],[Columna1]],Tabla2[Columna1],1)</f>
        <v>1476</v>
      </c>
      <c r="O1486" s="3">
        <f>MAX(P1485,Tabla2[[#This Row],[Columna1]])</f>
        <v>40594.484501402192</v>
      </c>
      <c r="P1486" s="3">
        <f>O1486+Tabla2[[#This Row],[P - Horas]]</f>
        <v>40594.484501402192</v>
      </c>
    </row>
    <row r="1487" spans="1:16" x14ac:dyDescent="0.25">
      <c r="A1487">
        <v>1000017754</v>
      </c>
      <c r="B1487" s="2">
        <v>40576</v>
      </c>
      <c r="C1487" s="2">
        <f t="shared" si="92"/>
        <v>40576.625</v>
      </c>
      <c r="D1487">
        <v>188</v>
      </c>
      <c r="E1487">
        <v>188</v>
      </c>
      <c r="F1487" t="s">
        <v>10</v>
      </c>
      <c r="G1487" t="s">
        <v>20</v>
      </c>
      <c r="H1487" s="1" cm="1">
        <f t="array" ref="H1487">_xlfn.IFS(F1487="Figurado",E1487/2600,F1487="Mallas",E1487/800,F1487="Materia Prima",E1487*0)/24</f>
        <v>0</v>
      </c>
      <c r="I1487" s="2">
        <f t="shared" si="93"/>
        <v>40577.625</v>
      </c>
      <c r="J1487" s="3">
        <f t="shared" si="94"/>
        <v>40576.625</v>
      </c>
      <c r="K1487" t="b">
        <f t="shared" si="95"/>
        <v>1</v>
      </c>
      <c r="L1487" cm="1">
        <f t="array" ref="L1487">SUMPRODUCT((Tabla2[[#This Row],[P - Horas]]&lt;Tabla2[P - Horas])*1,(Tabla2[[#This Row],[Columna1]]=Tabla2[Columna1])*1)+1</f>
        <v>124</v>
      </c>
      <c r="N1487">
        <f>_xlfn.RANK.EQ(Tabla2[[#This Row],[Columna1]],Tabla2[Columna1],1)</f>
        <v>1476</v>
      </c>
      <c r="O1487" s="3">
        <f>MAX(P1486,Tabla2[[#This Row],[Columna1]])</f>
        <v>40594.484501402192</v>
      </c>
      <c r="P1487" s="3">
        <f>O1487+Tabla2[[#This Row],[P - Horas]]</f>
        <v>40594.484501402192</v>
      </c>
    </row>
    <row r="1488" spans="1:16" x14ac:dyDescent="0.25">
      <c r="A1488">
        <v>1000017762</v>
      </c>
      <c r="B1488" s="2">
        <v>40576</v>
      </c>
      <c r="C1488" s="2">
        <f t="shared" si="92"/>
        <v>40576.625</v>
      </c>
      <c r="D1488">
        <v>121</v>
      </c>
      <c r="E1488">
        <v>121</v>
      </c>
      <c r="F1488" t="s">
        <v>10</v>
      </c>
      <c r="G1488" t="s">
        <v>22</v>
      </c>
      <c r="H1488" s="1" cm="1">
        <f t="array" ref="H1488">_xlfn.IFS(F1488="Figurado",E1488/2600,F1488="Mallas",E1488/800,F1488="Materia Prima",E1488*0)/24</f>
        <v>0</v>
      </c>
      <c r="I1488" s="2">
        <f t="shared" si="93"/>
        <v>40577.625</v>
      </c>
      <c r="J1488" s="3">
        <f t="shared" si="94"/>
        <v>40576.625</v>
      </c>
      <c r="K1488" t="b">
        <f t="shared" si="95"/>
        <v>1</v>
      </c>
      <c r="L1488" cm="1">
        <f t="array" ref="L1488">SUMPRODUCT((Tabla2[[#This Row],[P - Horas]]&lt;Tabla2[P - Horas])*1,(Tabla2[[#This Row],[Columna1]]=Tabla2[Columna1])*1)+1</f>
        <v>124</v>
      </c>
      <c r="N1488">
        <f>_xlfn.RANK.EQ(Tabla2[[#This Row],[Columna1]],Tabla2[Columna1],1)</f>
        <v>1476</v>
      </c>
      <c r="O1488" s="3">
        <f>MAX(P1487,Tabla2[[#This Row],[Columna1]])</f>
        <v>40594.484501402192</v>
      </c>
      <c r="P1488" s="3">
        <f>O1488+Tabla2[[#This Row],[P - Horas]]</f>
        <v>40594.484501402192</v>
      </c>
    </row>
    <row r="1489" spans="1:16" x14ac:dyDescent="0.25">
      <c r="A1489">
        <v>1000017763</v>
      </c>
      <c r="B1489" s="2">
        <v>40576</v>
      </c>
      <c r="C1489" s="2">
        <f t="shared" si="92"/>
        <v>40576.625</v>
      </c>
      <c r="D1489">
        <v>101</v>
      </c>
      <c r="E1489">
        <v>101</v>
      </c>
      <c r="F1489" t="s">
        <v>10</v>
      </c>
      <c r="G1489" t="s">
        <v>20</v>
      </c>
      <c r="H1489" s="1" cm="1">
        <f t="array" ref="H1489">_xlfn.IFS(F1489="Figurado",E1489/2600,F1489="Mallas",E1489/800,F1489="Materia Prima",E1489*0)/24</f>
        <v>0</v>
      </c>
      <c r="I1489" s="2">
        <f t="shared" si="93"/>
        <v>40577.625</v>
      </c>
      <c r="J1489" s="3">
        <f t="shared" si="94"/>
        <v>40576.625</v>
      </c>
      <c r="K1489" t="b">
        <f t="shared" si="95"/>
        <v>1</v>
      </c>
      <c r="L1489" cm="1">
        <f t="array" ref="L1489">SUMPRODUCT((Tabla2[[#This Row],[P - Horas]]&lt;Tabla2[P - Horas])*1,(Tabla2[[#This Row],[Columna1]]=Tabla2[Columna1])*1)+1</f>
        <v>124</v>
      </c>
      <c r="N1489">
        <f>_xlfn.RANK.EQ(Tabla2[[#This Row],[Columna1]],Tabla2[Columna1],1)</f>
        <v>1476</v>
      </c>
      <c r="O1489" s="3">
        <f>MAX(P1488,Tabla2[[#This Row],[Columna1]])</f>
        <v>40594.484501402192</v>
      </c>
      <c r="P1489" s="3">
        <f>O1489+Tabla2[[#This Row],[P - Horas]]</f>
        <v>40594.484501402192</v>
      </c>
    </row>
    <row r="1490" spans="1:16" x14ac:dyDescent="0.25">
      <c r="A1490">
        <v>1000017769</v>
      </c>
      <c r="B1490" s="2">
        <v>40576</v>
      </c>
      <c r="C1490" s="2">
        <f t="shared" si="92"/>
        <v>40576.625</v>
      </c>
      <c r="D1490">
        <v>1000</v>
      </c>
      <c r="E1490">
        <v>1000</v>
      </c>
      <c r="F1490" t="s">
        <v>10</v>
      </c>
      <c r="G1490" t="s">
        <v>20</v>
      </c>
      <c r="H1490" s="1" cm="1">
        <f t="array" ref="H1490">_xlfn.IFS(F1490="Figurado",E1490/2600,F1490="Mallas",E1490/800,F1490="Materia Prima",E1490*0)/24</f>
        <v>0</v>
      </c>
      <c r="I1490" s="2">
        <f t="shared" si="93"/>
        <v>40577.625</v>
      </c>
      <c r="J1490" s="3">
        <f t="shared" si="94"/>
        <v>40576.625</v>
      </c>
      <c r="K1490" t="b">
        <f t="shared" si="95"/>
        <v>1</v>
      </c>
      <c r="L1490" cm="1">
        <f t="array" ref="L1490">SUMPRODUCT((Tabla2[[#This Row],[P - Horas]]&lt;Tabla2[P - Horas])*1,(Tabla2[[#This Row],[Columna1]]=Tabla2[Columna1])*1)+1</f>
        <v>124</v>
      </c>
      <c r="N1490">
        <f>_xlfn.RANK.EQ(Tabla2[[#This Row],[Columna1]],Tabla2[Columna1],1)</f>
        <v>1476</v>
      </c>
      <c r="O1490" s="3">
        <f>MAX(P1489,Tabla2[[#This Row],[Columna1]])</f>
        <v>40594.484501402192</v>
      </c>
      <c r="P1490" s="3">
        <f>O1490+Tabla2[[#This Row],[P - Horas]]</f>
        <v>40594.484501402192</v>
      </c>
    </row>
    <row r="1491" spans="1:16" x14ac:dyDescent="0.25">
      <c r="A1491">
        <v>1000017770</v>
      </c>
      <c r="B1491" s="2">
        <v>40576</v>
      </c>
      <c r="C1491" s="2">
        <f t="shared" si="92"/>
        <v>40576.625</v>
      </c>
      <c r="D1491">
        <v>1000</v>
      </c>
      <c r="E1491">
        <v>1000</v>
      </c>
      <c r="F1491" t="s">
        <v>10</v>
      </c>
      <c r="G1491" t="s">
        <v>20</v>
      </c>
      <c r="H1491" s="1" cm="1">
        <f t="array" ref="H1491">_xlfn.IFS(F1491="Figurado",E1491/2600,F1491="Mallas",E1491/800,F1491="Materia Prima",E1491*0)/24</f>
        <v>0</v>
      </c>
      <c r="I1491" s="2">
        <f t="shared" si="93"/>
        <v>40577.625</v>
      </c>
      <c r="J1491" s="3">
        <f t="shared" si="94"/>
        <v>40576.625</v>
      </c>
      <c r="K1491" t="b">
        <f t="shared" si="95"/>
        <v>1</v>
      </c>
      <c r="L1491" cm="1">
        <f t="array" ref="L1491">SUMPRODUCT((Tabla2[[#This Row],[P - Horas]]&lt;Tabla2[P - Horas])*1,(Tabla2[[#This Row],[Columna1]]=Tabla2[Columna1])*1)+1</f>
        <v>124</v>
      </c>
      <c r="N1491">
        <f>_xlfn.RANK.EQ(Tabla2[[#This Row],[Columna1]],Tabla2[Columna1],1)</f>
        <v>1476</v>
      </c>
      <c r="O1491" s="3">
        <f>MAX(P1490,Tabla2[[#This Row],[Columna1]])</f>
        <v>40594.484501402192</v>
      </c>
      <c r="P1491" s="3">
        <f>O1491+Tabla2[[#This Row],[P - Horas]]</f>
        <v>40594.484501402192</v>
      </c>
    </row>
    <row r="1492" spans="1:16" x14ac:dyDescent="0.25">
      <c r="A1492">
        <v>1000017773</v>
      </c>
      <c r="B1492" s="2">
        <v>40576</v>
      </c>
      <c r="C1492" s="2">
        <f t="shared" si="92"/>
        <v>40576.625</v>
      </c>
      <c r="D1492">
        <v>712.8</v>
      </c>
      <c r="E1492">
        <v>712.8</v>
      </c>
      <c r="F1492" t="s">
        <v>10</v>
      </c>
      <c r="G1492" t="s">
        <v>41</v>
      </c>
      <c r="H1492" s="1" cm="1">
        <f t="array" ref="H1492">_xlfn.IFS(F1492="Figurado",E1492/2600,F1492="Mallas",E1492/800,F1492="Materia Prima",E1492*0)/24</f>
        <v>0</v>
      </c>
      <c r="I1492" s="2">
        <f t="shared" si="93"/>
        <v>40577.625</v>
      </c>
      <c r="J1492" s="3">
        <f t="shared" si="94"/>
        <v>40576.625</v>
      </c>
      <c r="K1492" t="b">
        <f t="shared" si="95"/>
        <v>1</v>
      </c>
      <c r="L1492" cm="1">
        <f t="array" ref="L1492">SUMPRODUCT((Tabla2[[#This Row],[P - Horas]]&lt;Tabla2[P - Horas])*1,(Tabla2[[#This Row],[Columna1]]=Tabla2[Columna1])*1)+1</f>
        <v>124</v>
      </c>
      <c r="N1492">
        <f>_xlfn.RANK.EQ(Tabla2[[#This Row],[Columna1]],Tabla2[Columna1],1)</f>
        <v>1476</v>
      </c>
      <c r="O1492" s="3">
        <f>MAX(P1491,Tabla2[[#This Row],[Columna1]])</f>
        <v>40594.484501402192</v>
      </c>
      <c r="P1492" s="3">
        <f>O1492+Tabla2[[#This Row],[P - Horas]]</f>
        <v>40594.484501402192</v>
      </c>
    </row>
    <row r="1493" spans="1:16" x14ac:dyDescent="0.25">
      <c r="A1493">
        <v>1000017777</v>
      </c>
      <c r="B1493" s="2">
        <v>40576</v>
      </c>
      <c r="C1493" s="2">
        <f t="shared" si="92"/>
        <v>40576.625</v>
      </c>
      <c r="D1493">
        <v>206</v>
      </c>
      <c r="E1493">
        <v>206</v>
      </c>
      <c r="F1493" t="s">
        <v>10</v>
      </c>
      <c r="G1493" t="s">
        <v>20</v>
      </c>
      <c r="H1493" s="1" cm="1">
        <f t="array" ref="H1493">_xlfn.IFS(F1493="Figurado",E1493/2600,F1493="Mallas",E1493/800,F1493="Materia Prima",E1493*0)/24</f>
        <v>0</v>
      </c>
      <c r="I1493" s="2">
        <f t="shared" si="93"/>
        <v>40577.625</v>
      </c>
      <c r="J1493" s="3">
        <f t="shared" si="94"/>
        <v>40576.625</v>
      </c>
      <c r="K1493" t="b">
        <f t="shared" si="95"/>
        <v>1</v>
      </c>
      <c r="L1493" cm="1">
        <f t="array" ref="L1493">SUMPRODUCT((Tabla2[[#This Row],[P - Horas]]&lt;Tabla2[P - Horas])*1,(Tabla2[[#This Row],[Columna1]]=Tabla2[Columna1])*1)+1</f>
        <v>124</v>
      </c>
      <c r="N1493">
        <f>_xlfn.RANK.EQ(Tabla2[[#This Row],[Columna1]],Tabla2[Columna1],1)</f>
        <v>1476</v>
      </c>
      <c r="O1493" s="3">
        <f>MAX(P1492,Tabla2[[#This Row],[Columna1]])</f>
        <v>40594.484501402192</v>
      </c>
      <c r="P1493" s="3">
        <f>O1493+Tabla2[[#This Row],[P - Horas]]</f>
        <v>40594.484501402192</v>
      </c>
    </row>
    <row r="1494" spans="1:16" x14ac:dyDescent="0.25">
      <c r="A1494">
        <v>1000017779</v>
      </c>
      <c r="B1494" s="2">
        <v>40576</v>
      </c>
      <c r="C1494" s="2">
        <f t="shared" si="92"/>
        <v>40576.625</v>
      </c>
      <c r="D1494">
        <v>630.70000000000005</v>
      </c>
      <c r="E1494">
        <v>630.70000000000005</v>
      </c>
      <c r="F1494" t="s">
        <v>10</v>
      </c>
      <c r="G1494" t="s">
        <v>62</v>
      </c>
      <c r="H1494" s="1" cm="1">
        <f t="array" ref="H1494">_xlfn.IFS(F1494="Figurado",E1494/2600,F1494="Mallas",E1494/800,F1494="Materia Prima",E1494*0)/24</f>
        <v>0</v>
      </c>
      <c r="I1494" s="2">
        <f t="shared" si="93"/>
        <v>40577.625</v>
      </c>
      <c r="J1494" s="3">
        <f t="shared" si="94"/>
        <v>40576.625</v>
      </c>
      <c r="K1494" t="b">
        <f t="shared" si="95"/>
        <v>1</v>
      </c>
      <c r="L1494" cm="1">
        <f t="array" ref="L1494">SUMPRODUCT((Tabla2[[#This Row],[P - Horas]]&lt;Tabla2[P - Horas])*1,(Tabla2[[#This Row],[Columna1]]=Tabla2[Columna1])*1)+1</f>
        <v>124</v>
      </c>
      <c r="N1494">
        <f>_xlfn.RANK.EQ(Tabla2[[#This Row],[Columna1]],Tabla2[Columna1],1)</f>
        <v>1476</v>
      </c>
      <c r="O1494" s="3">
        <f>MAX(P1493,Tabla2[[#This Row],[Columna1]])</f>
        <v>40594.484501402192</v>
      </c>
      <c r="P1494" s="3">
        <f>O1494+Tabla2[[#This Row],[P - Horas]]</f>
        <v>40594.484501402192</v>
      </c>
    </row>
    <row r="1495" spans="1:16" x14ac:dyDescent="0.25">
      <c r="A1495">
        <v>1000017790</v>
      </c>
      <c r="B1495" s="2">
        <v>40576</v>
      </c>
      <c r="C1495" s="2">
        <f t="shared" si="92"/>
        <v>40576.625</v>
      </c>
      <c r="D1495">
        <v>900</v>
      </c>
      <c r="E1495">
        <v>900</v>
      </c>
      <c r="F1495" t="s">
        <v>10</v>
      </c>
      <c r="G1495" t="s">
        <v>15</v>
      </c>
      <c r="H1495" s="1" cm="1">
        <f t="array" ref="H1495">_xlfn.IFS(F1495="Figurado",E1495/2600,F1495="Mallas",E1495/800,F1495="Materia Prima",E1495*0)/24</f>
        <v>0</v>
      </c>
      <c r="I1495" s="2">
        <f t="shared" si="93"/>
        <v>40577.625</v>
      </c>
      <c r="J1495" s="3">
        <f t="shared" si="94"/>
        <v>40576.625</v>
      </c>
      <c r="K1495" t="b">
        <f t="shared" si="95"/>
        <v>1</v>
      </c>
      <c r="L1495" cm="1">
        <f t="array" ref="L1495">SUMPRODUCT((Tabla2[[#This Row],[P - Horas]]&lt;Tabla2[P - Horas])*1,(Tabla2[[#This Row],[Columna1]]=Tabla2[Columna1])*1)+1</f>
        <v>124</v>
      </c>
      <c r="N1495">
        <f>_xlfn.RANK.EQ(Tabla2[[#This Row],[Columna1]],Tabla2[Columna1],1)</f>
        <v>1476</v>
      </c>
      <c r="O1495" s="3">
        <f>MAX(P1494,Tabla2[[#This Row],[Columna1]])</f>
        <v>40594.484501402192</v>
      </c>
      <c r="P1495" s="3">
        <f>O1495+Tabla2[[#This Row],[P - Horas]]</f>
        <v>40594.484501402192</v>
      </c>
    </row>
    <row r="1496" spans="1:16" x14ac:dyDescent="0.25">
      <c r="A1496">
        <v>1000017804</v>
      </c>
      <c r="B1496" s="2">
        <v>40576</v>
      </c>
      <c r="C1496" s="2">
        <f t="shared" si="92"/>
        <v>40576.625</v>
      </c>
      <c r="D1496">
        <v>48</v>
      </c>
      <c r="E1496">
        <v>48</v>
      </c>
      <c r="F1496" t="s">
        <v>10</v>
      </c>
      <c r="G1496" t="s">
        <v>15</v>
      </c>
      <c r="H1496" s="1" cm="1">
        <f t="array" ref="H1496">_xlfn.IFS(F1496="Figurado",E1496/2600,F1496="Mallas",E1496/800,F1496="Materia Prima",E1496*0)/24</f>
        <v>0</v>
      </c>
      <c r="I1496" s="2">
        <f t="shared" si="93"/>
        <v>40577.625</v>
      </c>
      <c r="J1496" s="3">
        <f t="shared" si="94"/>
        <v>40576.625</v>
      </c>
      <c r="K1496" t="b">
        <f t="shared" si="95"/>
        <v>1</v>
      </c>
      <c r="L1496" cm="1">
        <f t="array" ref="L1496">SUMPRODUCT((Tabla2[[#This Row],[P - Horas]]&lt;Tabla2[P - Horas])*1,(Tabla2[[#This Row],[Columna1]]=Tabla2[Columna1])*1)+1</f>
        <v>124</v>
      </c>
      <c r="N1496">
        <f>_xlfn.RANK.EQ(Tabla2[[#This Row],[Columna1]],Tabla2[Columna1],1)</f>
        <v>1476</v>
      </c>
      <c r="O1496" s="3">
        <f>MAX(P1495,Tabla2[[#This Row],[Columna1]])</f>
        <v>40594.484501402192</v>
      </c>
      <c r="P1496" s="3">
        <f>O1496+Tabla2[[#This Row],[P - Horas]]</f>
        <v>40594.484501402192</v>
      </c>
    </row>
    <row r="1497" spans="1:16" x14ac:dyDescent="0.25">
      <c r="A1497">
        <v>1000017795</v>
      </c>
      <c r="B1497" s="2">
        <v>40576</v>
      </c>
      <c r="C1497" s="2">
        <f t="shared" si="92"/>
        <v>40576.625</v>
      </c>
      <c r="D1497">
        <v>2.7</v>
      </c>
      <c r="E1497">
        <v>2.7</v>
      </c>
      <c r="F1497" t="s">
        <v>5</v>
      </c>
      <c r="G1497" t="s">
        <v>13</v>
      </c>
      <c r="H1497" s="1" cm="1">
        <f t="array" ref="H1497">_xlfn.IFS(F1497="Figurado",E1497/2600,F1497="Mallas",E1497/800,F1497="Materia Prima",E1497*0)/24</f>
        <v>4.3269230769230766E-5</v>
      </c>
      <c r="I1497" s="2">
        <f t="shared" si="93"/>
        <v>40577.625</v>
      </c>
      <c r="J1497" s="3">
        <f t="shared" si="94"/>
        <v>40576.625043269232</v>
      </c>
      <c r="K1497" t="b">
        <f t="shared" si="95"/>
        <v>1</v>
      </c>
      <c r="L1497" cm="1">
        <f t="array" ref="L1497">SUMPRODUCT((Tabla2[[#This Row],[P - Horas]]&lt;Tabla2[P - Horas])*1,(Tabla2[[#This Row],[Columna1]]=Tabla2[Columna1])*1)+1</f>
        <v>123</v>
      </c>
      <c r="N1497">
        <f>_xlfn.RANK.EQ(Tabla2[[#This Row],[Columna1]],Tabla2[Columna1],1)</f>
        <v>1476</v>
      </c>
      <c r="O1497" s="3">
        <f>MAX(P1496,Tabla2[[#This Row],[Columna1]])</f>
        <v>40594.484501402192</v>
      </c>
      <c r="P1497" s="3">
        <f>O1497+Tabla2[[#This Row],[P - Horas]]</f>
        <v>40594.484544671424</v>
      </c>
    </row>
    <row r="1498" spans="1:16" x14ac:dyDescent="0.25">
      <c r="A1498">
        <v>1000017783</v>
      </c>
      <c r="B1498" s="2">
        <v>40576</v>
      </c>
      <c r="C1498" s="2">
        <f t="shared" si="92"/>
        <v>40576.625</v>
      </c>
      <c r="D1498">
        <v>6.7</v>
      </c>
      <c r="E1498">
        <v>6.7</v>
      </c>
      <c r="F1498" t="s">
        <v>5</v>
      </c>
      <c r="G1498" t="s">
        <v>13</v>
      </c>
      <c r="H1498" s="1" cm="1">
        <f t="array" ref="H1498">_xlfn.IFS(F1498="Figurado",E1498/2600,F1498="Mallas",E1498/800,F1498="Materia Prima",E1498*0)/24</f>
        <v>1.0737179487179488E-4</v>
      </c>
      <c r="I1498" s="2">
        <f t="shared" si="93"/>
        <v>40577.625</v>
      </c>
      <c r="J1498" s="3">
        <f t="shared" si="94"/>
        <v>40576.625107371794</v>
      </c>
      <c r="K1498" t="b">
        <f t="shared" si="95"/>
        <v>1</v>
      </c>
      <c r="L1498" cm="1">
        <f t="array" ref="L1498">SUMPRODUCT((Tabla2[[#This Row],[P - Horas]]&lt;Tabla2[P - Horas])*1,(Tabla2[[#This Row],[Columna1]]=Tabla2[Columna1])*1)+1</f>
        <v>122</v>
      </c>
      <c r="N1498">
        <f>_xlfn.RANK.EQ(Tabla2[[#This Row],[Columna1]],Tabla2[Columna1],1)</f>
        <v>1476</v>
      </c>
      <c r="O1498" s="3">
        <f>MAX(P1497,Tabla2[[#This Row],[Columna1]])</f>
        <v>40594.484544671424</v>
      </c>
      <c r="P1498" s="3">
        <f>O1498+Tabla2[[#This Row],[P - Horas]]</f>
        <v>40594.484652043218</v>
      </c>
    </row>
    <row r="1499" spans="1:16" x14ac:dyDescent="0.25">
      <c r="A1499">
        <v>1000017795</v>
      </c>
      <c r="B1499" s="2">
        <v>40576</v>
      </c>
      <c r="C1499" s="2">
        <f t="shared" si="92"/>
        <v>40576.625</v>
      </c>
      <c r="D1499">
        <v>7.5</v>
      </c>
      <c r="E1499">
        <v>7.5</v>
      </c>
      <c r="F1499" t="s">
        <v>5</v>
      </c>
      <c r="G1499" t="s">
        <v>6</v>
      </c>
      <c r="H1499" s="1" cm="1">
        <f t="array" ref="H1499">_xlfn.IFS(F1499="Figurado",E1499/2600,F1499="Mallas",E1499/800,F1499="Materia Prima",E1499*0)/24</f>
        <v>1.201923076923077E-4</v>
      </c>
      <c r="I1499" s="2">
        <f t="shared" si="93"/>
        <v>40577.625</v>
      </c>
      <c r="J1499" s="3">
        <f t="shared" si="94"/>
        <v>40576.625120192308</v>
      </c>
      <c r="K1499" t="b">
        <f t="shared" si="95"/>
        <v>1</v>
      </c>
      <c r="L1499" cm="1">
        <f t="array" ref="L1499">SUMPRODUCT((Tabla2[[#This Row],[P - Horas]]&lt;Tabla2[P - Horas])*1,(Tabla2[[#This Row],[Columna1]]=Tabla2[Columna1])*1)+1</f>
        <v>121</v>
      </c>
      <c r="N1499">
        <f>_xlfn.RANK.EQ(Tabla2[[#This Row],[Columna1]],Tabla2[Columna1],1)</f>
        <v>1476</v>
      </c>
      <c r="O1499" s="3">
        <f>MAX(P1498,Tabla2[[#This Row],[Columna1]])</f>
        <v>40594.484652043218</v>
      </c>
      <c r="P1499" s="3">
        <f>O1499+Tabla2[[#This Row],[P - Horas]]</f>
        <v>40594.484772235526</v>
      </c>
    </row>
    <row r="1500" spans="1:16" x14ac:dyDescent="0.25">
      <c r="A1500">
        <v>1000017795</v>
      </c>
      <c r="B1500" s="2">
        <v>40576</v>
      </c>
      <c r="C1500" s="2">
        <f t="shared" si="92"/>
        <v>40576.625</v>
      </c>
      <c r="D1500">
        <v>10.8</v>
      </c>
      <c r="E1500">
        <v>10.8</v>
      </c>
      <c r="F1500" t="s">
        <v>5</v>
      </c>
      <c r="G1500" t="s">
        <v>7</v>
      </c>
      <c r="H1500" s="1" cm="1">
        <f t="array" ref="H1500">_xlfn.IFS(F1500="Figurado",E1500/2600,F1500="Mallas",E1500/800,F1500="Materia Prima",E1500*0)/24</f>
        <v>1.7307692307692307E-4</v>
      </c>
      <c r="I1500" s="2">
        <f t="shared" si="93"/>
        <v>40577.625</v>
      </c>
      <c r="J1500" s="3">
        <f t="shared" si="94"/>
        <v>40576.625173076922</v>
      </c>
      <c r="K1500" t="b">
        <f t="shared" si="95"/>
        <v>1</v>
      </c>
      <c r="L1500" cm="1">
        <f t="array" ref="L1500">SUMPRODUCT((Tabla2[[#This Row],[P - Horas]]&lt;Tabla2[P - Horas])*1,(Tabla2[[#This Row],[Columna1]]=Tabla2[Columna1])*1)+1</f>
        <v>120</v>
      </c>
      <c r="N1500">
        <f>_xlfn.RANK.EQ(Tabla2[[#This Row],[Columna1]],Tabla2[Columna1],1)</f>
        <v>1476</v>
      </c>
      <c r="O1500" s="3">
        <f>MAX(P1499,Tabla2[[#This Row],[Columna1]])</f>
        <v>40594.484772235526</v>
      </c>
      <c r="P1500" s="3">
        <f>O1500+Tabla2[[#This Row],[P - Horas]]</f>
        <v>40594.484945312448</v>
      </c>
    </row>
    <row r="1501" spans="1:16" x14ac:dyDescent="0.25">
      <c r="A1501">
        <v>1000017783</v>
      </c>
      <c r="B1501" s="2">
        <v>40576</v>
      </c>
      <c r="C1501" s="2">
        <f t="shared" si="92"/>
        <v>40576.625</v>
      </c>
      <c r="D1501">
        <v>12</v>
      </c>
      <c r="E1501">
        <v>12</v>
      </c>
      <c r="F1501" t="s">
        <v>5</v>
      </c>
      <c r="G1501" t="s">
        <v>14</v>
      </c>
      <c r="H1501" s="1" cm="1">
        <f t="array" ref="H1501">_xlfn.IFS(F1501="Figurado",E1501/2600,F1501="Mallas",E1501/800,F1501="Materia Prima",E1501*0)/24</f>
        <v>1.9230769230769233E-4</v>
      </c>
      <c r="I1501" s="2">
        <f t="shared" si="93"/>
        <v>40577.625</v>
      </c>
      <c r="J1501" s="3">
        <f t="shared" si="94"/>
        <v>40576.625192307692</v>
      </c>
      <c r="K1501" t="b">
        <f t="shared" si="95"/>
        <v>1</v>
      </c>
      <c r="L1501" cm="1">
        <f t="array" ref="L1501">SUMPRODUCT((Tabla2[[#This Row],[P - Horas]]&lt;Tabla2[P - Horas])*1,(Tabla2[[#This Row],[Columna1]]=Tabla2[Columna1])*1)+1</f>
        <v>119</v>
      </c>
      <c r="N1501">
        <f>_xlfn.RANK.EQ(Tabla2[[#This Row],[Columna1]],Tabla2[Columna1],1)</f>
        <v>1476</v>
      </c>
      <c r="O1501" s="3">
        <f>MAX(P1500,Tabla2[[#This Row],[Columna1]])</f>
        <v>40594.484945312448</v>
      </c>
      <c r="P1501" s="3">
        <f>O1501+Tabla2[[#This Row],[P - Horas]]</f>
        <v>40594.48513762014</v>
      </c>
    </row>
    <row r="1502" spans="1:16" x14ac:dyDescent="0.25">
      <c r="A1502">
        <v>1000017795</v>
      </c>
      <c r="B1502" s="2">
        <v>40576</v>
      </c>
      <c r="C1502" s="2">
        <f t="shared" si="92"/>
        <v>40576.625</v>
      </c>
      <c r="D1502">
        <v>14.7</v>
      </c>
      <c r="E1502">
        <v>14.7</v>
      </c>
      <c r="F1502" t="s">
        <v>5</v>
      </c>
      <c r="G1502" t="s">
        <v>8</v>
      </c>
      <c r="H1502" s="1" cm="1">
        <f t="array" ref="H1502">_xlfn.IFS(F1502="Figurado",E1502/2600,F1502="Mallas",E1502/800,F1502="Materia Prima",E1502*0)/24</f>
        <v>2.3557692307692307E-4</v>
      </c>
      <c r="I1502" s="2">
        <f t="shared" si="93"/>
        <v>40577.625</v>
      </c>
      <c r="J1502" s="3">
        <f t="shared" si="94"/>
        <v>40576.625235576925</v>
      </c>
      <c r="K1502" t="b">
        <f t="shared" si="95"/>
        <v>1</v>
      </c>
      <c r="L1502" cm="1">
        <f t="array" ref="L1502">SUMPRODUCT((Tabla2[[#This Row],[P - Horas]]&lt;Tabla2[P - Horas])*1,(Tabla2[[#This Row],[Columna1]]=Tabla2[Columna1])*1)+1</f>
        <v>118</v>
      </c>
      <c r="N1502">
        <f>_xlfn.RANK.EQ(Tabla2[[#This Row],[Columna1]],Tabla2[Columna1],1)</f>
        <v>1476</v>
      </c>
      <c r="O1502" s="3">
        <f>MAX(P1501,Tabla2[[#This Row],[Columna1]])</f>
        <v>40594.48513762014</v>
      </c>
      <c r="P1502" s="3">
        <f>O1502+Tabla2[[#This Row],[P - Horas]]</f>
        <v>40594.485373197065</v>
      </c>
    </row>
    <row r="1503" spans="1:16" x14ac:dyDescent="0.25">
      <c r="A1503">
        <v>1000017795</v>
      </c>
      <c r="B1503" s="2">
        <v>40576</v>
      </c>
      <c r="C1503" s="2">
        <f t="shared" si="92"/>
        <v>40576.625</v>
      </c>
      <c r="D1503">
        <v>19.2</v>
      </c>
      <c r="E1503">
        <v>19.2</v>
      </c>
      <c r="F1503" t="s">
        <v>5</v>
      </c>
      <c r="G1503" t="s">
        <v>9</v>
      </c>
      <c r="H1503" s="1" cm="1">
        <f t="array" ref="H1503">_xlfn.IFS(F1503="Figurado",E1503/2600,F1503="Mallas",E1503/800,F1503="Materia Prima",E1503*0)/24</f>
        <v>3.076923076923077E-4</v>
      </c>
      <c r="I1503" s="2">
        <f t="shared" si="93"/>
        <v>40577.625</v>
      </c>
      <c r="J1503" s="3">
        <f t="shared" si="94"/>
        <v>40576.625307692309</v>
      </c>
      <c r="K1503" t="b">
        <f t="shared" si="95"/>
        <v>1</v>
      </c>
      <c r="L1503" cm="1">
        <f t="array" ref="L1503">SUMPRODUCT((Tabla2[[#This Row],[P - Horas]]&lt;Tabla2[P - Horas])*1,(Tabla2[[#This Row],[Columna1]]=Tabla2[Columna1])*1)+1</f>
        <v>117</v>
      </c>
      <c r="N1503">
        <f>_xlfn.RANK.EQ(Tabla2[[#This Row],[Columna1]],Tabla2[Columna1],1)</f>
        <v>1476</v>
      </c>
      <c r="O1503" s="3">
        <f>MAX(P1502,Tabla2[[#This Row],[Columna1]])</f>
        <v>40594.485373197065</v>
      </c>
      <c r="P1503" s="3">
        <f>O1503+Tabla2[[#This Row],[P - Horas]]</f>
        <v>40594.485680889375</v>
      </c>
    </row>
    <row r="1504" spans="1:16" x14ac:dyDescent="0.25">
      <c r="A1504">
        <v>1000017791</v>
      </c>
      <c r="B1504" s="2">
        <v>40576</v>
      </c>
      <c r="C1504" s="2">
        <f t="shared" si="92"/>
        <v>40576.625</v>
      </c>
      <c r="D1504">
        <v>19.399999999999999</v>
      </c>
      <c r="E1504">
        <v>19.399999999999999</v>
      </c>
      <c r="F1504" t="s">
        <v>5</v>
      </c>
      <c r="G1504" t="s">
        <v>26</v>
      </c>
      <c r="H1504" s="1" cm="1">
        <f t="array" ref="H1504">_xlfn.IFS(F1504="Figurado",E1504/2600,F1504="Mallas",E1504/800,F1504="Materia Prima",E1504*0)/24</f>
        <v>3.1089743589743591E-4</v>
      </c>
      <c r="I1504" s="2">
        <f t="shared" si="93"/>
        <v>40577.625</v>
      </c>
      <c r="J1504" s="3">
        <f t="shared" si="94"/>
        <v>40576.625310897434</v>
      </c>
      <c r="K1504" t="b">
        <f t="shared" si="95"/>
        <v>1</v>
      </c>
      <c r="L1504" cm="1">
        <f t="array" ref="L1504">SUMPRODUCT((Tabla2[[#This Row],[P - Horas]]&lt;Tabla2[P - Horas])*1,(Tabla2[[#This Row],[Columna1]]=Tabla2[Columna1])*1)+1</f>
        <v>116</v>
      </c>
      <c r="N1504">
        <f>_xlfn.RANK.EQ(Tabla2[[#This Row],[Columna1]],Tabla2[Columna1],1)</f>
        <v>1476</v>
      </c>
      <c r="O1504" s="3">
        <f>MAX(P1503,Tabla2[[#This Row],[Columna1]])</f>
        <v>40594.485680889375</v>
      </c>
      <c r="P1504" s="3">
        <f>O1504+Tabla2[[#This Row],[P - Horas]]</f>
        <v>40594.485991786809</v>
      </c>
    </row>
    <row r="1505" spans="1:16" x14ac:dyDescent="0.25">
      <c r="A1505">
        <v>1000017765</v>
      </c>
      <c r="B1505" s="2">
        <v>40576</v>
      </c>
      <c r="C1505" s="2">
        <f t="shared" si="92"/>
        <v>40576.625</v>
      </c>
      <c r="D1505">
        <v>21.3</v>
      </c>
      <c r="E1505">
        <v>21.3</v>
      </c>
      <c r="F1505" t="s">
        <v>5</v>
      </c>
      <c r="G1505" t="s">
        <v>26</v>
      </c>
      <c r="H1505" s="1" cm="1">
        <f t="array" ref="H1505">_xlfn.IFS(F1505="Figurado",E1505/2600,F1505="Mallas",E1505/800,F1505="Materia Prima",E1505*0)/24</f>
        <v>3.4134615384615388E-4</v>
      </c>
      <c r="I1505" s="2">
        <f t="shared" si="93"/>
        <v>40577.625</v>
      </c>
      <c r="J1505" s="3">
        <f t="shared" si="94"/>
        <v>40576.625341346153</v>
      </c>
      <c r="K1505" t="b">
        <f t="shared" si="95"/>
        <v>1</v>
      </c>
      <c r="L1505" cm="1">
        <f t="array" ref="L1505">SUMPRODUCT((Tabla2[[#This Row],[P - Horas]]&lt;Tabla2[P - Horas])*1,(Tabla2[[#This Row],[Columna1]]=Tabla2[Columna1])*1)+1</f>
        <v>115</v>
      </c>
      <c r="N1505">
        <f>_xlfn.RANK.EQ(Tabla2[[#This Row],[Columna1]],Tabla2[Columna1],1)</f>
        <v>1476</v>
      </c>
      <c r="O1505" s="3">
        <f>MAX(P1504,Tabla2[[#This Row],[Columna1]])</f>
        <v>40594.485991786809</v>
      </c>
      <c r="P1505" s="3">
        <f>O1505+Tabla2[[#This Row],[P - Horas]]</f>
        <v>40594.486333132962</v>
      </c>
    </row>
    <row r="1506" spans="1:16" x14ac:dyDescent="0.25">
      <c r="A1506">
        <v>1000017771</v>
      </c>
      <c r="B1506" s="2">
        <v>40576</v>
      </c>
      <c r="C1506" s="2">
        <f t="shared" si="92"/>
        <v>40576.625</v>
      </c>
      <c r="D1506">
        <v>36</v>
      </c>
      <c r="E1506">
        <v>36</v>
      </c>
      <c r="F1506" t="s">
        <v>5</v>
      </c>
      <c r="G1506" t="s">
        <v>7</v>
      </c>
      <c r="H1506" s="1" cm="1">
        <f t="array" ref="H1506">_xlfn.IFS(F1506="Figurado",E1506/2600,F1506="Mallas",E1506/800,F1506="Materia Prima",E1506*0)/24</f>
        <v>5.7692307692307698E-4</v>
      </c>
      <c r="I1506" s="2">
        <f t="shared" si="93"/>
        <v>40577.625</v>
      </c>
      <c r="J1506" s="3">
        <f t="shared" si="94"/>
        <v>40576.625576923077</v>
      </c>
      <c r="K1506" t="b">
        <f t="shared" si="95"/>
        <v>1</v>
      </c>
      <c r="L1506" cm="1">
        <f t="array" ref="L1506">SUMPRODUCT((Tabla2[[#This Row],[P - Horas]]&lt;Tabla2[P - Horas])*1,(Tabla2[[#This Row],[Columna1]]=Tabla2[Columna1])*1)+1</f>
        <v>114</v>
      </c>
      <c r="N1506">
        <f>_xlfn.RANK.EQ(Tabla2[[#This Row],[Columna1]],Tabla2[Columna1],1)</f>
        <v>1476</v>
      </c>
      <c r="O1506" s="3">
        <f>MAX(P1505,Tabla2[[#This Row],[Columna1]])</f>
        <v>40594.486333132962</v>
      </c>
      <c r="P1506" s="3">
        <f>O1506+Tabla2[[#This Row],[P - Horas]]</f>
        <v>40594.486910056039</v>
      </c>
    </row>
    <row r="1507" spans="1:16" x14ac:dyDescent="0.25">
      <c r="A1507">
        <v>1000017749</v>
      </c>
      <c r="B1507" s="2">
        <v>40576</v>
      </c>
      <c r="C1507" s="2">
        <f t="shared" si="92"/>
        <v>40576.625</v>
      </c>
      <c r="D1507">
        <v>36.299999999999997</v>
      </c>
      <c r="E1507">
        <v>36.299999999999997</v>
      </c>
      <c r="F1507" t="s">
        <v>5</v>
      </c>
      <c r="G1507" t="s">
        <v>14</v>
      </c>
      <c r="H1507" s="1" cm="1">
        <f t="array" ref="H1507">_xlfn.IFS(F1507="Figurado",E1507/2600,F1507="Mallas",E1507/800,F1507="Materia Prima",E1507*0)/24</f>
        <v>5.8173076923076917E-4</v>
      </c>
      <c r="I1507" s="2">
        <f t="shared" si="93"/>
        <v>40577.625</v>
      </c>
      <c r="J1507" s="3">
        <f t="shared" si="94"/>
        <v>40576.625581730768</v>
      </c>
      <c r="K1507" t="b">
        <f t="shared" si="95"/>
        <v>1</v>
      </c>
      <c r="L1507" cm="1">
        <f t="array" ref="L1507">SUMPRODUCT((Tabla2[[#This Row],[P - Horas]]&lt;Tabla2[P - Horas])*1,(Tabla2[[#This Row],[Columna1]]=Tabla2[Columna1])*1)+1</f>
        <v>113</v>
      </c>
      <c r="N1507">
        <f>_xlfn.RANK.EQ(Tabla2[[#This Row],[Columna1]],Tabla2[Columna1],1)</f>
        <v>1476</v>
      </c>
      <c r="O1507" s="3">
        <f>MAX(P1506,Tabla2[[#This Row],[Columna1]])</f>
        <v>40594.486910056039</v>
      </c>
      <c r="P1507" s="3">
        <f>O1507+Tabla2[[#This Row],[P - Horas]]</f>
        <v>40594.487491786807</v>
      </c>
    </row>
    <row r="1508" spans="1:16" x14ac:dyDescent="0.25">
      <c r="A1508">
        <v>1000017787</v>
      </c>
      <c r="B1508" s="2">
        <v>40576</v>
      </c>
      <c r="C1508" s="2">
        <f t="shared" si="92"/>
        <v>40576.625</v>
      </c>
      <c r="D1508">
        <v>43.6</v>
      </c>
      <c r="E1508">
        <v>43.6</v>
      </c>
      <c r="F1508" t="s">
        <v>5</v>
      </c>
      <c r="G1508" t="s">
        <v>9</v>
      </c>
      <c r="H1508" s="1" cm="1">
        <f t="array" ref="H1508">_xlfn.IFS(F1508="Figurado",E1508/2600,F1508="Mallas",E1508/800,F1508="Materia Prima",E1508*0)/24</f>
        <v>6.9871794871794867E-4</v>
      </c>
      <c r="I1508" s="2">
        <f t="shared" si="93"/>
        <v>40577.625</v>
      </c>
      <c r="J1508" s="3">
        <f t="shared" si="94"/>
        <v>40576.625698717951</v>
      </c>
      <c r="K1508" t="b">
        <f t="shared" si="95"/>
        <v>1</v>
      </c>
      <c r="L1508" cm="1">
        <f t="array" ref="L1508">SUMPRODUCT((Tabla2[[#This Row],[P - Horas]]&lt;Tabla2[P - Horas])*1,(Tabla2[[#This Row],[Columna1]]=Tabla2[Columna1])*1)+1</f>
        <v>111</v>
      </c>
      <c r="N1508">
        <f>_xlfn.RANK.EQ(Tabla2[[#This Row],[Columna1]],Tabla2[Columna1],1)</f>
        <v>1476</v>
      </c>
      <c r="O1508" s="3">
        <f>MAX(P1507,Tabla2[[#This Row],[Columna1]])</f>
        <v>40594.487491786807</v>
      </c>
      <c r="P1508" s="3">
        <f>O1508+Tabla2[[#This Row],[P - Horas]]</f>
        <v>40594.488190504759</v>
      </c>
    </row>
    <row r="1509" spans="1:16" x14ac:dyDescent="0.25">
      <c r="A1509">
        <v>1000017788</v>
      </c>
      <c r="B1509" s="2">
        <v>40576</v>
      </c>
      <c r="C1509" s="2">
        <f t="shared" si="92"/>
        <v>40576.625</v>
      </c>
      <c r="D1509">
        <v>43.6</v>
      </c>
      <c r="E1509">
        <v>43.6</v>
      </c>
      <c r="F1509" t="s">
        <v>5</v>
      </c>
      <c r="G1509" t="s">
        <v>9</v>
      </c>
      <c r="H1509" s="1" cm="1">
        <f t="array" ref="H1509">_xlfn.IFS(F1509="Figurado",E1509/2600,F1509="Mallas",E1509/800,F1509="Materia Prima",E1509*0)/24</f>
        <v>6.9871794871794867E-4</v>
      </c>
      <c r="I1509" s="2">
        <f t="shared" si="93"/>
        <v>40577.625</v>
      </c>
      <c r="J1509" s="3">
        <f t="shared" si="94"/>
        <v>40576.625698717951</v>
      </c>
      <c r="K1509" t="b">
        <f t="shared" si="95"/>
        <v>1</v>
      </c>
      <c r="L1509" cm="1">
        <f t="array" ref="L1509">SUMPRODUCT((Tabla2[[#This Row],[P - Horas]]&lt;Tabla2[P - Horas])*1,(Tabla2[[#This Row],[Columna1]]=Tabla2[Columna1])*1)+1</f>
        <v>111</v>
      </c>
      <c r="N1509">
        <f>_xlfn.RANK.EQ(Tabla2[[#This Row],[Columna1]],Tabla2[Columna1],1)</f>
        <v>1476</v>
      </c>
      <c r="O1509" s="3">
        <f>MAX(P1508,Tabla2[[#This Row],[Columna1]])</f>
        <v>40594.488190504759</v>
      </c>
      <c r="P1509" s="3">
        <f>O1509+Tabla2[[#This Row],[P - Horas]]</f>
        <v>40594.48888922271</v>
      </c>
    </row>
    <row r="1510" spans="1:16" x14ac:dyDescent="0.25">
      <c r="A1510">
        <v>1000017799</v>
      </c>
      <c r="B1510" s="2">
        <v>40576</v>
      </c>
      <c r="C1510" s="2">
        <f t="shared" si="92"/>
        <v>40576.625</v>
      </c>
      <c r="D1510">
        <v>44.4</v>
      </c>
      <c r="E1510">
        <v>44.4</v>
      </c>
      <c r="F1510" t="s">
        <v>5</v>
      </c>
      <c r="G1510" t="s">
        <v>13</v>
      </c>
      <c r="H1510" s="1" cm="1">
        <f t="array" ref="H1510">_xlfn.IFS(F1510="Figurado",E1510/2600,F1510="Mallas",E1510/800,F1510="Materia Prima",E1510*0)/24</f>
        <v>7.1153846153846148E-4</v>
      </c>
      <c r="I1510" s="2">
        <f t="shared" si="93"/>
        <v>40577.625</v>
      </c>
      <c r="J1510" s="3">
        <f t="shared" si="94"/>
        <v>40576.625711538465</v>
      </c>
      <c r="K1510" t="b">
        <f t="shared" si="95"/>
        <v>1</v>
      </c>
      <c r="L1510" cm="1">
        <f t="array" ref="L1510">SUMPRODUCT((Tabla2[[#This Row],[P - Horas]]&lt;Tabla2[P - Horas])*1,(Tabla2[[#This Row],[Columna1]]=Tabla2[Columna1])*1)+1</f>
        <v>110</v>
      </c>
      <c r="N1510">
        <f>_xlfn.RANK.EQ(Tabla2[[#This Row],[Columna1]],Tabla2[Columna1],1)</f>
        <v>1476</v>
      </c>
      <c r="O1510" s="3">
        <f>MAX(P1509,Tabla2[[#This Row],[Columna1]])</f>
        <v>40594.48888922271</v>
      </c>
      <c r="P1510" s="3">
        <f>O1510+Tabla2[[#This Row],[P - Horas]]</f>
        <v>40594.489600761175</v>
      </c>
    </row>
    <row r="1511" spans="1:16" x14ac:dyDescent="0.25">
      <c r="A1511">
        <v>1000017796</v>
      </c>
      <c r="B1511" s="2">
        <v>40576</v>
      </c>
      <c r="C1511" s="2">
        <f t="shared" si="92"/>
        <v>40576.625</v>
      </c>
      <c r="D1511">
        <v>53.4</v>
      </c>
      <c r="E1511">
        <v>53.4</v>
      </c>
      <c r="F1511" t="s">
        <v>5</v>
      </c>
      <c r="G1511" t="s">
        <v>6</v>
      </c>
      <c r="H1511" s="1" cm="1">
        <f t="array" ref="H1511">_xlfn.IFS(F1511="Figurado",E1511/2600,F1511="Mallas",E1511/800,F1511="Materia Prima",E1511*0)/24</f>
        <v>8.557692307692307E-4</v>
      </c>
      <c r="I1511" s="2">
        <f t="shared" si="93"/>
        <v>40577.625</v>
      </c>
      <c r="J1511" s="3">
        <f t="shared" si="94"/>
        <v>40576.625855769227</v>
      </c>
      <c r="K1511" t="b">
        <f t="shared" si="95"/>
        <v>1</v>
      </c>
      <c r="L1511" cm="1">
        <f t="array" ref="L1511">SUMPRODUCT((Tabla2[[#This Row],[P - Horas]]&lt;Tabla2[P - Horas])*1,(Tabla2[[#This Row],[Columna1]]=Tabla2[Columna1])*1)+1</f>
        <v>109</v>
      </c>
      <c r="N1511">
        <f>_xlfn.RANK.EQ(Tabla2[[#This Row],[Columna1]],Tabla2[Columna1],1)</f>
        <v>1476</v>
      </c>
      <c r="O1511" s="3">
        <f>MAX(P1510,Tabla2[[#This Row],[Columna1]])</f>
        <v>40594.489600761175</v>
      </c>
      <c r="P1511" s="3">
        <f>O1511+Tabla2[[#This Row],[P - Horas]]</f>
        <v>40594.490456530402</v>
      </c>
    </row>
    <row r="1512" spans="1:16" x14ac:dyDescent="0.25">
      <c r="A1512">
        <v>1000017748</v>
      </c>
      <c r="B1512" s="2">
        <v>40576</v>
      </c>
      <c r="C1512" s="2">
        <f t="shared" si="92"/>
        <v>40576.625</v>
      </c>
      <c r="D1512">
        <v>55.2</v>
      </c>
      <c r="E1512">
        <v>55.2</v>
      </c>
      <c r="F1512" t="s">
        <v>5</v>
      </c>
      <c r="G1512" t="s">
        <v>9</v>
      </c>
      <c r="H1512" s="1" cm="1">
        <f t="array" ref="H1512">_xlfn.IFS(F1512="Figurado",E1512/2600,F1512="Mallas",E1512/800,F1512="Materia Prima",E1512*0)/24</f>
        <v>8.8461538461538463E-4</v>
      </c>
      <c r="I1512" s="2">
        <f t="shared" si="93"/>
        <v>40577.625</v>
      </c>
      <c r="J1512" s="3">
        <f t="shared" si="94"/>
        <v>40576.625884615387</v>
      </c>
      <c r="K1512" t="b">
        <f t="shared" si="95"/>
        <v>1</v>
      </c>
      <c r="L1512" cm="1">
        <f t="array" ref="L1512">SUMPRODUCT((Tabla2[[#This Row],[P - Horas]]&lt;Tabla2[P - Horas])*1,(Tabla2[[#This Row],[Columna1]]=Tabla2[Columna1])*1)+1</f>
        <v>108</v>
      </c>
      <c r="N1512">
        <f>_xlfn.RANK.EQ(Tabla2[[#This Row],[Columna1]],Tabla2[Columna1],1)</f>
        <v>1476</v>
      </c>
      <c r="O1512" s="3">
        <f>MAX(P1511,Tabla2[[#This Row],[Columna1]])</f>
        <v>40594.490456530402</v>
      </c>
      <c r="P1512" s="3">
        <f>O1512+Tabla2[[#This Row],[P - Horas]]</f>
        <v>40594.491341145789</v>
      </c>
    </row>
    <row r="1513" spans="1:16" x14ac:dyDescent="0.25">
      <c r="A1513">
        <v>1000017789</v>
      </c>
      <c r="B1513" s="2">
        <v>40576</v>
      </c>
      <c r="C1513" s="2">
        <f t="shared" si="92"/>
        <v>40576.625</v>
      </c>
      <c r="D1513">
        <v>65.2</v>
      </c>
      <c r="E1513">
        <v>65.2</v>
      </c>
      <c r="F1513" t="s">
        <v>5</v>
      </c>
      <c r="G1513" t="s">
        <v>13</v>
      </c>
      <c r="H1513" s="1" cm="1">
        <f t="array" ref="H1513">_xlfn.IFS(F1513="Figurado",E1513/2600,F1513="Mallas",E1513/800,F1513="Materia Prima",E1513*0)/24</f>
        <v>1.0448717948717949E-3</v>
      </c>
      <c r="I1513" s="2">
        <f t="shared" si="93"/>
        <v>40577.625</v>
      </c>
      <c r="J1513" s="3">
        <f t="shared" si="94"/>
        <v>40576.626044871795</v>
      </c>
      <c r="K1513" t="b">
        <f t="shared" si="95"/>
        <v>1</v>
      </c>
      <c r="L1513" cm="1">
        <f t="array" ref="L1513">SUMPRODUCT((Tabla2[[#This Row],[P - Horas]]&lt;Tabla2[P - Horas])*1,(Tabla2[[#This Row],[Columna1]]=Tabla2[Columna1])*1)+1</f>
        <v>107</v>
      </c>
      <c r="N1513">
        <f>_xlfn.RANK.EQ(Tabla2[[#This Row],[Columna1]],Tabla2[Columna1],1)</f>
        <v>1476</v>
      </c>
      <c r="O1513" s="3">
        <f>MAX(P1512,Tabla2[[#This Row],[Columna1]])</f>
        <v>40594.491341145789</v>
      </c>
      <c r="P1513" s="3">
        <f>O1513+Tabla2[[#This Row],[P - Horas]]</f>
        <v>40594.492386017584</v>
      </c>
    </row>
    <row r="1514" spans="1:16" x14ac:dyDescent="0.25">
      <c r="A1514">
        <v>1000017771</v>
      </c>
      <c r="B1514" s="2">
        <v>40576</v>
      </c>
      <c r="C1514" s="2">
        <f t="shared" si="92"/>
        <v>40576.625</v>
      </c>
      <c r="D1514">
        <v>67.2</v>
      </c>
      <c r="E1514">
        <v>67.2</v>
      </c>
      <c r="F1514" t="s">
        <v>5</v>
      </c>
      <c r="G1514" t="s">
        <v>26</v>
      </c>
      <c r="H1514" s="1" cm="1">
        <f t="array" ref="H1514">_xlfn.IFS(F1514="Figurado",E1514/2600,F1514="Mallas",E1514/800,F1514="Materia Prima",E1514*0)/24</f>
        <v>1.0769230769230771E-3</v>
      </c>
      <c r="I1514" s="2">
        <f t="shared" si="93"/>
        <v>40577.625</v>
      </c>
      <c r="J1514" s="3">
        <f t="shared" si="94"/>
        <v>40576.626076923079</v>
      </c>
      <c r="K1514" t="b">
        <f t="shared" si="95"/>
        <v>1</v>
      </c>
      <c r="L1514" cm="1">
        <f t="array" ref="L1514">SUMPRODUCT((Tabla2[[#This Row],[P - Horas]]&lt;Tabla2[P - Horas])*1,(Tabla2[[#This Row],[Columna1]]=Tabla2[Columna1])*1)+1</f>
        <v>106</v>
      </c>
      <c r="N1514">
        <f>_xlfn.RANK.EQ(Tabla2[[#This Row],[Columna1]],Tabla2[Columna1],1)</f>
        <v>1476</v>
      </c>
      <c r="O1514" s="3">
        <f>MAX(P1513,Tabla2[[#This Row],[Columna1]])</f>
        <v>40594.492386017584</v>
      </c>
      <c r="P1514" s="3">
        <f>O1514+Tabla2[[#This Row],[P - Horas]]</f>
        <v>40594.493462940663</v>
      </c>
    </row>
    <row r="1515" spans="1:16" x14ac:dyDescent="0.25">
      <c r="A1515">
        <v>1000017791</v>
      </c>
      <c r="B1515" s="2">
        <v>40576</v>
      </c>
      <c r="C1515" s="2">
        <f t="shared" si="92"/>
        <v>40576.625</v>
      </c>
      <c r="D1515">
        <v>69.599999999999994</v>
      </c>
      <c r="E1515">
        <v>69.599999999999994</v>
      </c>
      <c r="F1515" t="s">
        <v>5</v>
      </c>
      <c r="G1515" t="s">
        <v>9</v>
      </c>
      <c r="H1515" s="1" cm="1">
        <f t="array" ref="H1515">_xlfn.IFS(F1515="Figurado",E1515/2600,F1515="Mallas",E1515/800,F1515="Materia Prima",E1515*0)/24</f>
        <v>1.1153846153846153E-3</v>
      </c>
      <c r="I1515" s="2">
        <f t="shared" si="93"/>
        <v>40577.625</v>
      </c>
      <c r="J1515" s="3">
        <f t="shared" si="94"/>
        <v>40576.626115384614</v>
      </c>
      <c r="K1515" t="b">
        <f t="shared" si="95"/>
        <v>1</v>
      </c>
      <c r="L1515" cm="1">
        <f t="array" ref="L1515">SUMPRODUCT((Tabla2[[#This Row],[P - Horas]]&lt;Tabla2[P - Horas])*1,(Tabla2[[#This Row],[Columna1]]=Tabla2[Columna1])*1)+1</f>
        <v>105</v>
      </c>
      <c r="N1515">
        <f>_xlfn.RANK.EQ(Tabla2[[#This Row],[Columna1]],Tabla2[Columna1],1)</f>
        <v>1476</v>
      </c>
      <c r="O1515" s="3">
        <f>MAX(P1514,Tabla2[[#This Row],[Columna1]])</f>
        <v>40594.493462940663</v>
      </c>
      <c r="P1515" s="3">
        <f>O1515+Tabla2[[#This Row],[P - Horas]]</f>
        <v>40594.494578325277</v>
      </c>
    </row>
    <row r="1516" spans="1:16" x14ac:dyDescent="0.25">
      <c r="A1516">
        <v>1000017804</v>
      </c>
      <c r="B1516" s="2">
        <v>40576</v>
      </c>
      <c r="C1516" s="2">
        <f t="shared" si="92"/>
        <v>40576.625</v>
      </c>
      <c r="D1516">
        <v>91.8</v>
      </c>
      <c r="E1516">
        <v>91.8</v>
      </c>
      <c r="F1516" t="s">
        <v>5</v>
      </c>
      <c r="G1516" t="s">
        <v>8</v>
      </c>
      <c r="H1516" s="1" cm="1">
        <f t="array" ref="H1516">_xlfn.IFS(F1516="Figurado",E1516/2600,F1516="Mallas",E1516/800,F1516="Materia Prima",E1516*0)/24</f>
        <v>1.471153846153846E-3</v>
      </c>
      <c r="I1516" s="2">
        <f t="shared" si="93"/>
        <v>40577.625</v>
      </c>
      <c r="J1516" s="3">
        <f t="shared" si="94"/>
        <v>40576.626471153846</v>
      </c>
      <c r="K1516" t="b">
        <f t="shared" si="95"/>
        <v>1</v>
      </c>
      <c r="L1516" cm="1">
        <f t="array" ref="L1516">SUMPRODUCT((Tabla2[[#This Row],[P - Horas]]&lt;Tabla2[P - Horas])*1,(Tabla2[[#This Row],[Columna1]]=Tabla2[Columna1])*1)+1</f>
        <v>104</v>
      </c>
      <c r="N1516">
        <f>_xlfn.RANK.EQ(Tabla2[[#This Row],[Columna1]],Tabla2[Columna1],1)</f>
        <v>1476</v>
      </c>
      <c r="O1516" s="3">
        <f>MAX(P1515,Tabla2[[#This Row],[Columna1]])</f>
        <v>40594.494578325277</v>
      </c>
      <c r="P1516" s="3">
        <f>O1516+Tabla2[[#This Row],[P - Horas]]</f>
        <v>40594.496049479123</v>
      </c>
    </row>
    <row r="1517" spans="1:16" x14ac:dyDescent="0.25">
      <c r="A1517">
        <v>1000017793</v>
      </c>
      <c r="B1517" s="2">
        <v>40576</v>
      </c>
      <c r="C1517" s="2">
        <f t="shared" si="92"/>
        <v>40576.625</v>
      </c>
      <c r="D1517">
        <v>98.6</v>
      </c>
      <c r="E1517">
        <v>98.6</v>
      </c>
      <c r="F1517" t="s">
        <v>5</v>
      </c>
      <c r="G1517" t="s">
        <v>6</v>
      </c>
      <c r="H1517" s="1" cm="1">
        <f t="array" ref="H1517">_xlfn.IFS(F1517="Figurado",E1517/2600,F1517="Mallas",E1517/800,F1517="Materia Prima",E1517*0)/24</f>
        <v>1.5801282051282051E-3</v>
      </c>
      <c r="I1517" s="2">
        <f t="shared" si="93"/>
        <v>40577.625</v>
      </c>
      <c r="J1517" s="3">
        <f t="shared" si="94"/>
        <v>40576.626580128206</v>
      </c>
      <c r="K1517" t="b">
        <f t="shared" si="95"/>
        <v>1</v>
      </c>
      <c r="L1517" cm="1">
        <f t="array" ref="L1517">SUMPRODUCT((Tabla2[[#This Row],[P - Horas]]&lt;Tabla2[P - Horas])*1,(Tabla2[[#This Row],[Columna1]]=Tabla2[Columna1])*1)+1</f>
        <v>103</v>
      </c>
      <c r="N1517">
        <f>_xlfn.RANK.EQ(Tabla2[[#This Row],[Columna1]],Tabla2[Columna1],1)</f>
        <v>1476</v>
      </c>
      <c r="O1517" s="3">
        <f>MAX(P1516,Tabla2[[#This Row],[Columna1]])</f>
        <v>40594.496049479123</v>
      </c>
      <c r="P1517" s="3">
        <f>O1517+Tabla2[[#This Row],[P - Horas]]</f>
        <v>40594.497629607329</v>
      </c>
    </row>
    <row r="1518" spans="1:16" x14ac:dyDescent="0.25">
      <c r="A1518">
        <v>1000017767</v>
      </c>
      <c r="B1518" s="2">
        <v>40576</v>
      </c>
      <c r="C1518" s="2">
        <f t="shared" si="92"/>
        <v>40576.625</v>
      </c>
      <c r="D1518">
        <v>101.7</v>
      </c>
      <c r="E1518">
        <v>101.7</v>
      </c>
      <c r="F1518" t="s">
        <v>5</v>
      </c>
      <c r="G1518" t="s">
        <v>7</v>
      </c>
      <c r="H1518" s="1" cm="1">
        <f t="array" ref="H1518">_xlfn.IFS(F1518="Figurado",E1518/2600,F1518="Mallas",E1518/800,F1518="Materia Prima",E1518*0)/24</f>
        <v>1.6298076923076923E-3</v>
      </c>
      <c r="I1518" s="2">
        <f t="shared" si="93"/>
        <v>40577.625</v>
      </c>
      <c r="J1518" s="3">
        <f t="shared" si="94"/>
        <v>40576.626629807695</v>
      </c>
      <c r="K1518" t="b">
        <f t="shared" si="95"/>
        <v>1</v>
      </c>
      <c r="L1518" cm="1">
        <f t="array" ref="L1518">SUMPRODUCT((Tabla2[[#This Row],[P - Horas]]&lt;Tabla2[P - Horas])*1,(Tabla2[[#This Row],[Columna1]]=Tabla2[Columna1])*1)+1</f>
        <v>102</v>
      </c>
      <c r="N1518">
        <f>_xlfn.RANK.EQ(Tabla2[[#This Row],[Columna1]],Tabla2[Columna1],1)</f>
        <v>1476</v>
      </c>
      <c r="O1518" s="3">
        <f>MAX(P1517,Tabla2[[#This Row],[Columna1]])</f>
        <v>40594.497629607329</v>
      </c>
      <c r="P1518" s="3">
        <f>O1518+Tabla2[[#This Row],[P - Horas]]</f>
        <v>40594.499259415024</v>
      </c>
    </row>
    <row r="1519" spans="1:16" x14ac:dyDescent="0.25">
      <c r="A1519">
        <v>1000017804</v>
      </c>
      <c r="B1519" s="2">
        <v>40576</v>
      </c>
      <c r="C1519" s="2">
        <f t="shared" si="92"/>
        <v>40576.625</v>
      </c>
      <c r="D1519">
        <v>108</v>
      </c>
      <c r="E1519">
        <v>108</v>
      </c>
      <c r="F1519" t="s">
        <v>5</v>
      </c>
      <c r="G1519" t="s">
        <v>7</v>
      </c>
      <c r="H1519" s="1" cm="1">
        <f t="array" ref="H1519">_xlfn.IFS(F1519="Figurado",E1519/2600,F1519="Mallas",E1519/800,F1519="Materia Prima",E1519*0)/24</f>
        <v>1.7307692307692308E-3</v>
      </c>
      <c r="I1519" s="2">
        <f t="shared" si="93"/>
        <v>40577.625</v>
      </c>
      <c r="J1519" s="3">
        <f t="shared" si="94"/>
        <v>40576.626730769232</v>
      </c>
      <c r="K1519" t="b">
        <f t="shared" si="95"/>
        <v>1</v>
      </c>
      <c r="L1519" cm="1">
        <f t="array" ref="L1519">SUMPRODUCT((Tabla2[[#This Row],[P - Horas]]&lt;Tabla2[P - Horas])*1,(Tabla2[[#This Row],[Columna1]]=Tabla2[Columna1])*1)+1</f>
        <v>101</v>
      </c>
      <c r="N1519">
        <f>_xlfn.RANK.EQ(Tabla2[[#This Row],[Columna1]],Tabla2[Columna1],1)</f>
        <v>1476</v>
      </c>
      <c r="O1519" s="3">
        <f>MAX(P1518,Tabla2[[#This Row],[Columna1]])</f>
        <v>40594.499259415024</v>
      </c>
      <c r="P1519" s="3">
        <f>O1519+Tabla2[[#This Row],[P - Horas]]</f>
        <v>40594.500990184257</v>
      </c>
    </row>
    <row r="1520" spans="1:16" x14ac:dyDescent="0.25">
      <c r="A1520">
        <v>1000017762</v>
      </c>
      <c r="B1520" s="2">
        <v>40576</v>
      </c>
      <c r="C1520" s="2">
        <f t="shared" si="92"/>
        <v>40576.625</v>
      </c>
      <c r="D1520">
        <v>119</v>
      </c>
      <c r="E1520">
        <v>119</v>
      </c>
      <c r="F1520" t="s">
        <v>5</v>
      </c>
      <c r="G1520" t="s">
        <v>8</v>
      </c>
      <c r="H1520" s="1" cm="1">
        <f t="array" ref="H1520">_xlfn.IFS(F1520="Figurado",E1520/2600,F1520="Mallas",E1520/800,F1520="Materia Prima",E1520*0)/24</f>
        <v>1.9070512820512822E-3</v>
      </c>
      <c r="I1520" s="2">
        <f t="shared" si="93"/>
        <v>40577.625</v>
      </c>
      <c r="J1520" s="3">
        <f t="shared" si="94"/>
        <v>40576.626907051279</v>
      </c>
      <c r="K1520" t="b">
        <f t="shared" si="95"/>
        <v>1</v>
      </c>
      <c r="L1520" cm="1">
        <f t="array" ref="L1520">SUMPRODUCT((Tabla2[[#This Row],[P - Horas]]&lt;Tabla2[P - Horas])*1,(Tabla2[[#This Row],[Columna1]]=Tabla2[Columna1])*1)+1</f>
        <v>100</v>
      </c>
      <c r="N1520">
        <f>_xlfn.RANK.EQ(Tabla2[[#This Row],[Columna1]],Tabla2[Columna1],1)</f>
        <v>1476</v>
      </c>
      <c r="O1520" s="3">
        <f>MAX(P1519,Tabla2[[#This Row],[Columna1]])</f>
        <v>40594.500990184257</v>
      </c>
      <c r="P1520" s="3">
        <f>O1520+Tabla2[[#This Row],[P - Horas]]</f>
        <v>40594.502897235536</v>
      </c>
    </row>
    <row r="1521" spans="1:16" x14ac:dyDescent="0.25">
      <c r="A1521">
        <v>1000017771</v>
      </c>
      <c r="B1521" s="2">
        <v>40576</v>
      </c>
      <c r="C1521" s="2">
        <f t="shared" si="92"/>
        <v>40576.625</v>
      </c>
      <c r="D1521">
        <v>120</v>
      </c>
      <c r="E1521">
        <v>120</v>
      </c>
      <c r="F1521" t="s">
        <v>5</v>
      </c>
      <c r="G1521" t="s">
        <v>8</v>
      </c>
      <c r="H1521" s="1" cm="1">
        <f t="array" ref="H1521">_xlfn.IFS(F1521="Figurado",E1521/2600,F1521="Mallas",E1521/800,F1521="Materia Prima",E1521*0)/24</f>
        <v>1.9230769230769232E-3</v>
      </c>
      <c r="I1521" s="2">
        <f t="shared" si="93"/>
        <v>40577.625</v>
      </c>
      <c r="J1521" s="3">
        <f t="shared" si="94"/>
        <v>40576.626923076925</v>
      </c>
      <c r="K1521" t="b">
        <f t="shared" si="95"/>
        <v>1</v>
      </c>
      <c r="L1521" cm="1">
        <f t="array" ref="L1521">SUMPRODUCT((Tabla2[[#This Row],[P - Horas]]&lt;Tabla2[P - Horas])*1,(Tabla2[[#This Row],[Columna1]]=Tabla2[Columna1])*1)+1</f>
        <v>99</v>
      </c>
      <c r="N1521">
        <f>_xlfn.RANK.EQ(Tabla2[[#This Row],[Columna1]],Tabla2[Columna1],1)</f>
        <v>1476</v>
      </c>
      <c r="O1521" s="3">
        <f>MAX(P1520,Tabla2[[#This Row],[Columna1]])</f>
        <v>40594.502897235536</v>
      </c>
      <c r="P1521" s="3">
        <f>O1521+Tabla2[[#This Row],[P - Horas]]</f>
        <v>40594.504820312461</v>
      </c>
    </row>
    <row r="1522" spans="1:16" x14ac:dyDescent="0.25">
      <c r="A1522">
        <v>1000017771</v>
      </c>
      <c r="B1522" s="2">
        <v>40576</v>
      </c>
      <c r="C1522" s="2">
        <f t="shared" si="92"/>
        <v>40576.625</v>
      </c>
      <c r="D1522">
        <v>149.1</v>
      </c>
      <c r="E1522">
        <v>149.1</v>
      </c>
      <c r="F1522" t="s">
        <v>5</v>
      </c>
      <c r="G1522" t="s">
        <v>6</v>
      </c>
      <c r="H1522" s="1" cm="1">
        <f t="array" ref="H1522">_xlfn.IFS(F1522="Figurado",E1522/2600,F1522="Mallas",E1522/800,F1522="Materia Prima",E1522*0)/24</f>
        <v>2.3894230769230767E-3</v>
      </c>
      <c r="I1522" s="2">
        <f t="shared" si="93"/>
        <v>40577.625</v>
      </c>
      <c r="J1522" s="3">
        <f t="shared" si="94"/>
        <v>40576.627389423076</v>
      </c>
      <c r="K1522" t="b">
        <f t="shared" si="95"/>
        <v>1</v>
      </c>
      <c r="L1522" cm="1">
        <f t="array" ref="L1522">SUMPRODUCT((Tabla2[[#This Row],[P - Horas]]&lt;Tabla2[P - Horas])*1,(Tabla2[[#This Row],[Columna1]]=Tabla2[Columna1])*1)+1</f>
        <v>98</v>
      </c>
      <c r="N1522">
        <f>_xlfn.RANK.EQ(Tabla2[[#This Row],[Columna1]],Tabla2[Columna1],1)</f>
        <v>1476</v>
      </c>
      <c r="O1522" s="3">
        <f>MAX(P1521,Tabla2[[#This Row],[Columna1]])</f>
        <v>40594.504820312461</v>
      </c>
      <c r="P1522" s="3">
        <f>O1522+Tabla2[[#This Row],[P - Horas]]</f>
        <v>40594.507209735537</v>
      </c>
    </row>
    <row r="1523" spans="1:16" x14ac:dyDescent="0.25">
      <c r="A1523">
        <v>1000017751</v>
      </c>
      <c r="B1523" s="2">
        <v>40576</v>
      </c>
      <c r="C1523" s="2">
        <f t="shared" si="92"/>
        <v>40576.625</v>
      </c>
      <c r="D1523">
        <v>179.2</v>
      </c>
      <c r="E1523">
        <v>179.2</v>
      </c>
      <c r="F1523" t="s">
        <v>5</v>
      </c>
      <c r="G1523" t="s">
        <v>13</v>
      </c>
      <c r="H1523" s="1" cm="1">
        <f t="array" ref="H1523">_xlfn.IFS(F1523="Figurado",E1523/2600,F1523="Mallas",E1523/800,F1523="Materia Prima",E1523*0)/24</f>
        <v>2.8717948717948715E-3</v>
      </c>
      <c r="I1523" s="2">
        <f t="shared" si="93"/>
        <v>40577.625</v>
      </c>
      <c r="J1523" s="3">
        <f t="shared" si="94"/>
        <v>40576.627871794873</v>
      </c>
      <c r="K1523" t="b">
        <f t="shared" si="95"/>
        <v>1</v>
      </c>
      <c r="L1523" cm="1">
        <f t="array" ref="L1523">SUMPRODUCT((Tabla2[[#This Row],[P - Horas]]&lt;Tabla2[P - Horas])*1,(Tabla2[[#This Row],[Columna1]]=Tabla2[Columna1])*1)+1</f>
        <v>97</v>
      </c>
      <c r="N1523">
        <f>_xlfn.RANK.EQ(Tabla2[[#This Row],[Columna1]],Tabla2[Columna1],1)</f>
        <v>1476</v>
      </c>
      <c r="O1523" s="3">
        <f>MAX(P1522,Tabla2[[#This Row],[Columna1]])</f>
        <v>40594.507209735537</v>
      </c>
      <c r="P1523" s="3">
        <f>O1523+Tabla2[[#This Row],[P - Horas]]</f>
        <v>40594.51008153041</v>
      </c>
    </row>
    <row r="1524" spans="1:16" x14ac:dyDescent="0.25">
      <c r="A1524">
        <v>1000017767</v>
      </c>
      <c r="B1524" s="2">
        <v>40576</v>
      </c>
      <c r="C1524" s="2">
        <f t="shared" si="92"/>
        <v>40576.625</v>
      </c>
      <c r="D1524">
        <v>200.4</v>
      </c>
      <c r="E1524">
        <v>200.4</v>
      </c>
      <c r="F1524" t="s">
        <v>5</v>
      </c>
      <c r="G1524" t="s">
        <v>8</v>
      </c>
      <c r="H1524" s="1" cm="1">
        <f t="array" ref="H1524">_xlfn.IFS(F1524="Figurado",E1524/2600,F1524="Mallas",E1524/800,F1524="Materia Prima",E1524*0)/24</f>
        <v>3.2115384615384619E-3</v>
      </c>
      <c r="I1524" s="2">
        <f t="shared" si="93"/>
        <v>40577.625</v>
      </c>
      <c r="J1524" s="3">
        <f t="shared" si="94"/>
        <v>40576.62821153846</v>
      </c>
      <c r="K1524" t="b">
        <f t="shared" si="95"/>
        <v>1</v>
      </c>
      <c r="L1524" cm="1">
        <f t="array" ref="L1524">SUMPRODUCT((Tabla2[[#This Row],[P - Horas]]&lt;Tabla2[P - Horas])*1,(Tabla2[[#This Row],[Columna1]]=Tabla2[Columna1])*1)+1</f>
        <v>96</v>
      </c>
      <c r="N1524">
        <f>_xlfn.RANK.EQ(Tabla2[[#This Row],[Columna1]],Tabla2[Columna1],1)</f>
        <v>1476</v>
      </c>
      <c r="O1524" s="3">
        <f>MAX(P1523,Tabla2[[#This Row],[Columna1]])</f>
        <v>40594.51008153041</v>
      </c>
      <c r="P1524" s="3">
        <f>O1524+Tabla2[[#This Row],[P - Horas]]</f>
        <v>40594.513293068871</v>
      </c>
    </row>
    <row r="1525" spans="1:16" x14ac:dyDescent="0.25">
      <c r="A1525">
        <v>1000017793</v>
      </c>
      <c r="B1525" s="2">
        <v>40576</v>
      </c>
      <c r="C1525" s="2">
        <f t="shared" si="92"/>
        <v>40576.625</v>
      </c>
      <c r="D1525">
        <v>203.2</v>
      </c>
      <c r="E1525">
        <v>203.2</v>
      </c>
      <c r="F1525" t="s">
        <v>5</v>
      </c>
      <c r="G1525" t="s">
        <v>8</v>
      </c>
      <c r="H1525" s="1" cm="1">
        <f t="array" ref="H1525">_xlfn.IFS(F1525="Figurado",E1525/2600,F1525="Mallas",E1525/800,F1525="Materia Prima",E1525*0)/24</f>
        <v>3.2564102564102558E-3</v>
      </c>
      <c r="I1525" s="2">
        <f t="shared" si="93"/>
        <v>40577.625</v>
      </c>
      <c r="J1525" s="3">
        <f t="shared" si="94"/>
        <v>40576.628256410258</v>
      </c>
      <c r="K1525" t="b">
        <f t="shared" si="95"/>
        <v>1</v>
      </c>
      <c r="L1525" cm="1">
        <f t="array" ref="L1525">SUMPRODUCT((Tabla2[[#This Row],[P - Horas]]&lt;Tabla2[P - Horas])*1,(Tabla2[[#This Row],[Columna1]]=Tabla2[Columna1])*1)+1</f>
        <v>95</v>
      </c>
      <c r="N1525">
        <f>_xlfn.RANK.EQ(Tabla2[[#This Row],[Columna1]],Tabla2[Columna1],1)</f>
        <v>1476</v>
      </c>
      <c r="O1525" s="3">
        <f>MAX(P1524,Tabla2[[#This Row],[Columna1]])</f>
        <v>40594.513293068871</v>
      </c>
      <c r="P1525" s="3">
        <f>O1525+Tabla2[[#This Row],[P - Horas]]</f>
        <v>40594.516549479129</v>
      </c>
    </row>
    <row r="1526" spans="1:16" x14ac:dyDescent="0.25">
      <c r="A1526">
        <v>1000017771</v>
      </c>
      <c r="B1526" s="2">
        <v>40576</v>
      </c>
      <c r="C1526" s="2">
        <f t="shared" si="92"/>
        <v>40576.625</v>
      </c>
      <c r="D1526">
        <v>217.6</v>
      </c>
      <c r="E1526">
        <v>217.6</v>
      </c>
      <c r="F1526" t="s">
        <v>5</v>
      </c>
      <c r="G1526" t="s">
        <v>9</v>
      </c>
      <c r="H1526" s="1" cm="1">
        <f t="array" ref="H1526">_xlfn.IFS(F1526="Figurado",E1526/2600,F1526="Mallas",E1526/800,F1526="Materia Prima",E1526*0)/24</f>
        <v>3.4871794871794873E-3</v>
      </c>
      <c r="I1526" s="2">
        <f t="shared" si="93"/>
        <v>40577.625</v>
      </c>
      <c r="J1526" s="3">
        <f t="shared" si="94"/>
        <v>40576.628487179485</v>
      </c>
      <c r="K1526" t="b">
        <f t="shared" si="95"/>
        <v>1</v>
      </c>
      <c r="L1526" cm="1">
        <f t="array" ref="L1526">SUMPRODUCT((Tabla2[[#This Row],[P - Horas]]&lt;Tabla2[P - Horas])*1,(Tabla2[[#This Row],[Columna1]]=Tabla2[Columna1])*1)+1</f>
        <v>94</v>
      </c>
      <c r="N1526">
        <f>_xlfn.RANK.EQ(Tabla2[[#This Row],[Columna1]],Tabla2[Columna1],1)</f>
        <v>1476</v>
      </c>
      <c r="O1526" s="3">
        <f>MAX(P1525,Tabla2[[#This Row],[Columna1]])</f>
        <v>40594.516549479129</v>
      </c>
      <c r="P1526" s="3">
        <f>O1526+Tabla2[[#This Row],[P - Horas]]</f>
        <v>40594.520036658614</v>
      </c>
    </row>
    <row r="1527" spans="1:16" x14ac:dyDescent="0.25">
      <c r="A1527">
        <v>1000017749</v>
      </c>
      <c r="B1527" s="2">
        <v>40576</v>
      </c>
      <c r="C1527" s="2">
        <f t="shared" si="92"/>
        <v>40576.625</v>
      </c>
      <c r="D1527">
        <v>221.2</v>
      </c>
      <c r="E1527">
        <v>221.2</v>
      </c>
      <c r="F1527" t="s">
        <v>5</v>
      </c>
      <c r="G1527" t="s">
        <v>13</v>
      </c>
      <c r="H1527" s="1" cm="1">
        <f t="array" ref="H1527">_xlfn.IFS(F1527="Figurado",E1527/2600,F1527="Mallas",E1527/800,F1527="Materia Prima",E1527*0)/24</f>
        <v>3.5448717948717949E-3</v>
      </c>
      <c r="I1527" s="2">
        <f t="shared" si="93"/>
        <v>40577.625</v>
      </c>
      <c r="J1527" s="3">
        <f t="shared" si="94"/>
        <v>40576.628544871797</v>
      </c>
      <c r="K1527" t="b">
        <f t="shared" si="95"/>
        <v>1</v>
      </c>
      <c r="L1527" cm="1">
        <f t="array" ref="L1527">SUMPRODUCT((Tabla2[[#This Row],[P - Horas]]&lt;Tabla2[P - Horas])*1,(Tabla2[[#This Row],[Columna1]]=Tabla2[Columna1])*1)+1</f>
        <v>93</v>
      </c>
      <c r="N1527">
        <f>_xlfn.RANK.EQ(Tabla2[[#This Row],[Columna1]],Tabla2[Columna1],1)</f>
        <v>1476</v>
      </c>
      <c r="O1527" s="3">
        <f>MAX(P1526,Tabla2[[#This Row],[Columna1]])</f>
        <v>40594.520036658614</v>
      </c>
      <c r="P1527" s="3">
        <f>O1527+Tabla2[[#This Row],[P - Horas]]</f>
        <v>40594.523581530411</v>
      </c>
    </row>
    <row r="1528" spans="1:16" x14ac:dyDescent="0.25">
      <c r="A1528">
        <v>1000017793</v>
      </c>
      <c r="B1528" s="2">
        <v>40576</v>
      </c>
      <c r="C1528" s="2">
        <f t="shared" si="92"/>
        <v>40576.625</v>
      </c>
      <c r="D1528">
        <v>221.4</v>
      </c>
      <c r="E1528">
        <v>221.4</v>
      </c>
      <c r="F1528" t="s">
        <v>5</v>
      </c>
      <c r="G1528" t="s">
        <v>7</v>
      </c>
      <c r="H1528" s="1" cm="1">
        <f t="array" ref="H1528">_xlfn.IFS(F1528="Figurado",E1528/2600,F1528="Mallas",E1528/800,F1528="Materia Prima",E1528*0)/24</f>
        <v>3.5480769230769229E-3</v>
      </c>
      <c r="I1528" s="2">
        <f t="shared" si="93"/>
        <v>40577.625</v>
      </c>
      <c r="J1528" s="3">
        <f t="shared" si="94"/>
        <v>40576.628548076922</v>
      </c>
      <c r="K1528" t="b">
        <f t="shared" si="95"/>
        <v>1</v>
      </c>
      <c r="L1528" cm="1">
        <f t="array" ref="L1528">SUMPRODUCT((Tabla2[[#This Row],[P - Horas]]&lt;Tabla2[P - Horas])*1,(Tabla2[[#This Row],[Columna1]]=Tabla2[Columna1])*1)+1</f>
        <v>92</v>
      </c>
      <c r="N1528">
        <f>_xlfn.RANK.EQ(Tabla2[[#This Row],[Columna1]],Tabla2[Columna1],1)</f>
        <v>1476</v>
      </c>
      <c r="O1528" s="3">
        <f>MAX(P1527,Tabla2[[#This Row],[Columna1]])</f>
        <v>40594.523581530411</v>
      </c>
      <c r="P1528" s="3">
        <f>O1528+Tabla2[[#This Row],[P - Horas]]</f>
        <v>40594.527129607333</v>
      </c>
    </row>
    <row r="1529" spans="1:16" x14ac:dyDescent="0.25">
      <c r="A1529">
        <v>1000017803</v>
      </c>
      <c r="B1529" s="2">
        <v>40576</v>
      </c>
      <c r="C1529" s="2">
        <f t="shared" si="92"/>
        <v>40576.625</v>
      </c>
      <c r="D1529">
        <v>223.2</v>
      </c>
      <c r="E1529">
        <v>223.2</v>
      </c>
      <c r="F1529" t="s">
        <v>5</v>
      </c>
      <c r="G1529" t="s">
        <v>9</v>
      </c>
      <c r="H1529" s="1" cm="1">
        <f t="array" ref="H1529">_xlfn.IFS(F1529="Figurado",E1529/2600,F1529="Mallas",E1529/800,F1529="Materia Prima",E1529*0)/24</f>
        <v>3.5769230769230765E-3</v>
      </c>
      <c r="I1529" s="2">
        <f t="shared" si="93"/>
        <v>40577.625</v>
      </c>
      <c r="J1529" s="3">
        <f t="shared" si="94"/>
        <v>40576.628576923074</v>
      </c>
      <c r="K1529" t="b">
        <f t="shared" si="95"/>
        <v>1</v>
      </c>
      <c r="L1529" cm="1">
        <f t="array" ref="L1529">SUMPRODUCT((Tabla2[[#This Row],[P - Horas]]&lt;Tabla2[P - Horas])*1,(Tabla2[[#This Row],[Columna1]]=Tabla2[Columna1])*1)+1</f>
        <v>91</v>
      </c>
      <c r="N1529">
        <f>_xlfn.RANK.EQ(Tabla2[[#This Row],[Columna1]],Tabla2[Columna1],1)</f>
        <v>1476</v>
      </c>
      <c r="O1529" s="3">
        <f>MAX(P1528,Tabla2[[#This Row],[Columna1]])</f>
        <v>40594.527129607333</v>
      </c>
      <c r="P1529" s="3">
        <f>O1529+Tabla2[[#This Row],[P - Horas]]</f>
        <v>40594.530706530408</v>
      </c>
    </row>
    <row r="1530" spans="1:16" x14ac:dyDescent="0.25">
      <c r="A1530">
        <v>1000017791</v>
      </c>
      <c r="B1530" s="2">
        <v>40576</v>
      </c>
      <c r="C1530" s="2">
        <f t="shared" si="92"/>
        <v>40576.625</v>
      </c>
      <c r="D1530">
        <v>247.1</v>
      </c>
      <c r="E1530">
        <v>247.1</v>
      </c>
      <c r="F1530" t="s">
        <v>5</v>
      </c>
      <c r="G1530" t="s">
        <v>14</v>
      </c>
      <c r="H1530" s="1" cm="1">
        <f t="array" ref="H1530">_xlfn.IFS(F1530="Figurado",E1530/2600,F1530="Mallas",E1530/800,F1530="Materia Prima",E1530*0)/24</f>
        <v>3.9599358974358968E-3</v>
      </c>
      <c r="I1530" s="2">
        <f t="shared" si="93"/>
        <v>40577.625</v>
      </c>
      <c r="J1530" s="3">
        <f t="shared" si="94"/>
        <v>40576.628959935901</v>
      </c>
      <c r="K1530" t="b">
        <f t="shared" si="95"/>
        <v>1</v>
      </c>
      <c r="L1530" cm="1">
        <f t="array" ref="L1530">SUMPRODUCT((Tabla2[[#This Row],[P - Horas]]&lt;Tabla2[P - Horas])*1,(Tabla2[[#This Row],[Columna1]]=Tabla2[Columna1])*1)+1</f>
        <v>90</v>
      </c>
      <c r="N1530">
        <f>_xlfn.RANK.EQ(Tabla2[[#This Row],[Columna1]],Tabla2[Columna1],1)</f>
        <v>1476</v>
      </c>
      <c r="O1530" s="3">
        <f>MAX(P1529,Tabla2[[#This Row],[Columna1]])</f>
        <v>40594.530706530408</v>
      </c>
      <c r="P1530" s="3">
        <f>O1530+Tabla2[[#This Row],[P - Horas]]</f>
        <v>40594.534666466308</v>
      </c>
    </row>
    <row r="1531" spans="1:16" x14ac:dyDescent="0.25">
      <c r="A1531">
        <v>1000017766</v>
      </c>
      <c r="B1531" s="2">
        <v>40576</v>
      </c>
      <c r="C1531" s="2">
        <f t="shared" si="92"/>
        <v>40576.625</v>
      </c>
      <c r="D1531">
        <v>255.4</v>
      </c>
      <c r="E1531">
        <v>255.4</v>
      </c>
      <c r="F1531" t="s">
        <v>5</v>
      </c>
      <c r="G1531" t="s">
        <v>13</v>
      </c>
      <c r="H1531" s="1" cm="1">
        <f t="array" ref="H1531">_xlfn.IFS(F1531="Figurado",E1531/2600,F1531="Mallas",E1531/800,F1531="Materia Prima",E1531*0)/24</f>
        <v>4.0929487179487177E-3</v>
      </c>
      <c r="I1531" s="2">
        <f t="shared" si="93"/>
        <v>40577.625</v>
      </c>
      <c r="J1531" s="3">
        <f t="shared" si="94"/>
        <v>40576.629092948715</v>
      </c>
      <c r="K1531" t="b">
        <f t="shared" si="95"/>
        <v>1</v>
      </c>
      <c r="L1531" cm="1">
        <f t="array" ref="L1531">SUMPRODUCT((Tabla2[[#This Row],[P - Horas]]&lt;Tabla2[P - Horas])*1,(Tabla2[[#This Row],[Columna1]]=Tabla2[Columna1])*1)+1</f>
        <v>89</v>
      </c>
      <c r="N1531">
        <f>_xlfn.RANK.EQ(Tabla2[[#This Row],[Columna1]],Tabla2[Columna1],1)</f>
        <v>1476</v>
      </c>
      <c r="O1531" s="3">
        <f>MAX(P1530,Tabla2[[#This Row],[Columna1]])</f>
        <v>40594.534666466308</v>
      </c>
      <c r="P1531" s="3">
        <f>O1531+Tabla2[[#This Row],[P - Horas]]</f>
        <v>40594.538759415023</v>
      </c>
    </row>
    <row r="1532" spans="1:16" x14ac:dyDescent="0.25">
      <c r="A1532">
        <v>1000017787</v>
      </c>
      <c r="B1532" s="2">
        <v>40576</v>
      </c>
      <c r="C1532" s="2">
        <f t="shared" si="92"/>
        <v>40576.625</v>
      </c>
      <c r="D1532">
        <v>263.7</v>
      </c>
      <c r="E1532">
        <v>263.7</v>
      </c>
      <c r="F1532" t="s">
        <v>5</v>
      </c>
      <c r="G1532" t="s">
        <v>14</v>
      </c>
      <c r="H1532" s="1" cm="1">
        <f t="array" ref="H1532">_xlfn.IFS(F1532="Figurado",E1532/2600,F1532="Mallas",E1532/800,F1532="Materia Prima",E1532*0)/24</f>
        <v>4.2259615384615387E-3</v>
      </c>
      <c r="I1532" s="2">
        <f t="shared" si="93"/>
        <v>40577.625</v>
      </c>
      <c r="J1532" s="3">
        <f t="shared" si="94"/>
        <v>40576.629225961537</v>
      </c>
      <c r="K1532" t="b">
        <f t="shared" si="95"/>
        <v>1</v>
      </c>
      <c r="L1532" cm="1">
        <f t="array" ref="L1532">SUMPRODUCT((Tabla2[[#This Row],[P - Horas]]&lt;Tabla2[P - Horas])*1,(Tabla2[[#This Row],[Columna1]]=Tabla2[Columna1])*1)+1</f>
        <v>88</v>
      </c>
      <c r="N1532">
        <f>_xlfn.RANK.EQ(Tabla2[[#This Row],[Columna1]],Tabla2[Columna1],1)</f>
        <v>1476</v>
      </c>
      <c r="O1532" s="3">
        <f>MAX(P1531,Tabla2[[#This Row],[Columna1]])</f>
        <v>40594.538759415023</v>
      </c>
      <c r="P1532" s="3">
        <f>O1532+Tabla2[[#This Row],[P - Horas]]</f>
        <v>40594.54298537656</v>
      </c>
    </row>
    <row r="1533" spans="1:16" x14ac:dyDescent="0.25">
      <c r="A1533">
        <v>1000017792</v>
      </c>
      <c r="B1533" s="2">
        <v>40576</v>
      </c>
      <c r="C1533" s="2">
        <f t="shared" si="92"/>
        <v>40576.625</v>
      </c>
      <c r="D1533">
        <v>283.39999999999998</v>
      </c>
      <c r="E1533">
        <v>283.39999999999998</v>
      </c>
      <c r="F1533" t="s">
        <v>5</v>
      </c>
      <c r="G1533" t="s">
        <v>8</v>
      </c>
      <c r="H1533" s="1" cm="1">
        <f t="array" ref="H1533">_xlfn.IFS(F1533="Figurado",E1533/2600,F1533="Mallas",E1533/800,F1533="Materia Prima",E1533*0)/24</f>
        <v>4.5416666666666661E-3</v>
      </c>
      <c r="I1533" s="2">
        <f t="shared" si="93"/>
        <v>40577.625</v>
      </c>
      <c r="J1533" s="3">
        <f t="shared" si="94"/>
        <v>40576.629541666669</v>
      </c>
      <c r="K1533" t="b">
        <f t="shared" si="95"/>
        <v>1</v>
      </c>
      <c r="L1533" cm="1">
        <f t="array" ref="L1533">SUMPRODUCT((Tabla2[[#This Row],[P - Horas]]&lt;Tabla2[P - Horas])*1,(Tabla2[[#This Row],[Columna1]]=Tabla2[Columna1])*1)+1</f>
        <v>87</v>
      </c>
      <c r="N1533">
        <f>_xlfn.RANK.EQ(Tabla2[[#This Row],[Columna1]],Tabla2[Columna1],1)</f>
        <v>1476</v>
      </c>
      <c r="O1533" s="3">
        <f>MAX(P1532,Tabla2[[#This Row],[Columna1]])</f>
        <v>40594.54298537656</v>
      </c>
      <c r="P1533" s="3">
        <f>O1533+Tabla2[[#This Row],[P - Horas]]</f>
        <v>40594.547527043229</v>
      </c>
    </row>
    <row r="1534" spans="1:16" x14ac:dyDescent="0.25">
      <c r="A1534">
        <v>1000017783</v>
      </c>
      <c r="B1534" s="2">
        <v>40576</v>
      </c>
      <c r="C1534" s="2">
        <f t="shared" si="92"/>
        <v>40576.625</v>
      </c>
      <c r="D1534">
        <v>316.8</v>
      </c>
      <c r="E1534">
        <v>316.8</v>
      </c>
      <c r="F1534" t="s">
        <v>5</v>
      </c>
      <c r="G1534" t="s">
        <v>26</v>
      </c>
      <c r="H1534" s="1" cm="1">
        <f t="array" ref="H1534">_xlfn.IFS(F1534="Figurado",E1534/2600,F1534="Mallas",E1534/800,F1534="Materia Prima",E1534*0)/24</f>
        <v>5.076923076923077E-3</v>
      </c>
      <c r="I1534" s="2">
        <f t="shared" si="93"/>
        <v>40577.625</v>
      </c>
      <c r="J1534" s="3">
        <f t="shared" si="94"/>
        <v>40576.63007692308</v>
      </c>
      <c r="K1534" t="b">
        <f t="shared" si="95"/>
        <v>1</v>
      </c>
      <c r="L1534" cm="1">
        <f t="array" ref="L1534">SUMPRODUCT((Tabla2[[#This Row],[P - Horas]]&lt;Tabla2[P - Horas])*1,(Tabla2[[#This Row],[Columna1]]=Tabla2[Columna1])*1)+1</f>
        <v>86</v>
      </c>
      <c r="N1534">
        <f>_xlfn.RANK.EQ(Tabla2[[#This Row],[Columna1]],Tabla2[Columna1],1)</f>
        <v>1476</v>
      </c>
      <c r="O1534" s="3">
        <f>MAX(P1533,Tabla2[[#This Row],[Columna1]])</f>
        <v>40594.547527043229</v>
      </c>
      <c r="P1534" s="3">
        <f>O1534+Tabla2[[#This Row],[P - Horas]]</f>
        <v>40594.552603966309</v>
      </c>
    </row>
    <row r="1535" spans="1:16" x14ac:dyDescent="0.25">
      <c r="A1535">
        <v>1000017788</v>
      </c>
      <c r="B1535" s="2">
        <v>40576</v>
      </c>
      <c r="C1535" s="2">
        <f t="shared" si="92"/>
        <v>40576.625</v>
      </c>
      <c r="D1535">
        <v>334.1</v>
      </c>
      <c r="E1535">
        <v>334.1</v>
      </c>
      <c r="F1535" t="s">
        <v>5</v>
      </c>
      <c r="G1535" t="s">
        <v>14</v>
      </c>
      <c r="H1535" s="1" cm="1">
        <f t="array" ref="H1535">_xlfn.IFS(F1535="Figurado",E1535/2600,F1535="Mallas",E1535/800,F1535="Materia Prima",E1535*0)/24</f>
        <v>5.3541666666666668E-3</v>
      </c>
      <c r="I1535" s="2">
        <f t="shared" si="93"/>
        <v>40577.625</v>
      </c>
      <c r="J1535" s="3">
        <f t="shared" si="94"/>
        <v>40576.630354166664</v>
      </c>
      <c r="K1535" t="b">
        <f t="shared" si="95"/>
        <v>1</v>
      </c>
      <c r="L1535" cm="1">
        <f t="array" ref="L1535">SUMPRODUCT((Tabla2[[#This Row],[P - Horas]]&lt;Tabla2[P - Horas])*1,(Tabla2[[#This Row],[Columna1]]=Tabla2[Columna1])*1)+1</f>
        <v>85</v>
      </c>
      <c r="N1535">
        <f>_xlfn.RANK.EQ(Tabla2[[#This Row],[Columna1]],Tabla2[Columna1],1)</f>
        <v>1476</v>
      </c>
      <c r="O1535" s="3">
        <f>MAX(P1534,Tabla2[[#This Row],[Columna1]])</f>
        <v>40594.552603966309</v>
      </c>
      <c r="P1535" s="3">
        <f>O1535+Tabla2[[#This Row],[P - Horas]]</f>
        <v>40594.557958132973</v>
      </c>
    </row>
    <row r="1536" spans="1:16" x14ac:dyDescent="0.25">
      <c r="A1536">
        <v>1000017748</v>
      </c>
      <c r="B1536" s="2">
        <v>40576</v>
      </c>
      <c r="C1536" s="2">
        <f t="shared" si="92"/>
        <v>40576.625</v>
      </c>
      <c r="D1536">
        <v>355.4</v>
      </c>
      <c r="E1536">
        <v>355.4</v>
      </c>
      <c r="F1536" t="s">
        <v>5</v>
      </c>
      <c r="G1536" t="s">
        <v>14</v>
      </c>
      <c r="H1536" s="1" cm="1">
        <f t="array" ref="H1536">_xlfn.IFS(F1536="Figurado",E1536/2600,F1536="Mallas",E1536/800,F1536="Materia Prima",E1536*0)/24</f>
        <v>5.6955128205128207E-3</v>
      </c>
      <c r="I1536" s="2">
        <f t="shared" si="93"/>
        <v>40577.625</v>
      </c>
      <c r="J1536" s="3">
        <f t="shared" si="94"/>
        <v>40576.630695512824</v>
      </c>
      <c r="K1536" t="b">
        <f t="shared" si="95"/>
        <v>1</v>
      </c>
      <c r="L1536" cm="1">
        <f t="array" ref="L1536">SUMPRODUCT((Tabla2[[#This Row],[P - Horas]]&lt;Tabla2[P - Horas])*1,(Tabla2[[#This Row],[Columna1]]=Tabla2[Columna1])*1)+1</f>
        <v>84</v>
      </c>
      <c r="N1536">
        <f>_xlfn.RANK.EQ(Tabla2[[#This Row],[Columna1]],Tabla2[Columna1],1)</f>
        <v>1476</v>
      </c>
      <c r="O1536" s="3">
        <f>MAX(P1535,Tabla2[[#This Row],[Columna1]])</f>
        <v>40594.557958132973</v>
      </c>
      <c r="P1536" s="3">
        <f>O1536+Tabla2[[#This Row],[P - Horas]]</f>
        <v>40594.563653645797</v>
      </c>
    </row>
    <row r="1537" spans="1:16" x14ac:dyDescent="0.25">
      <c r="A1537">
        <v>1000017795</v>
      </c>
      <c r="B1537" s="2">
        <v>40576</v>
      </c>
      <c r="C1537" s="2">
        <f t="shared" si="92"/>
        <v>40576.625</v>
      </c>
      <c r="D1537">
        <v>362.8</v>
      </c>
      <c r="E1537">
        <v>362.8</v>
      </c>
      <c r="F1537" t="s">
        <v>5</v>
      </c>
      <c r="G1537" t="s">
        <v>14</v>
      </c>
      <c r="H1537" s="1" cm="1">
        <f t="array" ref="H1537">_xlfn.IFS(F1537="Figurado",E1537/2600,F1537="Mallas",E1537/800,F1537="Materia Prima",E1537*0)/24</f>
        <v>5.8141025641025648E-3</v>
      </c>
      <c r="I1537" s="2">
        <f t="shared" si="93"/>
        <v>40577.625</v>
      </c>
      <c r="J1537" s="3">
        <f t="shared" si="94"/>
        <v>40576.630814102566</v>
      </c>
      <c r="K1537" t="b">
        <f t="shared" si="95"/>
        <v>1</v>
      </c>
      <c r="L1537" cm="1">
        <f t="array" ref="L1537">SUMPRODUCT((Tabla2[[#This Row],[P - Horas]]&lt;Tabla2[P - Horas])*1,(Tabla2[[#This Row],[Columna1]]=Tabla2[Columna1])*1)+1</f>
        <v>83</v>
      </c>
      <c r="N1537">
        <f>_xlfn.RANK.EQ(Tabla2[[#This Row],[Columna1]],Tabla2[Columna1],1)</f>
        <v>1476</v>
      </c>
      <c r="O1537" s="3">
        <f>MAX(P1536,Tabla2[[#This Row],[Columna1]])</f>
        <v>40594.563653645797</v>
      </c>
      <c r="P1537" s="3">
        <f>O1537+Tabla2[[#This Row],[P - Horas]]</f>
        <v>40594.569467748363</v>
      </c>
    </row>
    <row r="1538" spans="1:16" x14ac:dyDescent="0.25">
      <c r="A1538">
        <v>1000017792</v>
      </c>
      <c r="B1538" s="2">
        <v>40576</v>
      </c>
      <c r="C1538" s="2">
        <f t="shared" ref="C1538:C1601" si="96">B1538+15/24</f>
        <v>40576.625</v>
      </c>
      <c r="D1538">
        <v>371.8</v>
      </c>
      <c r="E1538">
        <v>371.8</v>
      </c>
      <c r="F1538" t="s">
        <v>5</v>
      </c>
      <c r="G1538" t="s">
        <v>14</v>
      </c>
      <c r="H1538" s="1" cm="1">
        <f t="array" ref="H1538">_xlfn.IFS(F1538="Figurado",E1538/2600,F1538="Mallas",E1538/800,F1538="Materia Prima",E1538*0)/24</f>
        <v>5.9583333333333337E-3</v>
      </c>
      <c r="I1538" s="2">
        <f t="shared" ref="I1538:I1601" si="97">IF(OR(WEEKDAY(C1538)=1,WEEKDAY(C1538+1)=1),C1538+2,C1538+1)</f>
        <v>40577.625</v>
      </c>
      <c r="J1538" s="3">
        <f t="shared" ref="J1538:J1601" si="98">H1538+C1538</f>
        <v>40576.630958333335</v>
      </c>
      <c r="K1538" t="b">
        <f t="shared" ref="K1538:K1601" si="99">I1538&gt;=J1538</f>
        <v>1</v>
      </c>
      <c r="L1538" cm="1">
        <f t="array" ref="L1538">SUMPRODUCT((Tabla2[[#This Row],[P - Horas]]&lt;Tabla2[P - Horas])*1,(Tabla2[[#This Row],[Columna1]]=Tabla2[Columna1])*1)+1</f>
        <v>82</v>
      </c>
      <c r="N1538">
        <f>_xlfn.RANK.EQ(Tabla2[[#This Row],[Columna1]],Tabla2[Columna1],1)</f>
        <v>1476</v>
      </c>
      <c r="O1538" s="3">
        <f>MAX(P1537,Tabla2[[#This Row],[Columna1]])</f>
        <v>40594.569467748363</v>
      </c>
      <c r="P1538" s="3">
        <f>O1538+Tabla2[[#This Row],[P - Horas]]</f>
        <v>40594.575426081698</v>
      </c>
    </row>
    <row r="1539" spans="1:16" x14ac:dyDescent="0.25">
      <c r="A1539">
        <v>1000017748</v>
      </c>
      <c r="B1539" s="2">
        <v>40576</v>
      </c>
      <c r="C1539" s="2">
        <f t="shared" si="96"/>
        <v>40576.625</v>
      </c>
      <c r="D1539">
        <v>372.1</v>
      </c>
      <c r="E1539">
        <v>372.1</v>
      </c>
      <c r="F1539" t="s">
        <v>5</v>
      </c>
      <c r="G1539" t="s">
        <v>8</v>
      </c>
      <c r="H1539" s="1" cm="1">
        <f t="array" ref="H1539">_xlfn.IFS(F1539="Figurado",E1539/2600,F1539="Mallas",E1539/800,F1539="Materia Prima",E1539*0)/24</f>
        <v>5.9631410256410257E-3</v>
      </c>
      <c r="I1539" s="2">
        <f t="shared" si="97"/>
        <v>40577.625</v>
      </c>
      <c r="J1539" s="3">
        <f t="shared" si="98"/>
        <v>40576.630963141026</v>
      </c>
      <c r="K1539" t="b">
        <f t="shared" si="99"/>
        <v>1</v>
      </c>
      <c r="L1539" cm="1">
        <f t="array" ref="L1539">SUMPRODUCT((Tabla2[[#This Row],[P - Horas]]&lt;Tabla2[P - Horas])*1,(Tabla2[[#This Row],[Columna1]]=Tabla2[Columna1])*1)+1</f>
        <v>81</v>
      </c>
      <c r="N1539">
        <f>_xlfn.RANK.EQ(Tabla2[[#This Row],[Columna1]],Tabla2[Columna1],1)</f>
        <v>1476</v>
      </c>
      <c r="O1539" s="3">
        <f>MAX(P1538,Tabla2[[#This Row],[Columna1]])</f>
        <v>40594.575426081698</v>
      </c>
      <c r="P1539" s="3">
        <f>O1539+Tabla2[[#This Row],[P - Horas]]</f>
        <v>40594.581389222723</v>
      </c>
    </row>
    <row r="1540" spans="1:16" x14ac:dyDescent="0.25">
      <c r="A1540">
        <v>1000017762</v>
      </c>
      <c r="B1540" s="2">
        <v>40576</v>
      </c>
      <c r="C1540" s="2">
        <f t="shared" si="96"/>
        <v>40576.625</v>
      </c>
      <c r="D1540">
        <v>380</v>
      </c>
      <c r="E1540">
        <v>380</v>
      </c>
      <c r="F1540" t="s">
        <v>5</v>
      </c>
      <c r="G1540" t="s">
        <v>26</v>
      </c>
      <c r="H1540" s="1" cm="1">
        <f t="array" ref="H1540">_xlfn.IFS(F1540="Figurado",E1540/2600,F1540="Mallas",E1540/800,F1540="Materia Prima",E1540*0)/24</f>
        <v>6.0897435897435898E-3</v>
      </c>
      <c r="I1540" s="2">
        <f t="shared" si="97"/>
        <v>40577.625</v>
      </c>
      <c r="J1540" s="3">
        <f t="shared" si="98"/>
        <v>40576.631089743591</v>
      </c>
      <c r="K1540" t="b">
        <f t="shared" si="99"/>
        <v>1</v>
      </c>
      <c r="L1540" cm="1">
        <f t="array" ref="L1540">SUMPRODUCT((Tabla2[[#This Row],[P - Horas]]&lt;Tabla2[P - Horas])*1,(Tabla2[[#This Row],[Columna1]]=Tabla2[Columna1])*1)+1</f>
        <v>80</v>
      </c>
      <c r="N1540">
        <f>_xlfn.RANK.EQ(Tabla2[[#This Row],[Columna1]],Tabla2[Columna1],1)</f>
        <v>1476</v>
      </c>
      <c r="O1540" s="3">
        <f>MAX(P1539,Tabla2[[#This Row],[Columna1]])</f>
        <v>40594.581389222723</v>
      </c>
      <c r="P1540" s="3">
        <f>O1540+Tabla2[[#This Row],[P - Horas]]</f>
        <v>40594.587478966314</v>
      </c>
    </row>
    <row r="1541" spans="1:16" x14ac:dyDescent="0.25">
      <c r="A1541">
        <v>1000017765</v>
      </c>
      <c r="B1541" s="2">
        <v>40576</v>
      </c>
      <c r="C1541" s="2">
        <f t="shared" si="96"/>
        <v>40576.625</v>
      </c>
      <c r="D1541">
        <v>404.7</v>
      </c>
      <c r="E1541">
        <v>404.7</v>
      </c>
      <c r="F1541" t="s">
        <v>5</v>
      </c>
      <c r="G1541" t="s">
        <v>6</v>
      </c>
      <c r="H1541" s="1" cm="1">
        <f t="array" ref="H1541">_xlfn.IFS(F1541="Figurado",E1541/2600,F1541="Mallas",E1541/800,F1541="Materia Prima",E1541*0)/24</f>
        <v>6.4855769230769229E-3</v>
      </c>
      <c r="I1541" s="2">
        <f t="shared" si="97"/>
        <v>40577.625</v>
      </c>
      <c r="J1541" s="3">
        <f t="shared" si="98"/>
        <v>40576.631485576923</v>
      </c>
      <c r="K1541" t="b">
        <f t="shared" si="99"/>
        <v>1</v>
      </c>
      <c r="L1541" cm="1">
        <f t="array" ref="L1541">SUMPRODUCT((Tabla2[[#This Row],[P - Horas]]&lt;Tabla2[P - Horas])*1,(Tabla2[[#This Row],[Columna1]]=Tabla2[Columna1])*1)+1</f>
        <v>79</v>
      </c>
      <c r="N1541">
        <f>_xlfn.RANK.EQ(Tabla2[[#This Row],[Columna1]],Tabla2[Columna1],1)</f>
        <v>1476</v>
      </c>
      <c r="O1541" s="3">
        <f>MAX(P1540,Tabla2[[#This Row],[Columna1]])</f>
        <v>40594.587478966314</v>
      </c>
      <c r="P1541" s="3">
        <f>O1541+Tabla2[[#This Row],[P - Horas]]</f>
        <v>40594.593964543237</v>
      </c>
    </row>
    <row r="1542" spans="1:16" x14ac:dyDescent="0.25">
      <c r="A1542">
        <v>1000017787</v>
      </c>
      <c r="B1542" s="2">
        <v>40576</v>
      </c>
      <c r="C1542" s="2">
        <f t="shared" si="96"/>
        <v>40576.625</v>
      </c>
      <c r="D1542">
        <v>416.7</v>
      </c>
      <c r="E1542">
        <v>416.7</v>
      </c>
      <c r="F1542" t="s">
        <v>5</v>
      </c>
      <c r="G1542" t="s">
        <v>7</v>
      </c>
      <c r="H1542" s="1" cm="1">
        <f t="array" ref="H1542">_xlfn.IFS(F1542="Figurado",E1542/2600,F1542="Mallas",E1542/800,F1542="Materia Prima",E1542*0)/24</f>
        <v>6.6778846153846159E-3</v>
      </c>
      <c r="I1542" s="2">
        <f t="shared" si="97"/>
        <v>40577.625</v>
      </c>
      <c r="J1542" s="3">
        <f t="shared" si="98"/>
        <v>40576.631677884616</v>
      </c>
      <c r="K1542" t="b">
        <f t="shared" si="99"/>
        <v>1</v>
      </c>
      <c r="L1542" cm="1">
        <f t="array" ref="L1542">SUMPRODUCT((Tabla2[[#This Row],[P - Horas]]&lt;Tabla2[P - Horas])*1,(Tabla2[[#This Row],[Columna1]]=Tabla2[Columna1])*1)+1</f>
        <v>77</v>
      </c>
      <c r="N1542">
        <f>_xlfn.RANK.EQ(Tabla2[[#This Row],[Columna1]],Tabla2[Columna1],1)</f>
        <v>1476</v>
      </c>
      <c r="O1542" s="3">
        <f>MAX(P1541,Tabla2[[#This Row],[Columna1]])</f>
        <v>40594.593964543237</v>
      </c>
      <c r="P1542" s="3">
        <f>O1542+Tabla2[[#This Row],[P - Horas]]</f>
        <v>40594.600642427853</v>
      </c>
    </row>
    <row r="1543" spans="1:16" x14ac:dyDescent="0.25">
      <c r="A1543">
        <v>1000017788</v>
      </c>
      <c r="B1543" s="2">
        <v>40576</v>
      </c>
      <c r="C1543" s="2">
        <f t="shared" si="96"/>
        <v>40576.625</v>
      </c>
      <c r="D1543">
        <v>416.7</v>
      </c>
      <c r="E1543">
        <v>416.7</v>
      </c>
      <c r="F1543" t="s">
        <v>5</v>
      </c>
      <c r="G1543" t="s">
        <v>7</v>
      </c>
      <c r="H1543" s="1" cm="1">
        <f t="array" ref="H1543">_xlfn.IFS(F1543="Figurado",E1543/2600,F1543="Mallas",E1543/800,F1543="Materia Prima",E1543*0)/24</f>
        <v>6.6778846153846159E-3</v>
      </c>
      <c r="I1543" s="2">
        <f t="shared" si="97"/>
        <v>40577.625</v>
      </c>
      <c r="J1543" s="3">
        <f t="shared" si="98"/>
        <v>40576.631677884616</v>
      </c>
      <c r="K1543" t="b">
        <f t="shared" si="99"/>
        <v>1</v>
      </c>
      <c r="L1543" cm="1">
        <f t="array" ref="L1543">SUMPRODUCT((Tabla2[[#This Row],[P - Horas]]&lt;Tabla2[P - Horas])*1,(Tabla2[[#This Row],[Columna1]]=Tabla2[Columna1])*1)+1</f>
        <v>77</v>
      </c>
      <c r="N1543">
        <f>_xlfn.RANK.EQ(Tabla2[[#This Row],[Columna1]],Tabla2[Columna1],1)</f>
        <v>1476</v>
      </c>
      <c r="O1543" s="3">
        <f>MAX(P1542,Tabla2[[#This Row],[Columna1]])</f>
        <v>40594.600642427853</v>
      </c>
      <c r="P1543" s="3">
        <f>O1543+Tabla2[[#This Row],[P - Horas]]</f>
        <v>40594.607320312469</v>
      </c>
    </row>
    <row r="1544" spans="1:16" x14ac:dyDescent="0.25">
      <c r="A1544">
        <v>1000017800</v>
      </c>
      <c r="B1544" s="2">
        <v>40576</v>
      </c>
      <c r="C1544" s="2">
        <f t="shared" si="96"/>
        <v>40576.625</v>
      </c>
      <c r="D1544">
        <v>443.5</v>
      </c>
      <c r="E1544">
        <v>443.5</v>
      </c>
      <c r="F1544" t="s">
        <v>5</v>
      </c>
      <c r="G1544" t="s">
        <v>13</v>
      </c>
      <c r="H1544" s="1" cm="1">
        <f t="array" ref="H1544">_xlfn.IFS(F1544="Figurado",E1544/2600,F1544="Mallas",E1544/800,F1544="Materia Prima",E1544*0)/24</f>
        <v>7.1073717948717946E-3</v>
      </c>
      <c r="I1544" s="2">
        <f t="shared" si="97"/>
        <v>40577.625</v>
      </c>
      <c r="J1544" s="3">
        <f t="shared" si="98"/>
        <v>40576.632107371792</v>
      </c>
      <c r="K1544" t="b">
        <f t="shared" si="99"/>
        <v>1</v>
      </c>
      <c r="L1544" cm="1">
        <f t="array" ref="L1544">SUMPRODUCT((Tabla2[[#This Row],[P - Horas]]&lt;Tabla2[P - Horas])*1,(Tabla2[[#This Row],[Columna1]]=Tabla2[Columna1])*1)+1</f>
        <v>76</v>
      </c>
      <c r="N1544">
        <f>_xlfn.RANK.EQ(Tabla2[[#This Row],[Columna1]],Tabla2[Columna1],1)</f>
        <v>1476</v>
      </c>
      <c r="O1544" s="3">
        <f>MAX(P1543,Tabla2[[#This Row],[Columna1]])</f>
        <v>40594.607320312469</v>
      </c>
      <c r="P1544" s="3">
        <f>O1544+Tabla2[[#This Row],[P - Horas]]</f>
        <v>40594.614427684261</v>
      </c>
    </row>
    <row r="1545" spans="1:16" x14ac:dyDescent="0.25">
      <c r="A1545">
        <v>1000017803</v>
      </c>
      <c r="B1545" s="2">
        <v>40576</v>
      </c>
      <c r="C1545" s="2">
        <f t="shared" si="96"/>
        <v>40576.625</v>
      </c>
      <c r="D1545">
        <v>445.5</v>
      </c>
      <c r="E1545">
        <v>445.5</v>
      </c>
      <c r="F1545" t="s">
        <v>5</v>
      </c>
      <c r="G1545" t="s">
        <v>8</v>
      </c>
      <c r="H1545" s="1" cm="1">
        <f t="array" ref="H1545">_xlfn.IFS(F1545="Figurado",E1545/2600,F1545="Mallas",E1545/800,F1545="Materia Prima",E1545*0)/24</f>
        <v>7.1394230769230771E-3</v>
      </c>
      <c r="I1545" s="2">
        <f t="shared" si="97"/>
        <v>40577.625</v>
      </c>
      <c r="J1545" s="3">
        <f t="shared" si="98"/>
        <v>40576.632139423076</v>
      </c>
      <c r="K1545" t="b">
        <f t="shared" si="99"/>
        <v>1</v>
      </c>
      <c r="L1545" cm="1">
        <f t="array" ref="L1545">SUMPRODUCT((Tabla2[[#This Row],[P - Horas]]&lt;Tabla2[P - Horas])*1,(Tabla2[[#This Row],[Columna1]]=Tabla2[Columna1])*1)+1</f>
        <v>75</v>
      </c>
      <c r="N1545">
        <f>_xlfn.RANK.EQ(Tabla2[[#This Row],[Columna1]],Tabla2[Columna1],1)</f>
        <v>1476</v>
      </c>
      <c r="O1545" s="3">
        <f>MAX(P1544,Tabla2[[#This Row],[Columna1]])</f>
        <v>40594.614427684261</v>
      </c>
      <c r="P1545" s="3">
        <f>O1545+Tabla2[[#This Row],[P - Horas]]</f>
        <v>40594.621567107337</v>
      </c>
    </row>
    <row r="1546" spans="1:16" x14ac:dyDescent="0.25">
      <c r="A1546">
        <v>1000017801</v>
      </c>
      <c r="B1546" s="2">
        <v>40576</v>
      </c>
      <c r="C1546" s="2">
        <f t="shared" si="96"/>
        <v>40576.625</v>
      </c>
      <c r="D1546">
        <v>473.1</v>
      </c>
      <c r="E1546">
        <v>473.1</v>
      </c>
      <c r="F1546" t="s">
        <v>5</v>
      </c>
      <c r="G1546" t="s">
        <v>13</v>
      </c>
      <c r="H1546" s="1" cm="1">
        <f t="array" ref="H1546">_xlfn.IFS(F1546="Figurado",E1546/2600,F1546="Mallas",E1546/800,F1546="Materia Prima",E1546*0)/24</f>
        <v>7.5817307692307703E-3</v>
      </c>
      <c r="I1546" s="2">
        <f t="shared" si="97"/>
        <v>40577.625</v>
      </c>
      <c r="J1546" s="3">
        <f t="shared" si="98"/>
        <v>40576.632581730766</v>
      </c>
      <c r="K1546" t="b">
        <f t="shared" si="99"/>
        <v>1</v>
      </c>
      <c r="L1546" cm="1">
        <f t="array" ref="L1546">SUMPRODUCT((Tabla2[[#This Row],[P - Horas]]&lt;Tabla2[P - Horas])*1,(Tabla2[[#This Row],[Columna1]]=Tabla2[Columna1])*1)+1</f>
        <v>74</v>
      </c>
      <c r="N1546">
        <f>_xlfn.RANK.EQ(Tabla2[[#This Row],[Columna1]],Tabla2[Columna1],1)</f>
        <v>1476</v>
      </c>
      <c r="O1546" s="3">
        <f>MAX(P1545,Tabla2[[#This Row],[Columna1]])</f>
        <v>40594.621567107337</v>
      </c>
      <c r="P1546" s="3">
        <f>O1546+Tabla2[[#This Row],[P - Horas]]</f>
        <v>40594.629148838103</v>
      </c>
    </row>
    <row r="1547" spans="1:16" x14ac:dyDescent="0.25">
      <c r="A1547">
        <v>1000017762</v>
      </c>
      <c r="B1547" s="2">
        <v>40576</v>
      </c>
      <c r="C1547" s="2">
        <f t="shared" si="96"/>
        <v>40576.625</v>
      </c>
      <c r="D1547">
        <v>480.6</v>
      </c>
      <c r="E1547">
        <v>480.6</v>
      </c>
      <c r="F1547" t="s">
        <v>5</v>
      </c>
      <c r="G1547" t="s">
        <v>7</v>
      </c>
      <c r="H1547" s="1" cm="1">
        <f t="array" ref="H1547">_xlfn.IFS(F1547="Figurado",E1547/2600,F1547="Mallas",E1547/800,F1547="Materia Prima",E1547*0)/24</f>
        <v>7.7019230769230776E-3</v>
      </c>
      <c r="I1547" s="2">
        <f t="shared" si="97"/>
        <v>40577.625</v>
      </c>
      <c r="J1547" s="3">
        <f t="shared" si="98"/>
        <v>40576.632701923074</v>
      </c>
      <c r="K1547" t="b">
        <f t="shared" si="99"/>
        <v>1</v>
      </c>
      <c r="L1547" cm="1">
        <f t="array" ref="L1547">SUMPRODUCT((Tabla2[[#This Row],[P - Horas]]&lt;Tabla2[P - Horas])*1,(Tabla2[[#This Row],[Columna1]]=Tabla2[Columna1])*1)+1</f>
        <v>73</v>
      </c>
      <c r="N1547">
        <f>_xlfn.RANK.EQ(Tabla2[[#This Row],[Columna1]],Tabla2[Columna1],1)</f>
        <v>1476</v>
      </c>
      <c r="O1547" s="3">
        <f>MAX(P1546,Tabla2[[#This Row],[Columna1]])</f>
        <v>40594.629148838103</v>
      </c>
      <c r="P1547" s="3">
        <f>O1547+Tabla2[[#This Row],[P - Horas]]</f>
        <v>40594.636850761177</v>
      </c>
    </row>
    <row r="1548" spans="1:16" x14ac:dyDescent="0.25">
      <c r="A1548">
        <v>1000017786</v>
      </c>
      <c r="B1548" s="2">
        <v>40576</v>
      </c>
      <c r="C1548" s="2">
        <f t="shared" si="96"/>
        <v>40576.625</v>
      </c>
      <c r="D1548">
        <v>506.9</v>
      </c>
      <c r="E1548">
        <v>506.9</v>
      </c>
      <c r="F1548" t="s">
        <v>5</v>
      </c>
      <c r="G1548" t="s">
        <v>13</v>
      </c>
      <c r="H1548" s="1" cm="1">
        <f t="array" ref="H1548">_xlfn.IFS(F1548="Figurado",E1548/2600,F1548="Mallas",E1548/800,F1548="Materia Prima",E1548*0)/24</f>
        <v>8.1233974358974354E-3</v>
      </c>
      <c r="I1548" s="2">
        <f t="shared" si="97"/>
        <v>40577.625</v>
      </c>
      <c r="J1548" s="3">
        <f t="shared" si="98"/>
        <v>40576.633123397434</v>
      </c>
      <c r="K1548" t="b">
        <f t="shared" si="99"/>
        <v>1</v>
      </c>
      <c r="L1548" cm="1">
        <f t="array" ref="L1548">SUMPRODUCT((Tabla2[[#This Row],[P - Horas]]&lt;Tabla2[P - Horas])*1,(Tabla2[[#This Row],[Columna1]]=Tabla2[Columna1])*1)+1</f>
        <v>72</v>
      </c>
      <c r="N1548">
        <f>_xlfn.RANK.EQ(Tabla2[[#This Row],[Columna1]],Tabla2[Columna1],1)</f>
        <v>1476</v>
      </c>
      <c r="O1548" s="3">
        <f>MAX(P1547,Tabla2[[#This Row],[Columna1]])</f>
        <v>40594.636850761177</v>
      </c>
      <c r="P1548" s="3">
        <f>O1548+Tabla2[[#This Row],[P - Horas]]</f>
        <v>40594.644974158611</v>
      </c>
    </row>
    <row r="1549" spans="1:16" x14ac:dyDescent="0.25">
      <c r="A1549">
        <v>1000017762</v>
      </c>
      <c r="B1549" s="2">
        <v>40576</v>
      </c>
      <c r="C1549" s="2">
        <f t="shared" si="96"/>
        <v>40576.625</v>
      </c>
      <c r="D1549">
        <v>533.1</v>
      </c>
      <c r="E1549">
        <v>533.1</v>
      </c>
      <c r="F1549" t="s">
        <v>5</v>
      </c>
      <c r="G1549" t="s">
        <v>6</v>
      </c>
      <c r="H1549" s="1" cm="1">
        <f t="array" ref="H1549">_xlfn.IFS(F1549="Figurado",E1549/2600,F1549="Mallas",E1549/800,F1549="Materia Prima",E1549*0)/24</f>
        <v>8.543269230769231E-3</v>
      </c>
      <c r="I1549" s="2">
        <f t="shared" si="97"/>
        <v>40577.625</v>
      </c>
      <c r="J1549" s="3">
        <f t="shared" si="98"/>
        <v>40576.633543269229</v>
      </c>
      <c r="K1549" t="b">
        <f t="shared" si="99"/>
        <v>1</v>
      </c>
      <c r="L1549" cm="1">
        <f t="array" ref="L1549">SUMPRODUCT((Tabla2[[#This Row],[P - Horas]]&lt;Tabla2[P - Horas])*1,(Tabla2[[#This Row],[Columna1]]=Tabla2[Columna1])*1)+1</f>
        <v>71</v>
      </c>
      <c r="N1549">
        <f>_xlfn.RANK.EQ(Tabla2[[#This Row],[Columna1]],Tabla2[Columna1],1)</f>
        <v>1476</v>
      </c>
      <c r="O1549" s="3">
        <f>MAX(P1548,Tabla2[[#This Row],[Columna1]])</f>
        <v>40594.644974158611</v>
      </c>
      <c r="P1549" s="3">
        <f>O1549+Tabla2[[#This Row],[P - Horas]]</f>
        <v>40594.65351742784</v>
      </c>
    </row>
    <row r="1550" spans="1:16" x14ac:dyDescent="0.25">
      <c r="A1550">
        <v>1000017801</v>
      </c>
      <c r="B1550" s="2">
        <v>40576</v>
      </c>
      <c r="C1550" s="2">
        <f t="shared" si="96"/>
        <v>40576.625</v>
      </c>
      <c r="D1550">
        <v>564.79999999999995</v>
      </c>
      <c r="E1550">
        <v>564.79999999999995</v>
      </c>
      <c r="F1550" t="s">
        <v>5</v>
      </c>
      <c r="G1550" t="s">
        <v>7</v>
      </c>
      <c r="H1550" s="1" cm="1">
        <f t="array" ref="H1550">_xlfn.IFS(F1550="Figurado",E1550/2600,F1550="Mallas",E1550/800,F1550="Materia Prima",E1550*0)/24</f>
        <v>9.0512820512820506E-3</v>
      </c>
      <c r="I1550" s="2">
        <f t="shared" si="97"/>
        <v>40577.625</v>
      </c>
      <c r="J1550" s="3">
        <f t="shared" si="98"/>
        <v>40576.634051282053</v>
      </c>
      <c r="K1550" t="b">
        <f t="shared" si="99"/>
        <v>1</v>
      </c>
      <c r="L1550" cm="1">
        <f t="array" ref="L1550">SUMPRODUCT((Tabla2[[#This Row],[P - Horas]]&lt;Tabla2[P - Horas])*1,(Tabla2[[#This Row],[Columna1]]=Tabla2[Columna1])*1)+1</f>
        <v>70</v>
      </c>
      <c r="N1550">
        <f>_xlfn.RANK.EQ(Tabla2[[#This Row],[Columna1]],Tabla2[Columna1],1)</f>
        <v>1476</v>
      </c>
      <c r="O1550" s="3">
        <f>MAX(P1549,Tabla2[[#This Row],[Columna1]])</f>
        <v>40594.65351742784</v>
      </c>
      <c r="P1550" s="3">
        <f>O1550+Tabla2[[#This Row],[P - Horas]]</f>
        <v>40594.662568709893</v>
      </c>
    </row>
    <row r="1551" spans="1:16" x14ac:dyDescent="0.25">
      <c r="A1551">
        <v>1000017804</v>
      </c>
      <c r="B1551" s="2">
        <v>40576</v>
      </c>
      <c r="C1551" s="2">
        <f t="shared" si="96"/>
        <v>40576.625</v>
      </c>
      <c r="D1551">
        <v>588.4</v>
      </c>
      <c r="E1551">
        <v>588.4</v>
      </c>
      <c r="F1551" t="s">
        <v>5</v>
      </c>
      <c r="G1551" t="s">
        <v>13</v>
      </c>
      <c r="H1551" s="1" cm="1">
        <f t="array" ref="H1551">_xlfn.IFS(F1551="Figurado",E1551/2600,F1551="Mallas",E1551/800,F1551="Materia Prima",E1551*0)/24</f>
        <v>9.4294871794871789E-3</v>
      </c>
      <c r="I1551" s="2">
        <f t="shared" si="97"/>
        <v>40577.625</v>
      </c>
      <c r="J1551" s="3">
        <f t="shared" si="98"/>
        <v>40576.634429487181</v>
      </c>
      <c r="K1551" t="b">
        <f t="shared" si="99"/>
        <v>1</v>
      </c>
      <c r="L1551" cm="1">
        <f t="array" ref="L1551">SUMPRODUCT((Tabla2[[#This Row],[P - Horas]]&lt;Tabla2[P - Horas])*1,(Tabla2[[#This Row],[Columna1]]=Tabla2[Columna1])*1)+1</f>
        <v>69</v>
      </c>
      <c r="N1551">
        <f>_xlfn.RANK.EQ(Tabla2[[#This Row],[Columna1]],Tabla2[Columna1],1)</f>
        <v>1476</v>
      </c>
      <c r="O1551" s="3">
        <f>MAX(P1550,Tabla2[[#This Row],[Columna1]])</f>
        <v>40594.662568709893</v>
      </c>
      <c r="P1551" s="3">
        <f>O1551+Tabla2[[#This Row],[P - Horas]]</f>
        <v>40594.671998197075</v>
      </c>
    </row>
    <row r="1552" spans="1:16" x14ac:dyDescent="0.25">
      <c r="A1552">
        <v>1000017793</v>
      </c>
      <c r="B1552" s="2">
        <v>40576</v>
      </c>
      <c r="C1552" s="2">
        <f t="shared" si="96"/>
        <v>40576.625</v>
      </c>
      <c r="D1552">
        <v>598.29999999999995</v>
      </c>
      <c r="E1552">
        <v>598.29999999999995</v>
      </c>
      <c r="F1552" t="s">
        <v>5</v>
      </c>
      <c r="G1552" t="s">
        <v>13</v>
      </c>
      <c r="H1552" s="1" cm="1">
        <f t="array" ref="H1552">_xlfn.IFS(F1552="Figurado",E1552/2600,F1552="Mallas",E1552/800,F1552="Materia Prima",E1552*0)/24</f>
        <v>9.5881410256410254E-3</v>
      </c>
      <c r="I1552" s="2">
        <f t="shared" si="97"/>
        <v>40577.625</v>
      </c>
      <c r="J1552" s="3">
        <f t="shared" si="98"/>
        <v>40576.634588141023</v>
      </c>
      <c r="K1552" t="b">
        <f t="shared" si="99"/>
        <v>1</v>
      </c>
      <c r="L1552" cm="1">
        <f t="array" ref="L1552">SUMPRODUCT((Tabla2[[#This Row],[P - Horas]]&lt;Tabla2[P - Horas])*1,(Tabla2[[#This Row],[Columna1]]=Tabla2[Columna1])*1)+1</f>
        <v>68</v>
      </c>
      <c r="N1552">
        <f>_xlfn.RANK.EQ(Tabla2[[#This Row],[Columna1]],Tabla2[Columna1],1)</f>
        <v>1476</v>
      </c>
      <c r="O1552" s="3">
        <f>MAX(P1551,Tabla2[[#This Row],[Columna1]])</f>
        <v>40594.671998197075</v>
      </c>
      <c r="P1552" s="3">
        <f>O1552+Tabla2[[#This Row],[P - Horas]]</f>
        <v>40594.681586338098</v>
      </c>
    </row>
    <row r="1553" spans="1:16" x14ac:dyDescent="0.25">
      <c r="A1553">
        <v>1000017792</v>
      </c>
      <c r="B1553" s="2">
        <v>40576</v>
      </c>
      <c r="C1553" s="2">
        <f t="shared" si="96"/>
        <v>40576.625</v>
      </c>
      <c r="D1553">
        <v>611.4</v>
      </c>
      <c r="E1553">
        <v>611.4</v>
      </c>
      <c r="F1553" t="s">
        <v>5</v>
      </c>
      <c r="G1553" t="s">
        <v>6</v>
      </c>
      <c r="H1553" s="1" cm="1">
        <f t="array" ref="H1553">_xlfn.IFS(F1553="Figurado",E1553/2600,F1553="Mallas",E1553/800,F1553="Materia Prima",E1553*0)/24</f>
        <v>9.7980769230769232E-3</v>
      </c>
      <c r="I1553" s="2">
        <f t="shared" si="97"/>
        <v>40577.625</v>
      </c>
      <c r="J1553" s="3">
        <f t="shared" si="98"/>
        <v>40576.634798076921</v>
      </c>
      <c r="K1553" t="b">
        <f t="shared" si="99"/>
        <v>1</v>
      </c>
      <c r="L1553" cm="1">
        <f t="array" ref="L1553">SUMPRODUCT((Tabla2[[#This Row],[P - Horas]]&lt;Tabla2[P - Horas])*1,(Tabla2[[#This Row],[Columna1]]=Tabla2[Columna1])*1)+1</f>
        <v>67</v>
      </c>
      <c r="N1553">
        <f>_xlfn.RANK.EQ(Tabla2[[#This Row],[Columna1]],Tabla2[Columna1],1)</f>
        <v>1476</v>
      </c>
      <c r="O1553" s="3">
        <f>MAX(P1552,Tabla2[[#This Row],[Columna1]])</f>
        <v>40594.681586338098</v>
      </c>
      <c r="P1553" s="3">
        <f>O1553+Tabla2[[#This Row],[P - Horas]]</f>
        <v>40594.691384415019</v>
      </c>
    </row>
    <row r="1554" spans="1:16" x14ac:dyDescent="0.25">
      <c r="A1554">
        <v>1000017804</v>
      </c>
      <c r="B1554" s="2">
        <v>40576</v>
      </c>
      <c r="C1554" s="2">
        <f t="shared" si="96"/>
        <v>40576.625</v>
      </c>
      <c r="D1554">
        <v>621.70000000000005</v>
      </c>
      <c r="E1554">
        <v>621.70000000000005</v>
      </c>
      <c r="F1554" t="s">
        <v>5</v>
      </c>
      <c r="G1554" t="s">
        <v>6</v>
      </c>
      <c r="H1554" s="1" cm="1">
        <f t="array" ref="H1554">_xlfn.IFS(F1554="Figurado",E1554/2600,F1554="Mallas",E1554/800,F1554="Materia Prima",E1554*0)/24</f>
        <v>9.9631410256410275E-3</v>
      </c>
      <c r="I1554" s="2">
        <f t="shared" si="97"/>
        <v>40577.625</v>
      </c>
      <c r="J1554" s="3">
        <f t="shared" si="98"/>
        <v>40576.634963141027</v>
      </c>
      <c r="K1554" t="b">
        <f t="shared" si="99"/>
        <v>1</v>
      </c>
      <c r="L1554" cm="1">
        <f t="array" ref="L1554">SUMPRODUCT((Tabla2[[#This Row],[P - Horas]]&lt;Tabla2[P - Horas])*1,(Tabla2[[#This Row],[Columna1]]=Tabla2[Columna1])*1)+1</f>
        <v>66</v>
      </c>
      <c r="N1554">
        <f>_xlfn.RANK.EQ(Tabla2[[#This Row],[Columna1]],Tabla2[Columna1],1)</f>
        <v>1476</v>
      </c>
      <c r="O1554" s="3">
        <f>MAX(P1553,Tabla2[[#This Row],[Columna1]])</f>
        <v>40594.691384415019</v>
      </c>
      <c r="P1554" s="3">
        <f>O1554+Tabla2[[#This Row],[P - Horas]]</f>
        <v>40594.701347556045</v>
      </c>
    </row>
    <row r="1555" spans="1:16" x14ac:dyDescent="0.25">
      <c r="A1555">
        <v>1000017803</v>
      </c>
      <c r="B1555" s="2">
        <v>40576</v>
      </c>
      <c r="C1555" s="2">
        <f t="shared" si="96"/>
        <v>40576.625</v>
      </c>
      <c r="D1555">
        <v>640.79999999999995</v>
      </c>
      <c r="E1555">
        <v>640.79999999999995</v>
      </c>
      <c r="F1555" t="s">
        <v>5</v>
      </c>
      <c r="G1555" t="s">
        <v>7</v>
      </c>
      <c r="H1555" s="1" cm="1">
        <f t="array" ref="H1555">_xlfn.IFS(F1555="Figurado",E1555/2600,F1555="Mallas",E1555/800,F1555="Materia Prima",E1555*0)/24</f>
        <v>1.0269230769230768E-2</v>
      </c>
      <c r="I1555" s="2">
        <f t="shared" si="97"/>
        <v>40577.625</v>
      </c>
      <c r="J1555" s="3">
        <f t="shared" si="98"/>
        <v>40576.63526923077</v>
      </c>
      <c r="K1555" t="b">
        <f t="shared" si="99"/>
        <v>1</v>
      </c>
      <c r="L1555" cm="1">
        <f t="array" ref="L1555">SUMPRODUCT((Tabla2[[#This Row],[P - Horas]]&lt;Tabla2[P - Horas])*1,(Tabla2[[#This Row],[Columna1]]=Tabla2[Columna1])*1)+1</f>
        <v>65</v>
      </c>
      <c r="N1555">
        <f>_xlfn.RANK.EQ(Tabla2[[#This Row],[Columna1]],Tabla2[Columna1],1)</f>
        <v>1476</v>
      </c>
      <c r="O1555" s="3">
        <f>MAX(P1554,Tabla2[[#This Row],[Columna1]])</f>
        <v>40594.701347556045</v>
      </c>
      <c r="P1555" s="3">
        <f>O1555+Tabla2[[#This Row],[P - Horas]]</f>
        <v>40594.711616786815</v>
      </c>
    </row>
    <row r="1556" spans="1:16" x14ac:dyDescent="0.25">
      <c r="A1556">
        <v>1000017792</v>
      </c>
      <c r="B1556" s="2">
        <v>40576</v>
      </c>
      <c r="C1556" s="2">
        <f t="shared" si="96"/>
        <v>40576.625</v>
      </c>
      <c r="D1556">
        <v>646.4</v>
      </c>
      <c r="E1556">
        <v>646.4</v>
      </c>
      <c r="F1556" t="s">
        <v>5</v>
      </c>
      <c r="G1556" t="s">
        <v>7</v>
      </c>
      <c r="H1556" s="1" cm="1">
        <f t="array" ref="H1556">_xlfn.IFS(F1556="Figurado",E1556/2600,F1556="Mallas",E1556/800,F1556="Materia Prima",E1556*0)/24</f>
        <v>1.0358974358974359E-2</v>
      </c>
      <c r="I1556" s="2">
        <f t="shared" si="97"/>
        <v>40577.625</v>
      </c>
      <c r="J1556" s="3">
        <f t="shared" si="98"/>
        <v>40576.635358974359</v>
      </c>
      <c r="K1556" t="b">
        <f t="shared" si="99"/>
        <v>1</v>
      </c>
      <c r="L1556" cm="1">
        <f t="array" ref="L1556">SUMPRODUCT((Tabla2[[#This Row],[P - Horas]]&lt;Tabla2[P - Horas])*1,(Tabla2[[#This Row],[Columna1]]=Tabla2[Columna1])*1)+1</f>
        <v>64</v>
      </c>
      <c r="N1556">
        <f>_xlfn.RANK.EQ(Tabla2[[#This Row],[Columna1]],Tabla2[Columna1],1)</f>
        <v>1476</v>
      </c>
      <c r="O1556" s="3">
        <f>MAX(P1555,Tabla2[[#This Row],[Columna1]])</f>
        <v>40594.711616786815</v>
      </c>
      <c r="P1556" s="3">
        <f>O1556+Tabla2[[#This Row],[P - Horas]]</f>
        <v>40594.721975761175</v>
      </c>
    </row>
    <row r="1557" spans="1:16" x14ac:dyDescent="0.25">
      <c r="A1557">
        <v>1000017792</v>
      </c>
      <c r="B1557" s="2">
        <v>40576</v>
      </c>
      <c r="C1557" s="2">
        <f t="shared" si="96"/>
        <v>40576.625</v>
      </c>
      <c r="D1557">
        <v>648.1</v>
      </c>
      <c r="E1557">
        <v>648.1</v>
      </c>
      <c r="F1557" t="s">
        <v>5</v>
      </c>
      <c r="G1557" t="s">
        <v>13</v>
      </c>
      <c r="H1557" s="1" cm="1">
        <f t="array" ref="H1557">_xlfn.IFS(F1557="Figurado",E1557/2600,F1557="Mallas",E1557/800,F1557="Materia Prima",E1557*0)/24</f>
        <v>1.0386217948717949E-2</v>
      </c>
      <c r="I1557" s="2">
        <f t="shared" si="97"/>
        <v>40577.625</v>
      </c>
      <c r="J1557" s="3">
        <f t="shared" si="98"/>
        <v>40576.635386217946</v>
      </c>
      <c r="K1557" t="b">
        <f t="shared" si="99"/>
        <v>1</v>
      </c>
      <c r="L1557" cm="1">
        <f t="array" ref="L1557">SUMPRODUCT((Tabla2[[#This Row],[P - Horas]]&lt;Tabla2[P - Horas])*1,(Tabla2[[#This Row],[Columna1]]=Tabla2[Columna1])*1)+1</f>
        <v>63</v>
      </c>
      <c r="N1557">
        <f>_xlfn.RANK.EQ(Tabla2[[#This Row],[Columna1]],Tabla2[Columna1],1)</f>
        <v>1476</v>
      </c>
      <c r="O1557" s="3">
        <f>MAX(P1556,Tabla2[[#This Row],[Columna1]])</f>
        <v>40594.721975761175</v>
      </c>
      <c r="P1557" s="3">
        <f>O1557+Tabla2[[#This Row],[P - Horas]]</f>
        <v>40594.73236197912</v>
      </c>
    </row>
    <row r="1558" spans="1:16" x14ac:dyDescent="0.25">
      <c r="A1558">
        <v>1000017765</v>
      </c>
      <c r="B1558" s="2">
        <v>40576</v>
      </c>
      <c r="C1558" s="2">
        <f t="shared" si="96"/>
        <v>40576.625</v>
      </c>
      <c r="D1558">
        <v>648.6</v>
      </c>
      <c r="E1558">
        <v>648.6</v>
      </c>
      <c r="F1558" t="s">
        <v>5</v>
      </c>
      <c r="G1558" t="s">
        <v>14</v>
      </c>
      <c r="H1558" s="1" cm="1">
        <f t="array" ref="H1558">_xlfn.IFS(F1558="Figurado",E1558/2600,F1558="Mallas",E1558/800,F1558="Materia Prima",E1558*0)/24</f>
        <v>1.0394230769230768E-2</v>
      </c>
      <c r="I1558" s="2">
        <f t="shared" si="97"/>
        <v>40577.625</v>
      </c>
      <c r="J1558" s="3">
        <f t="shared" si="98"/>
        <v>40576.635394230769</v>
      </c>
      <c r="K1558" t="b">
        <f t="shared" si="99"/>
        <v>1</v>
      </c>
      <c r="L1558" cm="1">
        <f t="array" ref="L1558">SUMPRODUCT((Tabla2[[#This Row],[P - Horas]]&lt;Tabla2[P - Horas])*1,(Tabla2[[#This Row],[Columna1]]=Tabla2[Columna1])*1)+1</f>
        <v>62</v>
      </c>
      <c r="N1558">
        <f>_xlfn.RANK.EQ(Tabla2[[#This Row],[Columna1]],Tabla2[Columna1],1)</f>
        <v>1476</v>
      </c>
      <c r="O1558" s="3">
        <f>MAX(P1557,Tabla2[[#This Row],[Columna1]])</f>
        <v>40594.73236197912</v>
      </c>
      <c r="P1558" s="3">
        <f>O1558+Tabla2[[#This Row],[P - Horas]]</f>
        <v>40594.742756209889</v>
      </c>
    </row>
    <row r="1559" spans="1:16" x14ac:dyDescent="0.25">
      <c r="A1559">
        <v>1000017753</v>
      </c>
      <c r="B1559" s="2">
        <v>40576</v>
      </c>
      <c r="C1559" s="2">
        <f t="shared" si="96"/>
        <v>40576.625</v>
      </c>
      <c r="D1559">
        <v>662.7</v>
      </c>
      <c r="E1559">
        <v>662.7</v>
      </c>
      <c r="F1559" t="s">
        <v>5</v>
      </c>
      <c r="G1559" t="s">
        <v>13</v>
      </c>
      <c r="H1559" s="1" cm="1">
        <f t="array" ref="H1559">_xlfn.IFS(F1559="Figurado",E1559/2600,F1559="Mallas",E1559/800,F1559="Materia Prima",E1559*0)/24</f>
        <v>1.0620192307692308E-2</v>
      </c>
      <c r="I1559" s="2">
        <f t="shared" si="97"/>
        <v>40577.625</v>
      </c>
      <c r="J1559" s="3">
        <f t="shared" si="98"/>
        <v>40576.635620192304</v>
      </c>
      <c r="K1559" t="b">
        <f t="shared" si="99"/>
        <v>1</v>
      </c>
      <c r="L1559" cm="1">
        <f t="array" ref="L1559">SUMPRODUCT((Tabla2[[#This Row],[P - Horas]]&lt;Tabla2[P - Horas])*1,(Tabla2[[#This Row],[Columna1]]=Tabla2[Columna1])*1)+1</f>
        <v>61</v>
      </c>
      <c r="N1559">
        <f>_xlfn.RANK.EQ(Tabla2[[#This Row],[Columna1]],Tabla2[Columna1],1)</f>
        <v>1476</v>
      </c>
      <c r="O1559" s="3">
        <f>MAX(P1558,Tabla2[[#This Row],[Columna1]])</f>
        <v>40594.742756209889</v>
      </c>
      <c r="P1559" s="3">
        <f>O1559+Tabla2[[#This Row],[P - Horas]]</f>
        <v>40594.753376402194</v>
      </c>
    </row>
    <row r="1560" spans="1:16" x14ac:dyDescent="0.25">
      <c r="A1560">
        <v>1000017801</v>
      </c>
      <c r="B1560" s="2">
        <v>40576</v>
      </c>
      <c r="C1560" s="2">
        <f t="shared" si="96"/>
        <v>40576.625</v>
      </c>
      <c r="D1560">
        <v>667.7</v>
      </c>
      <c r="E1560">
        <v>667.7</v>
      </c>
      <c r="F1560" t="s">
        <v>5</v>
      </c>
      <c r="G1560" t="s">
        <v>8</v>
      </c>
      <c r="H1560" s="1" cm="1">
        <f t="array" ref="H1560">_xlfn.IFS(F1560="Figurado",E1560/2600,F1560="Mallas",E1560/800,F1560="Materia Prima",E1560*0)/24</f>
        <v>1.0700320512820514E-2</v>
      </c>
      <c r="I1560" s="2">
        <f t="shared" si="97"/>
        <v>40577.625</v>
      </c>
      <c r="J1560" s="3">
        <f t="shared" si="98"/>
        <v>40576.635700320512</v>
      </c>
      <c r="K1560" t="b">
        <f t="shared" si="99"/>
        <v>1</v>
      </c>
      <c r="L1560" cm="1">
        <f t="array" ref="L1560">SUMPRODUCT((Tabla2[[#This Row],[P - Horas]]&lt;Tabla2[P - Horas])*1,(Tabla2[[#This Row],[Columna1]]=Tabla2[Columna1])*1)+1</f>
        <v>60</v>
      </c>
      <c r="N1560">
        <f>_xlfn.RANK.EQ(Tabla2[[#This Row],[Columna1]],Tabla2[Columna1],1)</f>
        <v>1476</v>
      </c>
      <c r="O1560" s="3">
        <f>MAX(P1559,Tabla2[[#This Row],[Columna1]])</f>
        <v>40594.753376402194</v>
      </c>
      <c r="P1560" s="3">
        <f>O1560+Tabla2[[#This Row],[P - Horas]]</f>
        <v>40594.764076722706</v>
      </c>
    </row>
    <row r="1561" spans="1:16" x14ac:dyDescent="0.25">
      <c r="A1561">
        <v>1000017762</v>
      </c>
      <c r="B1561" s="2">
        <v>40576</v>
      </c>
      <c r="C1561" s="2">
        <f t="shared" si="96"/>
        <v>40576.625</v>
      </c>
      <c r="D1561">
        <v>678.4</v>
      </c>
      <c r="E1561">
        <v>678.4</v>
      </c>
      <c r="F1561" t="s">
        <v>5</v>
      </c>
      <c r="G1561" t="s">
        <v>9</v>
      </c>
      <c r="H1561" s="1" cm="1">
        <f t="array" ref="H1561">_xlfn.IFS(F1561="Figurado",E1561/2600,F1561="Mallas",E1561/800,F1561="Materia Prima",E1561*0)/24</f>
        <v>1.0871794871794871E-2</v>
      </c>
      <c r="I1561" s="2">
        <f t="shared" si="97"/>
        <v>40577.625</v>
      </c>
      <c r="J1561" s="3">
        <f t="shared" si="98"/>
        <v>40576.635871794875</v>
      </c>
      <c r="K1561" t="b">
        <f t="shared" si="99"/>
        <v>1</v>
      </c>
      <c r="L1561" cm="1">
        <f t="array" ref="L1561">SUMPRODUCT((Tabla2[[#This Row],[P - Horas]]&lt;Tabla2[P - Horas])*1,(Tabla2[[#This Row],[Columna1]]=Tabla2[Columna1])*1)+1</f>
        <v>59</v>
      </c>
      <c r="N1561">
        <f>_xlfn.RANK.EQ(Tabla2[[#This Row],[Columna1]],Tabla2[Columna1],1)</f>
        <v>1476</v>
      </c>
      <c r="O1561" s="3">
        <f>MAX(P1560,Tabla2[[#This Row],[Columna1]])</f>
        <v>40594.764076722706</v>
      </c>
      <c r="P1561" s="3">
        <f>O1561+Tabla2[[#This Row],[P - Horas]]</f>
        <v>40594.774948517581</v>
      </c>
    </row>
    <row r="1562" spans="1:16" x14ac:dyDescent="0.25">
      <c r="A1562">
        <v>1000017788</v>
      </c>
      <c r="B1562" s="2">
        <v>40576</v>
      </c>
      <c r="C1562" s="2">
        <f t="shared" si="96"/>
        <v>40576.625</v>
      </c>
      <c r="D1562">
        <v>683</v>
      </c>
      <c r="E1562">
        <v>683</v>
      </c>
      <c r="F1562" t="s">
        <v>5</v>
      </c>
      <c r="G1562" t="s">
        <v>6</v>
      </c>
      <c r="H1562" s="1" cm="1">
        <f t="array" ref="H1562">_xlfn.IFS(F1562="Figurado",E1562/2600,F1562="Mallas",E1562/800,F1562="Materia Prima",E1562*0)/24</f>
        <v>1.094551282051282E-2</v>
      </c>
      <c r="I1562" s="2">
        <f t="shared" si="97"/>
        <v>40577.625</v>
      </c>
      <c r="J1562" s="3">
        <f t="shared" si="98"/>
        <v>40576.635945512819</v>
      </c>
      <c r="K1562" t="b">
        <f t="shared" si="99"/>
        <v>1</v>
      </c>
      <c r="L1562" cm="1">
        <f t="array" ref="L1562">SUMPRODUCT((Tabla2[[#This Row],[P - Horas]]&lt;Tabla2[P - Horas])*1,(Tabla2[[#This Row],[Columna1]]=Tabla2[Columna1])*1)+1</f>
        <v>58</v>
      </c>
      <c r="N1562">
        <f>_xlfn.RANK.EQ(Tabla2[[#This Row],[Columna1]],Tabla2[Columna1],1)</f>
        <v>1476</v>
      </c>
      <c r="O1562" s="3">
        <f>MAX(P1561,Tabla2[[#This Row],[Columna1]])</f>
        <v>40594.774948517581</v>
      </c>
      <c r="P1562" s="3">
        <f>O1562+Tabla2[[#This Row],[P - Horas]]</f>
        <v>40594.7858940304</v>
      </c>
    </row>
    <row r="1563" spans="1:16" x14ac:dyDescent="0.25">
      <c r="A1563">
        <v>1000017787</v>
      </c>
      <c r="B1563" s="2">
        <v>40576</v>
      </c>
      <c r="C1563" s="2">
        <f t="shared" si="96"/>
        <v>40576.625</v>
      </c>
      <c r="D1563">
        <v>683.4</v>
      </c>
      <c r="E1563">
        <v>683.4</v>
      </c>
      <c r="F1563" t="s">
        <v>5</v>
      </c>
      <c r="G1563" t="s">
        <v>13</v>
      </c>
      <c r="H1563" s="1" cm="1">
        <f t="array" ref="H1563">_xlfn.IFS(F1563="Figurado",E1563/2600,F1563="Mallas",E1563/800,F1563="Materia Prima",E1563*0)/24</f>
        <v>1.0951923076923076E-2</v>
      </c>
      <c r="I1563" s="2">
        <f t="shared" si="97"/>
        <v>40577.625</v>
      </c>
      <c r="J1563" s="3">
        <f t="shared" si="98"/>
        <v>40576.635951923075</v>
      </c>
      <c r="K1563" t="b">
        <f t="shared" si="99"/>
        <v>1</v>
      </c>
      <c r="L1563" cm="1">
        <f t="array" ref="L1563">SUMPRODUCT((Tabla2[[#This Row],[P - Horas]]&lt;Tabla2[P - Horas])*1,(Tabla2[[#This Row],[Columna1]]=Tabla2[Columna1])*1)+1</f>
        <v>57</v>
      </c>
      <c r="N1563">
        <f>_xlfn.RANK.EQ(Tabla2[[#This Row],[Columna1]],Tabla2[Columna1],1)</f>
        <v>1476</v>
      </c>
      <c r="O1563" s="3">
        <f>MAX(P1562,Tabla2[[#This Row],[Columna1]])</f>
        <v>40594.7858940304</v>
      </c>
      <c r="P1563" s="3">
        <f>O1563+Tabla2[[#This Row],[P - Horas]]</f>
        <v>40594.796845953475</v>
      </c>
    </row>
    <row r="1564" spans="1:16" x14ac:dyDescent="0.25">
      <c r="A1564">
        <v>1000017802</v>
      </c>
      <c r="B1564" s="2">
        <v>40576</v>
      </c>
      <c r="C1564" s="2">
        <f t="shared" si="96"/>
        <v>40576.625</v>
      </c>
      <c r="D1564">
        <v>747.9</v>
      </c>
      <c r="E1564">
        <v>747.9</v>
      </c>
      <c r="F1564" t="s">
        <v>5</v>
      </c>
      <c r="G1564" t="s">
        <v>14</v>
      </c>
      <c r="H1564" s="1" cm="1">
        <f t="array" ref="H1564">_xlfn.IFS(F1564="Figurado",E1564/2600,F1564="Mallas",E1564/800,F1564="Materia Prima",E1564*0)/24</f>
        <v>1.1985576923076923E-2</v>
      </c>
      <c r="I1564" s="2">
        <f t="shared" si="97"/>
        <v>40577.625</v>
      </c>
      <c r="J1564" s="3">
        <f t="shared" si="98"/>
        <v>40576.636985576923</v>
      </c>
      <c r="K1564" t="b">
        <f t="shared" si="99"/>
        <v>1</v>
      </c>
      <c r="L1564" cm="1">
        <f t="array" ref="L1564">SUMPRODUCT((Tabla2[[#This Row],[P - Horas]]&lt;Tabla2[P - Horas])*1,(Tabla2[[#This Row],[Columna1]]=Tabla2[Columna1])*1)+1</f>
        <v>56</v>
      </c>
      <c r="N1564">
        <f>_xlfn.RANK.EQ(Tabla2[[#This Row],[Columna1]],Tabla2[Columna1],1)</f>
        <v>1476</v>
      </c>
      <c r="O1564" s="3">
        <f>MAX(P1563,Tabla2[[#This Row],[Columna1]])</f>
        <v>40594.796845953475</v>
      </c>
      <c r="P1564" s="3">
        <f>O1564+Tabla2[[#This Row],[P - Horas]]</f>
        <v>40594.808831530398</v>
      </c>
    </row>
    <row r="1565" spans="1:16" x14ac:dyDescent="0.25">
      <c r="A1565">
        <v>1000017804</v>
      </c>
      <c r="B1565" s="2">
        <v>40576</v>
      </c>
      <c r="C1565" s="2">
        <f t="shared" si="96"/>
        <v>40576.625</v>
      </c>
      <c r="D1565">
        <v>760</v>
      </c>
      <c r="E1565">
        <v>760</v>
      </c>
      <c r="F1565" t="s">
        <v>5</v>
      </c>
      <c r="G1565" t="s">
        <v>14</v>
      </c>
      <c r="H1565" s="1" cm="1">
        <f t="array" ref="H1565">_xlfn.IFS(F1565="Figurado",E1565/2600,F1565="Mallas",E1565/800,F1565="Materia Prima",E1565*0)/24</f>
        <v>1.217948717948718E-2</v>
      </c>
      <c r="I1565" s="2">
        <f t="shared" si="97"/>
        <v>40577.625</v>
      </c>
      <c r="J1565" s="3">
        <f t="shared" si="98"/>
        <v>40576.637179487181</v>
      </c>
      <c r="K1565" t="b">
        <f t="shared" si="99"/>
        <v>1</v>
      </c>
      <c r="L1565" cm="1">
        <f t="array" ref="L1565">SUMPRODUCT((Tabla2[[#This Row],[P - Horas]]&lt;Tabla2[P - Horas])*1,(Tabla2[[#This Row],[Columna1]]=Tabla2[Columna1])*1)+1</f>
        <v>55</v>
      </c>
      <c r="N1565">
        <f>_xlfn.RANK.EQ(Tabla2[[#This Row],[Columna1]],Tabla2[Columna1],1)</f>
        <v>1476</v>
      </c>
      <c r="O1565" s="3">
        <f>MAX(P1564,Tabla2[[#This Row],[Columna1]])</f>
        <v>40594.808831530398</v>
      </c>
      <c r="P1565" s="3">
        <f>O1565+Tabla2[[#This Row],[P - Horas]]</f>
        <v>40594.821011017579</v>
      </c>
    </row>
    <row r="1566" spans="1:16" x14ac:dyDescent="0.25">
      <c r="A1566">
        <v>1000017768</v>
      </c>
      <c r="B1566" s="2">
        <v>40576</v>
      </c>
      <c r="C1566" s="2">
        <f t="shared" si="96"/>
        <v>40576.625</v>
      </c>
      <c r="D1566">
        <v>779.7</v>
      </c>
      <c r="E1566">
        <v>779.7</v>
      </c>
      <c r="F1566" t="s">
        <v>5</v>
      </c>
      <c r="G1566" t="s">
        <v>6</v>
      </c>
      <c r="H1566" s="1" cm="1">
        <f t="array" ref="H1566">_xlfn.IFS(F1566="Figurado",E1566/2600,F1566="Mallas",E1566/800,F1566="Materia Prima",E1566*0)/24</f>
        <v>1.249519230769231E-2</v>
      </c>
      <c r="I1566" s="2">
        <f t="shared" si="97"/>
        <v>40577.625</v>
      </c>
      <c r="J1566" s="3">
        <f t="shared" si="98"/>
        <v>40576.637495192306</v>
      </c>
      <c r="K1566" t="b">
        <f t="shared" si="99"/>
        <v>1</v>
      </c>
      <c r="L1566" cm="1">
        <f t="array" ref="L1566">SUMPRODUCT((Tabla2[[#This Row],[P - Horas]]&lt;Tabla2[P - Horas])*1,(Tabla2[[#This Row],[Columna1]]=Tabla2[Columna1])*1)+1</f>
        <v>54</v>
      </c>
      <c r="N1566">
        <f>_xlfn.RANK.EQ(Tabla2[[#This Row],[Columna1]],Tabla2[Columna1],1)</f>
        <v>1476</v>
      </c>
      <c r="O1566" s="3">
        <f>MAX(P1565,Tabla2[[#This Row],[Columna1]])</f>
        <v>40594.821011017579</v>
      </c>
      <c r="P1566" s="3">
        <f>O1566+Tabla2[[#This Row],[P - Horas]]</f>
        <v>40594.833506209885</v>
      </c>
    </row>
    <row r="1567" spans="1:16" x14ac:dyDescent="0.25">
      <c r="A1567">
        <v>1000017791</v>
      </c>
      <c r="B1567" s="2">
        <v>40576</v>
      </c>
      <c r="C1567" s="2">
        <f t="shared" si="96"/>
        <v>40576.625</v>
      </c>
      <c r="D1567">
        <v>832.3</v>
      </c>
      <c r="E1567">
        <v>832.3</v>
      </c>
      <c r="F1567" t="s">
        <v>5</v>
      </c>
      <c r="G1567" t="s">
        <v>7</v>
      </c>
      <c r="H1567" s="1" cm="1">
        <f t="array" ref="H1567">_xlfn.IFS(F1567="Figurado",E1567/2600,F1567="Mallas",E1567/800,F1567="Materia Prima",E1567*0)/24</f>
        <v>1.3338141025641024E-2</v>
      </c>
      <c r="I1567" s="2">
        <f t="shared" si="97"/>
        <v>40577.625</v>
      </c>
      <c r="J1567" s="3">
        <f t="shared" si="98"/>
        <v>40576.638338141027</v>
      </c>
      <c r="K1567" t="b">
        <f t="shared" si="99"/>
        <v>1</v>
      </c>
      <c r="L1567" cm="1">
        <f t="array" ref="L1567">SUMPRODUCT((Tabla2[[#This Row],[P - Horas]]&lt;Tabla2[P - Horas])*1,(Tabla2[[#This Row],[Columna1]]=Tabla2[Columna1])*1)+1</f>
        <v>53</v>
      </c>
      <c r="N1567">
        <f>_xlfn.RANK.EQ(Tabla2[[#This Row],[Columna1]],Tabla2[Columna1],1)</f>
        <v>1476</v>
      </c>
      <c r="O1567" s="3">
        <f>MAX(P1566,Tabla2[[#This Row],[Columna1]])</f>
        <v>40594.833506209885</v>
      </c>
      <c r="P1567" s="3">
        <f>O1567+Tabla2[[#This Row],[P - Horas]]</f>
        <v>40594.846844350912</v>
      </c>
    </row>
    <row r="1568" spans="1:16" x14ac:dyDescent="0.25">
      <c r="A1568">
        <v>1000017782</v>
      </c>
      <c r="B1568" s="2">
        <v>40576</v>
      </c>
      <c r="C1568" s="2">
        <f t="shared" si="96"/>
        <v>40576.625</v>
      </c>
      <c r="D1568">
        <v>846.1</v>
      </c>
      <c r="E1568">
        <v>846.1</v>
      </c>
      <c r="F1568" t="s">
        <v>5</v>
      </c>
      <c r="G1568" t="s">
        <v>6</v>
      </c>
      <c r="H1568" s="1" cm="1">
        <f t="array" ref="H1568">_xlfn.IFS(F1568="Figurado",E1568/2600,F1568="Mallas",E1568/800,F1568="Materia Prima",E1568*0)/24</f>
        <v>1.3559294871794872E-2</v>
      </c>
      <c r="I1568" s="2">
        <f t="shared" si="97"/>
        <v>40577.625</v>
      </c>
      <c r="J1568" s="3">
        <f t="shared" si="98"/>
        <v>40576.638559294872</v>
      </c>
      <c r="K1568" t="b">
        <f t="shared" si="99"/>
        <v>1</v>
      </c>
      <c r="L1568" cm="1">
        <f t="array" ref="L1568">SUMPRODUCT((Tabla2[[#This Row],[P - Horas]]&lt;Tabla2[P - Horas])*1,(Tabla2[[#This Row],[Columna1]]=Tabla2[Columna1])*1)+1</f>
        <v>52</v>
      </c>
      <c r="N1568">
        <f>_xlfn.RANK.EQ(Tabla2[[#This Row],[Columna1]],Tabla2[Columna1],1)</f>
        <v>1476</v>
      </c>
      <c r="O1568" s="3">
        <f>MAX(P1567,Tabla2[[#This Row],[Columna1]])</f>
        <v>40594.846844350912</v>
      </c>
      <c r="P1568" s="3">
        <f>O1568+Tabla2[[#This Row],[P - Horas]]</f>
        <v>40594.860403645784</v>
      </c>
    </row>
    <row r="1569" spans="1:16" x14ac:dyDescent="0.25">
      <c r="A1569">
        <v>1000017772</v>
      </c>
      <c r="B1569" s="2">
        <v>40576</v>
      </c>
      <c r="C1569" s="2">
        <f t="shared" si="96"/>
        <v>40576.625</v>
      </c>
      <c r="D1569">
        <v>848</v>
      </c>
      <c r="E1569">
        <v>848</v>
      </c>
      <c r="F1569" t="s">
        <v>5</v>
      </c>
      <c r="G1569" t="s">
        <v>14</v>
      </c>
      <c r="H1569" s="1" cm="1">
        <f t="array" ref="H1569">_xlfn.IFS(F1569="Figurado",E1569/2600,F1569="Mallas",E1569/800,F1569="Materia Prima",E1569*0)/24</f>
        <v>1.3589743589743589E-2</v>
      </c>
      <c r="I1569" s="2">
        <f t="shared" si="97"/>
        <v>40577.625</v>
      </c>
      <c r="J1569" s="3">
        <f t="shared" si="98"/>
        <v>40576.63858974359</v>
      </c>
      <c r="K1569" t="b">
        <f t="shared" si="99"/>
        <v>1</v>
      </c>
      <c r="L1569" cm="1">
        <f t="array" ref="L1569">SUMPRODUCT((Tabla2[[#This Row],[P - Horas]]&lt;Tabla2[P - Horas])*1,(Tabla2[[#This Row],[Columna1]]=Tabla2[Columna1])*1)+1</f>
        <v>51</v>
      </c>
      <c r="N1569">
        <f>_xlfn.RANK.EQ(Tabla2[[#This Row],[Columna1]],Tabla2[Columna1],1)</f>
        <v>1476</v>
      </c>
      <c r="O1569" s="3">
        <f>MAX(P1568,Tabla2[[#This Row],[Columna1]])</f>
        <v>40594.860403645784</v>
      </c>
      <c r="P1569" s="3">
        <f>O1569+Tabla2[[#This Row],[P - Horas]]</f>
        <v>40594.873993389374</v>
      </c>
    </row>
    <row r="1570" spans="1:16" x14ac:dyDescent="0.25">
      <c r="A1570">
        <v>1000017753</v>
      </c>
      <c r="B1570" s="2">
        <v>40576</v>
      </c>
      <c r="C1570" s="2">
        <f t="shared" si="96"/>
        <v>40576.625</v>
      </c>
      <c r="D1570">
        <v>848.3</v>
      </c>
      <c r="E1570">
        <v>848.3</v>
      </c>
      <c r="F1570" t="s">
        <v>5</v>
      </c>
      <c r="G1570" t="s">
        <v>7</v>
      </c>
      <c r="H1570" s="1" cm="1">
        <f t="array" ref="H1570">_xlfn.IFS(F1570="Figurado",E1570/2600,F1570="Mallas",E1570/800,F1570="Materia Prima",E1570*0)/24</f>
        <v>1.3594551282051281E-2</v>
      </c>
      <c r="I1570" s="2">
        <f t="shared" si="97"/>
        <v>40577.625</v>
      </c>
      <c r="J1570" s="3">
        <f t="shared" si="98"/>
        <v>40576.638594551281</v>
      </c>
      <c r="K1570" t="b">
        <f t="shared" si="99"/>
        <v>1</v>
      </c>
      <c r="L1570" cm="1">
        <f t="array" ref="L1570">SUMPRODUCT((Tabla2[[#This Row],[P - Horas]]&lt;Tabla2[P - Horas])*1,(Tabla2[[#This Row],[Columna1]]=Tabla2[Columna1])*1)+1</f>
        <v>50</v>
      </c>
      <c r="N1570">
        <f>_xlfn.RANK.EQ(Tabla2[[#This Row],[Columna1]],Tabla2[Columna1],1)</f>
        <v>1476</v>
      </c>
      <c r="O1570" s="3">
        <f>MAX(P1569,Tabla2[[#This Row],[Columna1]])</f>
        <v>40594.873993389374</v>
      </c>
      <c r="P1570" s="3">
        <f>O1570+Tabla2[[#This Row],[P - Horas]]</f>
        <v>40594.887587940655</v>
      </c>
    </row>
    <row r="1571" spans="1:16" x14ac:dyDescent="0.25">
      <c r="A1571">
        <v>1000017797</v>
      </c>
      <c r="B1571" s="2">
        <v>40576</v>
      </c>
      <c r="C1571" s="2">
        <f t="shared" si="96"/>
        <v>40576.625</v>
      </c>
      <c r="D1571">
        <v>954.8</v>
      </c>
      <c r="E1571">
        <v>954.8</v>
      </c>
      <c r="F1571" t="s">
        <v>5</v>
      </c>
      <c r="G1571" t="s">
        <v>13</v>
      </c>
      <c r="H1571" s="1" cm="1">
        <f t="array" ref="H1571">_xlfn.IFS(F1571="Figurado",E1571/2600,F1571="Mallas",E1571/800,F1571="Materia Prima",E1571*0)/24</f>
        <v>1.5301282051282049E-2</v>
      </c>
      <c r="I1571" s="2">
        <f t="shared" si="97"/>
        <v>40577.625</v>
      </c>
      <c r="J1571" s="3">
        <f t="shared" si="98"/>
        <v>40576.640301282052</v>
      </c>
      <c r="K1571" t="b">
        <f t="shared" si="99"/>
        <v>1</v>
      </c>
      <c r="L1571" cm="1">
        <f t="array" ref="L1571">SUMPRODUCT((Tabla2[[#This Row],[P - Horas]]&lt;Tabla2[P - Horas])*1,(Tabla2[[#This Row],[Columna1]]=Tabla2[Columna1])*1)+1</f>
        <v>49</v>
      </c>
      <c r="N1571">
        <f>_xlfn.RANK.EQ(Tabla2[[#This Row],[Columna1]],Tabla2[Columna1],1)</f>
        <v>1476</v>
      </c>
      <c r="O1571" s="3">
        <f>MAX(P1570,Tabla2[[#This Row],[Columna1]])</f>
        <v>40594.887587940655</v>
      </c>
      <c r="P1571" s="3">
        <f>O1571+Tabla2[[#This Row],[P - Horas]]</f>
        <v>40594.902889222707</v>
      </c>
    </row>
    <row r="1572" spans="1:16" x14ac:dyDescent="0.25">
      <c r="A1572">
        <v>1000017803</v>
      </c>
      <c r="B1572" s="2">
        <v>40576</v>
      </c>
      <c r="C1572" s="2">
        <f t="shared" si="96"/>
        <v>40576.625</v>
      </c>
      <c r="D1572">
        <v>979.2</v>
      </c>
      <c r="E1572">
        <v>979.2</v>
      </c>
      <c r="F1572" t="s">
        <v>5</v>
      </c>
      <c r="G1572" t="s">
        <v>13</v>
      </c>
      <c r="H1572" s="1" cm="1">
        <f t="array" ref="H1572">_xlfn.IFS(F1572="Figurado",E1572/2600,F1572="Mallas",E1572/800,F1572="Materia Prima",E1572*0)/24</f>
        <v>1.5692307692307693E-2</v>
      </c>
      <c r="I1572" s="2">
        <f t="shared" si="97"/>
        <v>40577.625</v>
      </c>
      <c r="J1572" s="3">
        <f t="shared" si="98"/>
        <v>40576.640692307694</v>
      </c>
      <c r="K1572" t="b">
        <f t="shared" si="99"/>
        <v>1</v>
      </c>
      <c r="L1572" cm="1">
        <f t="array" ref="L1572">SUMPRODUCT((Tabla2[[#This Row],[P - Horas]]&lt;Tabla2[P - Horas])*1,(Tabla2[[#This Row],[Columna1]]=Tabla2[Columna1])*1)+1</f>
        <v>48</v>
      </c>
      <c r="N1572">
        <f>_xlfn.RANK.EQ(Tabla2[[#This Row],[Columna1]],Tabla2[Columna1],1)</f>
        <v>1476</v>
      </c>
      <c r="O1572" s="3">
        <f>MAX(P1571,Tabla2[[#This Row],[Columna1]])</f>
        <v>40594.902889222707</v>
      </c>
      <c r="P1572" s="3">
        <f>O1572+Tabla2[[#This Row],[P - Horas]]</f>
        <v>40594.918581530401</v>
      </c>
    </row>
    <row r="1573" spans="1:16" x14ac:dyDescent="0.25">
      <c r="A1573">
        <v>1000017791</v>
      </c>
      <c r="B1573" s="2">
        <v>40576</v>
      </c>
      <c r="C1573" s="2">
        <f t="shared" si="96"/>
        <v>40576.625</v>
      </c>
      <c r="D1573">
        <v>979.5</v>
      </c>
      <c r="E1573">
        <v>979.5</v>
      </c>
      <c r="F1573" t="s">
        <v>5</v>
      </c>
      <c r="G1573" t="s">
        <v>8</v>
      </c>
      <c r="H1573" s="1" cm="1">
        <f t="array" ref="H1573">_xlfn.IFS(F1573="Figurado",E1573/2600,F1573="Mallas",E1573/800,F1573="Materia Prima",E1573*0)/24</f>
        <v>1.5697115384615386E-2</v>
      </c>
      <c r="I1573" s="2">
        <f t="shared" si="97"/>
        <v>40577.625</v>
      </c>
      <c r="J1573" s="3">
        <f t="shared" si="98"/>
        <v>40576.640697115385</v>
      </c>
      <c r="K1573" t="b">
        <f t="shared" si="99"/>
        <v>1</v>
      </c>
      <c r="L1573" cm="1">
        <f t="array" ref="L1573">SUMPRODUCT((Tabla2[[#This Row],[P - Horas]]&lt;Tabla2[P - Horas])*1,(Tabla2[[#This Row],[Columna1]]=Tabla2[Columna1])*1)+1</f>
        <v>47</v>
      </c>
      <c r="N1573">
        <f>_xlfn.RANK.EQ(Tabla2[[#This Row],[Columna1]],Tabla2[Columna1],1)</f>
        <v>1476</v>
      </c>
      <c r="O1573" s="3">
        <f>MAX(P1572,Tabla2[[#This Row],[Columna1]])</f>
        <v>40594.918581530401</v>
      </c>
      <c r="P1573" s="3">
        <f>O1573+Tabla2[[#This Row],[P - Horas]]</f>
        <v>40594.934278645786</v>
      </c>
    </row>
    <row r="1574" spans="1:16" x14ac:dyDescent="0.25">
      <c r="A1574">
        <v>1000017787</v>
      </c>
      <c r="B1574" s="2">
        <v>40576</v>
      </c>
      <c r="C1574" s="2">
        <f t="shared" si="96"/>
        <v>40576.625</v>
      </c>
      <c r="D1574">
        <v>1043.3</v>
      </c>
      <c r="E1574">
        <v>1043.3</v>
      </c>
      <c r="F1574" t="s">
        <v>5</v>
      </c>
      <c r="G1574" t="s">
        <v>6</v>
      </c>
      <c r="H1574" s="1" cm="1">
        <f t="array" ref="H1574">_xlfn.IFS(F1574="Figurado",E1574/2600,F1574="Mallas",E1574/800,F1574="Materia Prima",E1574*0)/24</f>
        <v>1.6719551282051281E-2</v>
      </c>
      <c r="I1574" s="2">
        <f t="shared" si="97"/>
        <v>40577.625</v>
      </c>
      <c r="J1574" s="3">
        <f t="shared" si="98"/>
        <v>40576.641719551284</v>
      </c>
      <c r="K1574" t="b">
        <f t="shared" si="99"/>
        <v>1</v>
      </c>
      <c r="L1574" cm="1">
        <f t="array" ref="L1574">SUMPRODUCT((Tabla2[[#This Row],[P - Horas]]&lt;Tabla2[P - Horas])*1,(Tabla2[[#This Row],[Columna1]]=Tabla2[Columna1])*1)+1</f>
        <v>46</v>
      </c>
      <c r="N1574">
        <f>_xlfn.RANK.EQ(Tabla2[[#This Row],[Columna1]],Tabla2[Columna1],1)</f>
        <v>1476</v>
      </c>
      <c r="O1574" s="3">
        <f>MAX(P1573,Tabla2[[#This Row],[Columna1]])</f>
        <v>40594.934278645786</v>
      </c>
      <c r="P1574" s="3">
        <f>O1574+Tabla2[[#This Row],[P - Horas]]</f>
        <v>40594.95099819707</v>
      </c>
    </row>
    <row r="1575" spans="1:16" x14ac:dyDescent="0.25">
      <c r="A1575">
        <v>1000017788</v>
      </c>
      <c r="B1575" s="2">
        <v>40576</v>
      </c>
      <c r="C1575" s="2">
        <f t="shared" si="96"/>
        <v>40576.625</v>
      </c>
      <c r="D1575">
        <v>1045.3</v>
      </c>
      <c r="E1575">
        <v>1045.3</v>
      </c>
      <c r="F1575" t="s">
        <v>5</v>
      </c>
      <c r="G1575" t="s">
        <v>8</v>
      </c>
      <c r="H1575" s="1" cm="1">
        <f t="array" ref="H1575">_xlfn.IFS(F1575="Figurado",E1575/2600,F1575="Mallas",E1575/800,F1575="Materia Prima",E1575*0)/24</f>
        <v>1.6751602564102564E-2</v>
      </c>
      <c r="I1575" s="2">
        <f t="shared" si="97"/>
        <v>40577.625</v>
      </c>
      <c r="J1575" s="3">
        <f t="shared" si="98"/>
        <v>40576.641751602561</v>
      </c>
      <c r="K1575" t="b">
        <f t="shared" si="99"/>
        <v>1</v>
      </c>
      <c r="L1575" cm="1">
        <f t="array" ref="L1575">SUMPRODUCT((Tabla2[[#This Row],[P - Horas]]&lt;Tabla2[P - Horas])*1,(Tabla2[[#This Row],[Columna1]]=Tabla2[Columna1])*1)+1</f>
        <v>45</v>
      </c>
      <c r="N1575">
        <f>_xlfn.RANK.EQ(Tabla2[[#This Row],[Columna1]],Tabla2[Columna1],1)</f>
        <v>1476</v>
      </c>
      <c r="O1575" s="3">
        <f>MAX(P1574,Tabla2[[#This Row],[Columna1]])</f>
        <v>40594.95099819707</v>
      </c>
      <c r="P1575" s="3">
        <f>O1575+Tabla2[[#This Row],[P - Horas]]</f>
        <v>40594.967749799631</v>
      </c>
    </row>
    <row r="1576" spans="1:16" x14ac:dyDescent="0.25">
      <c r="A1576">
        <v>1000017762</v>
      </c>
      <c r="B1576" s="2">
        <v>40576</v>
      </c>
      <c r="C1576" s="2">
        <f t="shared" si="96"/>
        <v>40576.625</v>
      </c>
      <c r="D1576">
        <v>1085.2</v>
      </c>
      <c r="E1576">
        <v>1085.2</v>
      </c>
      <c r="F1576" t="s">
        <v>5</v>
      </c>
      <c r="G1576" t="s">
        <v>13</v>
      </c>
      <c r="H1576" s="1" cm="1">
        <f t="array" ref="H1576">_xlfn.IFS(F1576="Figurado",E1576/2600,F1576="Mallas",E1576/800,F1576="Materia Prima",E1576*0)/24</f>
        <v>1.7391025641025643E-2</v>
      </c>
      <c r="I1576" s="2">
        <f t="shared" si="97"/>
        <v>40577.625</v>
      </c>
      <c r="J1576" s="3">
        <f t="shared" si="98"/>
        <v>40576.642391025642</v>
      </c>
      <c r="K1576" t="b">
        <f t="shared" si="99"/>
        <v>1</v>
      </c>
      <c r="L1576" cm="1">
        <f t="array" ref="L1576">SUMPRODUCT((Tabla2[[#This Row],[P - Horas]]&lt;Tabla2[P - Horas])*1,(Tabla2[[#This Row],[Columna1]]=Tabla2[Columna1])*1)+1</f>
        <v>44</v>
      </c>
      <c r="N1576">
        <f>_xlfn.RANK.EQ(Tabla2[[#This Row],[Columna1]],Tabla2[Columna1],1)</f>
        <v>1476</v>
      </c>
      <c r="O1576" s="3">
        <f>MAX(P1575,Tabla2[[#This Row],[Columna1]])</f>
        <v>40594.967749799631</v>
      </c>
      <c r="P1576" s="3">
        <f>O1576+Tabla2[[#This Row],[P - Horas]]</f>
        <v>40594.985140825273</v>
      </c>
    </row>
    <row r="1577" spans="1:16" x14ac:dyDescent="0.25">
      <c r="A1577">
        <v>1000017774</v>
      </c>
      <c r="B1577" s="2">
        <v>40576</v>
      </c>
      <c r="C1577" s="2">
        <f t="shared" si="96"/>
        <v>40576.625</v>
      </c>
      <c r="D1577">
        <v>8</v>
      </c>
      <c r="E1577">
        <v>337.44</v>
      </c>
      <c r="F1577" t="s">
        <v>16</v>
      </c>
      <c r="G1577" t="s">
        <v>19</v>
      </c>
      <c r="H1577" s="1" cm="1">
        <f t="array" ref="H1577">_xlfn.IFS(F1577="Figurado",E1577/2600,F1577="Mallas",E1577/800,F1577="Materia Prima",E1577*0)/24</f>
        <v>1.7575E-2</v>
      </c>
      <c r="I1577" s="2">
        <f t="shared" si="97"/>
        <v>40577.625</v>
      </c>
      <c r="J1577" s="3">
        <f t="shared" si="98"/>
        <v>40576.642574999998</v>
      </c>
      <c r="K1577" t="b">
        <f t="shared" si="99"/>
        <v>1</v>
      </c>
      <c r="L1577" cm="1">
        <f t="array" ref="L1577">SUMPRODUCT((Tabla2[[#This Row],[P - Horas]]&lt;Tabla2[P - Horas])*1,(Tabla2[[#This Row],[Columna1]]=Tabla2[Columna1])*1)+1</f>
        <v>43</v>
      </c>
      <c r="N1577">
        <f>_xlfn.RANK.EQ(Tabla2[[#This Row],[Columna1]],Tabla2[Columna1],1)</f>
        <v>1476</v>
      </c>
      <c r="O1577" s="3">
        <f>MAX(P1576,Tabla2[[#This Row],[Columna1]])</f>
        <v>40594.985140825273</v>
      </c>
      <c r="P1577" s="3">
        <f>O1577+Tabla2[[#This Row],[P - Horas]]</f>
        <v>40595.002715825271</v>
      </c>
    </row>
    <row r="1578" spans="1:16" x14ac:dyDescent="0.25">
      <c r="A1578">
        <v>1000017793</v>
      </c>
      <c r="B1578" s="2">
        <v>40576</v>
      </c>
      <c r="C1578" s="2">
        <f t="shared" si="96"/>
        <v>40576.625</v>
      </c>
      <c r="D1578">
        <v>1118</v>
      </c>
      <c r="E1578">
        <v>1118</v>
      </c>
      <c r="F1578" t="s">
        <v>5</v>
      </c>
      <c r="G1578" t="s">
        <v>9</v>
      </c>
      <c r="H1578" s="1" cm="1">
        <f t="array" ref="H1578">_xlfn.IFS(F1578="Figurado",E1578/2600,F1578="Mallas",E1578/800,F1578="Materia Prima",E1578*0)/24</f>
        <v>1.7916666666666668E-2</v>
      </c>
      <c r="I1578" s="2">
        <f t="shared" si="97"/>
        <v>40577.625</v>
      </c>
      <c r="J1578" s="3">
        <f t="shared" si="98"/>
        <v>40576.642916666664</v>
      </c>
      <c r="K1578" t="b">
        <f t="shared" si="99"/>
        <v>1</v>
      </c>
      <c r="L1578" cm="1">
        <f t="array" ref="L1578">SUMPRODUCT((Tabla2[[#This Row],[P - Horas]]&lt;Tabla2[P - Horas])*1,(Tabla2[[#This Row],[Columna1]]=Tabla2[Columna1])*1)+1</f>
        <v>42</v>
      </c>
      <c r="N1578">
        <f>_xlfn.RANK.EQ(Tabla2[[#This Row],[Columna1]],Tabla2[Columna1],1)</f>
        <v>1476</v>
      </c>
      <c r="O1578" s="3">
        <f>MAX(P1577,Tabla2[[#This Row],[Columna1]])</f>
        <v>40595.002715825271</v>
      </c>
      <c r="P1578" s="3">
        <f>O1578+Tabla2[[#This Row],[P - Horas]]</f>
        <v>40595.020632491935</v>
      </c>
    </row>
    <row r="1579" spans="1:16" x14ac:dyDescent="0.25">
      <c r="A1579">
        <v>1000017767</v>
      </c>
      <c r="B1579" s="2">
        <v>40576</v>
      </c>
      <c r="C1579" s="2">
        <f t="shared" si="96"/>
        <v>40576.625</v>
      </c>
      <c r="D1579">
        <v>1175.4000000000001</v>
      </c>
      <c r="E1579">
        <v>1175.4000000000001</v>
      </c>
      <c r="F1579" t="s">
        <v>5</v>
      </c>
      <c r="G1579" t="s">
        <v>6</v>
      </c>
      <c r="H1579" s="1" cm="1">
        <f t="array" ref="H1579">_xlfn.IFS(F1579="Figurado",E1579/2600,F1579="Mallas",E1579/800,F1579="Materia Prima",E1579*0)/24</f>
        <v>1.8836538461538464E-2</v>
      </c>
      <c r="I1579" s="2">
        <f t="shared" si="97"/>
        <v>40577.625</v>
      </c>
      <c r="J1579" s="3">
        <f t="shared" si="98"/>
        <v>40576.64383653846</v>
      </c>
      <c r="K1579" t="b">
        <f t="shared" si="99"/>
        <v>1</v>
      </c>
      <c r="L1579" cm="1">
        <f t="array" ref="L1579">SUMPRODUCT((Tabla2[[#This Row],[P - Horas]]&lt;Tabla2[P - Horas])*1,(Tabla2[[#This Row],[Columna1]]=Tabla2[Columna1])*1)+1</f>
        <v>41</v>
      </c>
      <c r="N1579">
        <f>_xlfn.RANK.EQ(Tabla2[[#This Row],[Columna1]],Tabla2[Columna1],1)</f>
        <v>1476</v>
      </c>
      <c r="O1579" s="3">
        <f>MAX(P1578,Tabla2[[#This Row],[Columna1]])</f>
        <v>40595.020632491935</v>
      </c>
      <c r="P1579" s="3">
        <f>O1579+Tabla2[[#This Row],[P - Horas]]</f>
        <v>40595.039469030395</v>
      </c>
    </row>
    <row r="1580" spans="1:16" x14ac:dyDescent="0.25">
      <c r="A1580">
        <v>1000017758</v>
      </c>
      <c r="B1580" s="2">
        <v>40576</v>
      </c>
      <c r="C1580" s="2">
        <f t="shared" si="96"/>
        <v>40576.625</v>
      </c>
      <c r="D1580">
        <v>33</v>
      </c>
      <c r="E1580">
        <v>379.5</v>
      </c>
      <c r="F1580" t="s">
        <v>16</v>
      </c>
      <c r="G1580" t="s">
        <v>17</v>
      </c>
      <c r="H1580" s="1" cm="1">
        <f t="array" ref="H1580">_xlfn.IFS(F1580="Figurado",E1580/2600,F1580="Mallas",E1580/800,F1580="Materia Prima",E1580*0)/24</f>
        <v>1.9765624999999998E-2</v>
      </c>
      <c r="I1580" s="2">
        <f t="shared" si="97"/>
        <v>40577.625</v>
      </c>
      <c r="J1580" s="3">
        <f t="shared" si="98"/>
        <v>40576.644765625002</v>
      </c>
      <c r="K1580" t="b">
        <f t="shared" si="99"/>
        <v>1</v>
      </c>
      <c r="L1580" cm="1">
        <f t="array" ref="L1580">SUMPRODUCT((Tabla2[[#This Row],[P - Horas]]&lt;Tabla2[P - Horas])*1,(Tabla2[[#This Row],[Columna1]]=Tabla2[Columna1])*1)+1</f>
        <v>40</v>
      </c>
      <c r="N1580">
        <f>_xlfn.RANK.EQ(Tabla2[[#This Row],[Columna1]],Tabla2[Columna1],1)</f>
        <v>1476</v>
      </c>
      <c r="O1580" s="3">
        <f>MAX(P1579,Tabla2[[#This Row],[Columna1]])</f>
        <v>40595.039469030395</v>
      </c>
      <c r="P1580" s="3">
        <f>O1580+Tabla2[[#This Row],[P - Horas]]</f>
        <v>40595.059234655397</v>
      </c>
    </row>
    <row r="1581" spans="1:16" x14ac:dyDescent="0.25">
      <c r="A1581">
        <v>1000017791</v>
      </c>
      <c r="B1581" s="2">
        <v>40576</v>
      </c>
      <c r="C1581" s="2">
        <f t="shared" si="96"/>
        <v>40576.625</v>
      </c>
      <c r="D1581">
        <v>1245.0999999999999</v>
      </c>
      <c r="E1581">
        <v>1245.0999999999999</v>
      </c>
      <c r="F1581" t="s">
        <v>5</v>
      </c>
      <c r="G1581" t="s">
        <v>13</v>
      </c>
      <c r="H1581" s="1" cm="1">
        <f t="array" ref="H1581">_xlfn.IFS(F1581="Figurado",E1581/2600,F1581="Mallas",E1581/800,F1581="Materia Prima",E1581*0)/24</f>
        <v>1.9953525641025639E-2</v>
      </c>
      <c r="I1581" s="2">
        <f t="shared" si="97"/>
        <v>40577.625</v>
      </c>
      <c r="J1581" s="3">
        <f t="shared" si="98"/>
        <v>40576.64495352564</v>
      </c>
      <c r="K1581" t="b">
        <f t="shared" si="99"/>
        <v>1</v>
      </c>
      <c r="L1581" cm="1">
        <f t="array" ref="L1581">SUMPRODUCT((Tabla2[[#This Row],[P - Horas]]&lt;Tabla2[P - Horas])*1,(Tabla2[[#This Row],[Columna1]]=Tabla2[Columna1])*1)+1</f>
        <v>39</v>
      </c>
      <c r="N1581">
        <f>_xlfn.RANK.EQ(Tabla2[[#This Row],[Columna1]],Tabla2[Columna1],1)</f>
        <v>1476</v>
      </c>
      <c r="O1581" s="3">
        <f>MAX(P1580,Tabla2[[#This Row],[Columna1]])</f>
        <v>40595.059234655397</v>
      </c>
      <c r="P1581" s="3">
        <f>O1581+Tabla2[[#This Row],[P - Horas]]</f>
        <v>40595.079188181036</v>
      </c>
    </row>
    <row r="1582" spans="1:16" x14ac:dyDescent="0.25">
      <c r="A1582">
        <v>1000017748</v>
      </c>
      <c r="B1582" s="2">
        <v>40576</v>
      </c>
      <c r="C1582" s="2">
        <f t="shared" si="96"/>
        <v>40576.625</v>
      </c>
      <c r="D1582">
        <v>1254.5</v>
      </c>
      <c r="E1582">
        <v>1254.5</v>
      </c>
      <c r="F1582" t="s">
        <v>5</v>
      </c>
      <c r="G1582" t="s">
        <v>13</v>
      </c>
      <c r="H1582" s="1" cm="1">
        <f t="array" ref="H1582">_xlfn.IFS(F1582="Figurado",E1582/2600,F1582="Mallas",E1582/800,F1582="Materia Prima",E1582*0)/24</f>
        <v>2.0104166666666666E-2</v>
      </c>
      <c r="I1582" s="2">
        <f t="shared" si="97"/>
        <v>40577.625</v>
      </c>
      <c r="J1582" s="3">
        <f t="shared" si="98"/>
        <v>40576.645104166666</v>
      </c>
      <c r="K1582" t="b">
        <f t="shared" si="99"/>
        <v>1</v>
      </c>
      <c r="L1582" cm="1">
        <f t="array" ref="L1582">SUMPRODUCT((Tabla2[[#This Row],[P - Horas]]&lt;Tabla2[P - Horas])*1,(Tabla2[[#This Row],[Columna1]]=Tabla2[Columna1])*1)+1</f>
        <v>38</v>
      </c>
      <c r="N1582">
        <f>_xlfn.RANK.EQ(Tabla2[[#This Row],[Columna1]],Tabla2[Columna1],1)</f>
        <v>1476</v>
      </c>
      <c r="O1582" s="3">
        <f>MAX(P1581,Tabla2[[#This Row],[Columna1]])</f>
        <v>40595.079188181036</v>
      </c>
      <c r="P1582" s="3">
        <f>O1582+Tabla2[[#This Row],[P - Horas]]</f>
        <v>40595.099292347702</v>
      </c>
    </row>
    <row r="1583" spans="1:16" x14ac:dyDescent="0.25">
      <c r="A1583">
        <v>1000017796</v>
      </c>
      <c r="B1583" s="2">
        <v>40576</v>
      </c>
      <c r="C1583" s="2">
        <f t="shared" si="96"/>
        <v>40576.625</v>
      </c>
      <c r="D1583">
        <v>1288.8</v>
      </c>
      <c r="E1583">
        <v>1288.8</v>
      </c>
      <c r="F1583" t="s">
        <v>5</v>
      </c>
      <c r="G1583" t="s">
        <v>14</v>
      </c>
      <c r="H1583" s="1" cm="1">
        <f t="array" ref="H1583">_xlfn.IFS(F1583="Figurado",E1583/2600,F1583="Mallas",E1583/800,F1583="Materia Prima",E1583*0)/24</f>
        <v>2.0653846153846151E-2</v>
      </c>
      <c r="I1583" s="2">
        <f t="shared" si="97"/>
        <v>40577.625</v>
      </c>
      <c r="J1583" s="3">
        <f t="shared" si="98"/>
        <v>40576.645653846157</v>
      </c>
      <c r="K1583" t="b">
        <f t="shared" si="99"/>
        <v>1</v>
      </c>
      <c r="L1583" cm="1">
        <f t="array" ref="L1583">SUMPRODUCT((Tabla2[[#This Row],[P - Horas]]&lt;Tabla2[P - Horas])*1,(Tabla2[[#This Row],[Columna1]]=Tabla2[Columna1])*1)+1</f>
        <v>37</v>
      </c>
      <c r="N1583">
        <f>_xlfn.RANK.EQ(Tabla2[[#This Row],[Columna1]],Tabla2[Columna1],1)</f>
        <v>1476</v>
      </c>
      <c r="O1583" s="3">
        <f>MAX(P1582,Tabla2[[#This Row],[Columna1]])</f>
        <v>40595.099292347702</v>
      </c>
      <c r="P1583" s="3">
        <f>O1583+Tabla2[[#This Row],[P - Horas]]</f>
        <v>40595.11994619386</v>
      </c>
    </row>
    <row r="1584" spans="1:16" x14ac:dyDescent="0.25">
      <c r="A1584">
        <v>1000017765</v>
      </c>
      <c r="B1584" s="2">
        <v>40576</v>
      </c>
      <c r="C1584" s="2">
        <f t="shared" si="96"/>
        <v>40576.625</v>
      </c>
      <c r="D1584">
        <v>1295.4000000000001</v>
      </c>
      <c r="E1584">
        <v>1295.4000000000001</v>
      </c>
      <c r="F1584" t="s">
        <v>5</v>
      </c>
      <c r="G1584" t="s">
        <v>13</v>
      </c>
      <c r="H1584" s="1" cm="1">
        <f t="array" ref="H1584">_xlfn.IFS(F1584="Figurado",E1584/2600,F1584="Mallas",E1584/800,F1584="Materia Prima",E1584*0)/24</f>
        <v>2.0759615384615387E-2</v>
      </c>
      <c r="I1584" s="2">
        <f t="shared" si="97"/>
        <v>40577.625</v>
      </c>
      <c r="J1584" s="3">
        <f t="shared" si="98"/>
        <v>40576.645759615385</v>
      </c>
      <c r="K1584" t="b">
        <f t="shared" si="99"/>
        <v>1</v>
      </c>
      <c r="L1584" cm="1">
        <f t="array" ref="L1584">SUMPRODUCT((Tabla2[[#This Row],[P - Horas]]&lt;Tabla2[P - Horas])*1,(Tabla2[[#This Row],[Columna1]]=Tabla2[Columna1])*1)+1</f>
        <v>36</v>
      </c>
      <c r="N1584">
        <f>_xlfn.RANK.EQ(Tabla2[[#This Row],[Columna1]],Tabla2[Columna1],1)</f>
        <v>1476</v>
      </c>
      <c r="O1584" s="3">
        <f>MAX(P1583,Tabla2[[#This Row],[Columna1]])</f>
        <v>40595.11994619386</v>
      </c>
      <c r="P1584" s="3">
        <f>O1584+Tabla2[[#This Row],[P - Horas]]</f>
        <v>40595.140705809245</v>
      </c>
    </row>
    <row r="1585" spans="1:16" x14ac:dyDescent="0.25">
      <c r="A1585">
        <v>1000017791</v>
      </c>
      <c r="B1585" s="2">
        <v>40576</v>
      </c>
      <c r="C1585" s="2">
        <f t="shared" si="96"/>
        <v>40576.625</v>
      </c>
      <c r="D1585">
        <v>1301.8</v>
      </c>
      <c r="E1585">
        <v>1301.8</v>
      </c>
      <c r="F1585" t="s">
        <v>5</v>
      </c>
      <c r="G1585" t="s">
        <v>6</v>
      </c>
      <c r="H1585" s="1" cm="1">
        <f t="array" ref="H1585">_xlfn.IFS(F1585="Figurado",E1585/2600,F1585="Mallas",E1585/800,F1585="Materia Prima",E1585*0)/24</f>
        <v>2.0862179487179486E-2</v>
      </c>
      <c r="I1585" s="2">
        <f t="shared" si="97"/>
        <v>40577.625</v>
      </c>
      <c r="J1585" s="3">
        <f t="shared" si="98"/>
        <v>40576.645862179488</v>
      </c>
      <c r="K1585" t="b">
        <f t="shared" si="99"/>
        <v>1</v>
      </c>
      <c r="L1585" cm="1">
        <f t="array" ref="L1585">SUMPRODUCT((Tabla2[[#This Row],[P - Horas]]&lt;Tabla2[P - Horas])*1,(Tabla2[[#This Row],[Columna1]]=Tabla2[Columna1])*1)+1</f>
        <v>35</v>
      </c>
      <c r="N1585">
        <f>_xlfn.RANK.EQ(Tabla2[[#This Row],[Columna1]],Tabla2[Columna1],1)</f>
        <v>1476</v>
      </c>
      <c r="O1585" s="3">
        <f>MAX(P1584,Tabla2[[#This Row],[Columna1]])</f>
        <v>40595.140705809245</v>
      </c>
      <c r="P1585" s="3">
        <f>O1585+Tabla2[[#This Row],[P - Horas]]</f>
        <v>40595.161567988733</v>
      </c>
    </row>
    <row r="1586" spans="1:16" x14ac:dyDescent="0.25">
      <c r="A1586">
        <v>1000017780</v>
      </c>
      <c r="B1586" s="2">
        <v>40576</v>
      </c>
      <c r="C1586" s="2">
        <f t="shared" si="96"/>
        <v>40576.625</v>
      </c>
      <c r="D1586">
        <v>1401.6</v>
      </c>
      <c r="E1586">
        <v>1401.6</v>
      </c>
      <c r="F1586" t="s">
        <v>5</v>
      </c>
      <c r="G1586" t="s">
        <v>9</v>
      </c>
      <c r="H1586" s="1" cm="1">
        <f t="array" ref="H1586">_xlfn.IFS(F1586="Figurado",E1586/2600,F1586="Mallas",E1586/800,F1586="Materia Prima",E1586*0)/24</f>
        <v>2.246153846153846E-2</v>
      </c>
      <c r="I1586" s="2">
        <f t="shared" si="97"/>
        <v>40577.625</v>
      </c>
      <c r="J1586" s="3">
        <f t="shared" si="98"/>
        <v>40576.647461538465</v>
      </c>
      <c r="K1586" t="b">
        <f t="shared" si="99"/>
        <v>1</v>
      </c>
      <c r="L1586" cm="1">
        <f t="array" ref="L1586">SUMPRODUCT((Tabla2[[#This Row],[P - Horas]]&lt;Tabla2[P - Horas])*1,(Tabla2[[#This Row],[Columna1]]=Tabla2[Columna1])*1)+1</f>
        <v>34</v>
      </c>
      <c r="N1586">
        <f>_xlfn.RANK.EQ(Tabla2[[#This Row],[Columna1]],Tabla2[Columna1],1)</f>
        <v>1476</v>
      </c>
      <c r="O1586" s="3">
        <f>MAX(P1585,Tabla2[[#This Row],[Columna1]])</f>
        <v>40595.161567988733</v>
      </c>
      <c r="P1586" s="3">
        <f>O1586+Tabla2[[#This Row],[P - Horas]]</f>
        <v>40595.184029527198</v>
      </c>
    </row>
    <row r="1587" spans="1:16" x14ac:dyDescent="0.25">
      <c r="A1587">
        <v>1000017787</v>
      </c>
      <c r="B1587" s="2">
        <v>40576</v>
      </c>
      <c r="C1587" s="2">
        <f t="shared" si="96"/>
        <v>40576.625</v>
      </c>
      <c r="D1587">
        <v>1559.4</v>
      </c>
      <c r="E1587">
        <v>1559.4</v>
      </c>
      <c r="F1587" t="s">
        <v>5</v>
      </c>
      <c r="G1587" t="s">
        <v>8</v>
      </c>
      <c r="H1587" s="1" cm="1">
        <f t="array" ref="H1587">_xlfn.IFS(F1587="Figurado",E1587/2600,F1587="Mallas",E1587/800,F1587="Materia Prima",E1587*0)/24</f>
        <v>2.4990384615384619E-2</v>
      </c>
      <c r="I1587" s="2">
        <f t="shared" si="97"/>
        <v>40577.625</v>
      </c>
      <c r="J1587" s="3">
        <f t="shared" si="98"/>
        <v>40576.649990384612</v>
      </c>
      <c r="K1587" t="b">
        <f t="shared" si="99"/>
        <v>1</v>
      </c>
      <c r="L1587" cm="1">
        <f t="array" ref="L1587">SUMPRODUCT((Tabla2[[#This Row],[P - Horas]]&lt;Tabla2[P - Horas])*1,(Tabla2[[#This Row],[Columna1]]=Tabla2[Columna1])*1)+1</f>
        <v>33</v>
      </c>
      <c r="N1587">
        <f>_xlfn.RANK.EQ(Tabla2[[#This Row],[Columna1]],Tabla2[Columna1],1)</f>
        <v>1476</v>
      </c>
      <c r="O1587" s="3">
        <f>MAX(P1586,Tabla2[[#This Row],[Columna1]])</f>
        <v>40595.184029527198</v>
      </c>
      <c r="P1587" s="3">
        <f>O1587+Tabla2[[#This Row],[P - Horas]]</f>
        <v>40595.20901991181</v>
      </c>
    </row>
    <row r="1588" spans="1:16" x14ac:dyDescent="0.25">
      <c r="A1588">
        <v>1000017748</v>
      </c>
      <c r="B1588" s="2">
        <v>40576</v>
      </c>
      <c r="C1588" s="2">
        <f t="shared" si="96"/>
        <v>40576.625</v>
      </c>
      <c r="D1588">
        <v>1563.5</v>
      </c>
      <c r="E1588">
        <v>1563.5</v>
      </c>
      <c r="F1588" t="s">
        <v>5</v>
      </c>
      <c r="G1588" t="s">
        <v>7</v>
      </c>
      <c r="H1588" s="1" cm="1">
        <f t="array" ref="H1588">_xlfn.IFS(F1588="Figurado",E1588/2600,F1588="Mallas",E1588/800,F1588="Materia Prima",E1588*0)/24</f>
        <v>2.5056089743589745E-2</v>
      </c>
      <c r="I1588" s="2">
        <f t="shared" si="97"/>
        <v>40577.625</v>
      </c>
      <c r="J1588" s="3">
        <f t="shared" si="98"/>
        <v>40576.65005608974</v>
      </c>
      <c r="K1588" t="b">
        <f t="shared" si="99"/>
        <v>1</v>
      </c>
      <c r="L1588" cm="1">
        <f t="array" ref="L1588">SUMPRODUCT((Tabla2[[#This Row],[P - Horas]]&lt;Tabla2[P - Horas])*1,(Tabla2[[#This Row],[Columna1]]=Tabla2[Columna1])*1)+1</f>
        <v>32</v>
      </c>
      <c r="N1588">
        <f>_xlfn.RANK.EQ(Tabla2[[#This Row],[Columna1]],Tabla2[Columna1],1)</f>
        <v>1476</v>
      </c>
      <c r="O1588" s="3">
        <f>MAX(P1587,Tabla2[[#This Row],[Columna1]])</f>
        <v>40595.20901991181</v>
      </c>
      <c r="P1588" s="3">
        <f>O1588+Tabla2[[#This Row],[P - Horas]]</f>
        <v>40595.23407600155</v>
      </c>
    </row>
    <row r="1589" spans="1:16" x14ac:dyDescent="0.25">
      <c r="A1589">
        <v>1000017776</v>
      </c>
      <c r="B1589" s="2">
        <v>40576</v>
      </c>
      <c r="C1589" s="2">
        <f t="shared" si="96"/>
        <v>40576.625</v>
      </c>
      <c r="D1589">
        <v>10</v>
      </c>
      <c r="E1589">
        <v>494</v>
      </c>
      <c r="F1589" t="s">
        <v>16</v>
      </c>
      <c r="G1589" t="s">
        <v>32</v>
      </c>
      <c r="H1589" s="1" cm="1">
        <f t="array" ref="H1589">_xlfn.IFS(F1589="Figurado",E1589/2600,F1589="Mallas",E1589/800,F1589="Materia Prima",E1589*0)/24</f>
        <v>2.5729166666666668E-2</v>
      </c>
      <c r="I1589" s="2">
        <f t="shared" si="97"/>
        <v>40577.625</v>
      </c>
      <c r="J1589" s="3">
        <f t="shared" si="98"/>
        <v>40576.650729166664</v>
      </c>
      <c r="K1589" t="b">
        <f t="shared" si="99"/>
        <v>1</v>
      </c>
      <c r="L1589" cm="1">
        <f t="array" ref="L1589">SUMPRODUCT((Tabla2[[#This Row],[P - Horas]]&lt;Tabla2[P - Horas])*1,(Tabla2[[#This Row],[Columna1]]=Tabla2[Columna1])*1)+1</f>
        <v>31</v>
      </c>
      <c r="N1589">
        <f>_xlfn.RANK.EQ(Tabla2[[#This Row],[Columna1]],Tabla2[Columna1],1)</f>
        <v>1476</v>
      </c>
      <c r="O1589" s="3">
        <f>MAX(P1588,Tabla2[[#This Row],[Columna1]])</f>
        <v>40595.23407600155</v>
      </c>
      <c r="P1589" s="3">
        <f>O1589+Tabla2[[#This Row],[P - Horas]]</f>
        <v>40595.259805168214</v>
      </c>
    </row>
    <row r="1590" spans="1:16" x14ac:dyDescent="0.25">
      <c r="A1590">
        <v>1000017798</v>
      </c>
      <c r="B1590" s="2">
        <v>40576</v>
      </c>
      <c r="C1590" s="2">
        <f t="shared" si="96"/>
        <v>40576.625</v>
      </c>
      <c r="D1590">
        <v>1624</v>
      </c>
      <c r="E1590">
        <v>1624</v>
      </c>
      <c r="F1590" t="s">
        <v>5</v>
      </c>
      <c r="G1590" t="s">
        <v>13</v>
      </c>
      <c r="H1590" s="1" cm="1">
        <f t="array" ref="H1590">_xlfn.IFS(F1590="Figurado",E1590/2600,F1590="Mallas",E1590/800,F1590="Materia Prima",E1590*0)/24</f>
        <v>2.6025641025641023E-2</v>
      </c>
      <c r="I1590" s="2">
        <f t="shared" si="97"/>
        <v>40577.625</v>
      </c>
      <c r="J1590" s="3">
        <f t="shared" si="98"/>
        <v>40576.651025641026</v>
      </c>
      <c r="K1590" t="b">
        <f t="shared" si="99"/>
        <v>1</v>
      </c>
      <c r="L1590" cm="1">
        <f t="array" ref="L1590">SUMPRODUCT((Tabla2[[#This Row],[P - Horas]]&lt;Tabla2[P - Horas])*1,(Tabla2[[#This Row],[Columna1]]=Tabla2[Columna1])*1)+1</f>
        <v>30</v>
      </c>
      <c r="N1590">
        <f>_xlfn.RANK.EQ(Tabla2[[#This Row],[Columna1]],Tabla2[Columna1],1)</f>
        <v>1476</v>
      </c>
      <c r="O1590" s="3">
        <f>MAX(P1589,Tabla2[[#This Row],[Columna1]])</f>
        <v>40595.259805168214</v>
      </c>
      <c r="P1590" s="3">
        <f>O1590+Tabla2[[#This Row],[P - Horas]]</f>
        <v>40595.28583080924</v>
      </c>
    </row>
    <row r="1591" spans="1:16" x14ac:dyDescent="0.25">
      <c r="A1591">
        <v>1000017748</v>
      </c>
      <c r="B1591" s="2">
        <v>40576</v>
      </c>
      <c r="C1591" s="2">
        <f t="shared" si="96"/>
        <v>40576.625</v>
      </c>
      <c r="D1591">
        <v>1713.4</v>
      </c>
      <c r="E1591">
        <v>1713.4</v>
      </c>
      <c r="F1591" t="s">
        <v>5</v>
      </c>
      <c r="G1591" t="s">
        <v>6</v>
      </c>
      <c r="H1591" s="1" cm="1">
        <f t="array" ref="H1591">_xlfn.IFS(F1591="Figurado",E1591/2600,F1591="Mallas",E1591/800,F1591="Materia Prima",E1591*0)/24</f>
        <v>2.7458333333333335E-2</v>
      </c>
      <c r="I1591" s="2">
        <f t="shared" si="97"/>
        <v>40577.625</v>
      </c>
      <c r="J1591" s="3">
        <f t="shared" si="98"/>
        <v>40576.65245833333</v>
      </c>
      <c r="K1591" t="b">
        <f t="shared" si="99"/>
        <v>1</v>
      </c>
      <c r="L1591" cm="1">
        <f t="array" ref="L1591">SUMPRODUCT((Tabla2[[#This Row],[P - Horas]]&lt;Tabla2[P - Horas])*1,(Tabla2[[#This Row],[Columna1]]=Tabla2[Columna1])*1)+1</f>
        <v>29</v>
      </c>
      <c r="N1591">
        <f>_xlfn.RANK.EQ(Tabla2[[#This Row],[Columna1]],Tabla2[Columna1],1)</f>
        <v>1476</v>
      </c>
      <c r="O1591" s="3">
        <f>MAX(P1590,Tabla2[[#This Row],[Columna1]])</f>
        <v>40595.28583080924</v>
      </c>
      <c r="P1591" s="3">
        <f>O1591+Tabla2[[#This Row],[P - Horas]]</f>
        <v>40595.31328914257</v>
      </c>
    </row>
    <row r="1592" spans="1:16" x14ac:dyDescent="0.25">
      <c r="A1592">
        <v>1000017771</v>
      </c>
      <c r="B1592" s="2">
        <v>40576</v>
      </c>
      <c r="C1592" s="2">
        <f t="shared" si="96"/>
        <v>40576.625</v>
      </c>
      <c r="D1592">
        <v>1721.4</v>
      </c>
      <c r="E1592">
        <v>1721.4</v>
      </c>
      <c r="F1592" t="s">
        <v>5</v>
      </c>
      <c r="G1592" t="s">
        <v>14</v>
      </c>
      <c r="H1592" s="1" cm="1">
        <f t="array" ref="H1592">_xlfn.IFS(F1592="Figurado",E1592/2600,F1592="Mallas",E1592/800,F1592="Materia Prima",E1592*0)/24</f>
        <v>2.7586538461538464E-2</v>
      </c>
      <c r="I1592" s="2">
        <f t="shared" si="97"/>
        <v>40577.625</v>
      </c>
      <c r="J1592" s="3">
        <f t="shared" si="98"/>
        <v>40576.652586538461</v>
      </c>
      <c r="K1592" t="b">
        <f t="shared" si="99"/>
        <v>1</v>
      </c>
      <c r="L1592" cm="1">
        <f t="array" ref="L1592">SUMPRODUCT((Tabla2[[#This Row],[P - Horas]]&lt;Tabla2[P - Horas])*1,(Tabla2[[#This Row],[Columna1]]=Tabla2[Columna1])*1)+1</f>
        <v>28</v>
      </c>
      <c r="N1592">
        <f>_xlfn.RANK.EQ(Tabla2[[#This Row],[Columna1]],Tabla2[Columna1],1)</f>
        <v>1476</v>
      </c>
      <c r="O1592" s="3">
        <f>MAX(P1591,Tabla2[[#This Row],[Columna1]])</f>
        <v>40595.31328914257</v>
      </c>
      <c r="P1592" s="3">
        <f>O1592+Tabla2[[#This Row],[P - Horas]]</f>
        <v>40595.340875681031</v>
      </c>
    </row>
    <row r="1593" spans="1:16" x14ac:dyDescent="0.25">
      <c r="A1593">
        <v>1000017752</v>
      </c>
      <c r="B1593" s="2">
        <v>40576</v>
      </c>
      <c r="C1593" s="2">
        <f t="shared" si="96"/>
        <v>40576.625</v>
      </c>
      <c r="D1593">
        <v>1735.6</v>
      </c>
      <c r="E1593">
        <v>1735.6</v>
      </c>
      <c r="F1593" t="s">
        <v>5</v>
      </c>
      <c r="G1593" t="s">
        <v>13</v>
      </c>
      <c r="H1593" s="1" cm="1">
        <f t="array" ref="H1593">_xlfn.IFS(F1593="Figurado",E1593/2600,F1593="Mallas",E1593/800,F1593="Materia Prima",E1593*0)/24</f>
        <v>2.7814102564102564E-2</v>
      </c>
      <c r="I1593" s="2">
        <f t="shared" si="97"/>
        <v>40577.625</v>
      </c>
      <c r="J1593" s="3">
        <f t="shared" si="98"/>
        <v>40576.652814102563</v>
      </c>
      <c r="K1593" t="b">
        <f t="shared" si="99"/>
        <v>1</v>
      </c>
      <c r="L1593" cm="1">
        <f t="array" ref="L1593">SUMPRODUCT((Tabla2[[#This Row],[P - Horas]]&lt;Tabla2[P - Horas])*1,(Tabla2[[#This Row],[Columna1]]=Tabla2[Columna1])*1)+1</f>
        <v>27</v>
      </c>
      <c r="N1593">
        <f>_xlfn.RANK.EQ(Tabla2[[#This Row],[Columna1]],Tabla2[Columna1],1)</f>
        <v>1476</v>
      </c>
      <c r="O1593" s="3">
        <f>MAX(P1592,Tabla2[[#This Row],[Columna1]])</f>
        <v>40595.340875681031</v>
      </c>
      <c r="P1593" s="3">
        <f>O1593+Tabla2[[#This Row],[P - Horas]]</f>
        <v>40595.368689783594</v>
      </c>
    </row>
    <row r="1594" spans="1:16" x14ac:dyDescent="0.25">
      <c r="A1594">
        <v>1000017794</v>
      </c>
      <c r="B1594" s="2">
        <v>40576</v>
      </c>
      <c r="C1594" s="2">
        <f t="shared" si="96"/>
        <v>40576.625</v>
      </c>
      <c r="D1594">
        <v>1794</v>
      </c>
      <c r="E1594">
        <v>1794</v>
      </c>
      <c r="F1594" t="s">
        <v>5</v>
      </c>
      <c r="G1594" t="s">
        <v>14</v>
      </c>
      <c r="H1594" s="1" cm="1">
        <f t="array" ref="H1594">_xlfn.IFS(F1594="Figurado",E1594/2600,F1594="Mallas",E1594/800,F1594="Materia Prima",E1594*0)/24</f>
        <v>2.8749999999999998E-2</v>
      </c>
      <c r="I1594" s="2">
        <f t="shared" si="97"/>
        <v>40577.625</v>
      </c>
      <c r="J1594" s="3">
        <f t="shared" si="98"/>
        <v>40576.653749999998</v>
      </c>
      <c r="K1594" t="b">
        <f t="shared" si="99"/>
        <v>1</v>
      </c>
      <c r="L1594" cm="1">
        <f t="array" ref="L1594">SUMPRODUCT((Tabla2[[#This Row],[P - Horas]]&lt;Tabla2[P - Horas])*1,(Tabla2[[#This Row],[Columna1]]=Tabla2[Columna1])*1)+1</f>
        <v>26</v>
      </c>
      <c r="N1594">
        <f>_xlfn.RANK.EQ(Tabla2[[#This Row],[Columna1]],Tabla2[Columna1],1)</f>
        <v>1476</v>
      </c>
      <c r="O1594" s="3">
        <f>MAX(P1593,Tabla2[[#This Row],[Columna1]])</f>
        <v>40595.368689783594</v>
      </c>
      <c r="P1594" s="3">
        <f>O1594+Tabla2[[#This Row],[P - Horas]]</f>
        <v>40595.397439783592</v>
      </c>
    </row>
    <row r="1595" spans="1:16" x14ac:dyDescent="0.25">
      <c r="A1595">
        <v>1000017771</v>
      </c>
      <c r="B1595" s="2">
        <v>40576</v>
      </c>
      <c r="C1595" s="2">
        <f t="shared" si="96"/>
        <v>40576.625</v>
      </c>
      <c r="D1595">
        <v>1827.2</v>
      </c>
      <c r="E1595">
        <v>1827.2</v>
      </c>
      <c r="F1595" t="s">
        <v>5</v>
      </c>
      <c r="G1595" t="s">
        <v>13</v>
      </c>
      <c r="H1595" s="1" cm="1">
        <f t="array" ref="H1595">_xlfn.IFS(F1595="Figurado",E1595/2600,F1595="Mallas",E1595/800,F1595="Materia Prima",E1595*0)/24</f>
        <v>2.9282051282051285E-2</v>
      </c>
      <c r="I1595" s="2">
        <f t="shared" si="97"/>
        <v>40577.625</v>
      </c>
      <c r="J1595" s="3">
        <f t="shared" si="98"/>
        <v>40576.654282051284</v>
      </c>
      <c r="K1595" t="b">
        <f t="shared" si="99"/>
        <v>1</v>
      </c>
      <c r="L1595" cm="1">
        <f t="array" ref="L1595">SUMPRODUCT((Tabla2[[#This Row],[P - Horas]]&lt;Tabla2[P - Horas])*1,(Tabla2[[#This Row],[Columna1]]=Tabla2[Columna1])*1)+1</f>
        <v>25</v>
      </c>
      <c r="N1595">
        <f>_xlfn.RANK.EQ(Tabla2[[#This Row],[Columna1]],Tabla2[Columna1],1)</f>
        <v>1476</v>
      </c>
      <c r="O1595" s="3">
        <f>MAX(P1594,Tabla2[[#This Row],[Columna1]])</f>
        <v>40595.397439783592</v>
      </c>
      <c r="P1595" s="3">
        <f>O1595+Tabla2[[#This Row],[P - Horas]]</f>
        <v>40595.426721834876</v>
      </c>
    </row>
    <row r="1596" spans="1:16" x14ac:dyDescent="0.25">
      <c r="A1596">
        <v>1000017762</v>
      </c>
      <c r="B1596" s="2">
        <v>40576</v>
      </c>
      <c r="C1596" s="2">
        <f t="shared" si="96"/>
        <v>40576.625</v>
      </c>
      <c r="D1596">
        <v>1944.6</v>
      </c>
      <c r="E1596">
        <v>1944.6</v>
      </c>
      <c r="F1596" t="s">
        <v>5</v>
      </c>
      <c r="G1596" t="s">
        <v>14</v>
      </c>
      <c r="H1596" s="1" cm="1">
        <f t="array" ref="H1596">_xlfn.IFS(F1596="Figurado",E1596/2600,F1596="Mallas",E1596/800,F1596="Materia Prima",E1596*0)/24</f>
        <v>3.1163461538461539E-2</v>
      </c>
      <c r="I1596" s="2">
        <f t="shared" si="97"/>
        <v>40577.625</v>
      </c>
      <c r="J1596" s="3">
        <f t="shared" si="98"/>
        <v>40576.656163461535</v>
      </c>
      <c r="K1596" t="b">
        <f t="shared" si="99"/>
        <v>1</v>
      </c>
      <c r="L1596" cm="1">
        <f t="array" ref="L1596">SUMPRODUCT((Tabla2[[#This Row],[P - Horas]]&lt;Tabla2[P - Horas])*1,(Tabla2[[#This Row],[Columna1]]=Tabla2[Columna1])*1)+1</f>
        <v>24</v>
      </c>
      <c r="N1596">
        <f>_xlfn.RANK.EQ(Tabla2[[#This Row],[Columna1]],Tabla2[Columna1],1)</f>
        <v>1476</v>
      </c>
      <c r="O1596" s="3">
        <f>MAX(P1595,Tabla2[[#This Row],[Columna1]])</f>
        <v>40595.426721834876</v>
      </c>
      <c r="P1596" s="3">
        <f>O1596+Tabla2[[#This Row],[P - Horas]]</f>
        <v>40595.457885296411</v>
      </c>
    </row>
    <row r="1597" spans="1:16" x14ac:dyDescent="0.25">
      <c r="A1597">
        <v>1000017766</v>
      </c>
      <c r="B1597" s="2">
        <v>40576</v>
      </c>
      <c r="C1597" s="2">
        <f t="shared" si="96"/>
        <v>40576.625</v>
      </c>
      <c r="D1597">
        <v>1968</v>
      </c>
      <c r="E1597">
        <v>1968</v>
      </c>
      <c r="F1597" t="s">
        <v>5</v>
      </c>
      <c r="G1597" t="s">
        <v>14</v>
      </c>
      <c r="H1597" s="1" cm="1">
        <f t="array" ref="H1597">_xlfn.IFS(F1597="Figurado",E1597/2600,F1597="Mallas",E1597/800,F1597="Materia Prima",E1597*0)/24</f>
        <v>3.1538461538461536E-2</v>
      </c>
      <c r="I1597" s="2">
        <f t="shared" si="97"/>
        <v>40577.625</v>
      </c>
      <c r="J1597" s="3">
        <f t="shared" si="98"/>
        <v>40576.656538461539</v>
      </c>
      <c r="K1597" t="b">
        <f t="shared" si="99"/>
        <v>1</v>
      </c>
      <c r="L1597" cm="1">
        <f t="array" ref="L1597">SUMPRODUCT((Tabla2[[#This Row],[P - Horas]]&lt;Tabla2[P - Horas])*1,(Tabla2[[#This Row],[Columna1]]=Tabla2[Columna1])*1)+1</f>
        <v>23</v>
      </c>
      <c r="N1597">
        <f>_xlfn.RANK.EQ(Tabla2[[#This Row],[Columna1]],Tabla2[Columna1],1)</f>
        <v>1476</v>
      </c>
      <c r="O1597" s="3">
        <f>MAX(P1596,Tabla2[[#This Row],[Columna1]])</f>
        <v>40595.457885296411</v>
      </c>
      <c r="P1597" s="3">
        <f>O1597+Tabla2[[#This Row],[P - Horas]]</f>
        <v>40595.48942375795</v>
      </c>
    </row>
    <row r="1598" spans="1:16" x14ac:dyDescent="0.25">
      <c r="A1598">
        <v>1000017761</v>
      </c>
      <c r="B1598" s="2">
        <v>40576</v>
      </c>
      <c r="C1598" s="2">
        <f t="shared" si="96"/>
        <v>40576.625</v>
      </c>
      <c r="D1598">
        <v>23</v>
      </c>
      <c r="E1598">
        <v>672.98</v>
      </c>
      <c r="F1598" t="s">
        <v>16</v>
      </c>
      <c r="G1598" t="s">
        <v>52</v>
      </c>
      <c r="H1598" s="1" cm="1">
        <f t="array" ref="H1598">_xlfn.IFS(F1598="Figurado",E1598/2600,F1598="Mallas",E1598/800,F1598="Materia Prima",E1598*0)/24</f>
        <v>3.5051041666666664E-2</v>
      </c>
      <c r="I1598" s="2">
        <f t="shared" si="97"/>
        <v>40577.625</v>
      </c>
      <c r="J1598" s="3">
        <f t="shared" si="98"/>
        <v>40576.660051041668</v>
      </c>
      <c r="K1598" t="b">
        <f t="shared" si="99"/>
        <v>1</v>
      </c>
      <c r="L1598" cm="1">
        <f t="array" ref="L1598">SUMPRODUCT((Tabla2[[#This Row],[P - Horas]]&lt;Tabla2[P - Horas])*1,(Tabla2[[#This Row],[Columna1]]=Tabla2[Columna1])*1)+1</f>
        <v>22</v>
      </c>
      <c r="N1598">
        <f>_xlfn.RANK.EQ(Tabla2[[#This Row],[Columna1]],Tabla2[Columna1],1)</f>
        <v>1476</v>
      </c>
      <c r="O1598" s="3">
        <f>MAX(P1597,Tabla2[[#This Row],[Columna1]])</f>
        <v>40595.48942375795</v>
      </c>
      <c r="P1598" s="3">
        <f>O1598+Tabla2[[#This Row],[P - Horas]]</f>
        <v>40595.524474799618</v>
      </c>
    </row>
    <row r="1599" spans="1:16" x14ac:dyDescent="0.25">
      <c r="A1599">
        <v>1000017759</v>
      </c>
      <c r="B1599" s="2">
        <v>40576</v>
      </c>
      <c r="C1599" s="2">
        <f t="shared" si="96"/>
        <v>40576.625</v>
      </c>
      <c r="D1599">
        <v>60</v>
      </c>
      <c r="E1599">
        <v>690</v>
      </c>
      <c r="F1599" t="s">
        <v>16</v>
      </c>
      <c r="G1599" t="s">
        <v>17</v>
      </c>
      <c r="H1599" s="1" cm="1">
        <f t="array" ref="H1599">_xlfn.IFS(F1599="Figurado",E1599/2600,F1599="Mallas",E1599/800,F1599="Materia Prima",E1599*0)/24</f>
        <v>3.5937500000000004E-2</v>
      </c>
      <c r="I1599" s="2">
        <f t="shared" si="97"/>
        <v>40577.625</v>
      </c>
      <c r="J1599" s="3">
        <f t="shared" si="98"/>
        <v>40576.660937499997</v>
      </c>
      <c r="K1599" t="b">
        <f t="shared" si="99"/>
        <v>1</v>
      </c>
      <c r="L1599" cm="1">
        <f t="array" ref="L1599">SUMPRODUCT((Tabla2[[#This Row],[P - Horas]]&lt;Tabla2[P - Horas])*1,(Tabla2[[#This Row],[Columna1]]=Tabla2[Columna1])*1)+1</f>
        <v>21</v>
      </c>
      <c r="N1599">
        <f>_xlfn.RANK.EQ(Tabla2[[#This Row],[Columna1]],Tabla2[Columna1],1)</f>
        <v>1476</v>
      </c>
      <c r="O1599" s="3">
        <f>MAX(P1598,Tabla2[[#This Row],[Columna1]])</f>
        <v>40595.524474799618</v>
      </c>
      <c r="P1599" s="3">
        <f>O1599+Tabla2[[#This Row],[P - Horas]]</f>
        <v>40595.560412299616</v>
      </c>
    </row>
    <row r="1600" spans="1:16" x14ac:dyDescent="0.25">
      <c r="A1600">
        <v>1000017763</v>
      </c>
      <c r="B1600" s="2">
        <v>40576</v>
      </c>
      <c r="C1600" s="2">
        <f t="shared" si="96"/>
        <v>40576.625</v>
      </c>
      <c r="D1600">
        <v>38</v>
      </c>
      <c r="E1600">
        <v>714.78</v>
      </c>
      <c r="F1600" t="s">
        <v>16</v>
      </c>
      <c r="G1600" t="s">
        <v>18</v>
      </c>
      <c r="H1600" s="1" cm="1">
        <f t="array" ref="H1600">_xlfn.IFS(F1600="Figurado",E1600/2600,F1600="Mallas",E1600/800,F1600="Materia Prima",E1600*0)/24</f>
        <v>3.7228125000000001E-2</v>
      </c>
      <c r="I1600" s="2">
        <f t="shared" si="97"/>
        <v>40577.625</v>
      </c>
      <c r="J1600" s="3">
        <f t="shared" si="98"/>
        <v>40576.662228125002</v>
      </c>
      <c r="K1600" t="b">
        <f t="shared" si="99"/>
        <v>1</v>
      </c>
      <c r="L1600" cm="1">
        <f t="array" ref="L1600">SUMPRODUCT((Tabla2[[#This Row],[P - Horas]]&lt;Tabla2[P - Horas])*1,(Tabla2[[#This Row],[Columna1]]=Tabla2[Columna1])*1)+1</f>
        <v>20</v>
      </c>
      <c r="N1600">
        <f>_xlfn.RANK.EQ(Tabla2[[#This Row],[Columna1]],Tabla2[Columna1],1)</f>
        <v>1476</v>
      </c>
      <c r="O1600" s="3">
        <f>MAX(P1599,Tabla2[[#This Row],[Columna1]])</f>
        <v>40595.560412299616</v>
      </c>
      <c r="P1600" s="3">
        <f>O1600+Tabla2[[#This Row],[P - Horas]]</f>
        <v>40595.597640424618</v>
      </c>
    </row>
    <row r="1601" spans="1:16" x14ac:dyDescent="0.25">
      <c r="A1601">
        <v>1000017767</v>
      </c>
      <c r="B1601" s="2">
        <v>40576</v>
      </c>
      <c r="C1601" s="2">
        <f t="shared" si="96"/>
        <v>40576.625</v>
      </c>
      <c r="D1601">
        <v>2436.9</v>
      </c>
      <c r="E1601">
        <v>2436.9</v>
      </c>
      <c r="F1601" t="s">
        <v>5</v>
      </c>
      <c r="G1601" t="s">
        <v>14</v>
      </c>
      <c r="H1601" s="1" cm="1">
        <f t="array" ref="H1601">_xlfn.IFS(F1601="Figurado",E1601/2600,F1601="Mallas",E1601/800,F1601="Materia Prima",E1601*0)/24</f>
        <v>3.9052884615384621E-2</v>
      </c>
      <c r="I1601" s="2">
        <f t="shared" si="97"/>
        <v>40577.625</v>
      </c>
      <c r="J1601" s="3">
        <f t="shared" si="98"/>
        <v>40576.664052884618</v>
      </c>
      <c r="K1601" t="b">
        <f t="shared" si="99"/>
        <v>1</v>
      </c>
      <c r="L1601" cm="1">
        <f t="array" ref="L1601">SUMPRODUCT((Tabla2[[#This Row],[P - Horas]]&lt;Tabla2[P - Horas])*1,(Tabla2[[#This Row],[Columna1]]=Tabla2[Columna1])*1)+1</f>
        <v>19</v>
      </c>
      <c r="N1601">
        <f>_xlfn.RANK.EQ(Tabla2[[#This Row],[Columna1]],Tabla2[Columna1],1)</f>
        <v>1476</v>
      </c>
      <c r="O1601" s="3">
        <f>MAX(P1600,Tabla2[[#This Row],[Columna1]])</f>
        <v>40595.597640424618</v>
      </c>
      <c r="P1601" s="3">
        <f>O1601+Tabla2[[#This Row],[P - Horas]]</f>
        <v>40595.636693309236</v>
      </c>
    </row>
    <row r="1602" spans="1:16" x14ac:dyDescent="0.25">
      <c r="A1602">
        <v>1000017800</v>
      </c>
      <c r="B1602" s="2">
        <v>40576</v>
      </c>
      <c r="C1602" s="2">
        <f t="shared" ref="C1602:C1665" si="100">B1602+15/24</f>
        <v>40576.625</v>
      </c>
      <c r="D1602">
        <v>2491</v>
      </c>
      <c r="E1602">
        <v>2491</v>
      </c>
      <c r="F1602" t="s">
        <v>5</v>
      </c>
      <c r="G1602" t="s">
        <v>14</v>
      </c>
      <c r="H1602" s="1" cm="1">
        <f t="array" ref="H1602">_xlfn.IFS(F1602="Figurado",E1602/2600,F1602="Mallas",E1602/800,F1602="Materia Prima",E1602*0)/24</f>
        <v>3.9919871794871796E-2</v>
      </c>
      <c r="I1602" s="2">
        <f t="shared" ref="I1602:I1665" si="101">IF(OR(WEEKDAY(C1602)=1,WEEKDAY(C1602+1)=1),C1602+2,C1602+1)</f>
        <v>40577.625</v>
      </c>
      <c r="J1602" s="3">
        <f t="shared" ref="J1602:J1665" si="102">H1602+C1602</f>
        <v>40576.664919871793</v>
      </c>
      <c r="K1602" t="b">
        <f t="shared" ref="K1602:K1665" si="103">I1602&gt;=J1602</f>
        <v>1</v>
      </c>
      <c r="L1602" cm="1">
        <f t="array" ref="L1602">SUMPRODUCT((Tabla2[[#This Row],[P - Horas]]&lt;Tabla2[P - Horas])*1,(Tabla2[[#This Row],[Columna1]]=Tabla2[Columna1])*1)+1</f>
        <v>18</v>
      </c>
      <c r="N1602">
        <f>_xlfn.RANK.EQ(Tabla2[[#This Row],[Columna1]],Tabla2[Columna1],1)</f>
        <v>1476</v>
      </c>
      <c r="O1602" s="3">
        <f>MAX(P1601,Tabla2[[#This Row],[Columna1]])</f>
        <v>40595.636693309236</v>
      </c>
      <c r="P1602" s="3">
        <f>O1602+Tabla2[[#This Row],[P - Horas]]</f>
        <v>40595.676613181029</v>
      </c>
    </row>
    <row r="1603" spans="1:16" x14ac:dyDescent="0.25">
      <c r="A1603">
        <v>1000017806</v>
      </c>
      <c r="B1603" s="2">
        <v>40576</v>
      </c>
      <c r="C1603" s="2">
        <f t="shared" si="100"/>
        <v>40576.625</v>
      </c>
      <c r="D1603">
        <v>2616.4</v>
      </c>
      <c r="E1603">
        <v>2616.4</v>
      </c>
      <c r="F1603" t="s">
        <v>5</v>
      </c>
      <c r="G1603" t="s">
        <v>13</v>
      </c>
      <c r="H1603" s="1" cm="1">
        <f t="array" ref="H1603">_xlfn.IFS(F1603="Figurado",E1603/2600,F1603="Mallas",E1603/800,F1603="Materia Prima",E1603*0)/24</f>
        <v>4.1929487179487183E-2</v>
      </c>
      <c r="I1603" s="2">
        <f t="shared" si="101"/>
        <v>40577.625</v>
      </c>
      <c r="J1603" s="3">
        <f t="shared" si="102"/>
        <v>40576.666929487183</v>
      </c>
      <c r="K1603" t="b">
        <f t="shared" si="103"/>
        <v>1</v>
      </c>
      <c r="L1603" cm="1">
        <f t="array" ref="L1603">SUMPRODUCT((Tabla2[[#This Row],[P - Horas]]&lt;Tabla2[P - Horas])*1,(Tabla2[[#This Row],[Columna1]]=Tabla2[Columna1])*1)+1</f>
        <v>17</v>
      </c>
      <c r="N1603">
        <f>_xlfn.RANK.EQ(Tabla2[[#This Row],[Columna1]],Tabla2[Columna1],1)</f>
        <v>1476</v>
      </c>
      <c r="O1603" s="3">
        <f>MAX(P1602,Tabla2[[#This Row],[Columna1]])</f>
        <v>40595.676613181029</v>
      </c>
      <c r="P1603" s="3">
        <f>O1603+Tabla2[[#This Row],[P - Horas]]</f>
        <v>40595.718542668212</v>
      </c>
    </row>
    <row r="1604" spans="1:16" x14ac:dyDescent="0.25">
      <c r="A1604">
        <v>1000017761</v>
      </c>
      <c r="B1604" s="2">
        <v>40576</v>
      </c>
      <c r="C1604" s="2">
        <f t="shared" si="100"/>
        <v>40576.625</v>
      </c>
      <c r="D1604">
        <v>23</v>
      </c>
      <c r="E1604">
        <v>817.19</v>
      </c>
      <c r="F1604" t="s">
        <v>16</v>
      </c>
      <c r="G1604" t="s">
        <v>48</v>
      </c>
      <c r="H1604" s="1" cm="1">
        <f t="array" ref="H1604">_xlfn.IFS(F1604="Figurado",E1604/2600,F1604="Mallas",E1604/800,F1604="Materia Prima",E1604*0)/24</f>
        <v>4.2561979166666673E-2</v>
      </c>
      <c r="I1604" s="2">
        <f t="shared" si="101"/>
        <v>40577.625</v>
      </c>
      <c r="J1604" s="3">
        <f t="shared" si="102"/>
        <v>40576.667561979164</v>
      </c>
      <c r="K1604" t="b">
        <f t="shared" si="103"/>
        <v>1</v>
      </c>
      <c r="L1604" cm="1">
        <f t="array" ref="L1604">SUMPRODUCT((Tabla2[[#This Row],[P - Horas]]&lt;Tabla2[P - Horas])*1,(Tabla2[[#This Row],[Columna1]]=Tabla2[Columna1])*1)+1</f>
        <v>16</v>
      </c>
      <c r="N1604">
        <f>_xlfn.RANK.EQ(Tabla2[[#This Row],[Columna1]],Tabla2[Columna1],1)</f>
        <v>1476</v>
      </c>
      <c r="O1604" s="3">
        <f>MAX(P1603,Tabla2[[#This Row],[Columna1]])</f>
        <v>40595.718542668212</v>
      </c>
      <c r="P1604" s="3">
        <f>O1604+Tabla2[[#This Row],[P - Horas]]</f>
        <v>40595.761104647376</v>
      </c>
    </row>
    <row r="1605" spans="1:16" x14ac:dyDescent="0.25">
      <c r="A1605">
        <v>1000017768</v>
      </c>
      <c r="B1605" s="2">
        <v>40576</v>
      </c>
      <c r="C1605" s="2">
        <f t="shared" si="100"/>
        <v>40576.625</v>
      </c>
      <c r="D1605">
        <v>3010.3</v>
      </c>
      <c r="E1605">
        <v>3010.3</v>
      </c>
      <c r="F1605" t="s">
        <v>5</v>
      </c>
      <c r="G1605" t="s">
        <v>7</v>
      </c>
      <c r="H1605" s="1" cm="1">
        <f t="array" ref="H1605">_xlfn.IFS(F1605="Figurado",E1605/2600,F1605="Mallas",E1605/800,F1605="Materia Prima",E1605*0)/24</f>
        <v>4.8241987179487182E-2</v>
      </c>
      <c r="I1605" s="2">
        <f t="shared" si="101"/>
        <v>40577.625</v>
      </c>
      <c r="J1605" s="3">
        <f t="shared" si="102"/>
        <v>40576.673241987177</v>
      </c>
      <c r="K1605" t="b">
        <f t="shared" si="103"/>
        <v>1</v>
      </c>
      <c r="L1605" cm="1">
        <f t="array" ref="L1605">SUMPRODUCT((Tabla2[[#This Row],[P - Horas]]&lt;Tabla2[P - Horas])*1,(Tabla2[[#This Row],[Columna1]]=Tabla2[Columna1])*1)+1</f>
        <v>15</v>
      </c>
      <c r="N1605">
        <f>_xlfn.RANK.EQ(Tabla2[[#This Row],[Columna1]],Tabla2[Columna1],1)</f>
        <v>1476</v>
      </c>
      <c r="O1605" s="3">
        <f>MAX(P1604,Tabla2[[#This Row],[Columna1]])</f>
        <v>40595.761104647376</v>
      </c>
      <c r="P1605" s="3">
        <f>O1605+Tabla2[[#This Row],[P - Horas]]</f>
        <v>40595.809346634553</v>
      </c>
    </row>
    <row r="1606" spans="1:16" x14ac:dyDescent="0.25">
      <c r="A1606">
        <v>1000017761</v>
      </c>
      <c r="B1606" s="2">
        <v>40576</v>
      </c>
      <c r="C1606" s="2">
        <f t="shared" si="100"/>
        <v>40576.625</v>
      </c>
      <c r="D1606">
        <v>23</v>
      </c>
      <c r="E1606">
        <v>970.14</v>
      </c>
      <c r="F1606" t="s">
        <v>16</v>
      </c>
      <c r="G1606" t="s">
        <v>19</v>
      </c>
      <c r="H1606" s="1" cm="1">
        <f t="array" ref="H1606">_xlfn.IFS(F1606="Figurado",E1606/2600,F1606="Mallas",E1606/800,F1606="Materia Prima",E1606*0)/24</f>
        <v>5.0528125E-2</v>
      </c>
      <c r="I1606" s="2">
        <f t="shared" si="101"/>
        <v>40577.625</v>
      </c>
      <c r="J1606" s="3">
        <f t="shared" si="102"/>
        <v>40576.675528125001</v>
      </c>
      <c r="K1606" t="b">
        <f t="shared" si="103"/>
        <v>1</v>
      </c>
      <c r="L1606" cm="1">
        <f t="array" ref="L1606">SUMPRODUCT((Tabla2[[#This Row],[P - Horas]]&lt;Tabla2[P - Horas])*1,(Tabla2[[#This Row],[Columna1]]=Tabla2[Columna1])*1)+1</f>
        <v>14</v>
      </c>
      <c r="N1606">
        <f>_xlfn.RANK.EQ(Tabla2[[#This Row],[Columna1]],Tabla2[Columna1],1)</f>
        <v>1476</v>
      </c>
      <c r="O1606" s="3">
        <f>MAX(P1605,Tabla2[[#This Row],[Columna1]])</f>
        <v>40595.809346634553</v>
      </c>
      <c r="P1606" s="3">
        <f>O1606+Tabla2[[#This Row],[P - Horas]]</f>
        <v>40595.859874759553</v>
      </c>
    </row>
    <row r="1607" spans="1:16" x14ac:dyDescent="0.25">
      <c r="A1607">
        <v>1000017775</v>
      </c>
      <c r="B1607" s="2">
        <v>40576</v>
      </c>
      <c r="C1607" s="2">
        <f t="shared" si="100"/>
        <v>40576.625</v>
      </c>
      <c r="D1607">
        <v>26</v>
      </c>
      <c r="E1607">
        <v>1096.68</v>
      </c>
      <c r="F1607" t="s">
        <v>16</v>
      </c>
      <c r="G1607" t="s">
        <v>19</v>
      </c>
      <c r="H1607" s="1" cm="1">
        <f t="array" ref="H1607">_xlfn.IFS(F1607="Figurado",E1607/2600,F1607="Mallas",E1607/800,F1607="Materia Prima",E1607*0)/24</f>
        <v>5.7118750000000003E-2</v>
      </c>
      <c r="I1607" s="2">
        <f t="shared" si="101"/>
        <v>40577.625</v>
      </c>
      <c r="J1607" s="3">
        <f t="shared" si="102"/>
        <v>40576.682118750003</v>
      </c>
      <c r="K1607" t="b">
        <f t="shared" si="103"/>
        <v>1</v>
      </c>
      <c r="L1607" cm="1">
        <f t="array" ref="L1607">SUMPRODUCT((Tabla2[[#This Row],[P - Horas]]&lt;Tabla2[P - Horas])*1,(Tabla2[[#This Row],[Columna1]]=Tabla2[Columna1])*1)+1</f>
        <v>13</v>
      </c>
      <c r="N1607">
        <f>_xlfn.RANK.EQ(Tabla2[[#This Row],[Columna1]],Tabla2[Columna1],1)</f>
        <v>1476</v>
      </c>
      <c r="O1607" s="3">
        <f>MAX(P1606,Tabla2[[#This Row],[Columna1]])</f>
        <v>40595.859874759553</v>
      </c>
      <c r="P1607" s="3">
        <f>O1607+Tabla2[[#This Row],[P - Horas]]</f>
        <v>40595.916993509556</v>
      </c>
    </row>
    <row r="1608" spans="1:16" x14ac:dyDescent="0.25">
      <c r="A1608">
        <v>1000017758</v>
      </c>
      <c r="B1608" s="2">
        <v>40576</v>
      </c>
      <c r="C1608" s="2">
        <f t="shared" si="100"/>
        <v>40576.625</v>
      </c>
      <c r="D1608">
        <v>60</v>
      </c>
      <c r="E1608">
        <v>1128.5999999999999</v>
      </c>
      <c r="F1608" t="s">
        <v>16</v>
      </c>
      <c r="G1608" t="s">
        <v>18</v>
      </c>
      <c r="H1608" s="1" cm="1">
        <f t="array" ref="H1608">_xlfn.IFS(F1608="Figurado",E1608/2600,F1608="Mallas",E1608/800,F1608="Materia Prima",E1608*0)/24</f>
        <v>5.878125E-2</v>
      </c>
      <c r="I1608" s="2">
        <f t="shared" si="101"/>
        <v>40577.625</v>
      </c>
      <c r="J1608" s="3">
        <f t="shared" si="102"/>
        <v>40576.683781250002</v>
      </c>
      <c r="K1608" t="b">
        <f t="shared" si="103"/>
        <v>1</v>
      </c>
      <c r="L1608" cm="1">
        <f t="array" ref="L1608">SUMPRODUCT((Tabla2[[#This Row],[P - Horas]]&lt;Tabla2[P - Horas])*1,(Tabla2[[#This Row],[Columna1]]=Tabla2[Columna1])*1)+1</f>
        <v>11</v>
      </c>
      <c r="N1608">
        <f>_xlfn.RANK.EQ(Tabla2[[#This Row],[Columna1]],Tabla2[Columna1],1)</f>
        <v>1476</v>
      </c>
      <c r="O1608" s="3">
        <f>MAX(P1607,Tabla2[[#This Row],[Columna1]])</f>
        <v>40595.916993509556</v>
      </c>
      <c r="P1608" s="3">
        <f>O1608+Tabla2[[#This Row],[P - Horas]]</f>
        <v>40595.975774759558</v>
      </c>
    </row>
    <row r="1609" spans="1:16" x14ac:dyDescent="0.25">
      <c r="A1609">
        <v>1000017759</v>
      </c>
      <c r="B1609" s="2">
        <v>40576</v>
      </c>
      <c r="C1609" s="2">
        <f t="shared" si="100"/>
        <v>40576.625</v>
      </c>
      <c r="D1609">
        <v>60</v>
      </c>
      <c r="E1609">
        <v>1128.5999999999999</v>
      </c>
      <c r="F1609" t="s">
        <v>16</v>
      </c>
      <c r="G1609" t="s">
        <v>18</v>
      </c>
      <c r="H1609" s="1" cm="1">
        <f t="array" ref="H1609">_xlfn.IFS(F1609="Figurado",E1609/2600,F1609="Mallas",E1609/800,F1609="Materia Prima",E1609*0)/24</f>
        <v>5.878125E-2</v>
      </c>
      <c r="I1609" s="2">
        <f t="shared" si="101"/>
        <v>40577.625</v>
      </c>
      <c r="J1609" s="3">
        <f t="shared" si="102"/>
        <v>40576.683781250002</v>
      </c>
      <c r="K1609" t="b">
        <f t="shared" si="103"/>
        <v>1</v>
      </c>
      <c r="L1609" cm="1">
        <f t="array" ref="L1609">SUMPRODUCT((Tabla2[[#This Row],[P - Horas]]&lt;Tabla2[P - Horas])*1,(Tabla2[[#This Row],[Columna1]]=Tabla2[Columna1])*1)+1</f>
        <v>11</v>
      </c>
      <c r="N1609">
        <f>_xlfn.RANK.EQ(Tabla2[[#This Row],[Columna1]],Tabla2[Columna1],1)</f>
        <v>1476</v>
      </c>
      <c r="O1609" s="3">
        <f>MAX(P1608,Tabla2[[#This Row],[Columna1]])</f>
        <v>40595.975774759558</v>
      </c>
      <c r="P1609" s="3">
        <f>O1609+Tabla2[[#This Row],[P - Horas]]</f>
        <v>40596.034556009559</v>
      </c>
    </row>
    <row r="1610" spans="1:16" x14ac:dyDescent="0.25">
      <c r="A1610">
        <v>1000017805</v>
      </c>
      <c r="B1610" s="2">
        <v>40576</v>
      </c>
      <c r="C1610" s="2">
        <f t="shared" si="100"/>
        <v>40576.625</v>
      </c>
      <c r="D1610">
        <v>4288.7</v>
      </c>
      <c r="E1610">
        <v>4288.7</v>
      </c>
      <c r="F1610" t="s">
        <v>5</v>
      </c>
      <c r="G1610" t="s">
        <v>13</v>
      </c>
      <c r="H1610" s="1" cm="1">
        <f t="array" ref="H1610">_xlfn.IFS(F1610="Figurado",E1610/2600,F1610="Mallas",E1610/800,F1610="Materia Prima",E1610*0)/24</f>
        <v>6.8729166666666661E-2</v>
      </c>
      <c r="I1610" s="2">
        <f t="shared" si="101"/>
        <v>40577.625</v>
      </c>
      <c r="J1610" s="3">
        <f t="shared" si="102"/>
        <v>40576.693729166669</v>
      </c>
      <c r="K1610" t="b">
        <f t="shared" si="103"/>
        <v>1</v>
      </c>
      <c r="L1610" cm="1">
        <f t="array" ref="L1610">SUMPRODUCT((Tabla2[[#This Row],[P - Horas]]&lt;Tabla2[P - Horas])*1,(Tabla2[[#This Row],[Columna1]]=Tabla2[Columna1])*1)+1</f>
        <v>10</v>
      </c>
      <c r="N1610">
        <f>_xlfn.RANK.EQ(Tabla2[[#This Row],[Columna1]],Tabla2[Columna1],1)</f>
        <v>1476</v>
      </c>
      <c r="O1610" s="3">
        <f>MAX(P1609,Tabla2[[#This Row],[Columna1]])</f>
        <v>40596.034556009559</v>
      </c>
      <c r="P1610" s="3">
        <f>O1610+Tabla2[[#This Row],[P - Horas]]</f>
        <v>40596.103285176228</v>
      </c>
    </row>
    <row r="1611" spans="1:16" x14ac:dyDescent="0.25">
      <c r="A1611">
        <v>1000017780</v>
      </c>
      <c r="B1611" s="2">
        <v>40576</v>
      </c>
      <c r="C1611" s="2">
        <f t="shared" si="100"/>
        <v>40576.625</v>
      </c>
      <c r="D1611">
        <v>4385.6000000000004</v>
      </c>
      <c r="E1611">
        <v>4385.6000000000004</v>
      </c>
      <c r="F1611" t="s">
        <v>5</v>
      </c>
      <c r="G1611" t="s">
        <v>8</v>
      </c>
      <c r="H1611" s="1" cm="1">
        <f t="array" ref="H1611">_xlfn.IFS(F1611="Figurado",E1611/2600,F1611="Mallas",E1611/800,F1611="Materia Prima",E1611*0)/24</f>
        <v>7.0282051282051283E-2</v>
      </c>
      <c r="I1611" s="2">
        <f t="shared" si="101"/>
        <v>40577.625</v>
      </c>
      <c r="J1611" s="3">
        <f t="shared" si="102"/>
        <v>40576.695282051282</v>
      </c>
      <c r="K1611" t="b">
        <f t="shared" si="103"/>
        <v>1</v>
      </c>
      <c r="L1611" cm="1">
        <f t="array" ref="L1611">SUMPRODUCT((Tabla2[[#This Row],[P - Horas]]&lt;Tabla2[P - Horas])*1,(Tabla2[[#This Row],[Columna1]]=Tabla2[Columna1])*1)+1</f>
        <v>9</v>
      </c>
      <c r="N1611">
        <f>_xlfn.RANK.EQ(Tabla2[[#This Row],[Columna1]],Tabla2[Columna1],1)</f>
        <v>1476</v>
      </c>
      <c r="O1611" s="3">
        <f>MAX(P1610,Tabla2[[#This Row],[Columna1]])</f>
        <v>40596.103285176228</v>
      </c>
      <c r="P1611" s="3">
        <f>O1611+Tabla2[[#This Row],[P - Horas]]</f>
        <v>40596.17356722751</v>
      </c>
    </row>
    <row r="1612" spans="1:16" x14ac:dyDescent="0.25">
      <c r="A1612">
        <v>1000017764</v>
      </c>
      <c r="B1612" s="2">
        <v>40576</v>
      </c>
      <c r="C1612" s="2">
        <f t="shared" si="100"/>
        <v>40576.625</v>
      </c>
      <c r="D1612">
        <v>41</v>
      </c>
      <c r="E1612">
        <v>1729.38</v>
      </c>
      <c r="F1612" t="s">
        <v>16</v>
      </c>
      <c r="G1612" t="s">
        <v>19</v>
      </c>
      <c r="H1612" s="1" cm="1">
        <f t="array" ref="H1612">_xlfn.IFS(F1612="Figurado",E1612/2600,F1612="Mallas",E1612/800,F1612="Materia Prima",E1612*0)/24</f>
        <v>9.007187500000001E-2</v>
      </c>
      <c r="I1612" s="2">
        <f t="shared" si="101"/>
        <v>40577.625</v>
      </c>
      <c r="J1612" s="3">
        <f t="shared" si="102"/>
        <v>40576.715071874998</v>
      </c>
      <c r="K1612" t="b">
        <f t="shared" si="103"/>
        <v>1</v>
      </c>
      <c r="L1612" cm="1">
        <f t="array" ref="L1612">SUMPRODUCT((Tabla2[[#This Row],[P - Horas]]&lt;Tabla2[P - Horas])*1,(Tabla2[[#This Row],[Columna1]]=Tabla2[Columna1])*1)+1</f>
        <v>8</v>
      </c>
      <c r="N1612">
        <f>_xlfn.RANK.EQ(Tabla2[[#This Row],[Columna1]],Tabla2[Columna1],1)</f>
        <v>1476</v>
      </c>
      <c r="O1612" s="3">
        <f>MAX(P1611,Tabla2[[#This Row],[Columna1]])</f>
        <v>40596.17356722751</v>
      </c>
      <c r="P1612" s="3">
        <f>O1612+Tabla2[[#This Row],[P - Horas]]</f>
        <v>40596.263639102508</v>
      </c>
    </row>
    <row r="1613" spans="1:16" x14ac:dyDescent="0.25">
      <c r="A1613">
        <v>1000017780</v>
      </c>
      <c r="B1613" s="2">
        <v>40576</v>
      </c>
      <c r="C1613" s="2">
        <f t="shared" si="100"/>
        <v>40576.625</v>
      </c>
      <c r="D1613">
        <v>7140.2</v>
      </c>
      <c r="E1613">
        <v>7140.2</v>
      </c>
      <c r="F1613" t="s">
        <v>5</v>
      </c>
      <c r="G1613" t="s">
        <v>7</v>
      </c>
      <c r="H1613" s="1" cm="1">
        <f t="array" ref="H1613">_xlfn.IFS(F1613="Figurado",E1613/2600,F1613="Mallas",E1613/800,F1613="Materia Prima",E1613*0)/24</f>
        <v>0.11442628205128204</v>
      </c>
      <c r="I1613" s="2">
        <f t="shared" si="101"/>
        <v>40577.625</v>
      </c>
      <c r="J1613" s="3">
        <f t="shared" si="102"/>
        <v>40576.739426282053</v>
      </c>
      <c r="K1613" t="b">
        <f t="shared" si="103"/>
        <v>1</v>
      </c>
      <c r="L1613" cm="1">
        <f t="array" ref="L1613">SUMPRODUCT((Tabla2[[#This Row],[P - Horas]]&lt;Tabla2[P - Horas])*1,(Tabla2[[#This Row],[Columna1]]=Tabla2[Columna1])*1)+1</f>
        <v>7</v>
      </c>
      <c r="N1613">
        <f>_xlfn.RANK.EQ(Tabla2[[#This Row],[Columna1]],Tabla2[Columna1],1)</f>
        <v>1476</v>
      </c>
      <c r="O1613" s="3">
        <f>MAX(P1612,Tabla2[[#This Row],[Columna1]])</f>
        <v>40596.263639102508</v>
      </c>
      <c r="P1613" s="3">
        <f>O1613+Tabla2[[#This Row],[P - Horas]]</f>
        <v>40596.378065384561</v>
      </c>
    </row>
    <row r="1614" spans="1:16" x14ac:dyDescent="0.25">
      <c r="A1614">
        <v>1000017760</v>
      </c>
      <c r="B1614" s="2">
        <v>40576</v>
      </c>
      <c r="C1614" s="2">
        <f t="shared" si="100"/>
        <v>40576.625</v>
      </c>
      <c r="D1614">
        <v>3435</v>
      </c>
      <c r="E1614">
        <v>3435</v>
      </c>
      <c r="F1614" t="s">
        <v>16</v>
      </c>
      <c r="G1614" t="s">
        <v>23</v>
      </c>
      <c r="H1614" s="1" cm="1">
        <f t="array" ref="H1614">_xlfn.IFS(F1614="Figurado",E1614/2600,F1614="Mallas",E1614/800,F1614="Materia Prima",E1614*0)/24</f>
        <v>0.17890625000000002</v>
      </c>
      <c r="I1614" s="2">
        <f t="shared" si="101"/>
        <v>40577.625</v>
      </c>
      <c r="J1614" s="3">
        <f t="shared" si="102"/>
        <v>40576.803906250003</v>
      </c>
      <c r="K1614" t="b">
        <f t="shared" si="103"/>
        <v>1</v>
      </c>
      <c r="L1614" cm="1">
        <f t="array" ref="L1614">SUMPRODUCT((Tabla2[[#This Row],[P - Horas]]&lt;Tabla2[P - Horas])*1,(Tabla2[[#This Row],[Columna1]]=Tabla2[Columna1])*1)+1</f>
        <v>6</v>
      </c>
      <c r="N1614">
        <f>_xlfn.RANK.EQ(Tabla2[[#This Row],[Columna1]],Tabla2[Columna1],1)</f>
        <v>1476</v>
      </c>
      <c r="O1614" s="3">
        <f>MAX(P1613,Tabla2[[#This Row],[Columna1]])</f>
        <v>40596.378065384561</v>
      </c>
      <c r="P1614" s="3">
        <f>O1614+Tabla2[[#This Row],[P - Horas]]</f>
        <v>40596.556971634564</v>
      </c>
    </row>
    <row r="1615" spans="1:16" x14ac:dyDescent="0.25">
      <c r="A1615">
        <v>1000017781</v>
      </c>
      <c r="B1615" s="2">
        <v>40576</v>
      </c>
      <c r="C1615" s="2">
        <f t="shared" si="100"/>
        <v>40576.625</v>
      </c>
      <c r="D1615">
        <v>11947.1</v>
      </c>
      <c r="E1615">
        <v>11947.1</v>
      </c>
      <c r="F1615" t="s">
        <v>5</v>
      </c>
      <c r="G1615" t="s">
        <v>7</v>
      </c>
      <c r="H1615" s="1" cm="1">
        <f t="array" ref="H1615">_xlfn.IFS(F1615="Figurado",E1615/2600,F1615="Mallas",E1615/800,F1615="Materia Prima",E1615*0)/24</f>
        <v>0.1914599358974359</v>
      </c>
      <c r="I1615" s="2">
        <f t="shared" si="101"/>
        <v>40577.625</v>
      </c>
      <c r="J1615" s="3">
        <f t="shared" si="102"/>
        <v>40576.816459935901</v>
      </c>
      <c r="K1615" t="b">
        <f t="shared" si="103"/>
        <v>1</v>
      </c>
      <c r="L1615" cm="1">
        <f t="array" ref="L1615">SUMPRODUCT((Tabla2[[#This Row],[P - Horas]]&lt;Tabla2[P - Horas])*1,(Tabla2[[#This Row],[Columna1]]=Tabla2[Columna1])*1)+1</f>
        <v>5</v>
      </c>
      <c r="N1615">
        <f>_xlfn.RANK.EQ(Tabla2[[#This Row],[Columna1]],Tabla2[Columna1],1)</f>
        <v>1476</v>
      </c>
      <c r="O1615" s="3">
        <f>MAX(P1614,Tabla2[[#This Row],[Columna1]])</f>
        <v>40596.556971634564</v>
      </c>
      <c r="P1615" s="3">
        <f>O1615+Tabla2[[#This Row],[P - Horas]]</f>
        <v>40596.748431570464</v>
      </c>
    </row>
    <row r="1616" spans="1:16" x14ac:dyDescent="0.25">
      <c r="A1616">
        <v>1000017755</v>
      </c>
      <c r="B1616" s="2">
        <v>40576</v>
      </c>
      <c r="C1616" s="2">
        <f t="shared" si="100"/>
        <v>40576.625</v>
      </c>
      <c r="D1616">
        <v>66</v>
      </c>
      <c r="E1616">
        <v>3787.08</v>
      </c>
      <c r="F1616" t="s">
        <v>16</v>
      </c>
      <c r="G1616" t="s">
        <v>25</v>
      </c>
      <c r="H1616" s="1" cm="1">
        <f t="array" ref="H1616">_xlfn.IFS(F1616="Figurado",E1616/2600,F1616="Mallas",E1616/800,F1616="Materia Prima",E1616*0)/24</f>
        <v>0.19724375000000002</v>
      </c>
      <c r="I1616" s="2">
        <f t="shared" si="101"/>
        <v>40577.625</v>
      </c>
      <c r="J1616" s="3">
        <f t="shared" si="102"/>
        <v>40576.822243750001</v>
      </c>
      <c r="K1616" t="b">
        <f t="shared" si="103"/>
        <v>1</v>
      </c>
      <c r="L1616" cm="1">
        <f t="array" ref="L1616">SUMPRODUCT((Tabla2[[#This Row],[P - Horas]]&lt;Tabla2[P - Horas])*1,(Tabla2[[#This Row],[Columna1]]=Tabla2[Columna1])*1)+1</f>
        <v>2</v>
      </c>
      <c r="N1616">
        <f>_xlfn.RANK.EQ(Tabla2[[#This Row],[Columna1]],Tabla2[Columna1],1)</f>
        <v>1476</v>
      </c>
      <c r="O1616" s="3">
        <f>MAX(P1615,Tabla2[[#This Row],[Columna1]])</f>
        <v>40596.748431570464</v>
      </c>
      <c r="P1616" s="3">
        <f>O1616+Tabla2[[#This Row],[P - Horas]]</f>
        <v>40596.945675320465</v>
      </c>
    </row>
    <row r="1617" spans="1:16" x14ac:dyDescent="0.25">
      <c r="A1617">
        <v>1000017756</v>
      </c>
      <c r="B1617" s="2">
        <v>40576</v>
      </c>
      <c r="C1617" s="2">
        <f t="shared" si="100"/>
        <v>40576.625</v>
      </c>
      <c r="D1617">
        <v>66</v>
      </c>
      <c r="E1617">
        <v>3787.08</v>
      </c>
      <c r="F1617" t="s">
        <v>16</v>
      </c>
      <c r="G1617" t="s">
        <v>25</v>
      </c>
      <c r="H1617" s="1" cm="1">
        <f t="array" ref="H1617">_xlfn.IFS(F1617="Figurado",E1617/2600,F1617="Mallas",E1617/800,F1617="Materia Prima",E1617*0)/24</f>
        <v>0.19724375000000002</v>
      </c>
      <c r="I1617" s="2">
        <f t="shared" si="101"/>
        <v>40577.625</v>
      </c>
      <c r="J1617" s="3">
        <f t="shared" si="102"/>
        <v>40576.822243750001</v>
      </c>
      <c r="K1617" t="b">
        <f t="shared" si="103"/>
        <v>1</v>
      </c>
      <c r="L1617" cm="1">
        <f t="array" ref="L1617">SUMPRODUCT((Tabla2[[#This Row],[P - Horas]]&lt;Tabla2[P - Horas])*1,(Tabla2[[#This Row],[Columna1]]=Tabla2[Columna1])*1)+1</f>
        <v>2</v>
      </c>
      <c r="N1617">
        <f>_xlfn.RANK.EQ(Tabla2[[#This Row],[Columna1]],Tabla2[Columna1],1)</f>
        <v>1476</v>
      </c>
      <c r="O1617" s="3">
        <f>MAX(P1616,Tabla2[[#This Row],[Columna1]])</f>
        <v>40596.945675320465</v>
      </c>
      <c r="P1617" s="3">
        <f>O1617+Tabla2[[#This Row],[P - Horas]]</f>
        <v>40597.142919070466</v>
      </c>
    </row>
    <row r="1618" spans="1:16" x14ac:dyDescent="0.25">
      <c r="A1618">
        <v>1000017757</v>
      </c>
      <c r="B1618" s="2">
        <v>40576</v>
      </c>
      <c r="C1618" s="2">
        <f t="shared" si="100"/>
        <v>40576.625</v>
      </c>
      <c r="D1618">
        <v>66</v>
      </c>
      <c r="E1618">
        <v>3787.08</v>
      </c>
      <c r="F1618" t="s">
        <v>16</v>
      </c>
      <c r="G1618" t="s">
        <v>25</v>
      </c>
      <c r="H1618" s="1" cm="1">
        <f t="array" ref="H1618">_xlfn.IFS(F1618="Figurado",E1618/2600,F1618="Mallas",E1618/800,F1618="Materia Prima",E1618*0)/24</f>
        <v>0.19724375000000002</v>
      </c>
      <c r="I1618" s="2">
        <f t="shared" si="101"/>
        <v>40577.625</v>
      </c>
      <c r="J1618" s="3">
        <f t="shared" si="102"/>
        <v>40576.822243750001</v>
      </c>
      <c r="K1618" t="b">
        <f t="shared" si="103"/>
        <v>1</v>
      </c>
      <c r="L1618" cm="1">
        <f t="array" ref="L1618">SUMPRODUCT((Tabla2[[#This Row],[P - Horas]]&lt;Tabla2[P - Horas])*1,(Tabla2[[#This Row],[Columna1]]=Tabla2[Columna1])*1)+1</f>
        <v>2</v>
      </c>
      <c r="N1618">
        <f>_xlfn.RANK.EQ(Tabla2[[#This Row],[Columna1]],Tabla2[Columna1],1)</f>
        <v>1476</v>
      </c>
      <c r="O1618" s="3">
        <f>MAX(P1617,Tabla2[[#This Row],[Columna1]])</f>
        <v>40597.142919070466</v>
      </c>
      <c r="P1618" s="3">
        <f>O1618+Tabla2[[#This Row],[P - Horas]]</f>
        <v>40597.340162820467</v>
      </c>
    </row>
    <row r="1619" spans="1:16" x14ac:dyDescent="0.25">
      <c r="A1619">
        <v>1000017784</v>
      </c>
      <c r="B1619" s="2">
        <v>40576</v>
      </c>
      <c r="C1619" s="2">
        <f t="shared" si="100"/>
        <v>40576.625</v>
      </c>
      <c r="D1619">
        <v>200</v>
      </c>
      <c r="E1619">
        <v>6264</v>
      </c>
      <c r="F1619" t="s">
        <v>16</v>
      </c>
      <c r="G1619" t="s">
        <v>56</v>
      </c>
      <c r="H1619" s="1" cm="1">
        <f t="array" ref="H1619">_xlfn.IFS(F1619="Figurado",E1619/2600,F1619="Mallas",E1619/800,F1619="Materia Prima",E1619*0)/24</f>
        <v>0.32624999999999998</v>
      </c>
      <c r="I1619" s="2">
        <f t="shared" si="101"/>
        <v>40577.625</v>
      </c>
      <c r="J1619" s="3">
        <f t="shared" si="102"/>
        <v>40576.951249999998</v>
      </c>
      <c r="K1619" t="b">
        <f t="shared" si="103"/>
        <v>1</v>
      </c>
      <c r="L1619" cm="1">
        <f t="array" ref="L1619">SUMPRODUCT((Tabla2[[#This Row],[P - Horas]]&lt;Tabla2[P - Horas])*1,(Tabla2[[#This Row],[Columna1]]=Tabla2[Columna1])*1)+1</f>
        <v>1</v>
      </c>
      <c r="N1619">
        <f>_xlfn.RANK.EQ(Tabla2[[#This Row],[Columna1]],Tabla2[Columna1],1)</f>
        <v>1476</v>
      </c>
      <c r="O1619" s="3">
        <f>MAX(P1618,Tabla2[[#This Row],[Columna1]])</f>
        <v>40597.340162820467</v>
      </c>
      <c r="P1619" s="3">
        <f>O1619+Tabla2[[#This Row],[P - Horas]]</f>
        <v>40597.666412820465</v>
      </c>
    </row>
    <row r="1620" spans="1:16" x14ac:dyDescent="0.25">
      <c r="A1620">
        <v>1000017807</v>
      </c>
      <c r="B1620" s="2">
        <v>40577</v>
      </c>
      <c r="C1620" s="2">
        <f t="shared" si="100"/>
        <v>40577.625</v>
      </c>
      <c r="D1620">
        <v>384</v>
      </c>
      <c r="E1620">
        <v>384</v>
      </c>
      <c r="F1620" t="s">
        <v>10</v>
      </c>
      <c r="G1620" t="s">
        <v>15</v>
      </c>
      <c r="H1620" s="1" cm="1">
        <f t="array" ref="H1620">_xlfn.IFS(F1620="Figurado",E1620/2600,F1620="Mallas",E1620/800,F1620="Materia Prima",E1620*0)/24</f>
        <v>0</v>
      </c>
      <c r="I1620" s="2">
        <f t="shared" si="101"/>
        <v>40578.625</v>
      </c>
      <c r="J1620" s="3">
        <f t="shared" si="102"/>
        <v>40577.625</v>
      </c>
      <c r="K1620" t="b">
        <f t="shared" si="103"/>
        <v>1</v>
      </c>
      <c r="L1620" cm="1">
        <f t="array" ref="L1620">SUMPRODUCT((Tabla2[[#This Row],[P - Horas]]&lt;Tabla2[P - Horas])*1,(Tabla2[[#This Row],[Columna1]]=Tabla2[Columna1])*1)+1</f>
        <v>47</v>
      </c>
      <c r="N1620">
        <f>_xlfn.RANK.EQ(Tabla2[[#This Row],[Columna1]],Tabla2[Columna1],1)</f>
        <v>1619</v>
      </c>
      <c r="O1620" s="3">
        <f>MAX(P1619,Tabla2[[#This Row],[Columna1]])</f>
        <v>40597.666412820465</v>
      </c>
      <c r="P1620" s="3">
        <f>O1620+Tabla2[[#This Row],[P - Horas]]</f>
        <v>40597.666412820465</v>
      </c>
    </row>
    <row r="1621" spans="1:16" x14ac:dyDescent="0.25">
      <c r="A1621">
        <v>1000017818</v>
      </c>
      <c r="B1621" s="2">
        <v>40577</v>
      </c>
      <c r="C1621" s="2">
        <f t="shared" si="100"/>
        <v>40577.625</v>
      </c>
      <c r="D1621">
        <v>53.8</v>
      </c>
      <c r="E1621">
        <v>53.8</v>
      </c>
      <c r="F1621" t="s">
        <v>10</v>
      </c>
      <c r="G1621" t="s">
        <v>22</v>
      </c>
      <c r="H1621" s="1" cm="1">
        <f t="array" ref="H1621">_xlfn.IFS(F1621="Figurado",E1621/2600,F1621="Mallas",E1621/800,F1621="Materia Prima",E1621*0)/24</f>
        <v>0</v>
      </c>
      <c r="I1621" s="2">
        <f t="shared" si="101"/>
        <v>40578.625</v>
      </c>
      <c r="J1621" s="3">
        <f t="shared" si="102"/>
        <v>40577.625</v>
      </c>
      <c r="K1621" t="b">
        <f t="shared" si="103"/>
        <v>1</v>
      </c>
      <c r="L1621" cm="1">
        <f t="array" ref="L1621">SUMPRODUCT((Tabla2[[#This Row],[P - Horas]]&lt;Tabla2[P - Horas])*1,(Tabla2[[#This Row],[Columna1]]=Tabla2[Columna1])*1)+1</f>
        <v>47</v>
      </c>
      <c r="N1621">
        <f>_xlfn.RANK.EQ(Tabla2[[#This Row],[Columna1]],Tabla2[Columna1],1)</f>
        <v>1619</v>
      </c>
      <c r="O1621" s="3">
        <f>MAX(P1620,Tabla2[[#This Row],[Columna1]])</f>
        <v>40597.666412820465</v>
      </c>
      <c r="P1621" s="3">
        <f>O1621+Tabla2[[#This Row],[P - Horas]]</f>
        <v>40597.666412820465</v>
      </c>
    </row>
    <row r="1622" spans="1:16" x14ac:dyDescent="0.25">
      <c r="A1622">
        <v>1000017808</v>
      </c>
      <c r="B1622" s="2">
        <v>40577</v>
      </c>
      <c r="C1622" s="2">
        <f t="shared" si="100"/>
        <v>40577.625</v>
      </c>
      <c r="D1622">
        <v>450</v>
      </c>
      <c r="E1622">
        <v>450</v>
      </c>
      <c r="F1622" t="s">
        <v>10</v>
      </c>
      <c r="G1622" t="s">
        <v>20</v>
      </c>
      <c r="H1622" s="1" cm="1">
        <f t="array" ref="H1622">_xlfn.IFS(F1622="Figurado",E1622/2600,F1622="Mallas",E1622/800,F1622="Materia Prima",E1622*0)/24</f>
        <v>0</v>
      </c>
      <c r="I1622" s="2">
        <f t="shared" si="101"/>
        <v>40578.625</v>
      </c>
      <c r="J1622" s="3">
        <f t="shared" si="102"/>
        <v>40577.625</v>
      </c>
      <c r="K1622" t="b">
        <f t="shared" si="103"/>
        <v>1</v>
      </c>
      <c r="L1622" cm="1">
        <f t="array" ref="L1622">SUMPRODUCT((Tabla2[[#This Row],[P - Horas]]&lt;Tabla2[P - Horas])*1,(Tabla2[[#This Row],[Columna1]]=Tabla2[Columna1])*1)+1</f>
        <v>47</v>
      </c>
      <c r="N1622">
        <f>_xlfn.RANK.EQ(Tabla2[[#This Row],[Columna1]],Tabla2[Columna1],1)</f>
        <v>1619</v>
      </c>
      <c r="O1622" s="3">
        <f>MAX(P1621,Tabla2[[#This Row],[Columna1]])</f>
        <v>40597.666412820465</v>
      </c>
      <c r="P1622" s="3">
        <f>O1622+Tabla2[[#This Row],[P - Horas]]</f>
        <v>40597.666412820465</v>
      </c>
    </row>
    <row r="1623" spans="1:16" x14ac:dyDescent="0.25">
      <c r="A1623">
        <v>1000017811</v>
      </c>
      <c r="B1623" s="2">
        <v>40577</v>
      </c>
      <c r="C1623" s="2">
        <f t="shared" si="100"/>
        <v>40577.625</v>
      </c>
      <c r="D1623">
        <v>100</v>
      </c>
      <c r="E1623">
        <v>100</v>
      </c>
      <c r="F1623" t="s">
        <v>10</v>
      </c>
      <c r="G1623" t="s">
        <v>20</v>
      </c>
      <c r="H1623" s="1" cm="1">
        <f t="array" ref="H1623">_xlfn.IFS(F1623="Figurado",E1623/2600,F1623="Mallas",E1623/800,F1623="Materia Prima",E1623*0)/24</f>
        <v>0</v>
      </c>
      <c r="I1623" s="2">
        <f t="shared" si="101"/>
        <v>40578.625</v>
      </c>
      <c r="J1623" s="3">
        <f t="shared" si="102"/>
        <v>40577.625</v>
      </c>
      <c r="K1623" t="b">
        <f t="shared" si="103"/>
        <v>1</v>
      </c>
      <c r="L1623" cm="1">
        <f t="array" ref="L1623">SUMPRODUCT((Tabla2[[#This Row],[P - Horas]]&lt;Tabla2[P - Horas])*1,(Tabla2[[#This Row],[Columna1]]=Tabla2[Columna1])*1)+1</f>
        <v>47</v>
      </c>
      <c r="N1623">
        <f>_xlfn.RANK.EQ(Tabla2[[#This Row],[Columna1]],Tabla2[Columna1],1)</f>
        <v>1619</v>
      </c>
      <c r="O1623" s="3">
        <f>MAX(P1622,Tabla2[[#This Row],[Columna1]])</f>
        <v>40597.666412820465</v>
      </c>
      <c r="P1623" s="3">
        <f>O1623+Tabla2[[#This Row],[P - Horas]]</f>
        <v>40597.666412820465</v>
      </c>
    </row>
    <row r="1624" spans="1:16" x14ac:dyDescent="0.25">
      <c r="A1624">
        <v>1000017814</v>
      </c>
      <c r="B1624" s="2">
        <v>40577</v>
      </c>
      <c r="C1624" s="2">
        <f t="shared" si="100"/>
        <v>40577.625</v>
      </c>
      <c r="D1624">
        <v>100.8</v>
      </c>
      <c r="E1624">
        <v>100.8</v>
      </c>
      <c r="F1624" t="s">
        <v>10</v>
      </c>
      <c r="G1624" t="s">
        <v>22</v>
      </c>
      <c r="H1624" s="1" cm="1">
        <f t="array" ref="H1624">_xlfn.IFS(F1624="Figurado",E1624/2600,F1624="Mallas",E1624/800,F1624="Materia Prima",E1624*0)/24</f>
        <v>0</v>
      </c>
      <c r="I1624" s="2">
        <f t="shared" si="101"/>
        <v>40578.625</v>
      </c>
      <c r="J1624" s="3">
        <f t="shared" si="102"/>
        <v>40577.625</v>
      </c>
      <c r="K1624" t="b">
        <f t="shared" si="103"/>
        <v>1</v>
      </c>
      <c r="L1624" cm="1">
        <f t="array" ref="L1624">SUMPRODUCT((Tabla2[[#This Row],[P - Horas]]&lt;Tabla2[P - Horas])*1,(Tabla2[[#This Row],[Columna1]]=Tabla2[Columna1])*1)+1</f>
        <v>47</v>
      </c>
      <c r="N1624">
        <f>_xlfn.RANK.EQ(Tabla2[[#This Row],[Columna1]],Tabla2[Columna1],1)</f>
        <v>1619</v>
      </c>
      <c r="O1624" s="3">
        <f>MAX(P1623,Tabla2[[#This Row],[Columna1]])</f>
        <v>40597.666412820465</v>
      </c>
      <c r="P1624" s="3">
        <f>O1624+Tabla2[[#This Row],[P - Horas]]</f>
        <v>40597.666412820465</v>
      </c>
    </row>
    <row r="1625" spans="1:16" x14ac:dyDescent="0.25">
      <c r="A1625">
        <v>1000017825</v>
      </c>
      <c r="B1625" s="2">
        <v>40577</v>
      </c>
      <c r="C1625" s="2">
        <f t="shared" si="100"/>
        <v>40577.625</v>
      </c>
      <c r="D1625">
        <v>103</v>
      </c>
      <c r="E1625">
        <v>103</v>
      </c>
      <c r="F1625" t="s">
        <v>10</v>
      </c>
      <c r="G1625" t="s">
        <v>20</v>
      </c>
      <c r="H1625" s="1" cm="1">
        <f t="array" ref="H1625">_xlfn.IFS(F1625="Figurado",E1625/2600,F1625="Mallas",E1625/800,F1625="Materia Prima",E1625*0)/24</f>
        <v>0</v>
      </c>
      <c r="I1625" s="2">
        <f t="shared" si="101"/>
        <v>40578.625</v>
      </c>
      <c r="J1625" s="3">
        <f t="shared" si="102"/>
        <v>40577.625</v>
      </c>
      <c r="K1625" t="b">
        <f t="shared" si="103"/>
        <v>1</v>
      </c>
      <c r="L1625" cm="1">
        <f t="array" ref="L1625">SUMPRODUCT((Tabla2[[#This Row],[P - Horas]]&lt;Tabla2[P - Horas])*1,(Tabla2[[#This Row],[Columna1]]=Tabla2[Columna1])*1)+1</f>
        <v>47</v>
      </c>
      <c r="N1625">
        <f>_xlfn.RANK.EQ(Tabla2[[#This Row],[Columna1]],Tabla2[Columna1],1)</f>
        <v>1619</v>
      </c>
      <c r="O1625" s="3">
        <f>MAX(P1624,Tabla2[[#This Row],[Columna1]])</f>
        <v>40597.666412820465</v>
      </c>
      <c r="P1625" s="3">
        <f>O1625+Tabla2[[#This Row],[P - Horas]]</f>
        <v>40597.666412820465</v>
      </c>
    </row>
    <row r="1626" spans="1:16" x14ac:dyDescent="0.25">
      <c r="A1626">
        <v>1000017833</v>
      </c>
      <c r="B1626" s="2">
        <v>40577</v>
      </c>
      <c r="C1626" s="2">
        <f t="shared" si="100"/>
        <v>40577.625</v>
      </c>
      <c r="D1626">
        <v>280</v>
      </c>
      <c r="E1626">
        <v>313.32</v>
      </c>
      <c r="F1626" t="s">
        <v>10</v>
      </c>
      <c r="G1626" t="s">
        <v>68</v>
      </c>
      <c r="H1626" s="1" cm="1">
        <f t="array" ref="H1626">_xlfn.IFS(F1626="Figurado",E1626/2600,F1626="Mallas",E1626/800,F1626="Materia Prima",E1626*0)/24</f>
        <v>0</v>
      </c>
      <c r="I1626" s="2">
        <f t="shared" si="101"/>
        <v>40578.625</v>
      </c>
      <c r="J1626" s="3">
        <f t="shared" si="102"/>
        <v>40577.625</v>
      </c>
      <c r="K1626" t="b">
        <f t="shared" si="103"/>
        <v>1</v>
      </c>
      <c r="L1626" cm="1">
        <f t="array" ref="L1626">SUMPRODUCT((Tabla2[[#This Row],[P - Horas]]&lt;Tabla2[P - Horas])*1,(Tabla2[[#This Row],[Columna1]]=Tabla2[Columna1])*1)+1</f>
        <v>47</v>
      </c>
      <c r="N1626">
        <f>_xlfn.RANK.EQ(Tabla2[[#This Row],[Columna1]],Tabla2[Columna1],1)</f>
        <v>1619</v>
      </c>
      <c r="O1626" s="3">
        <f>MAX(P1625,Tabla2[[#This Row],[Columna1]])</f>
        <v>40597.666412820465</v>
      </c>
      <c r="P1626" s="3">
        <f>O1626+Tabla2[[#This Row],[P - Horas]]</f>
        <v>40597.666412820465</v>
      </c>
    </row>
    <row r="1627" spans="1:16" x14ac:dyDescent="0.25">
      <c r="A1627">
        <v>1000017839</v>
      </c>
      <c r="B1627" s="2">
        <v>40577</v>
      </c>
      <c r="C1627" s="2">
        <f t="shared" si="100"/>
        <v>40577.625</v>
      </c>
      <c r="D1627">
        <v>1000</v>
      </c>
      <c r="E1627">
        <v>1000</v>
      </c>
      <c r="F1627" t="s">
        <v>10</v>
      </c>
      <c r="G1627" t="s">
        <v>20</v>
      </c>
      <c r="H1627" s="1" cm="1">
        <f t="array" ref="H1627">_xlfn.IFS(F1627="Figurado",E1627/2600,F1627="Mallas",E1627/800,F1627="Materia Prima",E1627*0)/24</f>
        <v>0</v>
      </c>
      <c r="I1627" s="2">
        <f t="shared" si="101"/>
        <v>40578.625</v>
      </c>
      <c r="J1627" s="3">
        <f t="shared" si="102"/>
        <v>40577.625</v>
      </c>
      <c r="K1627" t="b">
        <f t="shared" si="103"/>
        <v>1</v>
      </c>
      <c r="L1627" cm="1">
        <f t="array" ref="L1627">SUMPRODUCT((Tabla2[[#This Row],[P - Horas]]&lt;Tabla2[P - Horas])*1,(Tabla2[[#This Row],[Columna1]]=Tabla2[Columna1])*1)+1</f>
        <v>47</v>
      </c>
      <c r="N1627">
        <f>_xlfn.RANK.EQ(Tabla2[[#This Row],[Columna1]],Tabla2[Columna1],1)</f>
        <v>1619</v>
      </c>
      <c r="O1627" s="3">
        <f>MAX(P1626,Tabla2[[#This Row],[Columna1]])</f>
        <v>40597.666412820465</v>
      </c>
      <c r="P1627" s="3">
        <f>O1627+Tabla2[[#This Row],[P - Horas]]</f>
        <v>40597.666412820465</v>
      </c>
    </row>
    <row r="1628" spans="1:16" x14ac:dyDescent="0.25">
      <c r="A1628">
        <v>1000017841</v>
      </c>
      <c r="B1628" s="2">
        <v>40577</v>
      </c>
      <c r="C1628" s="2">
        <f t="shared" si="100"/>
        <v>40577.625</v>
      </c>
      <c r="D1628">
        <v>15</v>
      </c>
      <c r="E1628">
        <v>13.8825</v>
      </c>
      <c r="F1628" t="s">
        <v>10</v>
      </c>
      <c r="G1628" t="s">
        <v>51</v>
      </c>
      <c r="H1628" s="1" cm="1">
        <f t="array" ref="H1628">_xlfn.IFS(F1628="Figurado",E1628/2600,F1628="Mallas",E1628/800,F1628="Materia Prima",E1628*0)/24</f>
        <v>0</v>
      </c>
      <c r="I1628" s="2">
        <f t="shared" si="101"/>
        <v>40578.625</v>
      </c>
      <c r="J1628" s="3">
        <f t="shared" si="102"/>
        <v>40577.625</v>
      </c>
      <c r="K1628" t="b">
        <f t="shared" si="103"/>
        <v>1</v>
      </c>
      <c r="L1628" cm="1">
        <f t="array" ref="L1628">SUMPRODUCT((Tabla2[[#This Row],[P - Horas]]&lt;Tabla2[P - Horas])*1,(Tabla2[[#This Row],[Columna1]]=Tabla2[Columna1])*1)+1</f>
        <v>47</v>
      </c>
      <c r="N1628">
        <f>_xlfn.RANK.EQ(Tabla2[[#This Row],[Columna1]],Tabla2[Columna1],1)</f>
        <v>1619</v>
      </c>
      <c r="O1628" s="3">
        <f>MAX(P1627,Tabla2[[#This Row],[Columna1]])</f>
        <v>40597.666412820465</v>
      </c>
      <c r="P1628" s="3">
        <f>O1628+Tabla2[[#This Row],[P - Horas]]</f>
        <v>40597.666412820465</v>
      </c>
    </row>
    <row r="1629" spans="1:16" x14ac:dyDescent="0.25">
      <c r="A1629">
        <v>1000017842</v>
      </c>
      <c r="B1629" s="2">
        <v>40577</v>
      </c>
      <c r="C1629" s="2">
        <f t="shared" si="100"/>
        <v>40577.625</v>
      </c>
      <c r="D1629">
        <v>25</v>
      </c>
      <c r="E1629">
        <v>23.137499999999999</v>
      </c>
      <c r="F1629" t="s">
        <v>10</v>
      </c>
      <c r="G1629" t="s">
        <v>51</v>
      </c>
      <c r="H1629" s="1" cm="1">
        <f t="array" ref="H1629">_xlfn.IFS(F1629="Figurado",E1629/2600,F1629="Mallas",E1629/800,F1629="Materia Prima",E1629*0)/24</f>
        <v>0</v>
      </c>
      <c r="I1629" s="2">
        <f t="shared" si="101"/>
        <v>40578.625</v>
      </c>
      <c r="J1629" s="3">
        <f t="shared" si="102"/>
        <v>40577.625</v>
      </c>
      <c r="K1629" t="b">
        <f t="shared" si="103"/>
        <v>1</v>
      </c>
      <c r="L1629" cm="1">
        <f t="array" ref="L1629">SUMPRODUCT((Tabla2[[#This Row],[P - Horas]]&lt;Tabla2[P - Horas])*1,(Tabla2[[#This Row],[Columna1]]=Tabla2[Columna1])*1)+1</f>
        <v>47</v>
      </c>
      <c r="N1629">
        <f>_xlfn.RANK.EQ(Tabla2[[#This Row],[Columna1]],Tabla2[Columna1],1)</f>
        <v>1619</v>
      </c>
      <c r="O1629" s="3">
        <f>MAX(P1628,Tabla2[[#This Row],[Columna1]])</f>
        <v>40597.666412820465</v>
      </c>
      <c r="P1629" s="3">
        <f>O1629+Tabla2[[#This Row],[P - Horas]]</f>
        <v>40597.666412820465</v>
      </c>
    </row>
    <row r="1630" spans="1:16" x14ac:dyDescent="0.25">
      <c r="A1630">
        <v>1000017843</v>
      </c>
      <c r="B1630" s="2">
        <v>40577</v>
      </c>
      <c r="C1630" s="2">
        <f t="shared" si="100"/>
        <v>40577.625</v>
      </c>
      <c r="D1630">
        <v>11424</v>
      </c>
      <c r="E1630">
        <v>11424</v>
      </c>
      <c r="F1630" t="s">
        <v>10</v>
      </c>
      <c r="G1630" t="s">
        <v>22</v>
      </c>
      <c r="H1630" s="1" cm="1">
        <f t="array" ref="H1630">_xlfn.IFS(F1630="Figurado",E1630/2600,F1630="Mallas",E1630/800,F1630="Materia Prima",E1630*0)/24</f>
        <v>0</v>
      </c>
      <c r="I1630" s="2">
        <f t="shared" si="101"/>
        <v>40578.625</v>
      </c>
      <c r="J1630" s="3">
        <f t="shared" si="102"/>
        <v>40577.625</v>
      </c>
      <c r="K1630" t="b">
        <f t="shared" si="103"/>
        <v>1</v>
      </c>
      <c r="L1630" cm="1">
        <f t="array" ref="L1630">SUMPRODUCT((Tabla2[[#This Row],[P - Horas]]&lt;Tabla2[P - Horas])*1,(Tabla2[[#This Row],[Columna1]]=Tabla2[Columna1])*1)+1</f>
        <v>47</v>
      </c>
      <c r="N1630">
        <f>_xlfn.RANK.EQ(Tabla2[[#This Row],[Columna1]],Tabla2[Columna1],1)</f>
        <v>1619</v>
      </c>
      <c r="O1630" s="3">
        <f>MAX(P1629,Tabla2[[#This Row],[Columna1]])</f>
        <v>40597.666412820465</v>
      </c>
      <c r="P1630" s="3">
        <f>O1630+Tabla2[[#This Row],[P - Horas]]</f>
        <v>40597.666412820465</v>
      </c>
    </row>
    <row r="1631" spans="1:16" x14ac:dyDescent="0.25">
      <c r="A1631">
        <v>1000017843</v>
      </c>
      <c r="B1631" s="2">
        <v>40577</v>
      </c>
      <c r="C1631" s="2">
        <f t="shared" si="100"/>
        <v>40577.625</v>
      </c>
      <c r="D1631">
        <v>13200</v>
      </c>
      <c r="E1631">
        <v>13200</v>
      </c>
      <c r="F1631" t="s">
        <v>10</v>
      </c>
      <c r="G1631" t="s">
        <v>15</v>
      </c>
      <c r="H1631" s="1" cm="1">
        <f t="array" ref="H1631">_xlfn.IFS(F1631="Figurado",E1631/2600,F1631="Mallas",E1631/800,F1631="Materia Prima",E1631*0)/24</f>
        <v>0</v>
      </c>
      <c r="I1631" s="2">
        <f t="shared" si="101"/>
        <v>40578.625</v>
      </c>
      <c r="J1631" s="3">
        <f t="shared" si="102"/>
        <v>40577.625</v>
      </c>
      <c r="K1631" t="b">
        <f t="shared" si="103"/>
        <v>1</v>
      </c>
      <c r="L1631" cm="1">
        <f t="array" ref="L1631">SUMPRODUCT((Tabla2[[#This Row],[P - Horas]]&lt;Tabla2[P - Horas])*1,(Tabla2[[#This Row],[Columna1]]=Tabla2[Columna1])*1)+1</f>
        <v>47</v>
      </c>
      <c r="N1631">
        <f>_xlfn.RANK.EQ(Tabla2[[#This Row],[Columna1]],Tabla2[Columna1],1)</f>
        <v>1619</v>
      </c>
      <c r="O1631" s="3">
        <f>MAX(P1630,Tabla2[[#This Row],[Columna1]])</f>
        <v>40597.666412820465</v>
      </c>
      <c r="P1631" s="3">
        <f>O1631+Tabla2[[#This Row],[P - Horas]]</f>
        <v>40597.666412820465</v>
      </c>
    </row>
    <row r="1632" spans="1:16" x14ac:dyDescent="0.25">
      <c r="A1632">
        <v>1000017843</v>
      </c>
      <c r="B1632" s="2">
        <v>40577</v>
      </c>
      <c r="C1632" s="2">
        <f t="shared" si="100"/>
        <v>40577.625</v>
      </c>
      <c r="D1632">
        <v>3744</v>
      </c>
      <c r="E1632">
        <v>3744</v>
      </c>
      <c r="F1632" t="s">
        <v>10</v>
      </c>
      <c r="G1632" t="s">
        <v>27</v>
      </c>
      <c r="H1632" s="1" cm="1">
        <f t="array" ref="H1632">_xlfn.IFS(F1632="Figurado",E1632/2600,F1632="Mallas",E1632/800,F1632="Materia Prima",E1632*0)/24</f>
        <v>0</v>
      </c>
      <c r="I1632" s="2">
        <f t="shared" si="101"/>
        <v>40578.625</v>
      </c>
      <c r="J1632" s="3">
        <f t="shared" si="102"/>
        <v>40577.625</v>
      </c>
      <c r="K1632" t="b">
        <f t="shared" si="103"/>
        <v>1</v>
      </c>
      <c r="L1632" cm="1">
        <f t="array" ref="L1632">SUMPRODUCT((Tabla2[[#This Row],[P - Horas]]&lt;Tabla2[P - Horas])*1,(Tabla2[[#This Row],[Columna1]]=Tabla2[Columna1])*1)+1</f>
        <v>47</v>
      </c>
      <c r="N1632">
        <f>_xlfn.RANK.EQ(Tabla2[[#This Row],[Columna1]],Tabla2[Columna1],1)</f>
        <v>1619</v>
      </c>
      <c r="O1632" s="3">
        <f>MAX(P1631,Tabla2[[#This Row],[Columna1]])</f>
        <v>40597.666412820465</v>
      </c>
      <c r="P1632" s="3">
        <f>O1632+Tabla2[[#This Row],[P - Horas]]</f>
        <v>40597.666412820465</v>
      </c>
    </row>
    <row r="1633" spans="1:16" x14ac:dyDescent="0.25">
      <c r="A1633">
        <v>1000017843</v>
      </c>
      <c r="B1633" s="2">
        <v>40577</v>
      </c>
      <c r="C1633" s="2">
        <f t="shared" si="100"/>
        <v>40577.625</v>
      </c>
      <c r="D1633">
        <v>1755</v>
      </c>
      <c r="E1633">
        <v>1755</v>
      </c>
      <c r="F1633" t="s">
        <v>10</v>
      </c>
      <c r="G1633" t="s">
        <v>11</v>
      </c>
      <c r="H1633" s="1" cm="1">
        <f t="array" ref="H1633">_xlfn.IFS(F1633="Figurado",E1633/2600,F1633="Mallas",E1633/800,F1633="Materia Prima",E1633*0)/24</f>
        <v>0</v>
      </c>
      <c r="I1633" s="2">
        <f t="shared" si="101"/>
        <v>40578.625</v>
      </c>
      <c r="J1633" s="3">
        <f t="shared" si="102"/>
        <v>40577.625</v>
      </c>
      <c r="K1633" t="b">
        <f t="shared" si="103"/>
        <v>1</v>
      </c>
      <c r="L1633" cm="1">
        <f t="array" ref="L1633">SUMPRODUCT((Tabla2[[#This Row],[P - Horas]]&lt;Tabla2[P - Horas])*1,(Tabla2[[#This Row],[Columna1]]=Tabla2[Columna1])*1)+1</f>
        <v>47</v>
      </c>
      <c r="N1633">
        <f>_xlfn.RANK.EQ(Tabla2[[#This Row],[Columna1]],Tabla2[Columna1],1)</f>
        <v>1619</v>
      </c>
      <c r="O1633" s="3">
        <f>MAX(P1632,Tabla2[[#This Row],[Columna1]])</f>
        <v>40597.666412820465</v>
      </c>
      <c r="P1633" s="3">
        <f>O1633+Tabla2[[#This Row],[P - Horas]]</f>
        <v>40597.666412820465</v>
      </c>
    </row>
    <row r="1634" spans="1:16" x14ac:dyDescent="0.25">
      <c r="A1634">
        <v>1000017843</v>
      </c>
      <c r="B1634" s="2">
        <v>40577</v>
      </c>
      <c r="C1634" s="2">
        <f t="shared" si="100"/>
        <v>40577.625</v>
      </c>
      <c r="D1634">
        <v>4773.6000000000004</v>
      </c>
      <c r="E1634">
        <v>4773.6000000000004</v>
      </c>
      <c r="F1634" t="s">
        <v>10</v>
      </c>
      <c r="G1634" t="s">
        <v>12</v>
      </c>
      <c r="H1634" s="1" cm="1">
        <f t="array" ref="H1634">_xlfn.IFS(F1634="Figurado",E1634/2600,F1634="Mallas",E1634/800,F1634="Materia Prima",E1634*0)/24</f>
        <v>0</v>
      </c>
      <c r="I1634" s="2">
        <f t="shared" si="101"/>
        <v>40578.625</v>
      </c>
      <c r="J1634" s="3">
        <f t="shared" si="102"/>
        <v>40577.625</v>
      </c>
      <c r="K1634" t="b">
        <f t="shared" si="103"/>
        <v>1</v>
      </c>
      <c r="L1634" cm="1">
        <f t="array" ref="L1634">SUMPRODUCT((Tabla2[[#This Row],[P - Horas]]&lt;Tabla2[P - Horas])*1,(Tabla2[[#This Row],[Columna1]]=Tabla2[Columna1])*1)+1</f>
        <v>47</v>
      </c>
      <c r="N1634">
        <f>_xlfn.RANK.EQ(Tabla2[[#This Row],[Columna1]],Tabla2[Columna1],1)</f>
        <v>1619</v>
      </c>
      <c r="O1634" s="3">
        <f>MAX(P1633,Tabla2[[#This Row],[Columna1]])</f>
        <v>40597.666412820465</v>
      </c>
      <c r="P1634" s="3">
        <f>O1634+Tabla2[[#This Row],[P - Horas]]</f>
        <v>40597.666412820465</v>
      </c>
    </row>
    <row r="1635" spans="1:16" x14ac:dyDescent="0.25">
      <c r="A1635">
        <v>1000017831</v>
      </c>
      <c r="B1635" s="2">
        <v>40577</v>
      </c>
      <c r="C1635" s="2">
        <f t="shared" si="100"/>
        <v>40577.625</v>
      </c>
      <c r="D1635">
        <v>1344</v>
      </c>
      <c r="E1635">
        <v>1344</v>
      </c>
      <c r="F1635" t="s">
        <v>10</v>
      </c>
      <c r="G1635" t="s">
        <v>22</v>
      </c>
      <c r="H1635" s="1" cm="1">
        <f t="array" ref="H1635">_xlfn.IFS(F1635="Figurado",E1635/2600,F1635="Mallas",E1635/800,F1635="Materia Prima",E1635*0)/24</f>
        <v>0</v>
      </c>
      <c r="I1635" s="2">
        <f t="shared" si="101"/>
        <v>40578.625</v>
      </c>
      <c r="J1635" s="3">
        <f t="shared" si="102"/>
        <v>40577.625</v>
      </c>
      <c r="K1635" t="b">
        <f t="shared" si="103"/>
        <v>1</v>
      </c>
      <c r="L1635" cm="1">
        <f t="array" ref="L1635">SUMPRODUCT((Tabla2[[#This Row],[P - Horas]]&lt;Tabla2[P - Horas])*1,(Tabla2[[#This Row],[Columna1]]=Tabla2[Columna1])*1)+1</f>
        <v>47</v>
      </c>
      <c r="N1635">
        <f>_xlfn.RANK.EQ(Tabla2[[#This Row],[Columna1]],Tabla2[Columna1],1)</f>
        <v>1619</v>
      </c>
      <c r="O1635" s="3">
        <f>MAX(P1634,Tabla2[[#This Row],[Columna1]])</f>
        <v>40597.666412820465</v>
      </c>
      <c r="P1635" s="3">
        <f>O1635+Tabla2[[#This Row],[P - Horas]]</f>
        <v>40597.666412820465</v>
      </c>
    </row>
    <row r="1636" spans="1:16" x14ac:dyDescent="0.25">
      <c r="A1636">
        <v>1000017831</v>
      </c>
      <c r="B1636" s="2">
        <v>40577</v>
      </c>
      <c r="C1636" s="2">
        <f t="shared" si="100"/>
        <v>40577.625</v>
      </c>
      <c r="D1636">
        <v>1800</v>
      </c>
      <c r="E1636">
        <v>1800</v>
      </c>
      <c r="F1636" t="s">
        <v>10</v>
      </c>
      <c r="G1636" t="s">
        <v>15</v>
      </c>
      <c r="H1636" s="1" cm="1">
        <f t="array" ref="H1636">_xlfn.IFS(F1636="Figurado",E1636/2600,F1636="Mallas",E1636/800,F1636="Materia Prima",E1636*0)/24</f>
        <v>0</v>
      </c>
      <c r="I1636" s="2">
        <f t="shared" si="101"/>
        <v>40578.625</v>
      </c>
      <c r="J1636" s="3">
        <f t="shared" si="102"/>
        <v>40577.625</v>
      </c>
      <c r="K1636" t="b">
        <f t="shared" si="103"/>
        <v>1</v>
      </c>
      <c r="L1636" cm="1">
        <f t="array" ref="L1636">SUMPRODUCT((Tabla2[[#This Row],[P - Horas]]&lt;Tabla2[P - Horas])*1,(Tabla2[[#This Row],[Columna1]]=Tabla2[Columna1])*1)+1</f>
        <v>47</v>
      </c>
      <c r="N1636">
        <f>_xlfn.RANK.EQ(Tabla2[[#This Row],[Columna1]],Tabla2[Columna1],1)</f>
        <v>1619</v>
      </c>
      <c r="O1636" s="3">
        <f>MAX(P1635,Tabla2[[#This Row],[Columna1]])</f>
        <v>40597.666412820465</v>
      </c>
      <c r="P1636" s="3">
        <f>O1636+Tabla2[[#This Row],[P - Horas]]</f>
        <v>40597.666412820465</v>
      </c>
    </row>
    <row r="1637" spans="1:16" x14ac:dyDescent="0.25">
      <c r="A1637">
        <v>1000017831</v>
      </c>
      <c r="B1637" s="2">
        <v>40577</v>
      </c>
      <c r="C1637" s="2">
        <f t="shared" si="100"/>
        <v>40577.625</v>
      </c>
      <c r="D1637">
        <v>3159</v>
      </c>
      <c r="E1637">
        <v>3159</v>
      </c>
      <c r="F1637" t="s">
        <v>10</v>
      </c>
      <c r="G1637" t="s">
        <v>11</v>
      </c>
      <c r="H1637" s="1" cm="1">
        <f t="array" ref="H1637">_xlfn.IFS(F1637="Figurado",E1637/2600,F1637="Mallas",E1637/800,F1637="Materia Prima",E1637*0)/24</f>
        <v>0</v>
      </c>
      <c r="I1637" s="2">
        <f t="shared" si="101"/>
        <v>40578.625</v>
      </c>
      <c r="J1637" s="3">
        <f t="shared" si="102"/>
        <v>40577.625</v>
      </c>
      <c r="K1637" t="b">
        <f t="shared" si="103"/>
        <v>1</v>
      </c>
      <c r="L1637" cm="1">
        <f t="array" ref="L1637">SUMPRODUCT((Tabla2[[#This Row],[P - Horas]]&lt;Tabla2[P - Horas])*1,(Tabla2[[#This Row],[Columna1]]=Tabla2[Columna1])*1)+1</f>
        <v>47</v>
      </c>
      <c r="N1637">
        <f>_xlfn.RANK.EQ(Tabla2[[#This Row],[Columna1]],Tabla2[Columna1],1)</f>
        <v>1619</v>
      </c>
      <c r="O1637" s="3">
        <f>MAX(P1636,Tabla2[[#This Row],[Columna1]])</f>
        <v>40597.666412820465</v>
      </c>
      <c r="P1637" s="3">
        <f>O1637+Tabla2[[#This Row],[P - Horas]]</f>
        <v>40597.666412820465</v>
      </c>
    </row>
    <row r="1638" spans="1:16" x14ac:dyDescent="0.25">
      <c r="A1638">
        <v>1000017832</v>
      </c>
      <c r="B1638" s="2">
        <v>40577</v>
      </c>
      <c r="C1638" s="2">
        <f t="shared" si="100"/>
        <v>40577.625</v>
      </c>
      <c r="D1638">
        <v>1572.5</v>
      </c>
      <c r="E1638">
        <v>1572.5</v>
      </c>
      <c r="F1638" t="s">
        <v>10</v>
      </c>
      <c r="G1638" t="s">
        <v>27</v>
      </c>
      <c r="H1638" s="1" cm="1">
        <f t="array" ref="H1638">_xlfn.IFS(F1638="Figurado",E1638/2600,F1638="Mallas",E1638/800,F1638="Materia Prima",E1638*0)/24</f>
        <v>0</v>
      </c>
      <c r="I1638" s="2">
        <f t="shared" si="101"/>
        <v>40578.625</v>
      </c>
      <c r="J1638" s="3">
        <f t="shared" si="102"/>
        <v>40577.625</v>
      </c>
      <c r="K1638" t="b">
        <f t="shared" si="103"/>
        <v>1</v>
      </c>
      <c r="L1638" cm="1">
        <f t="array" ref="L1638">SUMPRODUCT((Tabla2[[#This Row],[P - Horas]]&lt;Tabla2[P - Horas])*1,(Tabla2[[#This Row],[Columna1]]=Tabla2[Columna1])*1)+1</f>
        <v>47</v>
      </c>
      <c r="N1638">
        <f>_xlfn.RANK.EQ(Tabla2[[#This Row],[Columna1]],Tabla2[Columna1],1)</f>
        <v>1619</v>
      </c>
      <c r="O1638" s="3">
        <f>MAX(P1637,Tabla2[[#This Row],[Columna1]])</f>
        <v>40597.666412820465</v>
      </c>
      <c r="P1638" s="3">
        <f>O1638+Tabla2[[#This Row],[P - Horas]]</f>
        <v>40597.666412820465</v>
      </c>
    </row>
    <row r="1639" spans="1:16" x14ac:dyDescent="0.25">
      <c r="A1639">
        <v>1000017813</v>
      </c>
      <c r="B1639" s="2">
        <v>40577</v>
      </c>
      <c r="C1639" s="2">
        <f t="shared" si="100"/>
        <v>40577.625</v>
      </c>
      <c r="D1639">
        <v>16</v>
      </c>
      <c r="E1639">
        <v>16</v>
      </c>
      <c r="F1639" t="s">
        <v>5</v>
      </c>
      <c r="G1639" t="s">
        <v>14</v>
      </c>
      <c r="H1639" s="1" cm="1">
        <f t="array" ref="H1639">_xlfn.IFS(F1639="Figurado",E1639/2600,F1639="Mallas",E1639/800,F1639="Materia Prima",E1639*0)/24</f>
        <v>2.5641025641025641E-4</v>
      </c>
      <c r="I1639" s="2">
        <f t="shared" si="101"/>
        <v>40578.625</v>
      </c>
      <c r="J1639" s="3">
        <f t="shared" si="102"/>
        <v>40577.625256410254</v>
      </c>
      <c r="K1639" t="b">
        <f t="shared" si="103"/>
        <v>1</v>
      </c>
      <c r="L1639" cm="1">
        <f t="array" ref="L1639">SUMPRODUCT((Tabla2[[#This Row],[P - Horas]]&lt;Tabla2[P - Horas])*1,(Tabla2[[#This Row],[Columna1]]=Tabla2[Columna1])*1)+1</f>
        <v>45</v>
      </c>
      <c r="N1639">
        <f>_xlfn.RANK.EQ(Tabla2[[#This Row],[Columna1]],Tabla2[Columna1],1)</f>
        <v>1619</v>
      </c>
      <c r="O1639" s="3">
        <f>MAX(P1638,Tabla2[[#This Row],[Columna1]])</f>
        <v>40597.666412820465</v>
      </c>
      <c r="P1639" s="3">
        <f>O1639+Tabla2[[#This Row],[P - Horas]]</f>
        <v>40597.666669230719</v>
      </c>
    </row>
    <row r="1640" spans="1:16" x14ac:dyDescent="0.25">
      <c r="A1640">
        <v>1000017817</v>
      </c>
      <c r="B1640" s="2">
        <v>40577</v>
      </c>
      <c r="C1640" s="2">
        <f t="shared" si="100"/>
        <v>40577.625</v>
      </c>
      <c r="D1640">
        <v>16</v>
      </c>
      <c r="E1640">
        <v>16</v>
      </c>
      <c r="F1640" t="s">
        <v>5</v>
      </c>
      <c r="G1640" t="s">
        <v>14</v>
      </c>
      <c r="H1640" s="1" cm="1">
        <f t="array" ref="H1640">_xlfn.IFS(F1640="Figurado",E1640/2600,F1640="Mallas",E1640/800,F1640="Materia Prima",E1640*0)/24</f>
        <v>2.5641025641025641E-4</v>
      </c>
      <c r="I1640" s="2">
        <f t="shared" si="101"/>
        <v>40578.625</v>
      </c>
      <c r="J1640" s="3">
        <f t="shared" si="102"/>
        <v>40577.625256410254</v>
      </c>
      <c r="K1640" t="b">
        <f t="shared" si="103"/>
        <v>1</v>
      </c>
      <c r="L1640" cm="1">
        <f t="array" ref="L1640">SUMPRODUCT((Tabla2[[#This Row],[P - Horas]]&lt;Tabla2[P - Horas])*1,(Tabla2[[#This Row],[Columna1]]=Tabla2[Columna1])*1)+1</f>
        <v>45</v>
      </c>
      <c r="N1640">
        <f>_xlfn.RANK.EQ(Tabla2[[#This Row],[Columna1]],Tabla2[Columna1],1)</f>
        <v>1619</v>
      </c>
      <c r="O1640" s="3">
        <f>MAX(P1639,Tabla2[[#This Row],[Columna1]])</f>
        <v>40597.666669230719</v>
      </c>
      <c r="P1640" s="3">
        <f>O1640+Tabla2[[#This Row],[P - Horas]]</f>
        <v>40597.666925640973</v>
      </c>
    </row>
    <row r="1641" spans="1:16" x14ac:dyDescent="0.25">
      <c r="A1641">
        <v>1000017845</v>
      </c>
      <c r="B1641" s="2">
        <v>40577</v>
      </c>
      <c r="C1641" s="2">
        <f t="shared" si="100"/>
        <v>40577.625</v>
      </c>
      <c r="D1641">
        <v>25.1</v>
      </c>
      <c r="E1641">
        <v>25.1</v>
      </c>
      <c r="F1641" t="s">
        <v>5</v>
      </c>
      <c r="G1641" t="s">
        <v>8</v>
      </c>
      <c r="H1641" s="1" cm="1">
        <f t="array" ref="H1641">_xlfn.IFS(F1641="Figurado",E1641/2600,F1641="Mallas",E1641/800,F1641="Materia Prima",E1641*0)/24</f>
        <v>4.0224358974358978E-4</v>
      </c>
      <c r="I1641" s="2">
        <f t="shared" si="101"/>
        <v>40578.625</v>
      </c>
      <c r="J1641" s="3">
        <f t="shared" si="102"/>
        <v>40577.62540224359</v>
      </c>
      <c r="K1641" t="b">
        <f t="shared" si="103"/>
        <v>1</v>
      </c>
      <c r="L1641" cm="1">
        <f t="array" ref="L1641">SUMPRODUCT((Tabla2[[#This Row],[P - Horas]]&lt;Tabla2[P - Horas])*1,(Tabla2[[#This Row],[Columna1]]=Tabla2[Columna1])*1)+1</f>
        <v>44</v>
      </c>
      <c r="N1641">
        <f>_xlfn.RANK.EQ(Tabla2[[#This Row],[Columna1]],Tabla2[Columna1],1)</f>
        <v>1619</v>
      </c>
      <c r="O1641" s="3">
        <f>MAX(P1640,Tabla2[[#This Row],[Columna1]])</f>
        <v>40597.666925640973</v>
      </c>
      <c r="P1641" s="3">
        <f>O1641+Tabla2[[#This Row],[P - Horas]]</f>
        <v>40597.667327884563</v>
      </c>
    </row>
    <row r="1642" spans="1:16" x14ac:dyDescent="0.25">
      <c r="A1642">
        <v>1000017845</v>
      </c>
      <c r="B1642" s="2">
        <v>40577</v>
      </c>
      <c r="C1642" s="2">
        <f t="shared" si="100"/>
        <v>40577.625</v>
      </c>
      <c r="D1642">
        <v>41.4</v>
      </c>
      <c r="E1642">
        <v>41.4</v>
      </c>
      <c r="F1642" t="s">
        <v>5</v>
      </c>
      <c r="G1642" t="s">
        <v>7</v>
      </c>
      <c r="H1642" s="1" cm="1">
        <f t="array" ref="H1642">_xlfn.IFS(F1642="Figurado",E1642/2600,F1642="Mallas",E1642/800,F1642="Materia Prima",E1642*0)/24</f>
        <v>6.6346153846153844E-4</v>
      </c>
      <c r="I1642" s="2">
        <f t="shared" si="101"/>
        <v>40578.625</v>
      </c>
      <c r="J1642" s="3">
        <f t="shared" si="102"/>
        <v>40577.625663461542</v>
      </c>
      <c r="K1642" t="b">
        <f t="shared" si="103"/>
        <v>1</v>
      </c>
      <c r="L1642" cm="1">
        <f t="array" ref="L1642">SUMPRODUCT((Tabla2[[#This Row],[P - Horas]]&lt;Tabla2[P - Horas])*1,(Tabla2[[#This Row],[Columna1]]=Tabla2[Columna1])*1)+1</f>
        <v>43</v>
      </c>
      <c r="N1642">
        <f>_xlfn.RANK.EQ(Tabla2[[#This Row],[Columna1]],Tabla2[Columna1],1)</f>
        <v>1619</v>
      </c>
      <c r="O1642" s="3">
        <f>MAX(P1641,Tabla2[[#This Row],[Columna1]])</f>
        <v>40597.667327884563</v>
      </c>
      <c r="P1642" s="3">
        <f>O1642+Tabla2[[#This Row],[P - Horas]]</f>
        <v>40597.667991346105</v>
      </c>
    </row>
    <row r="1643" spans="1:16" x14ac:dyDescent="0.25">
      <c r="A1643">
        <v>1000017814</v>
      </c>
      <c r="B1643" s="2">
        <v>40577</v>
      </c>
      <c r="C1643" s="2">
        <f t="shared" si="100"/>
        <v>40577.625</v>
      </c>
      <c r="D1643">
        <v>79.599999999999994</v>
      </c>
      <c r="E1643">
        <v>79.599999999999994</v>
      </c>
      <c r="F1643" t="s">
        <v>5</v>
      </c>
      <c r="G1643" t="s">
        <v>6</v>
      </c>
      <c r="H1643" s="1" cm="1">
        <f t="array" ref="H1643">_xlfn.IFS(F1643="Figurado",E1643/2600,F1643="Mallas",E1643/800,F1643="Materia Prima",E1643*0)/24</f>
        <v>1.2756410256410256E-3</v>
      </c>
      <c r="I1643" s="2">
        <f t="shared" si="101"/>
        <v>40578.625</v>
      </c>
      <c r="J1643" s="3">
        <f t="shared" si="102"/>
        <v>40577.626275641029</v>
      </c>
      <c r="K1643" t="b">
        <f t="shared" si="103"/>
        <v>1</v>
      </c>
      <c r="L1643" cm="1">
        <f t="array" ref="L1643">SUMPRODUCT((Tabla2[[#This Row],[P - Horas]]&lt;Tabla2[P - Horas])*1,(Tabla2[[#This Row],[Columna1]]=Tabla2[Columna1])*1)+1</f>
        <v>42</v>
      </c>
      <c r="N1643">
        <f>_xlfn.RANK.EQ(Tabla2[[#This Row],[Columna1]],Tabla2[Columna1],1)</f>
        <v>1619</v>
      </c>
      <c r="O1643" s="3">
        <f>MAX(P1642,Tabla2[[#This Row],[Columna1]])</f>
        <v>40597.667991346105</v>
      </c>
      <c r="P1643" s="3">
        <f>O1643+Tabla2[[#This Row],[P - Horas]]</f>
        <v>40597.669266987134</v>
      </c>
    </row>
    <row r="1644" spans="1:16" x14ac:dyDescent="0.25">
      <c r="A1644">
        <v>1000017845</v>
      </c>
      <c r="B1644" s="2">
        <v>40577</v>
      </c>
      <c r="C1644" s="2">
        <f t="shared" si="100"/>
        <v>40577.625</v>
      </c>
      <c r="D1644">
        <v>100.6</v>
      </c>
      <c r="E1644">
        <v>100.6</v>
      </c>
      <c r="F1644" t="s">
        <v>5</v>
      </c>
      <c r="G1644" t="s">
        <v>14</v>
      </c>
      <c r="H1644" s="1" cm="1">
        <f t="array" ref="H1644">_xlfn.IFS(F1644="Figurado",E1644/2600,F1644="Mallas",E1644/800,F1644="Materia Prima",E1644*0)/24</f>
        <v>1.6121794871794871E-3</v>
      </c>
      <c r="I1644" s="2">
        <f t="shared" si="101"/>
        <v>40578.625</v>
      </c>
      <c r="J1644" s="3">
        <f t="shared" si="102"/>
        <v>40577.626612179491</v>
      </c>
      <c r="K1644" t="b">
        <f t="shared" si="103"/>
        <v>1</v>
      </c>
      <c r="L1644" cm="1">
        <f t="array" ref="L1644">SUMPRODUCT((Tabla2[[#This Row],[P - Horas]]&lt;Tabla2[P - Horas])*1,(Tabla2[[#This Row],[Columna1]]=Tabla2[Columna1])*1)+1</f>
        <v>41</v>
      </c>
      <c r="N1644">
        <f>_xlfn.RANK.EQ(Tabla2[[#This Row],[Columna1]],Tabla2[Columna1],1)</f>
        <v>1619</v>
      </c>
      <c r="O1644" s="3">
        <f>MAX(P1643,Tabla2[[#This Row],[Columna1]])</f>
        <v>40597.669266987134</v>
      </c>
      <c r="P1644" s="3">
        <f>O1644+Tabla2[[#This Row],[P - Horas]]</f>
        <v>40597.670879166624</v>
      </c>
    </row>
    <row r="1645" spans="1:16" x14ac:dyDescent="0.25">
      <c r="A1645">
        <v>1000017813</v>
      </c>
      <c r="B1645" s="2">
        <v>40577</v>
      </c>
      <c r="C1645" s="2">
        <f t="shared" si="100"/>
        <v>40577.625</v>
      </c>
      <c r="D1645">
        <v>105.5</v>
      </c>
      <c r="E1645">
        <v>105.5</v>
      </c>
      <c r="F1645" t="s">
        <v>5</v>
      </c>
      <c r="G1645" t="s">
        <v>6</v>
      </c>
      <c r="H1645" s="1" cm="1">
        <f t="array" ref="H1645">_xlfn.IFS(F1645="Figurado",E1645/2600,F1645="Mallas",E1645/800,F1645="Materia Prima",E1645*0)/24</f>
        <v>1.6907051282051284E-3</v>
      </c>
      <c r="I1645" s="2">
        <f t="shared" si="101"/>
        <v>40578.625</v>
      </c>
      <c r="J1645" s="3">
        <f t="shared" si="102"/>
        <v>40577.626690705125</v>
      </c>
      <c r="K1645" t="b">
        <f t="shared" si="103"/>
        <v>1</v>
      </c>
      <c r="L1645" cm="1">
        <f t="array" ref="L1645">SUMPRODUCT((Tabla2[[#This Row],[P - Horas]]&lt;Tabla2[P - Horas])*1,(Tabla2[[#This Row],[Columna1]]=Tabla2[Columna1])*1)+1</f>
        <v>39</v>
      </c>
      <c r="N1645">
        <f>_xlfn.RANK.EQ(Tabla2[[#This Row],[Columna1]],Tabla2[Columna1],1)</f>
        <v>1619</v>
      </c>
      <c r="O1645" s="3">
        <f>MAX(P1644,Tabla2[[#This Row],[Columna1]])</f>
        <v>40597.670879166624</v>
      </c>
      <c r="P1645" s="3">
        <f>O1645+Tabla2[[#This Row],[P - Horas]]</f>
        <v>40597.672569871749</v>
      </c>
    </row>
    <row r="1646" spans="1:16" x14ac:dyDescent="0.25">
      <c r="A1646">
        <v>1000017817</v>
      </c>
      <c r="B1646" s="2">
        <v>40577</v>
      </c>
      <c r="C1646" s="2">
        <f t="shared" si="100"/>
        <v>40577.625</v>
      </c>
      <c r="D1646">
        <v>105.5</v>
      </c>
      <c r="E1646">
        <v>105.5</v>
      </c>
      <c r="F1646" t="s">
        <v>5</v>
      </c>
      <c r="G1646" t="s">
        <v>6</v>
      </c>
      <c r="H1646" s="1" cm="1">
        <f t="array" ref="H1646">_xlfn.IFS(F1646="Figurado",E1646/2600,F1646="Mallas",E1646/800,F1646="Materia Prima",E1646*0)/24</f>
        <v>1.6907051282051284E-3</v>
      </c>
      <c r="I1646" s="2">
        <f t="shared" si="101"/>
        <v>40578.625</v>
      </c>
      <c r="J1646" s="3">
        <f t="shared" si="102"/>
        <v>40577.626690705125</v>
      </c>
      <c r="K1646" t="b">
        <f t="shared" si="103"/>
        <v>1</v>
      </c>
      <c r="L1646" cm="1">
        <f t="array" ref="L1646">SUMPRODUCT((Tabla2[[#This Row],[P - Horas]]&lt;Tabla2[P - Horas])*1,(Tabla2[[#This Row],[Columna1]]=Tabla2[Columna1])*1)+1</f>
        <v>39</v>
      </c>
      <c r="N1646">
        <f>_xlfn.RANK.EQ(Tabla2[[#This Row],[Columna1]],Tabla2[Columna1],1)</f>
        <v>1619</v>
      </c>
      <c r="O1646" s="3">
        <f>MAX(P1645,Tabla2[[#This Row],[Columna1]])</f>
        <v>40597.672569871749</v>
      </c>
      <c r="P1646" s="3">
        <f>O1646+Tabla2[[#This Row],[P - Horas]]</f>
        <v>40597.674260576874</v>
      </c>
    </row>
    <row r="1647" spans="1:16" x14ac:dyDescent="0.25">
      <c r="A1647">
        <v>1000017846</v>
      </c>
      <c r="B1647" s="2">
        <v>40577</v>
      </c>
      <c r="C1647" s="2">
        <f t="shared" si="100"/>
        <v>40577.625</v>
      </c>
      <c r="D1647">
        <v>120</v>
      </c>
      <c r="E1647">
        <v>120</v>
      </c>
      <c r="F1647" t="s">
        <v>5</v>
      </c>
      <c r="G1647" t="s">
        <v>14</v>
      </c>
      <c r="H1647" s="1" cm="1">
        <f t="array" ref="H1647">_xlfn.IFS(F1647="Figurado",E1647/2600,F1647="Mallas",E1647/800,F1647="Materia Prima",E1647*0)/24</f>
        <v>1.9230769230769232E-3</v>
      </c>
      <c r="I1647" s="2">
        <f t="shared" si="101"/>
        <v>40578.625</v>
      </c>
      <c r="J1647" s="3">
        <f t="shared" si="102"/>
        <v>40577.626923076925</v>
      </c>
      <c r="K1647" t="b">
        <f t="shared" si="103"/>
        <v>1</v>
      </c>
      <c r="L1647" cm="1">
        <f t="array" ref="L1647">SUMPRODUCT((Tabla2[[#This Row],[P - Horas]]&lt;Tabla2[P - Horas])*1,(Tabla2[[#This Row],[Columna1]]=Tabla2[Columna1])*1)+1</f>
        <v>38</v>
      </c>
      <c r="N1647">
        <f>_xlfn.RANK.EQ(Tabla2[[#This Row],[Columna1]],Tabla2[Columna1],1)</f>
        <v>1619</v>
      </c>
      <c r="O1647" s="3">
        <f>MAX(P1646,Tabla2[[#This Row],[Columna1]])</f>
        <v>40597.674260576874</v>
      </c>
      <c r="P1647" s="3">
        <f>O1647+Tabla2[[#This Row],[P - Horas]]</f>
        <v>40597.676183653799</v>
      </c>
    </row>
    <row r="1648" spans="1:16" x14ac:dyDescent="0.25">
      <c r="A1648">
        <v>1000017845</v>
      </c>
      <c r="B1648" s="2">
        <v>40577</v>
      </c>
      <c r="C1648" s="2">
        <f t="shared" si="100"/>
        <v>40577.625</v>
      </c>
      <c r="D1648">
        <v>126.2</v>
      </c>
      <c r="E1648">
        <v>126.2</v>
      </c>
      <c r="F1648" t="s">
        <v>5</v>
      </c>
      <c r="G1648" t="s">
        <v>6</v>
      </c>
      <c r="H1648" s="1" cm="1">
        <f t="array" ref="H1648">_xlfn.IFS(F1648="Figurado",E1648/2600,F1648="Mallas",E1648/800,F1648="Materia Prima",E1648*0)/24</f>
        <v>2.0224358974358972E-3</v>
      </c>
      <c r="I1648" s="2">
        <f t="shared" si="101"/>
        <v>40578.625</v>
      </c>
      <c r="J1648" s="3">
        <f t="shared" si="102"/>
        <v>40577.627022435896</v>
      </c>
      <c r="K1648" t="b">
        <f t="shared" si="103"/>
        <v>1</v>
      </c>
      <c r="L1648" cm="1">
        <f t="array" ref="L1648">SUMPRODUCT((Tabla2[[#This Row],[P - Horas]]&lt;Tabla2[P - Horas])*1,(Tabla2[[#This Row],[Columna1]]=Tabla2[Columna1])*1)+1</f>
        <v>37</v>
      </c>
      <c r="N1648">
        <f>_xlfn.RANK.EQ(Tabla2[[#This Row],[Columna1]],Tabla2[Columna1],1)</f>
        <v>1619</v>
      </c>
      <c r="O1648" s="3">
        <f>MAX(P1647,Tabla2[[#This Row],[Columna1]])</f>
        <v>40597.676183653799</v>
      </c>
      <c r="P1648" s="3">
        <f>O1648+Tabla2[[#This Row],[P - Horas]]</f>
        <v>40597.678206089695</v>
      </c>
    </row>
    <row r="1649" spans="1:16" x14ac:dyDescent="0.25">
      <c r="A1649">
        <v>1000017845</v>
      </c>
      <c r="B1649" s="2">
        <v>40577</v>
      </c>
      <c r="C1649" s="2">
        <f t="shared" si="100"/>
        <v>40577.625</v>
      </c>
      <c r="D1649">
        <v>246.7</v>
      </c>
      <c r="E1649">
        <v>246.7</v>
      </c>
      <c r="F1649" t="s">
        <v>5</v>
      </c>
      <c r="G1649" t="s">
        <v>26</v>
      </c>
      <c r="H1649" s="1" cm="1">
        <f t="array" ref="H1649">_xlfn.IFS(F1649="Figurado",E1649/2600,F1649="Mallas",E1649/800,F1649="Materia Prima",E1649*0)/24</f>
        <v>3.9535256410256408E-3</v>
      </c>
      <c r="I1649" s="2">
        <f t="shared" si="101"/>
        <v>40578.625</v>
      </c>
      <c r="J1649" s="3">
        <f t="shared" si="102"/>
        <v>40577.628953525644</v>
      </c>
      <c r="K1649" t="b">
        <f t="shared" si="103"/>
        <v>1</v>
      </c>
      <c r="L1649" cm="1">
        <f t="array" ref="L1649">SUMPRODUCT((Tabla2[[#This Row],[P - Horas]]&lt;Tabla2[P - Horas])*1,(Tabla2[[#This Row],[Columna1]]=Tabla2[Columna1])*1)+1</f>
        <v>36</v>
      </c>
      <c r="N1649">
        <f>_xlfn.RANK.EQ(Tabla2[[#This Row],[Columna1]],Tabla2[Columna1],1)</f>
        <v>1619</v>
      </c>
      <c r="O1649" s="3">
        <f>MAX(P1648,Tabla2[[#This Row],[Columna1]])</f>
        <v>40597.678206089695</v>
      </c>
      <c r="P1649" s="3">
        <f>O1649+Tabla2[[#This Row],[P - Horas]]</f>
        <v>40597.682159615339</v>
      </c>
    </row>
    <row r="1650" spans="1:16" x14ac:dyDescent="0.25">
      <c r="A1650">
        <v>1000017810</v>
      </c>
      <c r="B1650" s="2">
        <v>40577</v>
      </c>
      <c r="C1650" s="2">
        <f t="shared" si="100"/>
        <v>40577.625</v>
      </c>
      <c r="D1650">
        <v>1</v>
      </c>
      <c r="E1650">
        <v>84.6</v>
      </c>
      <c r="F1650" t="s">
        <v>16</v>
      </c>
      <c r="G1650" t="s">
        <v>47</v>
      </c>
      <c r="H1650" s="1" cm="1">
        <f t="array" ref="H1650">_xlfn.IFS(F1650="Figurado",E1650/2600,F1650="Mallas",E1650/800,F1650="Materia Prima",E1650*0)/24</f>
        <v>4.4062499999999996E-3</v>
      </c>
      <c r="I1650" s="2">
        <f t="shared" si="101"/>
        <v>40578.625</v>
      </c>
      <c r="J1650" s="3">
        <f t="shared" si="102"/>
        <v>40577.629406250002</v>
      </c>
      <c r="K1650" t="b">
        <f t="shared" si="103"/>
        <v>1</v>
      </c>
      <c r="L1650" cm="1">
        <f t="array" ref="L1650">SUMPRODUCT((Tabla2[[#This Row],[P - Horas]]&lt;Tabla2[P - Horas])*1,(Tabla2[[#This Row],[Columna1]]=Tabla2[Columna1])*1)+1</f>
        <v>35</v>
      </c>
      <c r="N1650">
        <f>_xlfn.RANK.EQ(Tabla2[[#This Row],[Columna1]],Tabla2[Columna1],1)</f>
        <v>1619</v>
      </c>
      <c r="O1650" s="3">
        <f>MAX(P1649,Tabla2[[#This Row],[Columna1]])</f>
        <v>40597.682159615339</v>
      </c>
      <c r="P1650" s="3">
        <f>O1650+Tabla2[[#This Row],[P - Horas]]</f>
        <v>40597.686565865341</v>
      </c>
    </row>
    <row r="1651" spans="1:16" x14ac:dyDescent="0.25">
      <c r="A1651">
        <v>1000017815</v>
      </c>
      <c r="B1651" s="2">
        <v>40577</v>
      </c>
      <c r="C1651" s="2">
        <f t="shared" si="100"/>
        <v>40577.625</v>
      </c>
      <c r="D1651">
        <v>286</v>
      </c>
      <c r="E1651">
        <v>286</v>
      </c>
      <c r="F1651" t="s">
        <v>5</v>
      </c>
      <c r="G1651" t="s">
        <v>13</v>
      </c>
      <c r="H1651" s="1" cm="1">
        <f t="array" ref="H1651">_xlfn.IFS(F1651="Figurado",E1651/2600,F1651="Mallas",E1651/800,F1651="Materia Prima",E1651*0)/24</f>
        <v>4.5833333333333334E-3</v>
      </c>
      <c r="I1651" s="2">
        <f t="shared" si="101"/>
        <v>40578.625</v>
      </c>
      <c r="J1651" s="3">
        <f t="shared" si="102"/>
        <v>40577.629583333335</v>
      </c>
      <c r="K1651" t="b">
        <f t="shared" si="103"/>
        <v>1</v>
      </c>
      <c r="L1651" cm="1">
        <f t="array" ref="L1651">SUMPRODUCT((Tabla2[[#This Row],[P - Horas]]&lt;Tabla2[P - Horas])*1,(Tabla2[[#This Row],[Columna1]]=Tabla2[Columna1])*1)+1</f>
        <v>34</v>
      </c>
      <c r="N1651">
        <f>_xlfn.RANK.EQ(Tabla2[[#This Row],[Columna1]],Tabla2[Columna1],1)</f>
        <v>1619</v>
      </c>
      <c r="O1651" s="3">
        <f>MAX(P1650,Tabla2[[#This Row],[Columna1]])</f>
        <v>40597.686565865341</v>
      </c>
      <c r="P1651" s="3">
        <f>O1651+Tabla2[[#This Row],[P - Horas]]</f>
        <v>40597.691149198676</v>
      </c>
    </row>
    <row r="1652" spans="1:16" x14ac:dyDescent="0.25">
      <c r="A1652">
        <v>1000017816</v>
      </c>
      <c r="B1652" s="2">
        <v>40577</v>
      </c>
      <c r="C1652" s="2">
        <f t="shared" si="100"/>
        <v>40577.625</v>
      </c>
      <c r="D1652">
        <v>290</v>
      </c>
      <c r="E1652">
        <v>290</v>
      </c>
      <c r="F1652" t="s">
        <v>5</v>
      </c>
      <c r="G1652" t="s">
        <v>14</v>
      </c>
      <c r="H1652" s="1" cm="1">
        <f t="array" ref="H1652">_xlfn.IFS(F1652="Figurado",E1652/2600,F1652="Mallas",E1652/800,F1652="Materia Prima",E1652*0)/24</f>
        <v>4.6474358974358974E-3</v>
      </c>
      <c r="I1652" s="2">
        <f t="shared" si="101"/>
        <v>40578.625</v>
      </c>
      <c r="J1652" s="3">
        <f t="shared" si="102"/>
        <v>40577.629647435897</v>
      </c>
      <c r="K1652" t="b">
        <f t="shared" si="103"/>
        <v>1</v>
      </c>
      <c r="L1652" cm="1">
        <f t="array" ref="L1652">SUMPRODUCT((Tabla2[[#This Row],[P - Horas]]&lt;Tabla2[P - Horas])*1,(Tabla2[[#This Row],[Columna1]]=Tabla2[Columna1])*1)+1</f>
        <v>33</v>
      </c>
      <c r="N1652">
        <f>_xlfn.RANK.EQ(Tabla2[[#This Row],[Columna1]],Tabla2[Columna1],1)</f>
        <v>1619</v>
      </c>
      <c r="O1652" s="3">
        <f>MAX(P1651,Tabla2[[#This Row],[Columna1]])</f>
        <v>40597.691149198676</v>
      </c>
      <c r="P1652" s="3">
        <f>O1652+Tabla2[[#This Row],[P - Horas]]</f>
        <v>40597.695796634573</v>
      </c>
    </row>
    <row r="1653" spans="1:16" x14ac:dyDescent="0.25">
      <c r="A1653">
        <v>1000017814</v>
      </c>
      <c r="B1653" s="2">
        <v>40577</v>
      </c>
      <c r="C1653" s="2">
        <f t="shared" si="100"/>
        <v>40577.625</v>
      </c>
      <c r="D1653">
        <v>333.2</v>
      </c>
      <c r="E1653">
        <v>333.2</v>
      </c>
      <c r="F1653" t="s">
        <v>5</v>
      </c>
      <c r="G1653" t="s">
        <v>13</v>
      </c>
      <c r="H1653" s="1" cm="1">
        <f t="array" ref="H1653">_xlfn.IFS(F1653="Figurado",E1653/2600,F1653="Mallas",E1653/800,F1653="Materia Prima",E1653*0)/24</f>
        <v>5.3397435897435891E-3</v>
      </c>
      <c r="I1653" s="2">
        <f t="shared" si="101"/>
        <v>40578.625</v>
      </c>
      <c r="J1653" s="3">
        <f t="shared" si="102"/>
        <v>40577.630339743591</v>
      </c>
      <c r="K1653" t="b">
        <f t="shared" si="103"/>
        <v>1</v>
      </c>
      <c r="L1653" cm="1">
        <f t="array" ref="L1653">SUMPRODUCT((Tabla2[[#This Row],[P - Horas]]&lt;Tabla2[P - Horas])*1,(Tabla2[[#This Row],[Columna1]]=Tabla2[Columna1])*1)+1</f>
        <v>32</v>
      </c>
      <c r="N1653">
        <f>_xlfn.RANK.EQ(Tabla2[[#This Row],[Columna1]],Tabla2[Columna1],1)</f>
        <v>1619</v>
      </c>
      <c r="O1653" s="3">
        <f>MAX(P1652,Tabla2[[#This Row],[Columna1]])</f>
        <v>40597.695796634573</v>
      </c>
      <c r="P1653" s="3">
        <f>O1653+Tabla2[[#This Row],[P - Horas]]</f>
        <v>40597.701136378164</v>
      </c>
    </row>
    <row r="1654" spans="1:16" x14ac:dyDescent="0.25">
      <c r="A1654">
        <v>1000017829</v>
      </c>
      <c r="B1654" s="2">
        <v>40577</v>
      </c>
      <c r="C1654" s="2">
        <f t="shared" si="100"/>
        <v>40577.625</v>
      </c>
      <c r="D1654">
        <v>402.6</v>
      </c>
      <c r="E1654">
        <v>402.6</v>
      </c>
      <c r="F1654" t="s">
        <v>5</v>
      </c>
      <c r="G1654" t="s">
        <v>13</v>
      </c>
      <c r="H1654" s="1" cm="1">
        <f t="array" ref="H1654">_xlfn.IFS(F1654="Figurado",E1654/2600,F1654="Mallas",E1654/800,F1654="Materia Prima",E1654*0)/24</f>
        <v>6.4519230769230773E-3</v>
      </c>
      <c r="I1654" s="2">
        <f t="shared" si="101"/>
        <v>40578.625</v>
      </c>
      <c r="J1654" s="3">
        <f t="shared" si="102"/>
        <v>40577.63145192308</v>
      </c>
      <c r="K1654" t="b">
        <f t="shared" si="103"/>
        <v>1</v>
      </c>
      <c r="L1654" cm="1">
        <f t="array" ref="L1654">SUMPRODUCT((Tabla2[[#This Row],[P - Horas]]&lt;Tabla2[P - Horas])*1,(Tabla2[[#This Row],[Columna1]]=Tabla2[Columna1])*1)+1</f>
        <v>31</v>
      </c>
      <c r="N1654">
        <f>_xlfn.RANK.EQ(Tabla2[[#This Row],[Columna1]],Tabla2[Columna1],1)</f>
        <v>1619</v>
      </c>
      <c r="O1654" s="3">
        <f>MAX(P1653,Tabla2[[#This Row],[Columna1]])</f>
        <v>40597.701136378164</v>
      </c>
      <c r="P1654" s="3">
        <f>O1654+Tabla2[[#This Row],[P - Horas]]</f>
        <v>40597.707588301244</v>
      </c>
    </row>
    <row r="1655" spans="1:16" x14ac:dyDescent="0.25">
      <c r="A1655">
        <v>1000017815</v>
      </c>
      <c r="B1655" s="2">
        <v>40577</v>
      </c>
      <c r="C1655" s="2">
        <f t="shared" si="100"/>
        <v>40577.625</v>
      </c>
      <c r="D1655">
        <v>414.4</v>
      </c>
      <c r="E1655">
        <v>414.4</v>
      </c>
      <c r="F1655" t="s">
        <v>5</v>
      </c>
      <c r="G1655" t="s">
        <v>14</v>
      </c>
      <c r="H1655" s="1" cm="1">
        <f t="array" ref="H1655">_xlfn.IFS(F1655="Figurado",E1655/2600,F1655="Mallas",E1655/800,F1655="Materia Prima",E1655*0)/24</f>
        <v>6.6410256410256406E-3</v>
      </c>
      <c r="I1655" s="2">
        <f t="shared" si="101"/>
        <v>40578.625</v>
      </c>
      <c r="J1655" s="3">
        <f t="shared" si="102"/>
        <v>40577.63164102564</v>
      </c>
      <c r="K1655" t="b">
        <f t="shared" si="103"/>
        <v>1</v>
      </c>
      <c r="L1655" cm="1">
        <f t="array" ref="L1655">SUMPRODUCT((Tabla2[[#This Row],[P - Horas]]&lt;Tabla2[P - Horas])*1,(Tabla2[[#This Row],[Columna1]]=Tabla2[Columna1])*1)+1</f>
        <v>30</v>
      </c>
      <c r="N1655">
        <f>_xlfn.RANK.EQ(Tabla2[[#This Row],[Columna1]],Tabla2[Columna1],1)</f>
        <v>1619</v>
      </c>
      <c r="O1655" s="3">
        <f>MAX(P1654,Tabla2[[#This Row],[Columna1]])</f>
        <v>40597.707588301244</v>
      </c>
      <c r="P1655" s="3">
        <f>O1655+Tabla2[[#This Row],[P - Horas]]</f>
        <v>40597.714229326884</v>
      </c>
    </row>
    <row r="1656" spans="1:16" x14ac:dyDescent="0.25">
      <c r="A1656">
        <v>1000017816</v>
      </c>
      <c r="B1656" s="2">
        <v>40577</v>
      </c>
      <c r="C1656" s="2">
        <f t="shared" si="100"/>
        <v>40577.625</v>
      </c>
      <c r="D1656">
        <v>460.2</v>
      </c>
      <c r="E1656">
        <v>460.2</v>
      </c>
      <c r="F1656" t="s">
        <v>5</v>
      </c>
      <c r="G1656" t="s">
        <v>6</v>
      </c>
      <c r="H1656" s="1" cm="1">
        <f t="array" ref="H1656">_xlfn.IFS(F1656="Figurado",E1656/2600,F1656="Mallas",E1656/800,F1656="Materia Prima",E1656*0)/24</f>
        <v>7.3749999999999996E-3</v>
      </c>
      <c r="I1656" s="2">
        <f t="shared" si="101"/>
        <v>40578.625</v>
      </c>
      <c r="J1656" s="3">
        <f t="shared" si="102"/>
        <v>40577.632375000001</v>
      </c>
      <c r="K1656" t="b">
        <f t="shared" si="103"/>
        <v>1</v>
      </c>
      <c r="L1656" cm="1">
        <f t="array" ref="L1656">SUMPRODUCT((Tabla2[[#This Row],[P - Horas]]&lt;Tabla2[P - Horas])*1,(Tabla2[[#This Row],[Columna1]]=Tabla2[Columna1])*1)+1</f>
        <v>29</v>
      </c>
      <c r="N1656">
        <f>_xlfn.RANK.EQ(Tabla2[[#This Row],[Columna1]],Tabla2[Columna1],1)</f>
        <v>1619</v>
      </c>
      <c r="O1656" s="3">
        <f>MAX(P1655,Tabla2[[#This Row],[Columna1]])</f>
        <v>40597.714229326884</v>
      </c>
      <c r="P1656" s="3">
        <f>O1656+Tabla2[[#This Row],[P - Horas]]</f>
        <v>40597.721604326885</v>
      </c>
    </row>
    <row r="1657" spans="1:16" x14ac:dyDescent="0.25">
      <c r="A1657">
        <v>1000017830</v>
      </c>
      <c r="B1657" s="2">
        <v>40577</v>
      </c>
      <c r="C1657" s="2">
        <f t="shared" si="100"/>
        <v>40577.625</v>
      </c>
      <c r="D1657">
        <v>704</v>
      </c>
      <c r="E1657">
        <v>704</v>
      </c>
      <c r="F1657" t="s">
        <v>5</v>
      </c>
      <c r="G1657" t="s">
        <v>9</v>
      </c>
      <c r="H1657" s="1" cm="1">
        <f t="array" ref="H1657">_xlfn.IFS(F1657="Figurado",E1657/2600,F1657="Mallas",E1657/800,F1657="Materia Prima",E1657*0)/24</f>
        <v>1.1282051282051281E-2</v>
      </c>
      <c r="I1657" s="2">
        <f t="shared" si="101"/>
        <v>40578.625</v>
      </c>
      <c r="J1657" s="3">
        <f t="shared" si="102"/>
        <v>40577.63628205128</v>
      </c>
      <c r="K1657" t="b">
        <f t="shared" si="103"/>
        <v>1</v>
      </c>
      <c r="L1657" cm="1">
        <f t="array" ref="L1657">SUMPRODUCT((Tabla2[[#This Row],[P - Horas]]&lt;Tabla2[P - Horas])*1,(Tabla2[[#This Row],[Columna1]]=Tabla2[Columna1])*1)+1</f>
        <v>28</v>
      </c>
      <c r="N1657">
        <f>_xlfn.RANK.EQ(Tabla2[[#This Row],[Columna1]],Tabla2[Columna1],1)</f>
        <v>1619</v>
      </c>
      <c r="O1657" s="3">
        <f>MAX(P1656,Tabla2[[#This Row],[Columna1]])</f>
        <v>40597.721604326885</v>
      </c>
      <c r="P1657" s="3">
        <f>O1657+Tabla2[[#This Row],[P - Horas]]</f>
        <v>40597.732886378166</v>
      </c>
    </row>
    <row r="1658" spans="1:16" x14ac:dyDescent="0.25">
      <c r="A1658">
        <v>1000017838</v>
      </c>
      <c r="B1658" s="2">
        <v>40577</v>
      </c>
      <c r="C1658" s="2">
        <f t="shared" si="100"/>
        <v>40577.625</v>
      </c>
      <c r="D1658">
        <v>4</v>
      </c>
      <c r="E1658">
        <v>229.52</v>
      </c>
      <c r="F1658" t="s">
        <v>16</v>
      </c>
      <c r="G1658" t="s">
        <v>25</v>
      </c>
      <c r="H1658" s="1" cm="1">
        <f t="array" ref="H1658">_xlfn.IFS(F1658="Figurado",E1658/2600,F1658="Mallas",E1658/800,F1658="Materia Prima",E1658*0)/24</f>
        <v>1.1954166666666667E-2</v>
      </c>
      <c r="I1658" s="2">
        <f t="shared" si="101"/>
        <v>40578.625</v>
      </c>
      <c r="J1658" s="3">
        <f t="shared" si="102"/>
        <v>40577.636954166665</v>
      </c>
      <c r="K1658" t="b">
        <f t="shared" si="103"/>
        <v>1</v>
      </c>
      <c r="L1658" cm="1">
        <f t="array" ref="L1658">SUMPRODUCT((Tabla2[[#This Row],[P - Horas]]&lt;Tabla2[P - Horas])*1,(Tabla2[[#This Row],[Columna1]]=Tabla2[Columna1])*1)+1</f>
        <v>27</v>
      </c>
      <c r="N1658">
        <f>_xlfn.RANK.EQ(Tabla2[[#This Row],[Columna1]],Tabla2[Columna1],1)</f>
        <v>1619</v>
      </c>
      <c r="O1658" s="3">
        <f>MAX(P1657,Tabla2[[#This Row],[Columna1]])</f>
        <v>40597.732886378166</v>
      </c>
      <c r="P1658" s="3">
        <f>O1658+Tabla2[[#This Row],[P - Horas]]</f>
        <v>40597.74484054483</v>
      </c>
    </row>
    <row r="1659" spans="1:16" x14ac:dyDescent="0.25">
      <c r="A1659">
        <v>1000017819</v>
      </c>
      <c r="B1659" s="2">
        <v>40577</v>
      </c>
      <c r="C1659" s="2">
        <f t="shared" si="100"/>
        <v>40577.625</v>
      </c>
      <c r="D1659">
        <v>762.7</v>
      </c>
      <c r="E1659">
        <v>762.7</v>
      </c>
      <c r="F1659" t="s">
        <v>5</v>
      </c>
      <c r="G1659" t="s">
        <v>13</v>
      </c>
      <c r="H1659" s="1" cm="1">
        <f t="array" ref="H1659">_xlfn.IFS(F1659="Figurado",E1659/2600,F1659="Mallas",E1659/800,F1659="Materia Prima",E1659*0)/24</f>
        <v>1.2222756410256412E-2</v>
      </c>
      <c r="I1659" s="2">
        <f t="shared" si="101"/>
        <v>40578.625</v>
      </c>
      <c r="J1659" s="3">
        <f t="shared" si="102"/>
        <v>40577.637222756413</v>
      </c>
      <c r="K1659" t="b">
        <f t="shared" si="103"/>
        <v>1</v>
      </c>
      <c r="L1659" cm="1">
        <f t="array" ref="L1659">SUMPRODUCT((Tabla2[[#This Row],[P - Horas]]&lt;Tabla2[P - Horas])*1,(Tabla2[[#This Row],[Columna1]]=Tabla2[Columna1])*1)+1</f>
        <v>26</v>
      </c>
      <c r="N1659">
        <f>_xlfn.RANK.EQ(Tabla2[[#This Row],[Columna1]],Tabla2[Columna1],1)</f>
        <v>1619</v>
      </c>
      <c r="O1659" s="3">
        <f>MAX(P1658,Tabla2[[#This Row],[Columna1]])</f>
        <v>40597.74484054483</v>
      </c>
      <c r="P1659" s="3">
        <f>O1659+Tabla2[[#This Row],[P - Horas]]</f>
        <v>40597.757063301244</v>
      </c>
    </row>
    <row r="1660" spans="1:16" x14ac:dyDescent="0.25">
      <c r="A1660">
        <v>1000017840</v>
      </c>
      <c r="B1660" s="2">
        <v>40577</v>
      </c>
      <c r="C1660" s="2">
        <f t="shared" si="100"/>
        <v>40577.625</v>
      </c>
      <c r="D1660">
        <v>6</v>
      </c>
      <c r="E1660">
        <v>253.08</v>
      </c>
      <c r="F1660" t="s">
        <v>16</v>
      </c>
      <c r="G1660" t="s">
        <v>19</v>
      </c>
      <c r="H1660" s="1" cm="1">
        <f t="array" ref="H1660">_xlfn.IFS(F1660="Figurado",E1660/2600,F1660="Mallas",E1660/800,F1660="Materia Prima",E1660*0)/24</f>
        <v>1.318125E-2</v>
      </c>
      <c r="I1660" s="2">
        <f t="shared" si="101"/>
        <v>40578.625</v>
      </c>
      <c r="J1660" s="3">
        <f t="shared" si="102"/>
        <v>40577.638181249997</v>
      </c>
      <c r="K1660" t="b">
        <f t="shared" si="103"/>
        <v>1</v>
      </c>
      <c r="L1660" cm="1">
        <f t="array" ref="L1660">SUMPRODUCT((Tabla2[[#This Row],[P - Horas]]&lt;Tabla2[P - Horas])*1,(Tabla2[[#This Row],[Columna1]]=Tabla2[Columna1])*1)+1</f>
        <v>25</v>
      </c>
      <c r="N1660">
        <f>_xlfn.RANK.EQ(Tabla2[[#This Row],[Columna1]],Tabla2[Columna1],1)</f>
        <v>1619</v>
      </c>
      <c r="O1660" s="3">
        <f>MAX(P1659,Tabla2[[#This Row],[Columna1]])</f>
        <v>40597.757063301244</v>
      </c>
      <c r="P1660" s="3">
        <f>O1660+Tabla2[[#This Row],[P - Horas]]</f>
        <v>40597.77024455124</v>
      </c>
    </row>
    <row r="1661" spans="1:16" x14ac:dyDescent="0.25">
      <c r="A1661">
        <v>1000017845</v>
      </c>
      <c r="B1661" s="2">
        <v>40577</v>
      </c>
      <c r="C1661" s="2">
        <f t="shared" si="100"/>
        <v>40577.625</v>
      </c>
      <c r="D1661">
        <v>841.7</v>
      </c>
      <c r="E1661">
        <v>841.7</v>
      </c>
      <c r="F1661" t="s">
        <v>5</v>
      </c>
      <c r="G1661" t="s">
        <v>13</v>
      </c>
      <c r="H1661" s="1" cm="1">
        <f t="array" ref="H1661">_xlfn.IFS(F1661="Figurado",E1661/2600,F1661="Mallas",E1661/800,F1661="Materia Prima",E1661*0)/24</f>
        <v>1.3488782051282053E-2</v>
      </c>
      <c r="I1661" s="2">
        <f t="shared" si="101"/>
        <v>40578.625</v>
      </c>
      <c r="J1661" s="3">
        <f t="shared" si="102"/>
        <v>40577.638488782053</v>
      </c>
      <c r="K1661" t="b">
        <f t="shared" si="103"/>
        <v>1</v>
      </c>
      <c r="L1661" cm="1">
        <f t="array" ref="L1661">SUMPRODUCT((Tabla2[[#This Row],[P - Horas]]&lt;Tabla2[P - Horas])*1,(Tabla2[[#This Row],[Columna1]]=Tabla2[Columna1])*1)+1</f>
        <v>24</v>
      </c>
      <c r="N1661">
        <f>_xlfn.RANK.EQ(Tabla2[[#This Row],[Columna1]],Tabla2[Columna1],1)</f>
        <v>1619</v>
      </c>
      <c r="O1661" s="3">
        <f>MAX(P1660,Tabla2[[#This Row],[Columna1]])</f>
        <v>40597.77024455124</v>
      </c>
      <c r="P1661" s="3">
        <f>O1661+Tabla2[[#This Row],[P - Horas]]</f>
        <v>40597.783733333294</v>
      </c>
    </row>
    <row r="1662" spans="1:16" x14ac:dyDescent="0.25">
      <c r="A1662">
        <v>1000017813</v>
      </c>
      <c r="B1662" s="2">
        <v>40577</v>
      </c>
      <c r="C1662" s="2">
        <f t="shared" si="100"/>
        <v>40577.625</v>
      </c>
      <c r="D1662">
        <v>916.8</v>
      </c>
      <c r="E1662">
        <v>916.8</v>
      </c>
      <c r="F1662" t="s">
        <v>5</v>
      </c>
      <c r="G1662" t="s">
        <v>13</v>
      </c>
      <c r="H1662" s="1" cm="1">
        <f t="array" ref="H1662">_xlfn.IFS(F1662="Figurado",E1662/2600,F1662="Mallas",E1662/800,F1662="Materia Prima",E1662*0)/24</f>
        <v>1.4692307692307692E-2</v>
      </c>
      <c r="I1662" s="2">
        <f t="shared" si="101"/>
        <v>40578.625</v>
      </c>
      <c r="J1662" s="3">
        <f t="shared" si="102"/>
        <v>40577.63969230769</v>
      </c>
      <c r="K1662" t="b">
        <f t="shared" si="103"/>
        <v>1</v>
      </c>
      <c r="L1662" cm="1">
        <f t="array" ref="L1662">SUMPRODUCT((Tabla2[[#This Row],[P - Horas]]&lt;Tabla2[P - Horas])*1,(Tabla2[[#This Row],[Columna1]]=Tabla2[Columna1])*1)+1</f>
        <v>22</v>
      </c>
      <c r="N1662">
        <f>_xlfn.RANK.EQ(Tabla2[[#This Row],[Columna1]],Tabla2[Columna1],1)</f>
        <v>1619</v>
      </c>
      <c r="O1662" s="3">
        <f>MAX(P1661,Tabla2[[#This Row],[Columna1]])</f>
        <v>40597.783733333294</v>
      </c>
      <c r="P1662" s="3">
        <f>O1662+Tabla2[[#This Row],[P - Horas]]</f>
        <v>40597.798425640984</v>
      </c>
    </row>
    <row r="1663" spans="1:16" x14ac:dyDescent="0.25">
      <c r="A1663">
        <v>1000017817</v>
      </c>
      <c r="B1663" s="2">
        <v>40577</v>
      </c>
      <c r="C1663" s="2">
        <f t="shared" si="100"/>
        <v>40577.625</v>
      </c>
      <c r="D1663">
        <v>916.8</v>
      </c>
      <c r="E1663">
        <v>916.8</v>
      </c>
      <c r="F1663" t="s">
        <v>5</v>
      </c>
      <c r="G1663" t="s">
        <v>13</v>
      </c>
      <c r="H1663" s="1" cm="1">
        <f t="array" ref="H1663">_xlfn.IFS(F1663="Figurado",E1663/2600,F1663="Mallas",E1663/800,F1663="Materia Prima",E1663*0)/24</f>
        <v>1.4692307692307692E-2</v>
      </c>
      <c r="I1663" s="2">
        <f t="shared" si="101"/>
        <v>40578.625</v>
      </c>
      <c r="J1663" s="3">
        <f t="shared" si="102"/>
        <v>40577.63969230769</v>
      </c>
      <c r="K1663" t="b">
        <f t="shared" si="103"/>
        <v>1</v>
      </c>
      <c r="L1663" cm="1">
        <f t="array" ref="L1663">SUMPRODUCT((Tabla2[[#This Row],[P - Horas]]&lt;Tabla2[P - Horas])*1,(Tabla2[[#This Row],[Columna1]]=Tabla2[Columna1])*1)+1</f>
        <v>22</v>
      </c>
      <c r="N1663">
        <f>_xlfn.RANK.EQ(Tabla2[[#This Row],[Columna1]],Tabla2[Columna1],1)</f>
        <v>1619</v>
      </c>
      <c r="O1663" s="3">
        <f>MAX(P1662,Tabla2[[#This Row],[Columna1]])</f>
        <v>40597.798425640984</v>
      </c>
      <c r="P1663" s="3">
        <f>O1663+Tabla2[[#This Row],[P - Horas]]</f>
        <v>40597.813117948674</v>
      </c>
    </row>
    <row r="1664" spans="1:16" x14ac:dyDescent="0.25">
      <c r="A1664">
        <v>1000017828</v>
      </c>
      <c r="B1664" s="2">
        <v>40577</v>
      </c>
      <c r="C1664" s="2">
        <f t="shared" si="100"/>
        <v>40577.625</v>
      </c>
      <c r="D1664">
        <v>1358</v>
      </c>
      <c r="E1664">
        <v>1358</v>
      </c>
      <c r="F1664" t="s">
        <v>5</v>
      </c>
      <c r="G1664" t="s">
        <v>13</v>
      </c>
      <c r="H1664" s="1" cm="1">
        <f t="array" ref="H1664">_xlfn.IFS(F1664="Figurado",E1664/2600,F1664="Mallas",E1664/800,F1664="Materia Prima",E1664*0)/24</f>
        <v>2.1762820512820514E-2</v>
      </c>
      <c r="I1664" s="2">
        <f t="shared" si="101"/>
        <v>40578.625</v>
      </c>
      <c r="J1664" s="3">
        <f t="shared" si="102"/>
        <v>40577.646762820514</v>
      </c>
      <c r="K1664" t="b">
        <f t="shared" si="103"/>
        <v>1</v>
      </c>
      <c r="L1664" cm="1">
        <f t="array" ref="L1664">SUMPRODUCT((Tabla2[[#This Row],[P - Horas]]&lt;Tabla2[P - Horas])*1,(Tabla2[[#This Row],[Columna1]]=Tabla2[Columna1])*1)+1</f>
        <v>21</v>
      </c>
      <c r="N1664">
        <f>_xlfn.RANK.EQ(Tabla2[[#This Row],[Columna1]],Tabla2[Columna1],1)</f>
        <v>1619</v>
      </c>
      <c r="O1664" s="3">
        <f>MAX(P1663,Tabla2[[#This Row],[Columna1]])</f>
        <v>40597.813117948674</v>
      </c>
      <c r="P1664" s="3">
        <f>O1664+Tabla2[[#This Row],[P - Horas]]</f>
        <v>40597.834880769187</v>
      </c>
    </row>
    <row r="1665" spans="1:16" x14ac:dyDescent="0.25">
      <c r="A1665">
        <v>1000017834</v>
      </c>
      <c r="B1665" s="2">
        <v>40577</v>
      </c>
      <c r="C1665" s="2">
        <f t="shared" si="100"/>
        <v>40577.625</v>
      </c>
      <c r="D1665">
        <v>467</v>
      </c>
      <c r="E1665">
        <v>467</v>
      </c>
      <c r="F1665" t="s">
        <v>16</v>
      </c>
      <c r="G1665" t="s">
        <v>23</v>
      </c>
      <c r="H1665" s="1" cm="1">
        <f t="array" ref="H1665">_xlfn.IFS(F1665="Figurado",E1665/2600,F1665="Mallas",E1665/800,F1665="Materia Prima",E1665*0)/24</f>
        <v>2.4322916666666666E-2</v>
      </c>
      <c r="I1665" s="2">
        <f t="shared" si="101"/>
        <v>40578.625</v>
      </c>
      <c r="J1665" s="3">
        <f t="shared" si="102"/>
        <v>40577.649322916666</v>
      </c>
      <c r="K1665" t="b">
        <f t="shared" si="103"/>
        <v>1</v>
      </c>
      <c r="L1665" cm="1">
        <f t="array" ref="L1665">SUMPRODUCT((Tabla2[[#This Row],[P - Horas]]&lt;Tabla2[P - Horas])*1,(Tabla2[[#This Row],[Columna1]]=Tabla2[Columna1])*1)+1</f>
        <v>20</v>
      </c>
      <c r="N1665">
        <f>_xlfn.RANK.EQ(Tabla2[[#This Row],[Columna1]],Tabla2[Columna1],1)</f>
        <v>1619</v>
      </c>
      <c r="O1665" s="3">
        <f>MAX(P1664,Tabla2[[#This Row],[Columna1]])</f>
        <v>40597.834880769187</v>
      </c>
      <c r="P1665" s="3">
        <f>O1665+Tabla2[[#This Row],[P - Horas]]</f>
        <v>40597.859203685854</v>
      </c>
    </row>
    <row r="1666" spans="1:16" x14ac:dyDescent="0.25">
      <c r="A1666">
        <v>1000017814</v>
      </c>
      <c r="B1666" s="2">
        <v>40577</v>
      </c>
      <c r="C1666" s="2">
        <f t="shared" ref="C1666:C1729" si="104">B1666+15/24</f>
        <v>40577.625</v>
      </c>
      <c r="D1666">
        <v>1546</v>
      </c>
      <c r="E1666">
        <v>1546</v>
      </c>
      <c r="F1666" t="s">
        <v>5</v>
      </c>
      <c r="G1666" t="s">
        <v>14</v>
      </c>
      <c r="H1666" s="1" cm="1">
        <f t="array" ref="H1666">_xlfn.IFS(F1666="Figurado",E1666/2600,F1666="Mallas",E1666/800,F1666="Materia Prima",E1666*0)/24</f>
        <v>2.4775641025641029E-2</v>
      </c>
      <c r="I1666" s="2">
        <f t="shared" ref="I1666:I1729" si="105">IF(OR(WEEKDAY(C1666)=1,WEEKDAY(C1666+1)=1),C1666+2,C1666+1)</f>
        <v>40578.625</v>
      </c>
      <c r="J1666" s="3">
        <f t="shared" ref="J1666:J1729" si="106">H1666+C1666</f>
        <v>40577.649775641024</v>
      </c>
      <c r="K1666" t="b">
        <f t="shared" ref="K1666:K1729" si="107">I1666&gt;=J1666</f>
        <v>1</v>
      </c>
      <c r="L1666" cm="1">
        <f t="array" ref="L1666">SUMPRODUCT((Tabla2[[#This Row],[P - Horas]]&lt;Tabla2[P - Horas])*1,(Tabla2[[#This Row],[Columna1]]=Tabla2[Columna1])*1)+1</f>
        <v>19</v>
      </c>
      <c r="N1666">
        <f>_xlfn.RANK.EQ(Tabla2[[#This Row],[Columna1]],Tabla2[Columna1],1)</f>
        <v>1619</v>
      </c>
      <c r="O1666" s="3">
        <f>MAX(P1665,Tabla2[[#This Row],[Columna1]])</f>
        <v>40597.859203685854</v>
      </c>
      <c r="P1666" s="3">
        <f>O1666+Tabla2[[#This Row],[P - Horas]]</f>
        <v>40597.883979326878</v>
      </c>
    </row>
    <row r="1667" spans="1:16" x14ac:dyDescent="0.25">
      <c r="A1667">
        <v>1000017846</v>
      </c>
      <c r="B1667" s="2">
        <v>40577</v>
      </c>
      <c r="C1667" s="2">
        <f t="shared" si="104"/>
        <v>40577.625</v>
      </c>
      <c r="D1667">
        <v>1586.8</v>
      </c>
      <c r="E1667">
        <v>1586.8</v>
      </c>
      <c r="F1667" t="s">
        <v>5</v>
      </c>
      <c r="G1667" t="s">
        <v>13</v>
      </c>
      <c r="H1667" s="1" cm="1">
        <f t="array" ref="H1667">_xlfn.IFS(F1667="Figurado",E1667/2600,F1667="Mallas",E1667/800,F1667="Materia Prima",E1667*0)/24</f>
        <v>2.5429487179487179E-2</v>
      </c>
      <c r="I1667" s="2">
        <f t="shared" si="105"/>
        <v>40578.625</v>
      </c>
      <c r="J1667" s="3">
        <f t="shared" si="106"/>
        <v>40577.650429487177</v>
      </c>
      <c r="K1667" t="b">
        <f t="shared" si="107"/>
        <v>1</v>
      </c>
      <c r="L1667" cm="1">
        <f t="array" ref="L1667">SUMPRODUCT((Tabla2[[#This Row],[P - Horas]]&lt;Tabla2[P - Horas])*1,(Tabla2[[#This Row],[Columna1]]=Tabla2[Columna1])*1)+1</f>
        <v>18</v>
      </c>
      <c r="N1667">
        <f>_xlfn.RANK.EQ(Tabla2[[#This Row],[Columna1]],Tabla2[Columna1],1)</f>
        <v>1619</v>
      </c>
      <c r="O1667" s="3">
        <f>MAX(P1666,Tabla2[[#This Row],[Columna1]])</f>
        <v>40597.883979326878</v>
      </c>
      <c r="P1667" s="3">
        <f>O1667+Tabla2[[#This Row],[P - Horas]]</f>
        <v>40597.909408814055</v>
      </c>
    </row>
    <row r="1668" spans="1:16" x14ac:dyDescent="0.25">
      <c r="A1668">
        <v>1000017844</v>
      </c>
      <c r="B1668" s="2">
        <v>40577</v>
      </c>
      <c r="C1668" s="2">
        <f t="shared" si="104"/>
        <v>40577.625</v>
      </c>
      <c r="D1668">
        <v>1909.8</v>
      </c>
      <c r="E1668">
        <v>1909.8</v>
      </c>
      <c r="F1668" t="s">
        <v>5</v>
      </c>
      <c r="G1668" t="s">
        <v>14</v>
      </c>
      <c r="H1668" s="1" cm="1">
        <f t="array" ref="H1668">_xlfn.IFS(F1668="Figurado",E1668/2600,F1668="Mallas",E1668/800,F1668="Materia Prima",E1668*0)/24</f>
        <v>3.0605769230769228E-2</v>
      </c>
      <c r="I1668" s="2">
        <f t="shared" si="105"/>
        <v>40578.625</v>
      </c>
      <c r="J1668" s="3">
        <f t="shared" si="106"/>
        <v>40577.655605769229</v>
      </c>
      <c r="K1668" t="b">
        <f t="shared" si="107"/>
        <v>1</v>
      </c>
      <c r="L1668" cm="1">
        <f t="array" ref="L1668">SUMPRODUCT((Tabla2[[#This Row],[P - Horas]]&lt;Tabla2[P - Horas])*1,(Tabla2[[#This Row],[Columna1]]=Tabla2[Columna1])*1)+1</f>
        <v>17</v>
      </c>
      <c r="N1668">
        <f>_xlfn.RANK.EQ(Tabla2[[#This Row],[Columna1]],Tabla2[Columna1],1)</f>
        <v>1619</v>
      </c>
      <c r="O1668" s="3">
        <f>MAX(P1667,Tabla2[[#This Row],[Columna1]])</f>
        <v>40597.909408814055</v>
      </c>
      <c r="P1668" s="3">
        <f>O1668+Tabla2[[#This Row],[P - Horas]]</f>
        <v>40597.940014583284</v>
      </c>
    </row>
    <row r="1669" spans="1:16" x14ac:dyDescent="0.25">
      <c r="A1669">
        <v>1000017824</v>
      </c>
      <c r="B1669" s="2">
        <v>40577</v>
      </c>
      <c r="C1669" s="2">
        <f t="shared" si="104"/>
        <v>40577.625</v>
      </c>
      <c r="D1669">
        <v>35</v>
      </c>
      <c r="E1669">
        <v>615.29999999999995</v>
      </c>
      <c r="F1669" t="s">
        <v>16</v>
      </c>
      <c r="G1669" t="s">
        <v>67</v>
      </c>
      <c r="H1669" s="1" cm="1">
        <f t="array" ref="H1669">_xlfn.IFS(F1669="Figurado",E1669/2600,F1669="Mallas",E1669/800,F1669="Materia Prima",E1669*0)/24</f>
        <v>3.2046874999999996E-2</v>
      </c>
      <c r="I1669" s="2">
        <f t="shared" si="105"/>
        <v>40578.625</v>
      </c>
      <c r="J1669" s="3">
        <f t="shared" si="106"/>
        <v>40577.657046875</v>
      </c>
      <c r="K1669" t="b">
        <f t="shared" si="107"/>
        <v>1</v>
      </c>
      <c r="L1669" cm="1">
        <f t="array" ref="L1669">SUMPRODUCT((Tabla2[[#This Row],[P - Horas]]&lt;Tabla2[P - Horas])*1,(Tabla2[[#This Row],[Columna1]]=Tabla2[Columna1])*1)+1</f>
        <v>16</v>
      </c>
      <c r="N1669">
        <f>_xlfn.RANK.EQ(Tabla2[[#This Row],[Columna1]],Tabla2[Columna1],1)</f>
        <v>1619</v>
      </c>
      <c r="O1669" s="3">
        <f>MAX(P1668,Tabla2[[#This Row],[Columna1]])</f>
        <v>40597.940014583284</v>
      </c>
      <c r="P1669" s="3">
        <f>O1669+Tabla2[[#This Row],[P - Horas]]</f>
        <v>40597.972061458284</v>
      </c>
    </row>
    <row r="1670" spans="1:16" x14ac:dyDescent="0.25">
      <c r="A1670">
        <v>1000017807</v>
      </c>
      <c r="B1670" s="2">
        <v>40577</v>
      </c>
      <c r="C1670" s="2">
        <f t="shared" si="104"/>
        <v>40577.625</v>
      </c>
      <c r="D1670">
        <v>2675.6</v>
      </c>
      <c r="E1670">
        <v>2675.6</v>
      </c>
      <c r="F1670" t="s">
        <v>5</v>
      </c>
      <c r="G1670" t="s">
        <v>14</v>
      </c>
      <c r="H1670" s="1" cm="1">
        <f t="array" ref="H1670">_xlfn.IFS(F1670="Figurado",E1670/2600,F1670="Mallas",E1670/800,F1670="Materia Prima",E1670*0)/24</f>
        <v>4.2878205128205123E-2</v>
      </c>
      <c r="I1670" s="2">
        <f t="shared" si="105"/>
        <v>40578.625</v>
      </c>
      <c r="J1670" s="3">
        <f t="shared" si="106"/>
        <v>40577.667878205131</v>
      </c>
      <c r="K1670" t="b">
        <f t="shared" si="107"/>
        <v>1</v>
      </c>
      <c r="L1670" cm="1">
        <f t="array" ref="L1670">SUMPRODUCT((Tabla2[[#This Row],[P - Horas]]&lt;Tabla2[P - Horas])*1,(Tabla2[[#This Row],[Columna1]]=Tabla2[Columna1])*1)+1</f>
        <v>15</v>
      </c>
      <c r="N1670">
        <f>_xlfn.RANK.EQ(Tabla2[[#This Row],[Columna1]],Tabla2[Columna1],1)</f>
        <v>1619</v>
      </c>
      <c r="O1670" s="3">
        <f>MAX(P1669,Tabla2[[#This Row],[Columna1]])</f>
        <v>40597.972061458284</v>
      </c>
      <c r="P1670" s="3">
        <f>O1670+Tabla2[[#This Row],[P - Horas]]</f>
        <v>40598.014939663415</v>
      </c>
    </row>
    <row r="1671" spans="1:16" x14ac:dyDescent="0.25">
      <c r="A1671">
        <v>1000017836</v>
      </c>
      <c r="B1671" s="2">
        <v>40577</v>
      </c>
      <c r="C1671" s="2">
        <f t="shared" si="104"/>
        <v>40577.625</v>
      </c>
      <c r="D1671">
        <v>10</v>
      </c>
      <c r="E1671">
        <v>846</v>
      </c>
      <c r="F1671" t="s">
        <v>16</v>
      </c>
      <c r="G1671" t="s">
        <v>47</v>
      </c>
      <c r="H1671" s="1" cm="1">
        <f t="array" ref="H1671">_xlfn.IFS(F1671="Figurado",E1671/2600,F1671="Mallas",E1671/800,F1671="Materia Prima",E1671*0)/24</f>
        <v>4.4062500000000004E-2</v>
      </c>
      <c r="I1671" s="2">
        <f t="shared" si="105"/>
        <v>40578.625</v>
      </c>
      <c r="J1671" s="3">
        <f t="shared" si="106"/>
        <v>40577.669062499997</v>
      </c>
      <c r="K1671" t="b">
        <f t="shared" si="107"/>
        <v>1</v>
      </c>
      <c r="L1671" cm="1">
        <f t="array" ref="L1671">SUMPRODUCT((Tabla2[[#This Row],[P - Horas]]&lt;Tabla2[P - Horas])*1,(Tabla2[[#This Row],[Columna1]]=Tabla2[Columna1])*1)+1</f>
        <v>14</v>
      </c>
      <c r="N1671">
        <f>_xlfn.RANK.EQ(Tabla2[[#This Row],[Columna1]],Tabla2[Columna1],1)</f>
        <v>1619</v>
      </c>
      <c r="O1671" s="3">
        <f>MAX(P1670,Tabla2[[#This Row],[Columna1]])</f>
        <v>40598.014939663415</v>
      </c>
      <c r="P1671" s="3">
        <f>O1671+Tabla2[[#This Row],[P - Horas]]</f>
        <v>40598.059002163413</v>
      </c>
    </row>
    <row r="1672" spans="1:16" x14ac:dyDescent="0.25">
      <c r="A1672">
        <v>1000017821</v>
      </c>
      <c r="B1672" s="2">
        <v>40577</v>
      </c>
      <c r="C1672" s="2">
        <f t="shared" si="104"/>
        <v>40577.625</v>
      </c>
      <c r="D1672">
        <v>950.4</v>
      </c>
      <c r="E1672">
        <v>950.4</v>
      </c>
      <c r="F1672" t="s">
        <v>16</v>
      </c>
      <c r="G1672" t="s">
        <v>57</v>
      </c>
      <c r="H1672" s="1" cm="1">
        <f t="array" ref="H1672">_xlfn.IFS(F1672="Figurado",E1672/2600,F1672="Mallas",E1672/800,F1672="Materia Prima",E1672*0)/24</f>
        <v>4.9499999999999995E-2</v>
      </c>
      <c r="I1672" s="2">
        <f t="shared" si="105"/>
        <v>40578.625</v>
      </c>
      <c r="J1672" s="3">
        <f t="shared" si="106"/>
        <v>40577.674500000001</v>
      </c>
      <c r="K1672" t="b">
        <f t="shared" si="107"/>
        <v>1</v>
      </c>
      <c r="L1672" cm="1">
        <f t="array" ref="L1672">SUMPRODUCT((Tabla2[[#This Row],[P - Horas]]&lt;Tabla2[P - Horas])*1,(Tabla2[[#This Row],[Columna1]]=Tabla2[Columna1])*1)+1</f>
        <v>13</v>
      </c>
      <c r="N1672">
        <f>_xlfn.RANK.EQ(Tabla2[[#This Row],[Columna1]],Tabla2[Columna1],1)</f>
        <v>1619</v>
      </c>
      <c r="O1672" s="3">
        <f>MAX(P1671,Tabla2[[#This Row],[Columna1]])</f>
        <v>40598.059002163413</v>
      </c>
      <c r="P1672" s="3">
        <f>O1672+Tabla2[[#This Row],[P - Horas]]</f>
        <v>40598.108502163414</v>
      </c>
    </row>
    <row r="1673" spans="1:16" x14ac:dyDescent="0.25">
      <c r="A1673">
        <v>1000017812</v>
      </c>
      <c r="B1673" s="2">
        <v>40577</v>
      </c>
      <c r="C1673" s="2">
        <f t="shared" si="104"/>
        <v>40577.625</v>
      </c>
      <c r="D1673">
        <v>22</v>
      </c>
      <c r="E1673">
        <v>1086.8</v>
      </c>
      <c r="F1673" t="s">
        <v>16</v>
      </c>
      <c r="G1673" t="s">
        <v>32</v>
      </c>
      <c r="H1673" s="1" cm="1">
        <f t="array" ref="H1673">_xlfn.IFS(F1673="Figurado",E1673/2600,F1673="Mallas",E1673/800,F1673="Materia Prima",E1673*0)/24</f>
        <v>5.6604166666666671E-2</v>
      </c>
      <c r="I1673" s="2">
        <f t="shared" si="105"/>
        <v>40578.625</v>
      </c>
      <c r="J1673" s="3">
        <f t="shared" si="106"/>
        <v>40577.681604166668</v>
      </c>
      <c r="K1673" t="b">
        <f t="shared" si="107"/>
        <v>1</v>
      </c>
      <c r="L1673" cm="1">
        <f t="array" ref="L1673">SUMPRODUCT((Tabla2[[#This Row],[P - Horas]]&lt;Tabla2[P - Horas])*1,(Tabla2[[#This Row],[Columna1]]=Tabla2[Columna1])*1)+1</f>
        <v>12</v>
      </c>
      <c r="N1673">
        <f>_xlfn.RANK.EQ(Tabla2[[#This Row],[Columna1]],Tabla2[Columna1],1)</f>
        <v>1619</v>
      </c>
      <c r="O1673" s="3">
        <f>MAX(P1672,Tabla2[[#This Row],[Columna1]])</f>
        <v>40598.108502163414</v>
      </c>
      <c r="P1673" s="3">
        <f>O1673+Tabla2[[#This Row],[P - Horas]]</f>
        <v>40598.165106330081</v>
      </c>
    </row>
    <row r="1674" spans="1:16" x14ac:dyDescent="0.25">
      <c r="A1674">
        <v>1000017827</v>
      </c>
      <c r="B1674" s="2">
        <v>40577</v>
      </c>
      <c r="C1674" s="2">
        <f t="shared" si="104"/>
        <v>40577.625</v>
      </c>
      <c r="D1674">
        <v>4111.5</v>
      </c>
      <c r="E1674">
        <v>4111.5</v>
      </c>
      <c r="F1674" t="s">
        <v>5</v>
      </c>
      <c r="G1674" t="s">
        <v>13</v>
      </c>
      <c r="H1674" s="1" cm="1">
        <f t="array" ref="H1674">_xlfn.IFS(F1674="Figurado",E1674/2600,F1674="Mallas",E1674/800,F1674="Materia Prima",E1674*0)/24</f>
        <v>6.5889423076923082E-2</v>
      </c>
      <c r="I1674" s="2">
        <f t="shared" si="105"/>
        <v>40578.625</v>
      </c>
      <c r="J1674" s="3">
        <f t="shared" si="106"/>
        <v>40577.69088942308</v>
      </c>
      <c r="K1674" t="b">
        <f t="shared" si="107"/>
        <v>1</v>
      </c>
      <c r="L1674" cm="1">
        <f t="array" ref="L1674">SUMPRODUCT((Tabla2[[#This Row],[P - Horas]]&lt;Tabla2[P - Horas])*1,(Tabla2[[#This Row],[Columna1]]=Tabla2[Columna1])*1)+1</f>
        <v>11</v>
      </c>
      <c r="N1674">
        <f>_xlfn.RANK.EQ(Tabla2[[#This Row],[Columna1]],Tabla2[Columna1],1)</f>
        <v>1619</v>
      </c>
      <c r="O1674" s="3">
        <f>MAX(P1673,Tabla2[[#This Row],[Columna1]])</f>
        <v>40598.165106330081</v>
      </c>
      <c r="P1674" s="3">
        <f>O1674+Tabla2[[#This Row],[P - Horas]]</f>
        <v>40598.230995753162</v>
      </c>
    </row>
    <row r="1675" spans="1:16" x14ac:dyDescent="0.25">
      <c r="A1675">
        <v>1000017818</v>
      </c>
      <c r="B1675" s="2">
        <v>40577</v>
      </c>
      <c r="C1675" s="2">
        <f t="shared" si="104"/>
        <v>40577.625</v>
      </c>
      <c r="D1675">
        <v>4237.1000000000004</v>
      </c>
      <c r="E1675">
        <v>4237.1000000000004</v>
      </c>
      <c r="F1675" t="s">
        <v>5</v>
      </c>
      <c r="G1675" t="s">
        <v>13</v>
      </c>
      <c r="H1675" s="1" cm="1">
        <f t="array" ref="H1675">_xlfn.IFS(F1675="Figurado",E1675/2600,F1675="Mallas",E1675/800,F1675="Materia Prima",E1675*0)/24</f>
        <v>6.7902243589743602E-2</v>
      </c>
      <c r="I1675" s="2">
        <f t="shared" si="105"/>
        <v>40578.625</v>
      </c>
      <c r="J1675" s="3">
        <f t="shared" si="106"/>
        <v>40577.692902243587</v>
      </c>
      <c r="K1675" t="b">
        <f t="shared" si="107"/>
        <v>1</v>
      </c>
      <c r="L1675" cm="1">
        <f t="array" ref="L1675">SUMPRODUCT((Tabla2[[#This Row],[P - Horas]]&lt;Tabla2[P - Horas])*1,(Tabla2[[#This Row],[Columna1]]=Tabla2[Columna1])*1)+1</f>
        <v>10</v>
      </c>
      <c r="N1675">
        <f>_xlfn.RANK.EQ(Tabla2[[#This Row],[Columna1]],Tabla2[Columna1],1)</f>
        <v>1619</v>
      </c>
      <c r="O1675" s="3">
        <f>MAX(P1674,Tabla2[[#This Row],[Columna1]])</f>
        <v>40598.230995753162</v>
      </c>
      <c r="P1675" s="3">
        <f>O1675+Tabla2[[#This Row],[P - Horas]]</f>
        <v>40598.298897996749</v>
      </c>
    </row>
    <row r="1676" spans="1:16" x14ac:dyDescent="0.25">
      <c r="A1676">
        <v>1000017820</v>
      </c>
      <c r="B1676" s="2">
        <v>40577</v>
      </c>
      <c r="C1676" s="2">
        <f t="shared" si="104"/>
        <v>40577.625</v>
      </c>
      <c r="D1676">
        <v>1412</v>
      </c>
      <c r="E1676">
        <v>1412</v>
      </c>
      <c r="F1676" t="s">
        <v>16</v>
      </c>
      <c r="G1676" t="s">
        <v>23</v>
      </c>
      <c r="H1676" s="1" cm="1">
        <f t="array" ref="H1676">_xlfn.IFS(F1676="Figurado",E1676/2600,F1676="Mallas",E1676/800,F1676="Materia Prima",E1676*0)/24</f>
        <v>7.3541666666666658E-2</v>
      </c>
      <c r="I1676" s="2">
        <f t="shared" si="105"/>
        <v>40578.625</v>
      </c>
      <c r="J1676" s="3">
        <f t="shared" si="106"/>
        <v>40577.698541666665</v>
      </c>
      <c r="K1676" t="b">
        <f t="shared" si="107"/>
        <v>1</v>
      </c>
      <c r="L1676" cm="1">
        <f t="array" ref="L1676">SUMPRODUCT((Tabla2[[#This Row],[P - Horas]]&lt;Tabla2[P - Horas])*1,(Tabla2[[#This Row],[Columna1]]=Tabla2[Columna1])*1)+1</f>
        <v>9</v>
      </c>
      <c r="N1676">
        <f>_xlfn.RANK.EQ(Tabla2[[#This Row],[Columna1]],Tabla2[Columna1],1)</f>
        <v>1619</v>
      </c>
      <c r="O1676" s="3">
        <f>MAX(P1675,Tabla2[[#This Row],[Columna1]])</f>
        <v>40598.298897996749</v>
      </c>
      <c r="P1676" s="3">
        <f>O1676+Tabla2[[#This Row],[P - Horas]]</f>
        <v>40598.372439663413</v>
      </c>
    </row>
    <row r="1677" spans="1:16" x14ac:dyDescent="0.25">
      <c r="A1677">
        <v>1000017822</v>
      </c>
      <c r="B1677" s="2">
        <v>40577</v>
      </c>
      <c r="C1677" s="2">
        <f t="shared" si="104"/>
        <v>40577.625</v>
      </c>
      <c r="D1677">
        <v>34</v>
      </c>
      <c r="E1677">
        <v>1434.12</v>
      </c>
      <c r="F1677" t="s">
        <v>16</v>
      </c>
      <c r="G1677" t="s">
        <v>19</v>
      </c>
      <c r="H1677" s="1" cm="1">
        <f t="array" ref="H1677">_xlfn.IFS(F1677="Figurado",E1677/2600,F1677="Mallas",E1677/800,F1677="Materia Prima",E1677*0)/24</f>
        <v>7.4693749999999989E-2</v>
      </c>
      <c r="I1677" s="2">
        <f t="shared" si="105"/>
        <v>40578.625</v>
      </c>
      <c r="J1677" s="3">
        <f t="shared" si="106"/>
        <v>40577.699693750001</v>
      </c>
      <c r="K1677" t="b">
        <f t="shared" si="107"/>
        <v>1</v>
      </c>
      <c r="L1677" cm="1">
        <f t="array" ref="L1677">SUMPRODUCT((Tabla2[[#This Row],[P - Horas]]&lt;Tabla2[P - Horas])*1,(Tabla2[[#This Row],[Columna1]]=Tabla2[Columna1])*1)+1</f>
        <v>8</v>
      </c>
      <c r="N1677">
        <f>_xlfn.RANK.EQ(Tabla2[[#This Row],[Columna1]],Tabla2[Columna1],1)</f>
        <v>1619</v>
      </c>
      <c r="O1677" s="3">
        <f>MAX(P1676,Tabla2[[#This Row],[Columna1]])</f>
        <v>40598.372439663413</v>
      </c>
      <c r="P1677" s="3">
        <f>O1677+Tabla2[[#This Row],[P - Horas]]</f>
        <v>40598.447133413414</v>
      </c>
    </row>
    <row r="1678" spans="1:16" x14ac:dyDescent="0.25">
      <c r="A1678">
        <v>1000017811</v>
      </c>
      <c r="B1678" s="2">
        <v>40577</v>
      </c>
      <c r="C1678" s="2">
        <f t="shared" si="104"/>
        <v>40577.625</v>
      </c>
      <c r="D1678">
        <v>26</v>
      </c>
      <c r="E1678">
        <v>1491.88</v>
      </c>
      <c r="F1678" t="s">
        <v>16</v>
      </c>
      <c r="G1678" t="s">
        <v>25</v>
      </c>
      <c r="H1678" s="1" cm="1">
        <f t="array" ref="H1678">_xlfn.IFS(F1678="Figurado",E1678/2600,F1678="Mallas",E1678/800,F1678="Materia Prima",E1678*0)/24</f>
        <v>7.7702083333333338E-2</v>
      </c>
      <c r="I1678" s="2">
        <f t="shared" si="105"/>
        <v>40578.625</v>
      </c>
      <c r="J1678" s="3">
        <f t="shared" si="106"/>
        <v>40577.702702083334</v>
      </c>
      <c r="K1678" t="b">
        <f t="shared" si="107"/>
        <v>1</v>
      </c>
      <c r="L1678" cm="1">
        <f t="array" ref="L1678">SUMPRODUCT((Tabla2[[#This Row],[P - Horas]]&lt;Tabla2[P - Horas])*1,(Tabla2[[#This Row],[Columna1]]=Tabla2[Columna1])*1)+1</f>
        <v>7</v>
      </c>
      <c r="N1678">
        <f>_xlfn.RANK.EQ(Tabla2[[#This Row],[Columna1]],Tabla2[Columna1],1)</f>
        <v>1619</v>
      </c>
      <c r="O1678" s="3">
        <f>MAX(P1677,Tabla2[[#This Row],[Columna1]])</f>
        <v>40598.447133413414</v>
      </c>
      <c r="P1678" s="3">
        <f>O1678+Tabla2[[#This Row],[P - Horas]]</f>
        <v>40598.524835496748</v>
      </c>
    </row>
    <row r="1679" spans="1:16" x14ac:dyDescent="0.25">
      <c r="A1679">
        <v>1000017840</v>
      </c>
      <c r="B1679" s="2">
        <v>40577</v>
      </c>
      <c r="C1679" s="2">
        <f t="shared" si="104"/>
        <v>40577.625</v>
      </c>
      <c r="D1679">
        <v>60</v>
      </c>
      <c r="E1679">
        <v>1755.6</v>
      </c>
      <c r="F1679" t="s">
        <v>16</v>
      </c>
      <c r="G1679" t="s">
        <v>52</v>
      </c>
      <c r="H1679" s="1" cm="1">
        <f t="array" ref="H1679">_xlfn.IFS(F1679="Figurado",E1679/2600,F1679="Mallas",E1679/800,F1679="Materia Prima",E1679*0)/24</f>
        <v>9.1437499999999991E-2</v>
      </c>
      <c r="I1679" s="2">
        <f t="shared" si="105"/>
        <v>40578.625</v>
      </c>
      <c r="J1679" s="3">
        <f t="shared" si="106"/>
        <v>40577.716437499999</v>
      </c>
      <c r="K1679" t="b">
        <f t="shared" si="107"/>
        <v>1</v>
      </c>
      <c r="L1679" cm="1">
        <f t="array" ref="L1679">SUMPRODUCT((Tabla2[[#This Row],[P - Horas]]&lt;Tabla2[P - Horas])*1,(Tabla2[[#This Row],[Columna1]]=Tabla2[Columna1])*1)+1</f>
        <v>6</v>
      </c>
      <c r="N1679">
        <f>_xlfn.RANK.EQ(Tabla2[[#This Row],[Columna1]],Tabla2[Columna1],1)</f>
        <v>1619</v>
      </c>
      <c r="O1679" s="3">
        <f>MAX(P1678,Tabla2[[#This Row],[Columna1]])</f>
        <v>40598.524835496748</v>
      </c>
      <c r="P1679" s="3">
        <f>O1679+Tabla2[[#This Row],[P - Horas]]</f>
        <v>40598.616272996747</v>
      </c>
    </row>
    <row r="1680" spans="1:16" x14ac:dyDescent="0.25">
      <c r="A1680">
        <v>1000017837</v>
      </c>
      <c r="B1680" s="2">
        <v>40577</v>
      </c>
      <c r="C1680" s="2">
        <f t="shared" si="104"/>
        <v>40577.625</v>
      </c>
      <c r="D1680">
        <v>53</v>
      </c>
      <c r="E1680">
        <v>2235.54</v>
      </c>
      <c r="F1680" t="s">
        <v>16</v>
      </c>
      <c r="G1680" t="s">
        <v>19</v>
      </c>
      <c r="H1680" s="1" cm="1">
        <f t="array" ref="H1680">_xlfn.IFS(F1680="Figurado",E1680/2600,F1680="Mallas",E1680/800,F1680="Materia Prima",E1680*0)/24</f>
        <v>0.11643437499999999</v>
      </c>
      <c r="I1680" s="2">
        <f t="shared" si="105"/>
        <v>40578.625</v>
      </c>
      <c r="J1680" s="3">
        <f t="shared" si="106"/>
        <v>40577.741434374999</v>
      </c>
      <c r="K1680" t="b">
        <f t="shared" si="107"/>
        <v>1</v>
      </c>
      <c r="L1680" cm="1">
        <f t="array" ref="L1680">SUMPRODUCT((Tabla2[[#This Row],[P - Horas]]&lt;Tabla2[P - Horas])*1,(Tabla2[[#This Row],[Columna1]]=Tabla2[Columna1])*1)+1</f>
        <v>5</v>
      </c>
      <c r="N1680">
        <f>_xlfn.RANK.EQ(Tabla2[[#This Row],[Columna1]],Tabla2[Columna1],1)</f>
        <v>1619</v>
      </c>
      <c r="O1680" s="3">
        <f>MAX(P1679,Tabla2[[#This Row],[Columna1]])</f>
        <v>40598.616272996747</v>
      </c>
      <c r="P1680" s="3">
        <f>O1680+Tabla2[[#This Row],[P - Horas]]</f>
        <v>40598.732707371746</v>
      </c>
    </row>
    <row r="1681" spans="1:16" x14ac:dyDescent="0.25">
      <c r="A1681">
        <v>1000017826</v>
      </c>
      <c r="B1681" s="2">
        <v>40577</v>
      </c>
      <c r="C1681" s="2">
        <f t="shared" si="104"/>
        <v>40577.625</v>
      </c>
      <c r="D1681">
        <v>2739</v>
      </c>
      <c r="E1681">
        <v>2739</v>
      </c>
      <c r="F1681" t="s">
        <v>16</v>
      </c>
      <c r="G1681" t="s">
        <v>23</v>
      </c>
      <c r="H1681" s="1" cm="1">
        <f t="array" ref="H1681">_xlfn.IFS(F1681="Figurado",E1681/2600,F1681="Mallas",E1681/800,F1681="Materia Prima",E1681*0)/24</f>
        <v>0.14265625000000001</v>
      </c>
      <c r="I1681" s="2">
        <f t="shared" si="105"/>
        <v>40578.625</v>
      </c>
      <c r="J1681" s="3">
        <f t="shared" si="106"/>
        <v>40577.767656249998</v>
      </c>
      <c r="K1681" t="b">
        <f t="shared" si="107"/>
        <v>1</v>
      </c>
      <c r="L1681" cm="1">
        <f t="array" ref="L1681">SUMPRODUCT((Tabla2[[#This Row],[P - Horas]]&lt;Tabla2[P - Horas])*1,(Tabla2[[#This Row],[Columna1]]=Tabla2[Columna1])*1)+1</f>
        <v>4</v>
      </c>
      <c r="N1681">
        <f>_xlfn.RANK.EQ(Tabla2[[#This Row],[Columna1]],Tabla2[Columna1],1)</f>
        <v>1619</v>
      </c>
      <c r="O1681" s="3">
        <f>MAX(P1680,Tabla2[[#This Row],[Columna1]])</f>
        <v>40598.732707371746</v>
      </c>
      <c r="P1681" s="3">
        <f>O1681+Tabla2[[#This Row],[P - Horas]]</f>
        <v>40598.875363621744</v>
      </c>
    </row>
    <row r="1682" spans="1:16" x14ac:dyDescent="0.25">
      <c r="A1682">
        <v>1000017823</v>
      </c>
      <c r="B1682" s="2">
        <v>40577</v>
      </c>
      <c r="C1682" s="2">
        <f t="shared" si="104"/>
        <v>40577.625</v>
      </c>
      <c r="D1682">
        <v>3136</v>
      </c>
      <c r="E1682">
        <v>3136</v>
      </c>
      <c r="F1682" t="s">
        <v>16</v>
      </c>
      <c r="G1682" t="s">
        <v>23</v>
      </c>
      <c r="H1682" s="1" cm="1">
        <f t="array" ref="H1682">_xlfn.IFS(F1682="Figurado",E1682/2600,F1682="Mallas",E1682/800,F1682="Materia Prima",E1682*0)/24</f>
        <v>0.16333333333333333</v>
      </c>
      <c r="I1682" s="2">
        <f t="shared" si="105"/>
        <v>40578.625</v>
      </c>
      <c r="J1682" s="3">
        <f t="shared" si="106"/>
        <v>40577.78833333333</v>
      </c>
      <c r="K1682" t="b">
        <f t="shared" si="107"/>
        <v>1</v>
      </c>
      <c r="L1682" cm="1">
        <f t="array" ref="L1682">SUMPRODUCT((Tabla2[[#This Row],[P - Horas]]&lt;Tabla2[P - Horas])*1,(Tabla2[[#This Row],[Columna1]]=Tabla2[Columna1])*1)+1</f>
        <v>3</v>
      </c>
      <c r="N1682">
        <f>_xlfn.RANK.EQ(Tabla2[[#This Row],[Columna1]],Tabla2[Columna1],1)</f>
        <v>1619</v>
      </c>
      <c r="O1682" s="3">
        <f>MAX(P1681,Tabla2[[#This Row],[Columna1]])</f>
        <v>40598.875363621744</v>
      </c>
      <c r="P1682" s="3">
        <f>O1682+Tabla2[[#This Row],[P - Horas]]</f>
        <v>40599.038696955075</v>
      </c>
    </row>
    <row r="1683" spans="1:16" x14ac:dyDescent="0.25">
      <c r="A1683">
        <v>1000017835</v>
      </c>
      <c r="B1683" s="2">
        <v>40577</v>
      </c>
      <c r="C1683" s="2">
        <f t="shared" si="104"/>
        <v>40577.625</v>
      </c>
      <c r="D1683">
        <v>4938.66</v>
      </c>
      <c r="E1683">
        <v>4938.66</v>
      </c>
      <c r="F1683" t="s">
        <v>16</v>
      </c>
      <c r="G1683" t="s">
        <v>23</v>
      </c>
      <c r="H1683" s="1" cm="1">
        <f t="array" ref="H1683">_xlfn.IFS(F1683="Figurado",E1683/2600,F1683="Mallas",E1683/800,F1683="Materia Prima",E1683*0)/24</f>
        <v>0.25722187499999999</v>
      </c>
      <c r="I1683" s="2">
        <f t="shared" si="105"/>
        <v>40578.625</v>
      </c>
      <c r="J1683" s="3">
        <f t="shared" si="106"/>
        <v>40577.882221874999</v>
      </c>
      <c r="K1683" t="b">
        <f t="shared" si="107"/>
        <v>1</v>
      </c>
      <c r="L1683" cm="1">
        <f t="array" ref="L1683">SUMPRODUCT((Tabla2[[#This Row],[P - Horas]]&lt;Tabla2[P - Horas])*1,(Tabla2[[#This Row],[Columna1]]=Tabla2[Columna1])*1)+1</f>
        <v>2</v>
      </c>
      <c r="N1683">
        <f>_xlfn.RANK.EQ(Tabla2[[#This Row],[Columna1]],Tabla2[Columna1],1)</f>
        <v>1619</v>
      </c>
      <c r="O1683" s="3">
        <f>MAX(P1682,Tabla2[[#This Row],[Columna1]])</f>
        <v>40599.038696955075</v>
      </c>
      <c r="P1683" s="3">
        <f>O1683+Tabla2[[#This Row],[P - Horas]]</f>
        <v>40599.295918830074</v>
      </c>
    </row>
    <row r="1684" spans="1:16" x14ac:dyDescent="0.25">
      <c r="A1684">
        <v>1000017809</v>
      </c>
      <c r="B1684" s="2">
        <v>40577</v>
      </c>
      <c r="C1684" s="2">
        <f t="shared" si="104"/>
        <v>40577.625</v>
      </c>
      <c r="D1684">
        <v>79</v>
      </c>
      <c r="E1684">
        <v>5208.47</v>
      </c>
      <c r="F1684" t="s">
        <v>16</v>
      </c>
      <c r="G1684" t="s">
        <v>30</v>
      </c>
      <c r="H1684" s="1" cm="1">
        <f t="array" ref="H1684">_xlfn.IFS(F1684="Figurado",E1684/2600,F1684="Mallas",E1684/800,F1684="Materia Prima",E1684*0)/24</f>
        <v>0.27127447916666669</v>
      </c>
      <c r="I1684" s="2">
        <f t="shared" si="105"/>
        <v>40578.625</v>
      </c>
      <c r="J1684" s="3">
        <f t="shared" si="106"/>
        <v>40577.896274479164</v>
      </c>
      <c r="K1684" t="b">
        <f t="shared" si="107"/>
        <v>1</v>
      </c>
      <c r="L1684" cm="1">
        <f t="array" ref="L1684">SUMPRODUCT((Tabla2[[#This Row],[P - Horas]]&lt;Tabla2[P - Horas])*1,(Tabla2[[#This Row],[Columna1]]=Tabla2[Columna1])*1)+1</f>
        <v>1</v>
      </c>
      <c r="N1684">
        <f>_xlfn.RANK.EQ(Tabla2[[#This Row],[Columna1]],Tabla2[Columna1],1)</f>
        <v>1619</v>
      </c>
      <c r="O1684" s="3">
        <f>MAX(P1683,Tabla2[[#This Row],[Columna1]])</f>
        <v>40599.295918830074</v>
      </c>
      <c r="P1684" s="3">
        <f>O1684+Tabla2[[#This Row],[P - Horas]]</f>
        <v>40599.567193309238</v>
      </c>
    </row>
    <row r="1685" spans="1:16" x14ac:dyDescent="0.25">
      <c r="A1685">
        <v>1000017852</v>
      </c>
      <c r="B1685" s="2">
        <v>40578</v>
      </c>
      <c r="C1685" s="2">
        <f t="shared" si="104"/>
        <v>40578.625</v>
      </c>
      <c r="D1685">
        <v>96</v>
      </c>
      <c r="E1685">
        <v>96</v>
      </c>
      <c r="F1685" t="s">
        <v>10</v>
      </c>
      <c r="G1685" t="s">
        <v>46</v>
      </c>
      <c r="H1685" s="1" cm="1">
        <f t="array" ref="H1685">_xlfn.IFS(F1685="Figurado",E1685/2600,F1685="Mallas",E1685/800,F1685="Materia Prima",E1685*0)/24</f>
        <v>0</v>
      </c>
      <c r="I1685" s="2">
        <f t="shared" si="105"/>
        <v>40579.625</v>
      </c>
      <c r="J1685" s="3">
        <f t="shared" si="106"/>
        <v>40578.625</v>
      </c>
      <c r="K1685" t="b">
        <f t="shared" si="107"/>
        <v>1</v>
      </c>
      <c r="L1685" cm="1">
        <f t="array" ref="L1685">SUMPRODUCT((Tabla2[[#This Row],[P - Horas]]&lt;Tabla2[P - Horas])*1,(Tabla2[[#This Row],[Columna1]]=Tabla2[Columna1])*1)+1</f>
        <v>41</v>
      </c>
      <c r="N1685">
        <f>_xlfn.RANK.EQ(Tabla2[[#This Row],[Columna1]],Tabla2[Columna1],1)</f>
        <v>1684</v>
      </c>
      <c r="O1685" s="3">
        <f>MAX(P1684,Tabla2[[#This Row],[Columna1]])</f>
        <v>40599.567193309238</v>
      </c>
      <c r="P1685" s="3">
        <f>O1685+Tabla2[[#This Row],[P - Horas]]</f>
        <v>40599.567193309238</v>
      </c>
    </row>
    <row r="1686" spans="1:16" x14ac:dyDescent="0.25">
      <c r="A1686">
        <v>1000017859</v>
      </c>
      <c r="B1686" s="2">
        <v>40578</v>
      </c>
      <c r="C1686" s="2">
        <f t="shared" si="104"/>
        <v>40578.625</v>
      </c>
      <c r="D1686">
        <v>120</v>
      </c>
      <c r="E1686">
        <v>120</v>
      </c>
      <c r="F1686" t="s">
        <v>10</v>
      </c>
      <c r="G1686" t="s">
        <v>60</v>
      </c>
      <c r="H1686" s="1" cm="1">
        <f t="array" ref="H1686">_xlfn.IFS(F1686="Figurado",E1686/2600,F1686="Mallas",E1686/800,F1686="Materia Prima",E1686*0)/24</f>
        <v>0</v>
      </c>
      <c r="I1686" s="2">
        <f t="shared" si="105"/>
        <v>40579.625</v>
      </c>
      <c r="J1686" s="3">
        <f t="shared" si="106"/>
        <v>40578.625</v>
      </c>
      <c r="K1686" t="b">
        <f t="shared" si="107"/>
        <v>1</v>
      </c>
      <c r="L1686" cm="1">
        <f t="array" ref="L1686">SUMPRODUCT((Tabla2[[#This Row],[P - Horas]]&lt;Tabla2[P - Horas])*1,(Tabla2[[#This Row],[Columna1]]=Tabla2[Columna1])*1)+1</f>
        <v>41</v>
      </c>
      <c r="N1686">
        <f>_xlfn.RANK.EQ(Tabla2[[#This Row],[Columna1]],Tabla2[Columna1],1)</f>
        <v>1684</v>
      </c>
      <c r="O1686" s="3">
        <f>MAX(P1685,Tabla2[[#This Row],[Columna1]])</f>
        <v>40599.567193309238</v>
      </c>
      <c r="P1686" s="3">
        <f>O1686+Tabla2[[#This Row],[P - Horas]]</f>
        <v>40599.567193309238</v>
      </c>
    </row>
    <row r="1687" spans="1:16" x14ac:dyDescent="0.25">
      <c r="A1687">
        <v>1000017859</v>
      </c>
      <c r="B1687" s="2">
        <v>40578</v>
      </c>
      <c r="C1687" s="2">
        <f t="shared" si="104"/>
        <v>40578.625</v>
      </c>
      <c r="D1687">
        <v>672</v>
      </c>
      <c r="E1687">
        <v>672</v>
      </c>
      <c r="F1687" t="s">
        <v>10</v>
      </c>
      <c r="G1687" t="s">
        <v>22</v>
      </c>
      <c r="H1687" s="1" cm="1">
        <f t="array" ref="H1687">_xlfn.IFS(F1687="Figurado",E1687/2600,F1687="Mallas",E1687/800,F1687="Materia Prima",E1687*0)/24</f>
        <v>0</v>
      </c>
      <c r="I1687" s="2">
        <f t="shared" si="105"/>
        <v>40579.625</v>
      </c>
      <c r="J1687" s="3">
        <f t="shared" si="106"/>
        <v>40578.625</v>
      </c>
      <c r="K1687" t="b">
        <f t="shared" si="107"/>
        <v>1</v>
      </c>
      <c r="L1687" cm="1">
        <f t="array" ref="L1687">SUMPRODUCT((Tabla2[[#This Row],[P - Horas]]&lt;Tabla2[P - Horas])*1,(Tabla2[[#This Row],[Columna1]]=Tabla2[Columna1])*1)+1</f>
        <v>41</v>
      </c>
      <c r="N1687">
        <f>_xlfn.RANK.EQ(Tabla2[[#This Row],[Columna1]],Tabla2[Columna1],1)</f>
        <v>1684</v>
      </c>
      <c r="O1687" s="3">
        <f>MAX(P1686,Tabla2[[#This Row],[Columna1]])</f>
        <v>40599.567193309238</v>
      </c>
      <c r="P1687" s="3">
        <f>O1687+Tabla2[[#This Row],[P - Horas]]</f>
        <v>40599.567193309238</v>
      </c>
    </row>
    <row r="1688" spans="1:16" x14ac:dyDescent="0.25">
      <c r="A1688">
        <v>1000017860</v>
      </c>
      <c r="B1688" s="2">
        <v>40578</v>
      </c>
      <c r="C1688" s="2">
        <f t="shared" si="104"/>
        <v>40578.625</v>
      </c>
      <c r="D1688">
        <v>8004</v>
      </c>
      <c r="E1688">
        <v>8004</v>
      </c>
      <c r="F1688" t="s">
        <v>10</v>
      </c>
      <c r="G1688" t="s">
        <v>15</v>
      </c>
      <c r="H1688" s="1" cm="1">
        <f t="array" ref="H1688">_xlfn.IFS(F1688="Figurado",E1688/2600,F1688="Mallas",E1688/800,F1688="Materia Prima",E1688*0)/24</f>
        <v>0</v>
      </c>
      <c r="I1688" s="2">
        <f t="shared" si="105"/>
        <v>40579.625</v>
      </c>
      <c r="J1688" s="3">
        <f t="shared" si="106"/>
        <v>40578.625</v>
      </c>
      <c r="K1688" t="b">
        <f t="shared" si="107"/>
        <v>1</v>
      </c>
      <c r="L1688" cm="1">
        <f t="array" ref="L1688">SUMPRODUCT((Tabla2[[#This Row],[P - Horas]]&lt;Tabla2[P - Horas])*1,(Tabla2[[#This Row],[Columna1]]=Tabla2[Columna1])*1)+1</f>
        <v>41</v>
      </c>
      <c r="N1688">
        <f>_xlfn.RANK.EQ(Tabla2[[#This Row],[Columna1]],Tabla2[Columna1],1)</f>
        <v>1684</v>
      </c>
      <c r="O1688" s="3">
        <f>MAX(P1687,Tabla2[[#This Row],[Columna1]])</f>
        <v>40599.567193309238</v>
      </c>
      <c r="P1688" s="3">
        <f>O1688+Tabla2[[#This Row],[P - Horas]]</f>
        <v>40599.567193309238</v>
      </c>
    </row>
    <row r="1689" spans="1:16" x14ac:dyDescent="0.25">
      <c r="A1689">
        <v>1000017862</v>
      </c>
      <c r="B1689" s="2">
        <v>40578</v>
      </c>
      <c r="C1689" s="2">
        <f t="shared" si="104"/>
        <v>40578.625</v>
      </c>
      <c r="D1689">
        <v>1344</v>
      </c>
      <c r="E1689">
        <v>1344</v>
      </c>
      <c r="F1689" t="s">
        <v>10</v>
      </c>
      <c r="G1689" t="s">
        <v>22</v>
      </c>
      <c r="H1689" s="1" cm="1">
        <f t="array" ref="H1689">_xlfn.IFS(F1689="Figurado",E1689/2600,F1689="Mallas",E1689/800,F1689="Materia Prima",E1689*0)/24</f>
        <v>0</v>
      </c>
      <c r="I1689" s="2">
        <f t="shared" si="105"/>
        <v>40579.625</v>
      </c>
      <c r="J1689" s="3">
        <f t="shared" si="106"/>
        <v>40578.625</v>
      </c>
      <c r="K1689" t="b">
        <f t="shared" si="107"/>
        <v>1</v>
      </c>
      <c r="L1689" cm="1">
        <f t="array" ref="L1689">SUMPRODUCT((Tabla2[[#This Row],[P - Horas]]&lt;Tabla2[P - Horas])*1,(Tabla2[[#This Row],[Columna1]]=Tabla2[Columna1])*1)+1</f>
        <v>41</v>
      </c>
      <c r="N1689">
        <f>_xlfn.RANK.EQ(Tabla2[[#This Row],[Columna1]],Tabla2[Columna1],1)</f>
        <v>1684</v>
      </c>
      <c r="O1689" s="3">
        <f>MAX(P1688,Tabla2[[#This Row],[Columna1]])</f>
        <v>40599.567193309238</v>
      </c>
      <c r="P1689" s="3">
        <f>O1689+Tabla2[[#This Row],[P - Horas]]</f>
        <v>40599.567193309238</v>
      </c>
    </row>
    <row r="1690" spans="1:16" x14ac:dyDescent="0.25">
      <c r="A1690">
        <v>1000017862</v>
      </c>
      <c r="B1690" s="2">
        <v>40578</v>
      </c>
      <c r="C1690" s="2">
        <f t="shared" si="104"/>
        <v>40578.625</v>
      </c>
      <c r="D1690">
        <v>2471</v>
      </c>
      <c r="E1690">
        <v>2471</v>
      </c>
      <c r="F1690" t="s">
        <v>10</v>
      </c>
      <c r="G1690" t="s">
        <v>27</v>
      </c>
      <c r="H1690" s="1" cm="1">
        <f t="array" ref="H1690">_xlfn.IFS(F1690="Figurado",E1690/2600,F1690="Mallas",E1690/800,F1690="Materia Prima",E1690*0)/24</f>
        <v>0</v>
      </c>
      <c r="I1690" s="2">
        <f t="shared" si="105"/>
        <v>40579.625</v>
      </c>
      <c r="J1690" s="3">
        <f t="shared" si="106"/>
        <v>40578.625</v>
      </c>
      <c r="K1690" t="b">
        <f t="shared" si="107"/>
        <v>1</v>
      </c>
      <c r="L1690" cm="1">
        <f t="array" ref="L1690">SUMPRODUCT((Tabla2[[#This Row],[P - Horas]]&lt;Tabla2[P - Horas])*1,(Tabla2[[#This Row],[Columna1]]=Tabla2[Columna1])*1)+1</f>
        <v>41</v>
      </c>
      <c r="N1690">
        <f>_xlfn.RANK.EQ(Tabla2[[#This Row],[Columna1]],Tabla2[Columna1],1)</f>
        <v>1684</v>
      </c>
      <c r="O1690" s="3">
        <f>MAX(P1689,Tabla2[[#This Row],[Columna1]])</f>
        <v>40599.567193309238</v>
      </c>
      <c r="P1690" s="3">
        <f>O1690+Tabla2[[#This Row],[P - Horas]]</f>
        <v>40599.567193309238</v>
      </c>
    </row>
    <row r="1691" spans="1:16" x14ac:dyDescent="0.25">
      <c r="A1691">
        <v>1000017863</v>
      </c>
      <c r="B1691" s="2">
        <v>40578</v>
      </c>
      <c r="C1691" s="2">
        <f t="shared" si="104"/>
        <v>40578.625</v>
      </c>
      <c r="D1691">
        <v>374.4</v>
      </c>
      <c r="E1691">
        <v>374.4</v>
      </c>
      <c r="F1691" t="s">
        <v>10</v>
      </c>
      <c r="G1691" t="s">
        <v>27</v>
      </c>
      <c r="H1691" s="1" cm="1">
        <f t="array" ref="H1691">_xlfn.IFS(F1691="Figurado",E1691/2600,F1691="Mallas",E1691/800,F1691="Materia Prima",E1691*0)/24</f>
        <v>0</v>
      </c>
      <c r="I1691" s="2">
        <f t="shared" si="105"/>
        <v>40579.625</v>
      </c>
      <c r="J1691" s="3">
        <f t="shared" si="106"/>
        <v>40578.625</v>
      </c>
      <c r="K1691" t="b">
        <f t="shared" si="107"/>
        <v>1</v>
      </c>
      <c r="L1691" cm="1">
        <f t="array" ref="L1691">SUMPRODUCT((Tabla2[[#This Row],[P - Horas]]&lt;Tabla2[P - Horas])*1,(Tabla2[[#This Row],[Columna1]]=Tabla2[Columna1])*1)+1</f>
        <v>41</v>
      </c>
      <c r="N1691">
        <f>_xlfn.RANK.EQ(Tabla2[[#This Row],[Columna1]],Tabla2[Columna1],1)</f>
        <v>1684</v>
      </c>
      <c r="O1691" s="3">
        <f>MAX(P1690,Tabla2[[#This Row],[Columna1]])</f>
        <v>40599.567193309238</v>
      </c>
      <c r="P1691" s="3">
        <f>O1691+Tabla2[[#This Row],[P - Horas]]</f>
        <v>40599.567193309238</v>
      </c>
    </row>
    <row r="1692" spans="1:16" x14ac:dyDescent="0.25">
      <c r="A1692">
        <v>1000017864</v>
      </c>
      <c r="B1692" s="2">
        <v>40578</v>
      </c>
      <c r="C1692" s="2">
        <f t="shared" si="104"/>
        <v>40578.625</v>
      </c>
      <c r="D1692">
        <v>9000</v>
      </c>
      <c r="E1692">
        <v>9000</v>
      </c>
      <c r="F1692" t="s">
        <v>10</v>
      </c>
      <c r="G1692" t="s">
        <v>15</v>
      </c>
      <c r="H1692" s="1" cm="1">
        <f t="array" ref="H1692">_xlfn.IFS(F1692="Figurado",E1692/2600,F1692="Mallas",E1692/800,F1692="Materia Prima",E1692*0)/24</f>
        <v>0</v>
      </c>
      <c r="I1692" s="2">
        <f t="shared" si="105"/>
        <v>40579.625</v>
      </c>
      <c r="J1692" s="3">
        <f t="shared" si="106"/>
        <v>40578.625</v>
      </c>
      <c r="K1692" t="b">
        <f t="shared" si="107"/>
        <v>1</v>
      </c>
      <c r="L1692" cm="1">
        <f t="array" ref="L1692">SUMPRODUCT((Tabla2[[#This Row],[P - Horas]]&lt;Tabla2[P - Horas])*1,(Tabla2[[#This Row],[Columna1]]=Tabla2[Columna1])*1)+1</f>
        <v>41</v>
      </c>
      <c r="N1692">
        <f>_xlfn.RANK.EQ(Tabla2[[#This Row],[Columna1]],Tabla2[Columna1],1)</f>
        <v>1684</v>
      </c>
      <c r="O1692" s="3">
        <f>MAX(P1691,Tabla2[[#This Row],[Columna1]])</f>
        <v>40599.567193309238</v>
      </c>
      <c r="P1692" s="3">
        <f>O1692+Tabla2[[#This Row],[P - Horas]]</f>
        <v>40599.567193309238</v>
      </c>
    </row>
    <row r="1693" spans="1:16" x14ac:dyDescent="0.25">
      <c r="A1693">
        <v>1000017866</v>
      </c>
      <c r="B1693" s="2">
        <v>40578</v>
      </c>
      <c r="C1693" s="2">
        <f t="shared" si="104"/>
        <v>40578.625</v>
      </c>
      <c r="D1693">
        <v>192.1</v>
      </c>
      <c r="E1693">
        <v>192.1</v>
      </c>
      <c r="F1693" t="s">
        <v>10</v>
      </c>
      <c r="G1693" t="s">
        <v>41</v>
      </c>
      <c r="H1693" s="1" cm="1">
        <f t="array" ref="H1693">_xlfn.IFS(F1693="Figurado",E1693/2600,F1693="Mallas",E1693/800,F1693="Materia Prima",E1693*0)/24</f>
        <v>0</v>
      </c>
      <c r="I1693" s="2">
        <f t="shared" si="105"/>
        <v>40579.625</v>
      </c>
      <c r="J1693" s="3">
        <f t="shared" si="106"/>
        <v>40578.625</v>
      </c>
      <c r="K1693" t="b">
        <f t="shared" si="107"/>
        <v>1</v>
      </c>
      <c r="L1693" cm="1">
        <f t="array" ref="L1693">SUMPRODUCT((Tabla2[[#This Row],[P - Horas]]&lt;Tabla2[P - Horas])*1,(Tabla2[[#This Row],[Columna1]]=Tabla2[Columna1])*1)+1</f>
        <v>41</v>
      </c>
      <c r="N1693">
        <f>_xlfn.RANK.EQ(Tabla2[[#This Row],[Columna1]],Tabla2[Columna1],1)</f>
        <v>1684</v>
      </c>
      <c r="O1693" s="3">
        <f>MAX(P1692,Tabla2[[#This Row],[Columna1]])</f>
        <v>40599.567193309238</v>
      </c>
      <c r="P1693" s="3">
        <f>O1693+Tabla2[[#This Row],[P - Horas]]</f>
        <v>40599.567193309238</v>
      </c>
    </row>
    <row r="1694" spans="1:16" x14ac:dyDescent="0.25">
      <c r="A1694">
        <v>1000017867</v>
      </c>
      <c r="B1694" s="2">
        <v>40578</v>
      </c>
      <c r="C1694" s="2">
        <f t="shared" si="104"/>
        <v>40578.625</v>
      </c>
      <c r="D1694">
        <v>250</v>
      </c>
      <c r="E1694">
        <v>148</v>
      </c>
      <c r="F1694" t="s">
        <v>10</v>
      </c>
      <c r="G1694" t="s">
        <v>49</v>
      </c>
      <c r="H1694" s="1" cm="1">
        <f t="array" ref="H1694">_xlfn.IFS(F1694="Figurado",E1694/2600,F1694="Mallas",E1694/800,F1694="Materia Prima",E1694*0)/24</f>
        <v>0</v>
      </c>
      <c r="I1694" s="2">
        <f t="shared" si="105"/>
        <v>40579.625</v>
      </c>
      <c r="J1694" s="3">
        <f t="shared" si="106"/>
        <v>40578.625</v>
      </c>
      <c r="K1694" t="b">
        <f t="shared" si="107"/>
        <v>1</v>
      </c>
      <c r="L1694" cm="1">
        <f t="array" ref="L1694">SUMPRODUCT((Tabla2[[#This Row],[P - Horas]]&lt;Tabla2[P - Horas])*1,(Tabla2[[#This Row],[Columna1]]=Tabla2[Columna1])*1)+1</f>
        <v>41</v>
      </c>
      <c r="N1694">
        <f>_xlfn.RANK.EQ(Tabla2[[#This Row],[Columna1]],Tabla2[Columna1],1)</f>
        <v>1684</v>
      </c>
      <c r="O1694" s="3">
        <f>MAX(P1693,Tabla2[[#This Row],[Columna1]])</f>
        <v>40599.567193309238</v>
      </c>
      <c r="P1694" s="3">
        <f>O1694+Tabla2[[#This Row],[P - Horas]]</f>
        <v>40599.567193309238</v>
      </c>
    </row>
    <row r="1695" spans="1:16" x14ac:dyDescent="0.25">
      <c r="A1695">
        <v>1000017868</v>
      </c>
      <c r="B1695" s="2">
        <v>40578</v>
      </c>
      <c r="C1695" s="2">
        <f t="shared" si="104"/>
        <v>40578.625</v>
      </c>
      <c r="D1695">
        <v>100</v>
      </c>
      <c r="E1695">
        <v>100</v>
      </c>
      <c r="F1695" t="s">
        <v>10</v>
      </c>
      <c r="G1695" t="s">
        <v>20</v>
      </c>
      <c r="H1695" s="1" cm="1">
        <f t="array" ref="H1695">_xlfn.IFS(F1695="Figurado",E1695/2600,F1695="Mallas",E1695/800,F1695="Materia Prima",E1695*0)/24</f>
        <v>0</v>
      </c>
      <c r="I1695" s="2">
        <f t="shared" si="105"/>
        <v>40579.625</v>
      </c>
      <c r="J1695" s="3">
        <f t="shared" si="106"/>
        <v>40578.625</v>
      </c>
      <c r="K1695" t="b">
        <f t="shared" si="107"/>
        <v>1</v>
      </c>
      <c r="L1695" cm="1">
        <f t="array" ref="L1695">SUMPRODUCT((Tabla2[[#This Row],[P - Horas]]&lt;Tabla2[P - Horas])*1,(Tabla2[[#This Row],[Columna1]]=Tabla2[Columna1])*1)+1</f>
        <v>41</v>
      </c>
      <c r="N1695">
        <f>_xlfn.RANK.EQ(Tabla2[[#This Row],[Columna1]],Tabla2[Columna1],1)</f>
        <v>1684</v>
      </c>
      <c r="O1695" s="3">
        <f>MAX(P1694,Tabla2[[#This Row],[Columna1]])</f>
        <v>40599.567193309238</v>
      </c>
      <c r="P1695" s="3">
        <f>O1695+Tabla2[[#This Row],[P - Horas]]</f>
        <v>40599.567193309238</v>
      </c>
    </row>
    <row r="1696" spans="1:16" x14ac:dyDescent="0.25">
      <c r="A1696">
        <v>1000017869</v>
      </c>
      <c r="B1696" s="2">
        <v>40578</v>
      </c>
      <c r="C1696" s="2">
        <f t="shared" si="104"/>
        <v>40578.625</v>
      </c>
      <c r="D1696">
        <v>366</v>
      </c>
      <c r="E1696">
        <v>366</v>
      </c>
      <c r="F1696" t="s">
        <v>10</v>
      </c>
      <c r="G1696" t="s">
        <v>20</v>
      </c>
      <c r="H1696" s="1" cm="1">
        <f t="array" ref="H1696">_xlfn.IFS(F1696="Figurado",E1696/2600,F1696="Mallas",E1696/800,F1696="Materia Prima",E1696*0)/24</f>
        <v>0</v>
      </c>
      <c r="I1696" s="2">
        <f t="shared" si="105"/>
        <v>40579.625</v>
      </c>
      <c r="J1696" s="3">
        <f t="shared" si="106"/>
        <v>40578.625</v>
      </c>
      <c r="K1696" t="b">
        <f t="shared" si="107"/>
        <v>1</v>
      </c>
      <c r="L1696" cm="1">
        <f t="array" ref="L1696">SUMPRODUCT((Tabla2[[#This Row],[P - Horas]]&lt;Tabla2[P - Horas])*1,(Tabla2[[#This Row],[Columna1]]=Tabla2[Columna1])*1)+1</f>
        <v>41</v>
      </c>
      <c r="N1696">
        <f>_xlfn.RANK.EQ(Tabla2[[#This Row],[Columna1]],Tabla2[Columna1],1)</f>
        <v>1684</v>
      </c>
      <c r="O1696" s="3">
        <f>MAX(P1695,Tabla2[[#This Row],[Columna1]])</f>
        <v>40599.567193309238</v>
      </c>
      <c r="P1696" s="3">
        <f>O1696+Tabla2[[#This Row],[P - Horas]]</f>
        <v>40599.567193309238</v>
      </c>
    </row>
    <row r="1697" spans="1:16" x14ac:dyDescent="0.25">
      <c r="A1697">
        <v>1000017875</v>
      </c>
      <c r="B1697" s="2">
        <v>40578</v>
      </c>
      <c r="C1697" s="2">
        <f t="shared" si="104"/>
        <v>40578.625</v>
      </c>
      <c r="D1697">
        <v>1017</v>
      </c>
      <c r="E1697">
        <v>1000</v>
      </c>
      <c r="F1697" t="s">
        <v>10</v>
      </c>
      <c r="G1697" t="s">
        <v>20</v>
      </c>
      <c r="H1697" s="1" cm="1">
        <f t="array" ref="H1697">_xlfn.IFS(F1697="Figurado",E1697/2600,F1697="Mallas",E1697/800,F1697="Materia Prima",E1697*0)/24</f>
        <v>0</v>
      </c>
      <c r="I1697" s="2">
        <f t="shared" si="105"/>
        <v>40579.625</v>
      </c>
      <c r="J1697" s="3">
        <f t="shared" si="106"/>
        <v>40578.625</v>
      </c>
      <c r="K1697" t="b">
        <f t="shared" si="107"/>
        <v>1</v>
      </c>
      <c r="L1697" cm="1">
        <f t="array" ref="L1697">SUMPRODUCT((Tabla2[[#This Row],[P - Horas]]&lt;Tabla2[P - Horas])*1,(Tabla2[[#This Row],[Columna1]]=Tabla2[Columna1])*1)+1</f>
        <v>41</v>
      </c>
      <c r="N1697">
        <f>_xlfn.RANK.EQ(Tabla2[[#This Row],[Columna1]],Tabla2[Columna1],1)</f>
        <v>1684</v>
      </c>
      <c r="O1697" s="3">
        <f>MAX(P1696,Tabla2[[#This Row],[Columna1]])</f>
        <v>40599.567193309238</v>
      </c>
      <c r="P1697" s="3">
        <f>O1697+Tabla2[[#This Row],[P - Horas]]</f>
        <v>40599.567193309238</v>
      </c>
    </row>
    <row r="1698" spans="1:16" x14ac:dyDescent="0.25">
      <c r="A1698">
        <v>1000017849</v>
      </c>
      <c r="B1698" s="2">
        <v>40578</v>
      </c>
      <c r="C1698" s="2">
        <f t="shared" si="104"/>
        <v>40578.625</v>
      </c>
      <c r="D1698">
        <v>0</v>
      </c>
      <c r="E1698">
        <v>0</v>
      </c>
      <c r="F1698" t="s">
        <v>10</v>
      </c>
      <c r="G1698" t="s">
        <v>74</v>
      </c>
      <c r="H1698" s="1" cm="1">
        <f t="array" ref="H1698">_xlfn.IFS(F1698="Figurado",E1698/2600,F1698="Mallas",E1698/800,F1698="Materia Prima",E1698*0)/24</f>
        <v>0</v>
      </c>
      <c r="I1698" s="2">
        <f t="shared" si="105"/>
        <v>40579.625</v>
      </c>
      <c r="J1698" s="3">
        <f t="shared" si="106"/>
        <v>40578.625</v>
      </c>
      <c r="K1698" t="b">
        <f t="shared" si="107"/>
        <v>1</v>
      </c>
      <c r="L1698" cm="1">
        <f t="array" ref="L1698">SUMPRODUCT((Tabla2[[#This Row],[P - Horas]]&lt;Tabla2[P - Horas])*1,(Tabla2[[#This Row],[Columna1]]=Tabla2[Columna1])*1)+1</f>
        <v>41</v>
      </c>
      <c r="N1698">
        <f>_xlfn.RANK.EQ(Tabla2[[#This Row],[Columna1]],Tabla2[Columna1],1)</f>
        <v>1684</v>
      </c>
      <c r="O1698" s="3">
        <f>MAX(P1697,Tabla2[[#This Row],[Columna1]])</f>
        <v>40599.567193309238</v>
      </c>
      <c r="P1698" s="3">
        <f>O1698+Tabla2[[#This Row],[P - Horas]]</f>
        <v>40599.567193309238</v>
      </c>
    </row>
    <row r="1699" spans="1:16" x14ac:dyDescent="0.25">
      <c r="A1699">
        <v>1000017871</v>
      </c>
      <c r="B1699" s="2">
        <v>40578</v>
      </c>
      <c r="C1699" s="2">
        <f t="shared" si="104"/>
        <v>40578.625</v>
      </c>
      <c r="D1699">
        <v>10160.64</v>
      </c>
      <c r="E1699">
        <v>10160.64</v>
      </c>
      <c r="F1699" t="s">
        <v>10</v>
      </c>
      <c r="G1699" t="s">
        <v>22</v>
      </c>
      <c r="H1699" s="1" cm="1">
        <f t="array" ref="H1699">_xlfn.IFS(F1699="Figurado",E1699/2600,F1699="Mallas",E1699/800,F1699="Materia Prima",E1699*0)/24</f>
        <v>0</v>
      </c>
      <c r="I1699" s="2">
        <f t="shared" si="105"/>
        <v>40579.625</v>
      </c>
      <c r="J1699" s="3">
        <f t="shared" si="106"/>
        <v>40578.625</v>
      </c>
      <c r="K1699" t="b">
        <f t="shared" si="107"/>
        <v>1</v>
      </c>
      <c r="L1699" cm="1">
        <f t="array" ref="L1699">SUMPRODUCT((Tabla2[[#This Row],[P - Horas]]&lt;Tabla2[P - Horas])*1,(Tabla2[[#This Row],[Columna1]]=Tabla2[Columna1])*1)+1</f>
        <v>41</v>
      </c>
      <c r="N1699">
        <f>_xlfn.RANK.EQ(Tabla2[[#This Row],[Columna1]],Tabla2[Columna1],1)</f>
        <v>1684</v>
      </c>
      <c r="O1699" s="3">
        <f>MAX(P1698,Tabla2[[#This Row],[Columna1]])</f>
        <v>40599.567193309238</v>
      </c>
      <c r="P1699" s="3">
        <f>O1699+Tabla2[[#This Row],[P - Horas]]</f>
        <v>40599.567193309238</v>
      </c>
    </row>
    <row r="1700" spans="1:16" x14ac:dyDescent="0.25">
      <c r="A1700">
        <v>1000017876</v>
      </c>
      <c r="B1700" s="2">
        <v>40578</v>
      </c>
      <c r="C1700" s="2">
        <f t="shared" si="104"/>
        <v>40578.625</v>
      </c>
      <c r="D1700">
        <v>4247</v>
      </c>
      <c r="E1700">
        <v>4247</v>
      </c>
      <c r="F1700" t="s">
        <v>10</v>
      </c>
      <c r="G1700" t="s">
        <v>22</v>
      </c>
      <c r="H1700" s="1" cm="1">
        <f t="array" ref="H1700">_xlfn.IFS(F1700="Figurado",E1700/2600,F1700="Mallas",E1700/800,F1700="Materia Prima",E1700*0)/24</f>
        <v>0</v>
      </c>
      <c r="I1700" s="2">
        <f t="shared" si="105"/>
        <v>40579.625</v>
      </c>
      <c r="J1700" s="3">
        <f t="shared" si="106"/>
        <v>40578.625</v>
      </c>
      <c r="K1700" t="b">
        <f t="shared" si="107"/>
        <v>1</v>
      </c>
      <c r="L1700" cm="1">
        <f t="array" ref="L1700">SUMPRODUCT((Tabla2[[#This Row],[P - Horas]]&lt;Tabla2[P - Horas])*1,(Tabla2[[#This Row],[Columna1]]=Tabla2[Columna1])*1)+1</f>
        <v>41</v>
      </c>
      <c r="N1700">
        <f>_xlfn.RANK.EQ(Tabla2[[#This Row],[Columna1]],Tabla2[Columna1],1)</f>
        <v>1684</v>
      </c>
      <c r="O1700" s="3">
        <f>MAX(P1699,Tabla2[[#This Row],[Columna1]])</f>
        <v>40599.567193309238</v>
      </c>
      <c r="P1700" s="3">
        <f>O1700+Tabla2[[#This Row],[P - Horas]]</f>
        <v>40599.567193309238</v>
      </c>
    </row>
    <row r="1701" spans="1:16" x14ac:dyDescent="0.25">
      <c r="A1701">
        <v>1000017876</v>
      </c>
      <c r="B1701" s="2">
        <v>40578</v>
      </c>
      <c r="C1701" s="2">
        <f t="shared" si="104"/>
        <v>40578.625</v>
      </c>
      <c r="D1701">
        <v>1965.6</v>
      </c>
      <c r="E1701">
        <v>1965.6</v>
      </c>
      <c r="F1701" t="s">
        <v>10</v>
      </c>
      <c r="G1701" t="s">
        <v>27</v>
      </c>
      <c r="H1701" s="1" cm="1">
        <f t="array" ref="H1701">_xlfn.IFS(F1701="Figurado",E1701/2600,F1701="Mallas",E1701/800,F1701="Materia Prima",E1701*0)/24</f>
        <v>0</v>
      </c>
      <c r="I1701" s="2">
        <f t="shared" si="105"/>
        <v>40579.625</v>
      </c>
      <c r="J1701" s="3">
        <f t="shared" si="106"/>
        <v>40578.625</v>
      </c>
      <c r="K1701" t="b">
        <f t="shared" si="107"/>
        <v>1</v>
      </c>
      <c r="L1701" cm="1">
        <f t="array" ref="L1701">SUMPRODUCT((Tabla2[[#This Row],[P - Horas]]&lt;Tabla2[P - Horas])*1,(Tabla2[[#This Row],[Columna1]]=Tabla2[Columna1])*1)+1</f>
        <v>41</v>
      </c>
      <c r="N1701">
        <f>_xlfn.RANK.EQ(Tabla2[[#This Row],[Columna1]],Tabla2[Columna1],1)</f>
        <v>1684</v>
      </c>
      <c r="O1701" s="3">
        <f>MAX(P1700,Tabla2[[#This Row],[Columna1]])</f>
        <v>40599.567193309238</v>
      </c>
      <c r="P1701" s="3">
        <f>O1701+Tabla2[[#This Row],[P - Horas]]</f>
        <v>40599.567193309238</v>
      </c>
    </row>
    <row r="1702" spans="1:16" x14ac:dyDescent="0.25">
      <c r="A1702">
        <v>1000017878</v>
      </c>
      <c r="B1702" s="2">
        <v>40578</v>
      </c>
      <c r="C1702" s="2">
        <f t="shared" si="104"/>
        <v>40578.625</v>
      </c>
      <c r="D1702">
        <v>396</v>
      </c>
      <c r="E1702">
        <v>396</v>
      </c>
      <c r="F1702" t="s">
        <v>10</v>
      </c>
      <c r="G1702" t="s">
        <v>15</v>
      </c>
      <c r="H1702" s="1" cm="1">
        <f t="array" ref="H1702">_xlfn.IFS(F1702="Figurado",E1702/2600,F1702="Mallas",E1702/800,F1702="Materia Prima",E1702*0)/24</f>
        <v>0</v>
      </c>
      <c r="I1702" s="2">
        <f t="shared" si="105"/>
        <v>40579.625</v>
      </c>
      <c r="J1702" s="3">
        <f t="shared" si="106"/>
        <v>40578.625</v>
      </c>
      <c r="K1702" t="b">
        <f t="shared" si="107"/>
        <v>1</v>
      </c>
      <c r="L1702" cm="1">
        <f t="array" ref="L1702">SUMPRODUCT((Tabla2[[#This Row],[P - Horas]]&lt;Tabla2[P - Horas])*1,(Tabla2[[#This Row],[Columna1]]=Tabla2[Columna1])*1)+1</f>
        <v>41</v>
      </c>
      <c r="N1702">
        <f>_xlfn.RANK.EQ(Tabla2[[#This Row],[Columna1]],Tabla2[Columna1],1)</f>
        <v>1684</v>
      </c>
      <c r="O1702" s="3">
        <f>MAX(P1701,Tabla2[[#This Row],[Columna1]])</f>
        <v>40599.567193309238</v>
      </c>
      <c r="P1702" s="3">
        <f>O1702+Tabla2[[#This Row],[P - Horas]]</f>
        <v>40599.567193309238</v>
      </c>
    </row>
    <row r="1703" spans="1:16" x14ac:dyDescent="0.25">
      <c r="A1703">
        <v>1000017856</v>
      </c>
      <c r="B1703" s="2">
        <v>40578</v>
      </c>
      <c r="C1703" s="2">
        <f t="shared" si="104"/>
        <v>40578.625</v>
      </c>
      <c r="D1703">
        <v>7.5</v>
      </c>
      <c r="E1703">
        <v>7.5</v>
      </c>
      <c r="F1703" t="s">
        <v>5</v>
      </c>
      <c r="G1703" t="s">
        <v>70</v>
      </c>
      <c r="H1703" s="1" cm="1">
        <f t="array" ref="H1703">_xlfn.IFS(F1703="Figurado",E1703/2600,F1703="Mallas",E1703/800,F1703="Materia Prima",E1703*0)/24</f>
        <v>1.201923076923077E-4</v>
      </c>
      <c r="I1703" s="2">
        <f t="shared" si="105"/>
        <v>40579.625</v>
      </c>
      <c r="J1703" s="3">
        <f t="shared" si="106"/>
        <v>40578.625120192308</v>
      </c>
      <c r="K1703" t="b">
        <f t="shared" si="107"/>
        <v>1</v>
      </c>
      <c r="L1703" cm="1">
        <f t="array" ref="L1703">SUMPRODUCT((Tabla2[[#This Row],[P - Horas]]&lt;Tabla2[P - Horas])*1,(Tabla2[[#This Row],[Columna1]]=Tabla2[Columna1])*1)+1</f>
        <v>40</v>
      </c>
      <c r="N1703">
        <f>_xlfn.RANK.EQ(Tabla2[[#This Row],[Columna1]],Tabla2[Columna1],1)</f>
        <v>1684</v>
      </c>
      <c r="O1703" s="3">
        <f>MAX(P1702,Tabla2[[#This Row],[Columna1]])</f>
        <v>40599.567193309238</v>
      </c>
      <c r="P1703" s="3">
        <f>O1703+Tabla2[[#This Row],[P - Horas]]</f>
        <v>40599.567313501546</v>
      </c>
    </row>
    <row r="1704" spans="1:16" x14ac:dyDescent="0.25">
      <c r="A1704">
        <v>1000017847</v>
      </c>
      <c r="B1704" s="2">
        <v>40578</v>
      </c>
      <c r="C1704" s="2">
        <f t="shared" si="104"/>
        <v>40578.625</v>
      </c>
      <c r="D1704">
        <v>43.6</v>
      </c>
      <c r="E1704">
        <v>43.6</v>
      </c>
      <c r="F1704" t="s">
        <v>5</v>
      </c>
      <c r="G1704" t="s">
        <v>9</v>
      </c>
      <c r="H1704" s="1" cm="1">
        <f t="array" ref="H1704">_xlfn.IFS(F1704="Figurado",E1704/2600,F1704="Mallas",E1704/800,F1704="Materia Prima",E1704*0)/24</f>
        <v>6.9871794871794867E-4</v>
      </c>
      <c r="I1704" s="2">
        <f t="shared" si="105"/>
        <v>40579.625</v>
      </c>
      <c r="J1704" s="3">
        <f t="shared" si="106"/>
        <v>40578.625698717951</v>
      </c>
      <c r="K1704" t="b">
        <f t="shared" si="107"/>
        <v>1</v>
      </c>
      <c r="L1704" cm="1">
        <f t="array" ref="L1704">SUMPRODUCT((Tabla2[[#This Row],[P - Horas]]&lt;Tabla2[P - Horas])*1,(Tabla2[[#This Row],[Columna1]]=Tabla2[Columna1])*1)+1</f>
        <v>38</v>
      </c>
      <c r="N1704">
        <f>_xlfn.RANK.EQ(Tabla2[[#This Row],[Columna1]],Tabla2[Columna1],1)</f>
        <v>1684</v>
      </c>
      <c r="O1704" s="3">
        <f>MAX(P1703,Tabla2[[#This Row],[Columna1]])</f>
        <v>40599.567313501546</v>
      </c>
      <c r="P1704" s="3">
        <f>O1704+Tabla2[[#This Row],[P - Horas]]</f>
        <v>40599.568012219497</v>
      </c>
    </row>
    <row r="1705" spans="1:16" x14ac:dyDescent="0.25">
      <c r="A1705">
        <v>1000017848</v>
      </c>
      <c r="B1705" s="2">
        <v>40578</v>
      </c>
      <c r="C1705" s="2">
        <f t="shared" si="104"/>
        <v>40578.625</v>
      </c>
      <c r="D1705">
        <v>43.6</v>
      </c>
      <c r="E1705">
        <v>43.6</v>
      </c>
      <c r="F1705" t="s">
        <v>5</v>
      </c>
      <c r="G1705" t="s">
        <v>9</v>
      </c>
      <c r="H1705" s="1" cm="1">
        <f t="array" ref="H1705">_xlfn.IFS(F1705="Figurado",E1705/2600,F1705="Mallas",E1705/800,F1705="Materia Prima",E1705*0)/24</f>
        <v>6.9871794871794867E-4</v>
      </c>
      <c r="I1705" s="2">
        <f t="shared" si="105"/>
        <v>40579.625</v>
      </c>
      <c r="J1705" s="3">
        <f t="shared" si="106"/>
        <v>40578.625698717951</v>
      </c>
      <c r="K1705" t="b">
        <f t="shared" si="107"/>
        <v>1</v>
      </c>
      <c r="L1705" cm="1">
        <f t="array" ref="L1705">SUMPRODUCT((Tabla2[[#This Row],[P - Horas]]&lt;Tabla2[P - Horas])*1,(Tabla2[[#This Row],[Columna1]]=Tabla2[Columna1])*1)+1</f>
        <v>38</v>
      </c>
      <c r="N1705">
        <f>_xlfn.RANK.EQ(Tabla2[[#This Row],[Columna1]],Tabla2[Columna1],1)</f>
        <v>1684</v>
      </c>
      <c r="O1705" s="3">
        <f>MAX(P1704,Tabla2[[#This Row],[Columna1]])</f>
        <v>40599.568012219497</v>
      </c>
      <c r="P1705" s="3">
        <f>O1705+Tabla2[[#This Row],[P - Horas]]</f>
        <v>40599.568710937448</v>
      </c>
    </row>
    <row r="1706" spans="1:16" x14ac:dyDescent="0.25">
      <c r="A1706">
        <v>1000017850</v>
      </c>
      <c r="B1706" s="2">
        <v>40578</v>
      </c>
      <c r="C1706" s="2">
        <f t="shared" si="104"/>
        <v>40578.625</v>
      </c>
      <c r="D1706">
        <v>68.8</v>
      </c>
      <c r="E1706">
        <v>68.8</v>
      </c>
      <c r="F1706" t="s">
        <v>5</v>
      </c>
      <c r="G1706" t="s">
        <v>6</v>
      </c>
      <c r="H1706" s="1" cm="1">
        <f t="array" ref="H1706">_xlfn.IFS(F1706="Figurado",E1706/2600,F1706="Mallas",E1706/800,F1706="Materia Prima",E1706*0)/24</f>
        <v>1.1025641025641025E-3</v>
      </c>
      <c r="I1706" s="2">
        <f t="shared" si="105"/>
        <v>40579.625</v>
      </c>
      <c r="J1706" s="3">
        <f t="shared" si="106"/>
        <v>40578.6261025641</v>
      </c>
      <c r="K1706" t="b">
        <f t="shared" si="107"/>
        <v>1</v>
      </c>
      <c r="L1706" cm="1">
        <f t="array" ref="L1706">SUMPRODUCT((Tabla2[[#This Row],[P - Horas]]&lt;Tabla2[P - Horas])*1,(Tabla2[[#This Row],[Columna1]]=Tabla2[Columna1])*1)+1</f>
        <v>37</v>
      </c>
      <c r="N1706">
        <f>_xlfn.RANK.EQ(Tabla2[[#This Row],[Columna1]],Tabla2[Columna1],1)</f>
        <v>1684</v>
      </c>
      <c r="O1706" s="3">
        <f>MAX(P1705,Tabla2[[#This Row],[Columna1]])</f>
        <v>40599.568710937448</v>
      </c>
      <c r="P1706" s="3">
        <f>O1706+Tabla2[[#This Row],[P - Horas]]</f>
        <v>40599.569813501548</v>
      </c>
    </row>
    <row r="1707" spans="1:16" x14ac:dyDescent="0.25">
      <c r="A1707">
        <v>1000017850</v>
      </c>
      <c r="B1707" s="2">
        <v>40578</v>
      </c>
      <c r="C1707" s="2">
        <f t="shared" si="104"/>
        <v>40578.625</v>
      </c>
      <c r="D1707">
        <v>70.400000000000006</v>
      </c>
      <c r="E1707">
        <v>70.400000000000006</v>
      </c>
      <c r="F1707" t="s">
        <v>5</v>
      </c>
      <c r="G1707" t="s">
        <v>8</v>
      </c>
      <c r="H1707" s="1" cm="1">
        <f t="array" ref="H1707">_xlfn.IFS(F1707="Figurado",E1707/2600,F1707="Mallas",E1707/800,F1707="Materia Prima",E1707*0)/24</f>
        <v>1.1282051282051283E-3</v>
      </c>
      <c r="I1707" s="2">
        <f t="shared" si="105"/>
        <v>40579.625</v>
      </c>
      <c r="J1707" s="3">
        <f t="shared" si="106"/>
        <v>40578.626128205127</v>
      </c>
      <c r="K1707" t="b">
        <f t="shared" si="107"/>
        <v>1</v>
      </c>
      <c r="L1707" cm="1">
        <f t="array" ref="L1707">SUMPRODUCT((Tabla2[[#This Row],[P - Horas]]&lt;Tabla2[P - Horas])*1,(Tabla2[[#This Row],[Columna1]]=Tabla2[Columna1])*1)+1</f>
        <v>36</v>
      </c>
      <c r="N1707">
        <f>_xlfn.RANK.EQ(Tabla2[[#This Row],[Columna1]],Tabla2[Columna1],1)</f>
        <v>1684</v>
      </c>
      <c r="O1707" s="3">
        <f>MAX(P1706,Tabla2[[#This Row],[Columna1]])</f>
        <v>40599.569813501548</v>
      </c>
      <c r="P1707" s="3">
        <f>O1707+Tabla2[[#This Row],[P - Horas]]</f>
        <v>40599.570941706676</v>
      </c>
    </row>
    <row r="1708" spans="1:16" x14ac:dyDescent="0.25">
      <c r="A1708">
        <v>1000017857</v>
      </c>
      <c r="B1708" s="2">
        <v>40578</v>
      </c>
      <c r="C1708" s="2">
        <f t="shared" si="104"/>
        <v>40578.625</v>
      </c>
      <c r="D1708">
        <v>78.2</v>
      </c>
      <c r="E1708">
        <v>78.2</v>
      </c>
      <c r="F1708" t="s">
        <v>5</v>
      </c>
      <c r="G1708" t="s">
        <v>34</v>
      </c>
      <c r="H1708" s="1" cm="1">
        <f t="array" ref="H1708">_xlfn.IFS(F1708="Figurado",E1708/2600,F1708="Mallas",E1708/800,F1708="Materia Prima",E1708*0)/24</f>
        <v>1.2532051282051282E-3</v>
      </c>
      <c r="I1708" s="2">
        <f t="shared" si="105"/>
        <v>40579.625</v>
      </c>
      <c r="J1708" s="3">
        <f t="shared" si="106"/>
        <v>40578.626253205126</v>
      </c>
      <c r="K1708" t="b">
        <f t="shared" si="107"/>
        <v>1</v>
      </c>
      <c r="L1708" cm="1">
        <f t="array" ref="L1708">SUMPRODUCT((Tabla2[[#This Row],[P - Horas]]&lt;Tabla2[P - Horas])*1,(Tabla2[[#This Row],[Columna1]]=Tabla2[Columna1])*1)+1</f>
        <v>35</v>
      </c>
      <c r="N1708">
        <f>_xlfn.RANK.EQ(Tabla2[[#This Row],[Columna1]],Tabla2[Columna1],1)</f>
        <v>1684</v>
      </c>
      <c r="O1708" s="3">
        <f>MAX(P1707,Tabla2[[#This Row],[Columna1]])</f>
        <v>40599.570941706676</v>
      </c>
      <c r="P1708" s="3">
        <f>O1708+Tabla2[[#This Row],[P - Horas]]</f>
        <v>40599.572194911801</v>
      </c>
    </row>
    <row r="1709" spans="1:16" x14ac:dyDescent="0.25">
      <c r="A1709">
        <v>1000017849</v>
      </c>
      <c r="B1709" s="2">
        <v>40578</v>
      </c>
      <c r="C1709" s="2">
        <f t="shared" si="104"/>
        <v>40578.625</v>
      </c>
      <c r="D1709">
        <v>82</v>
      </c>
      <c r="E1709">
        <v>82</v>
      </c>
      <c r="F1709" t="s">
        <v>5</v>
      </c>
      <c r="G1709" t="s">
        <v>8</v>
      </c>
      <c r="H1709" s="1" cm="1">
        <f t="array" ref="H1709">_xlfn.IFS(F1709="Figurado",E1709/2600,F1709="Mallas",E1709/800,F1709="Materia Prima",E1709*0)/24</f>
        <v>1.3141025641025641E-3</v>
      </c>
      <c r="I1709" s="2">
        <f t="shared" si="105"/>
        <v>40579.625</v>
      </c>
      <c r="J1709" s="3">
        <f t="shared" si="106"/>
        <v>40578.626314102563</v>
      </c>
      <c r="K1709" t="b">
        <f t="shared" si="107"/>
        <v>1</v>
      </c>
      <c r="L1709" cm="1">
        <f t="array" ref="L1709">SUMPRODUCT((Tabla2[[#This Row],[P - Horas]]&lt;Tabla2[P - Horas])*1,(Tabla2[[#This Row],[Columna1]]=Tabla2[Columna1])*1)+1</f>
        <v>34</v>
      </c>
      <c r="N1709">
        <f>_xlfn.RANK.EQ(Tabla2[[#This Row],[Columna1]],Tabla2[Columna1],1)</f>
        <v>1684</v>
      </c>
      <c r="O1709" s="3">
        <f>MAX(P1708,Tabla2[[#This Row],[Columna1]])</f>
        <v>40599.572194911801</v>
      </c>
      <c r="P1709" s="3">
        <f>O1709+Tabla2[[#This Row],[P - Horas]]</f>
        <v>40599.573509014364</v>
      </c>
    </row>
    <row r="1710" spans="1:16" x14ac:dyDescent="0.25">
      <c r="A1710">
        <v>1000017849</v>
      </c>
      <c r="B1710" s="2">
        <v>40578</v>
      </c>
      <c r="C1710" s="2">
        <f t="shared" si="104"/>
        <v>40578.625</v>
      </c>
      <c r="D1710">
        <v>83.1</v>
      </c>
      <c r="E1710">
        <v>83.1</v>
      </c>
      <c r="F1710" t="s">
        <v>5</v>
      </c>
      <c r="G1710" t="s">
        <v>6</v>
      </c>
      <c r="H1710" s="1" cm="1">
        <f t="array" ref="H1710">_xlfn.IFS(F1710="Figurado",E1710/2600,F1710="Mallas",E1710/800,F1710="Materia Prima",E1710*0)/24</f>
        <v>1.3317307692307691E-3</v>
      </c>
      <c r="I1710" s="2">
        <f t="shared" si="105"/>
        <v>40579.625</v>
      </c>
      <c r="J1710" s="3">
        <f t="shared" si="106"/>
        <v>40578.626331730768</v>
      </c>
      <c r="K1710" t="b">
        <f t="shared" si="107"/>
        <v>1</v>
      </c>
      <c r="L1710" cm="1">
        <f t="array" ref="L1710">SUMPRODUCT((Tabla2[[#This Row],[P - Horas]]&lt;Tabla2[P - Horas])*1,(Tabla2[[#This Row],[Columna1]]=Tabla2[Columna1])*1)+1</f>
        <v>33</v>
      </c>
      <c r="N1710">
        <f>_xlfn.RANK.EQ(Tabla2[[#This Row],[Columna1]],Tabla2[Columna1],1)</f>
        <v>1684</v>
      </c>
      <c r="O1710" s="3">
        <f>MAX(P1709,Tabla2[[#This Row],[Columna1]])</f>
        <v>40599.573509014364</v>
      </c>
      <c r="P1710" s="3">
        <f>O1710+Tabla2[[#This Row],[P - Horas]]</f>
        <v>40599.574840745132</v>
      </c>
    </row>
    <row r="1711" spans="1:16" x14ac:dyDescent="0.25">
      <c r="A1711">
        <v>1000017849</v>
      </c>
      <c r="B1711" s="2">
        <v>40578</v>
      </c>
      <c r="C1711" s="2">
        <f t="shared" si="104"/>
        <v>40578.625</v>
      </c>
      <c r="D1711">
        <v>167.8</v>
      </c>
      <c r="E1711">
        <v>167.8</v>
      </c>
      <c r="F1711" t="s">
        <v>5</v>
      </c>
      <c r="G1711" t="s">
        <v>13</v>
      </c>
      <c r="H1711" s="1" cm="1">
        <f t="array" ref="H1711">_xlfn.IFS(F1711="Figurado",E1711/2600,F1711="Mallas",E1711/800,F1711="Materia Prima",E1711*0)/24</f>
        <v>2.6891025641025642E-3</v>
      </c>
      <c r="I1711" s="2">
        <f t="shared" si="105"/>
        <v>40579.625</v>
      </c>
      <c r="J1711" s="3">
        <f t="shared" si="106"/>
        <v>40578.627689102563</v>
      </c>
      <c r="K1711" t="b">
        <f t="shared" si="107"/>
        <v>1</v>
      </c>
      <c r="L1711" cm="1">
        <f t="array" ref="L1711">SUMPRODUCT((Tabla2[[#This Row],[P - Horas]]&lt;Tabla2[P - Horas])*1,(Tabla2[[#This Row],[Columna1]]=Tabla2[Columna1])*1)+1</f>
        <v>32</v>
      </c>
      <c r="N1711">
        <f>_xlfn.RANK.EQ(Tabla2[[#This Row],[Columna1]],Tabla2[Columna1],1)</f>
        <v>1684</v>
      </c>
      <c r="O1711" s="3">
        <f>MAX(P1710,Tabla2[[#This Row],[Columna1]])</f>
        <v>40599.574840745132</v>
      </c>
      <c r="P1711" s="3">
        <f>O1711+Tabla2[[#This Row],[P - Horas]]</f>
        <v>40599.577529847695</v>
      </c>
    </row>
    <row r="1712" spans="1:16" x14ac:dyDescent="0.25">
      <c r="A1712">
        <v>1000017865</v>
      </c>
      <c r="B1712" s="2">
        <v>40578</v>
      </c>
      <c r="C1712" s="2">
        <f t="shared" si="104"/>
        <v>40578.625</v>
      </c>
      <c r="D1712">
        <v>168</v>
      </c>
      <c r="E1712">
        <v>168</v>
      </c>
      <c r="F1712" t="s">
        <v>5</v>
      </c>
      <c r="G1712" t="s">
        <v>13</v>
      </c>
      <c r="H1712" s="1" cm="1">
        <f t="array" ref="H1712">_xlfn.IFS(F1712="Figurado",E1712/2600,F1712="Mallas",E1712/800,F1712="Materia Prima",E1712*0)/24</f>
        <v>2.6923076923076922E-3</v>
      </c>
      <c r="I1712" s="2">
        <f t="shared" si="105"/>
        <v>40579.625</v>
      </c>
      <c r="J1712" s="3">
        <f t="shared" si="106"/>
        <v>40578.627692307695</v>
      </c>
      <c r="K1712" t="b">
        <f t="shared" si="107"/>
        <v>1</v>
      </c>
      <c r="L1712" cm="1">
        <f t="array" ref="L1712">SUMPRODUCT((Tabla2[[#This Row],[P - Horas]]&lt;Tabla2[P - Horas])*1,(Tabla2[[#This Row],[Columna1]]=Tabla2[Columna1])*1)+1</f>
        <v>31</v>
      </c>
      <c r="N1712">
        <f>_xlfn.RANK.EQ(Tabla2[[#This Row],[Columna1]],Tabla2[Columna1],1)</f>
        <v>1684</v>
      </c>
      <c r="O1712" s="3">
        <f>MAX(P1711,Tabla2[[#This Row],[Columna1]])</f>
        <v>40599.577529847695</v>
      </c>
      <c r="P1712" s="3">
        <f>O1712+Tabla2[[#This Row],[P - Horas]]</f>
        <v>40599.580222155389</v>
      </c>
    </row>
    <row r="1713" spans="1:16" x14ac:dyDescent="0.25">
      <c r="A1713">
        <v>1000017850</v>
      </c>
      <c r="B1713" s="2">
        <v>40578</v>
      </c>
      <c r="C1713" s="2">
        <f t="shared" si="104"/>
        <v>40578.625</v>
      </c>
      <c r="D1713">
        <v>179.5</v>
      </c>
      <c r="E1713">
        <v>179.5</v>
      </c>
      <c r="F1713" t="s">
        <v>5</v>
      </c>
      <c r="G1713" t="s">
        <v>13</v>
      </c>
      <c r="H1713" s="1" cm="1">
        <f t="array" ref="H1713">_xlfn.IFS(F1713="Figurado",E1713/2600,F1713="Mallas",E1713/800,F1713="Materia Prima",E1713*0)/24</f>
        <v>2.8766025641025639E-3</v>
      </c>
      <c r="I1713" s="2">
        <f t="shared" si="105"/>
        <v>40579.625</v>
      </c>
      <c r="J1713" s="3">
        <f t="shared" si="106"/>
        <v>40578.627876602564</v>
      </c>
      <c r="K1713" t="b">
        <f t="shared" si="107"/>
        <v>1</v>
      </c>
      <c r="L1713" cm="1">
        <f t="array" ref="L1713">SUMPRODUCT((Tabla2[[#This Row],[P - Horas]]&lt;Tabla2[P - Horas])*1,(Tabla2[[#This Row],[Columna1]]=Tabla2[Columna1])*1)+1</f>
        <v>30</v>
      </c>
      <c r="N1713">
        <f>_xlfn.RANK.EQ(Tabla2[[#This Row],[Columna1]],Tabla2[Columna1],1)</f>
        <v>1684</v>
      </c>
      <c r="O1713" s="3">
        <f>MAX(P1712,Tabla2[[#This Row],[Columna1]])</f>
        <v>40599.580222155389</v>
      </c>
      <c r="P1713" s="3">
        <f>O1713+Tabla2[[#This Row],[P - Horas]]</f>
        <v>40599.583098757954</v>
      </c>
    </row>
    <row r="1714" spans="1:16" x14ac:dyDescent="0.25">
      <c r="A1714">
        <v>1000017849</v>
      </c>
      <c r="B1714" s="2">
        <v>40578</v>
      </c>
      <c r="C1714" s="2">
        <f t="shared" si="104"/>
        <v>40578.625</v>
      </c>
      <c r="D1714">
        <v>251.6</v>
      </c>
      <c r="E1714">
        <v>251.6</v>
      </c>
      <c r="F1714" t="s">
        <v>5</v>
      </c>
      <c r="G1714" t="s">
        <v>7</v>
      </c>
      <c r="H1714" s="1" cm="1">
        <f t="array" ref="H1714">_xlfn.IFS(F1714="Figurado",E1714/2600,F1714="Mallas",E1714/800,F1714="Materia Prima",E1714*0)/24</f>
        <v>4.0320512820512817E-3</v>
      </c>
      <c r="I1714" s="2">
        <f t="shared" si="105"/>
        <v>40579.625</v>
      </c>
      <c r="J1714" s="3">
        <f t="shared" si="106"/>
        <v>40578.629032051285</v>
      </c>
      <c r="K1714" t="b">
        <f t="shared" si="107"/>
        <v>1</v>
      </c>
      <c r="L1714" cm="1">
        <f t="array" ref="L1714">SUMPRODUCT((Tabla2[[#This Row],[P - Horas]]&lt;Tabla2[P - Horas])*1,(Tabla2[[#This Row],[Columna1]]=Tabla2[Columna1])*1)+1</f>
        <v>29</v>
      </c>
      <c r="N1714">
        <f>_xlfn.RANK.EQ(Tabla2[[#This Row],[Columna1]],Tabla2[Columna1],1)</f>
        <v>1684</v>
      </c>
      <c r="O1714" s="3">
        <f>MAX(P1713,Tabla2[[#This Row],[Columna1]])</f>
        <v>40599.583098757954</v>
      </c>
      <c r="P1714" s="3">
        <f>O1714+Tabla2[[#This Row],[P - Horas]]</f>
        <v>40599.587130809239</v>
      </c>
    </row>
    <row r="1715" spans="1:16" x14ac:dyDescent="0.25">
      <c r="A1715">
        <v>1000017850</v>
      </c>
      <c r="B1715" s="2">
        <v>40578</v>
      </c>
      <c r="C1715" s="2">
        <f t="shared" si="104"/>
        <v>40578.625</v>
      </c>
      <c r="D1715">
        <v>263.3</v>
      </c>
      <c r="E1715">
        <v>263.3</v>
      </c>
      <c r="F1715" t="s">
        <v>5</v>
      </c>
      <c r="G1715" t="s">
        <v>14</v>
      </c>
      <c r="H1715" s="1" cm="1">
        <f t="array" ref="H1715">_xlfn.IFS(F1715="Figurado",E1715/2600,F1715="Mallas",E1715/800,F1715="Materia Prima",E1715*0)/24</f>
        <v>4.2195512820512827E-3</v>
      </c>
      <c r="I1715" s="2">
        <f t="shared" si="105"/>
        <v>40579.625</v>
      </c>
      <c r="J1715" s="3">
        <f t="shared" si="106"/>
        <v>40578.62921955128</v>
      </c>
      <c r="K1715" t="b">
        <f t="shared" si="107"/>
        <v>1</v>
      </c>
      <c r="L1715" cm="1">
        <f t="array" ref="L1715">SUMPRODUCT((Tabla2[[#This Row],[P - Horas]]&lt;Tabla2[P - Horas])*1,(Tabla2[[#This Row],[Columna1]]=Tabla2[Columna1])*1)+1</f>
        <v>28</v>
      </c>
      <c r="N1715">
        <f>_xlfn.RANK.EQ(Tabla2[[#This Row],[Columna1]],Tabla2[Columna1],1)</f>
        <v>1684</v>
      </c>
      <c r="O1715" s="3">
        <f>MAX(P1714,Tabla2[[#This Row],[Columna1]])</f>
        <v>40599.587130809239</v>
      </c>
      <c r="P1715" s="3">
        <f>O1715+Tabla2[[#This Row],[P - Horas]]</f>
        <v>40599.591350360519</v>
      </c>
    </row>
    <row r="1716" spans="1:16" x14ac:dyDescent="0.25">
      <c r="A1716">
        <v>1000017848</v>
      </c>
      <c r="B1716" s="2">
        <v>40578</v>
      </c>
      <c r="C1716" s="2">
        <f t="shared" si="104"/>
        <v>40578.625</v>
      </c>
      <c r="D1716">
        <v>263.7</v>
      </c>
      <c r="E1716">
        <v>263.7</v>
      </c>
      <c r="F1716" t="s">
        <v>5</v>
      </c>
      <c r="G1716" t="s">
        <v>14</v>
      </c>
      <c r="H1716" s="1" cm="1">
        <f t="array" ref="H1716">_xlfn.IFS(F1716="Figurado",E1716/2600,F1716="Mallas",E1716/800,F1716="Materia Prima",E1716*0)/24</f>
        <v>4.2259615384615387E-3</v>
      </c>
      <c r="I1716" s="2">
        <f t="shared" si="105"/>
        <v>40579.625</v>
      </c>
      <c r="J1716" s="3">
        <f t="shared" si="106"/>
        <v>40578.629225961537</v>
      </c>
      <c r="K1716" t="b">
        <f t="shared" si="107"/>
        <v>1</v>
      </c>
      <c r="L1716" cm="1">
        <f t="array" ref="L1716">SUMPRODUCT((Tabla2[[#This Row],[P - Horas]]&lt;Tabla2[P - Horas])*1,(Tabla2[[#This Row],[Columna1]]=Tabla2[Columna1])*1)+1</f>
        <v>27</v>
      </c>
      <c r="N1716">
        <f>_xlfn.RANK.EQ(Tabla2[[#This Row],[Columna1]],Tabla2[Columna1],1)</f>
        <v>1684</v>
      </c>
      <c r="O1716" s="3">
        <f>MAX(P1715,Tabla2[[#This Row],[Columna1]])</f>
        <v>40599.591350360519</v>
      </c>
      <c r="P1716" s="3">
        <f>O1716+Tabla2[[#This Row],[P - Horas]]</f>
        <v>40599.595576322055</v>
      </c>
    </row>
    <row r="1717" spans="1:16" x14ac:dyDescent="0.25">
      <c r="A1717">
        <v>1000017847</v>
      </c>
      <c r="B1717" s="2">
        <v>40578</v>
      </c>
      <c r="C1717" s="2">
        <f t="shared" si="104"/>
        <v>40578.625</v>
      </c>
      <c r="D1717">
        <v>334.1</v>
      </c>
      <c r="E1717">
        <v>334.1</v>
      </c>
      <c r="F1717" t="s">
        <v>5</v>
      </c>
      <c r="G1717" t="s">
        <v>14</v>
      </c>
      <c r="H1717" s="1" cm="1">
        <f t="array" ref="H1717">_xlfn.IFS(F1717="Figurado",E1717/2600,F1717="Mallas",E1717/800,F1717="Materia Prima",E1717*0)/24</f>
        <v>5.3541666666666668E-3</v>
      </c>
      <c r="I1717" s="2">
        <f t="shared" si="105"/>
        <v>40579.625</v>
      </c>
      <c r="J1717" s="3">
        <f t="shared" si="106"/>
        <v>40578.630354166664</v>
      </c>
      <c r="K1717" t="b">
        <f t="shared" si="107"/>
        <v>1</v>
      </c>
      <c r="L1717" cm="1">
        <f t="array" ref="L1717">SUMPRODUCT((Tabla2[[#This Row],[P - Horas]]&lt;Tabla2[P - Horas])*1,(Tabla2[[#This Row],[Columna1]]=Tabla2[Columna1])*1)+1</f>
        <v>26</v>
      </c>
      <c r="N1717">
        <f>_xlfn.RANK.EQ(Tabla2[[#This Row],[Columna1]],Tabla2[Columna1],1)</f>
        <v>1684</v>
      </c>
      <c r="O1717" s="3">
        <f>MAX(P1716,Tabla2[[#This Row],[Columna1]])</f>
        <v>40599.595576322055</v>
      </c>
      <c r="P1717" s="3">
        <f>O1717+Tabla2[[#This Row],[P - Horas]]</f>
        <v>40599.600930488719</v>
      </c>
    </row>
    <row r="1718" spans="1:16" x14ac:dyDescent="0.25">
      <c r="A1718">
        <v>1000017851</v>
      </c>
      <c r="B1718" s="2">
        <v>40578</v>
      </c>
      <c r="C1718" s="2">
        <f t="shared" si="104"/>
        <v>40578.625</v>
      </c>
      <c r="D1718">
        <v>336</v>
      </c>
      <c r="E1718">
        <v>336</v>
      </c>
      <c r="F1718" t="s">
        <v>5</v>
      </c>
      <c r="G1718" t="s">
        <v>13</v>
      </c>
      <c r="H1718" s="1" cm="1">
        <f t="array" ref="H1718">_xlfn.IFS(F1718="Figurado",E1718/2600,F1718="Mallas",E1718/800,F1718="Materia Prima",E1718*0)/24</f>
        <v>5.3846153846153844E-3</v>
      </c>
      <c r="I1718" s="2">
        <f t="shared" si="105"/>
        <v>40579.625</v>
      </c>
      <c r="J1718" s="3">
        <f t="shared" si="106"/>
        <v>40578.630384615382</v>
      </c>
      <c r="K1718" t="b">
        <f t="shared" si="107"/>
        <v>1</v>
      </c>
      <c r="L1718" cm="1">
        <f t="array" ref="L1718">SUMPRODUCT((Tabla2[[#This Row],[P - Horas]]&lt;Tabla2[P - Horas])*1,(Tabla2[[#This Row],[Columna1]]=Tabla2[Columna1])*1)+1</f>
        <v>25</v>
      </c>
      <c r="N1718">
        <f>_xlfn.RANK.EQ(Tabla2[[#This Row],[Columna1]],Tabla2[Columna1],1)</f>
        <v>1684</v>
      </c>
      <c r="O1718" s="3">
        <f>MAX(P1717,Tabla2[[#This Row],[Columna1]])</f>
        <v>40599.600930488719</v>
      </c>
      <c r="P1718" s="3">
        <f>O1718+Tabla2[[#This Row],[P - Horas]]</f>
        <v>40599.606315104102</v>
      </c>
    </row>
    <row r="1719" spans="1:16" x14ac:dyDescent="0.25">
      <c r="A1719">
        <v>1000017847</v>
      </c>
      <c r="B1719" s="2">
        <v>40578</v>
      </c>
      <c r="C1719" s="2">
        <f t="shared" si="104"/>
        <v>40578.625</v>
      </c>
      <c r="D1719">
        <v>402.6</v>
      </c>
      <c r="E1719">
        <v>402.6</v>
      </c>
      <c r="F1719" t="s">
        <v>5</v>
      </c>
      <c r="G1719" t="s">
        <v>13</v>
      </c>
      <c r="H1719" s="1" cm="1">
        <f t="array" ref="H1719">_xlfn.IFS(F1719="Figurado",E1719/2600,F1719="Mallas",E1719/800,F1719="Materia Prima",E1719*0)/24</f>
        <v>6.4519230769230773E-3</v>
      </c>
      <c r="I1719" s="2">
        <f t="shared" si="105"/>
        <v>40579.625</v>
      </c>
      <c r="J1719" s="3">
        <f t="shared" si="106"/>
        <v>40578.63145192308</v>
      </c>
      <c r="K1719" t="b">
        <f t="shared" si="107"/>
        <v>1</v>
      </c>
      <c r="L1719" cm="1">
        <f t="array" ref="L1719">SUMPRODUCT((Tabla2[[#This Row],[P - Horas]]&lt;Tabla2[P - Horas])*1,(Tabla2[[#This Row],[Columna1]]=Tabla2[Columna1])*1)+1</f>
        <v>24</v>
      </c>
      <c r="N1719">
        <f>_xlfn.RANK.EQ(Tabla2[[#This Row],[Columna1]],Tabla2[Columna1],1)</f>
        <v>1684</v>
      </c>
      <c r="O1719" s="3">
        <f>MAX(P1718,Tabla2[[#This Row],[Columna1]])</f>
        <v>40599.606315104102</v>
      </c>
      <c r="P1719" s="3">
        <f>O1719+Tabla2[[#This Row],[P - Horas]]</f>
        <v>40599.612767027182</v>
      </c>
    </row>
    <row r="1720" spans="1:16" x14ac:dyDescent="0.25">
      <c r="A1720">
        <v>1000017847</v>
      </c>
      <c r="B1720" s="2">
        <v>40578</v>
      </c>
      <c r="C1720" s="2">
        <f t="shared" si="104"/>
        <v>40578.625</v>
      </c>
      <c r="D1720">
        <v>416.7</v>
      </c>
      <c r="E1720">
        <v>416.7</v>
      </c>
      <c r="F1720" t="s">
        <v>5</v>
      </c>
      <c r="G1720" t="s">
        <v>7</v>
      </c>
      <c r="H1720" s="1" cm="1">
        <f t="array" ref="H1720">_xlfn.IFS(F1720="Figurado",E1720/2600,F1720="Mallas",E1720/800,F1720="Materia Prima",E1720*0)/24</f>
        <v>6.6778846153846159E-3</v>
      </c>
      <c r="I1720" s="2">
        <f t="shared" si="105"/>
        <v>40579.625</v>
      </c>
      <c r="J1720" s="3">
        <f t="shared" si="106"/>
        <v>40578.631677884616</v>
      </c>
      <c r="K1720" t="b">
        <f t="shared" si="107"/>
        <v>1</v>
      </c>
      <c r="L1720" cm="1">
        <f t="array" ref="L1720">SUMPRODUCT((Tabla2[[#This Row],[P - Horas]]&lt;Tabla2[P - Horas])*1,(Tabla2[[#This Row],[Columna1]]=Tabla2[Columna1])*1)+1</f>
        <v>22</v>
      </c>
      <c r="N1720">
        <f>_xlfn.RANK.EQ(Tabla2[[#This Row],[Columna1]],Tabla2[Columna1],1)</f>
        <v>1684</v>
      </c>
      <c r="O1720" s="3">
        <f>MAX(P1719,Tabla2[[#This Row],[Columna1]])</f>
        <v>40599.612767027182</v>
      </c>
      <c r="P1720" s="3">
        <f>O1720+Tabla2[[#This Row],[P - Horas]]</f>
        <v>40599.619444911797</v>
      </c>
    </row>
    <row r="1721" spans="1:16" x14ac:dyDescent="0.25">
      <c r="A1721">
        <v>1000017848</v>
      </c>
      <c r="B1721" s="2">
        <v>40578</v>
      </c>
      <c r="C1721" s="2">
        <f t="shared" si="104"/>
        <v>40578.625</v>
      </c>
      <c r="D1721">
        <v>416.7</v>
      </c>
      <c r="E1721">
        <v>416.7</v>
      </c>
      <c r="F1721" t="s">
        <v>5</v>
      </c>
      <c r="G1721" t="s">
        <v>7</v>
      </c>
      <c r="H1721" s="1" cm="1">
        <f t="array" ref="H1721">_xlfn.IFS(F1721="Figurado",E1721/2600,F1721="Mallas",E1721/800,F1721="Materia Prima",E1721*0)/24</f>
        <v>6.6778846153846159E-3</v>
      </c>
      <c r="I1721" s="2">
        <f t="shared" si="105"/>
        <v>40579.625</v>
      </c>
      <c r="J1721" s="3">
        <f t="shared" si="106"/>
        <v>40578.631677884616</v>
      </c>
      <c r="K1721" t="b">
        <f t="shared" si="107"/>
        <v>1</v>
      </c>
      <c r="L1721" cm="1">
        <f t="array" ref="L1721">SUMPRODUCT((Tabla2[[#This Row],[P - Horas]]&lt;Tabla2[P - Horas])*1,(Tabla2[[#This Row],[Columna1]]=Tabla2[Columna1])*1)+1</f>
        <v>22</v>
      </c>
      <c r="N1721">
        <f>_xlfn.RANK.EQ(Tabla2[[#This Row],[Columna1]],Tabla2[Columna1],1)</f>
        <v>1684</v>
      </c>
      <c r="O1721" s="3">
        <f>MAX(P1720,Tabla2[[#This Row],[Columna1]])</f>
        <v>40599.619444911797</v>
      </c>
      <c r="P1721" s="3">
        <f>O1721+Tabla2[[#This Row],[P - Horas]]</f>
        <v>40599.626122796413</v>
      </c>
    </row>
    <row r="1722" spans="1:16" x14ac:dyDescent="0.25">
      <c r="A1722">
        <v>1000017865</v>
      </c>
      <c r="B1722" s="2">
        <v>40578</v>
      </c>
      <c r="C1722" s="2">
        <f t="shared" si="104"/>
        <v>40578.625</v>
      </c>
      <c r="D1722">
        <v>600</v>
      </c>
      <c r="E1722">
        <v>600</v>
      </c>
      <c r="F1722" t="s">
        <v>5</v>
      </c>
      <c r="G1722" t="s">
        <v>14</v>
      </c>
      <c r="H1722" s="1" cm="1">
        <f t="array" ref="H1722">_xlfn.IFS(F1722="Figurado",E1722/2600,F1722="Mallas",E1722/800,F1722="Materia Prima",E1722*0)/24</f>
        <v>9.6153846153846159E-3</v>
      </c>
      <c r="I1722" s="2">
        <f t="shared" si="105"/>
        <v>40579.625</v>
      </c>
      <c r="J1722" s="3">
        <f t="shared" si="106"/>
        <v>40578.634615384617</v>
      </c>
      <c r="K1722" t="b">
        <f t="shared" si="107"/>
        <v>1</v>
      </c>
      <c r="L1722" cm="1">
        <f t="array" ref="L1722">SUMPRODUCT((Tabla2[[#This Row],[P - Horas]]&lt;Tabla2[P - Horas])*1,(Tabla2[[#This Row],[Columna1]]=Tabla2[Columna1])*1)+1</f>
        <v>21</v>
      </c>
      <c r="N1722">
        <f>_xlfn.RANK.EQ(Tabla2[[#This Row],[Columna1]],Tabla2[Columna1],1)</f>
        <v>1684</v>
      </c>
      <c r="O1722" s="3">
        <f>MAX(P1721,Tabla2[[#This Row],[Columna1]])</f>
        <v>40599.626122796413</v>
      </c>
      <c r="P1722" s="3">
        <f>O1722+Tabla2[[#This Row],[P - Horas]]</f>
        <v>40599.63573818103</v>
      </c>
    </row>
    <row r="1723" spans="1:16" x14ac:dyDescent="0.25">
      <c r="A1723">
        <v>1000017847</v>
      </c>
      <c r="B1723" s="2">
        <v>40578</v>
      </c>
      <c r="C1723" s="2">
        <f t="shared" si="104"/>
        <v>40578.625</v>
      </c>
      <c r="D1723">
        <v>683</v>
      </c>
      <c r="E1723">
        <v>683</v>
      </c>
      <c r="F1723" t="s">
        <v>5</v>
      </c>
      <c r="G1723" t="s">
        <v>6</v>
      </c>
      <c r="H1723" s="1" cm="1">
        <f t="array" ref="H1723">_xlfn.IFS(F1723="Figurado",E1723/2600,F1723="Mallas",E1723/800,F1723="Materia Prima",E1723*0)/24</f>
        <v>1.094551282051282E-2</v>
      </c>
      <c r="I1723" s="2">
        <f t="shared" si="105"/>
        <v>40579.625</v>
      </c>
      <c r="J1723" s="3">
        <f t="shared" si="106"/>
        <v>40578.635945512819</v>
      </c>
      <c r="K1723" t="b">
        <f t="shared" si="107"/>
        <v>1</v>
      </c>
      <c r="L1723" cm="1">
        <f t="array" ref="L1723">SUMPRODUCT((Tabla2[[#This Row],[P - Horas]]&lt;Tabla2[P - Horas])*1,(Tabla2[[#This Row],[Columna1]]=Tabla2[Columna1])*1)+1</f>
        <v>20</v>
      </c>
      <c r="N1723">
        <f>_xlfn.RANK.EQ(Tabla2[[#This Row],[Columna1]],Tabla2[Columna1],1)</f>
        <v>1684</v>
      </c>
      <c r="O1723" s="3">
        <f>MAX(P1722,Tabla2[[#This Row],[Columna1]])</f>
        <v>40599.63573818103</v>
      </c>
      <c r="P1723" s="3">
        <f>O1723+Tabla2[[#This Row],[P - Horas]]</f>
        <v>40599.646683693849</v>
      </c>
    </row>
    <row r="1724" spans="1:16" x14ac:dyDescent="0.25">
      <c r="A1724">
        <v>1000017848</v>
      </c>
      <c r="B1724" s="2">
        <v>40578</v>
      </c>
      <c r="C1724" s="2">
        <f t="shared" si="104"/>
        <v>40578.625</v>
      </c>
      <c r="D1724">
        <v>683.4</v>
      </c>
      <c r="E1724">
        <v>683.4</v>
      </c>
      <c r="F1724" t="s">
        <v>5</v>
      </c>
      <c r="G1724" t="s">
        <v>13</v>
      </c>
      <c r="H1724" s="1" cm="1">
        <f t="array" ref="H1724">_xlfn.IFS(F1724="Figurado",E1724/2600,F1724="Mallas",E1724/800,F1724="Materia Prima",E1724*0)/24</f>
        <v>1.0951923076923076E-2</v>
      </c>
      <c r="I1724" s="2">
        <f t="shared" si="105"/>
        <v>40579.625</v>
      </c>
      <c r="J1724" s="3">
        <f t="shared" si="106"/>
        <v>40578.635951923075</v>
      </c>
      <c r="K1724" t="b">
        <f t="shared" si="107"/>
        <v>1</v>
      </c>
      <c r="L1724" cm="1">
        <f t="array" ref="L1724">SUMPRODUCT((Tabla2[[#This Row],[P - Horas]]&lt;Tabla2[P - Horas])*1,(Tabla2[[#This Row],[Columna1]]=Tabla2[Columna1])*1)+1</f>
        <v>19</v>
      </c>
      <c r="N1724">
        <f>_xlfn.RANK.EQ(Tabla2[[#This Row],[Columna1]],Tabla2[Columna1],1)</f>
        <v>1684</v>
      </c>
      <c r="O1724" s="3">
        <f>MAX(P1723,Tabla2[[#This Row],[Columna1]])</f>
        <v>40599.646683693849</v>
      </c>
      <c r="P1724" s="3">
        <f>O1724+Tabla2[[#This Row],[P - Horas]]</f>
        <v>40599.657635616924</v>
      </c>
    </row>
    <row r="1725" spans="1:16" x14ac:dyDescent="0.25">
      <c r="A1725">
        <v>1000017851</v>
      </c>
      <c r="B1725" s="2">
        <v>40578</v>
      </c>
      <c r="C1725" s="2">
        <f t="shared" si="104"/>
        <v>40578.625</v>
      </c>
      <c r="D1725">
        <v>961.4</v>
      </c>
      <c r="E1725">
        <v>961.4</v>
      </c>
      <c r="F1725" t="s">
        <v>5</v>
      </c>
      <c r="G1725" t="s">
        <v>14</v>
      </c>
      <c r="H1725" s="1" cm="1">
        <f t="array" ref="H1725">_xlfn.IFS(F1725="Figurado",E1725/2600,F1725="Mallas",E1725/800,F1725="Materia Prima",E1725*0)/24</f>
        <v>1.5407051282051281E-2</v>
      </c>
      <c r="I1725" s="2">
        <f t="shared" si="105"/>
        <v>40579.625</v>
      </c>
      <c r="J1725" s="3">
        <f t="shared" si="106"/>
        <v>40578.64040705128</v>
      </c>
      <c r="K1725" t="b">
        <f t="shared" si="107"/>
        <v>1</v>
      </c>
      <c r="L1725" cm="1">
        <f t="array" ref="L1725">SUMPRODUCT((Tabla2[[#This Row],[P - Horas]]&lt;Tabla2[P - Horas])*1,(Tabla2[[#This Row],[Columna1]]=Tabla2[Columna1])*1)+1</f>
        <v>18</v>
      </c>
      <c r="N1725">
        <f>_xlfn.RANK.EQ(Tabla2[[#This Row],[Columna1]],Tabla2[Columna1],1)</f>
        <v>1684</v>
      </c>
      <c r="O1725" s="3">
        <f>MAX(P1724,Tabla2[[#This Row],[Columna1]])</f>
        <v>40599.657635616924</v>
      </c>
      <c r="P1725" s="3">
        <f>O1725+Tabla2[[#This Row],[P - Horas]]</f>
        <v>40599.673042668204</v>
      </c>
    </row>
    <row r="1726" spans="1:16" x14ac:dyDescent="0.25">
      <c r="A1726">
        <v>1000017848</v>
      </c>
      <c r="B1726" s="2">
        <v>40578</v>
      </c>
      <c r="C1726" s="2">
        <f t="shared" si="104"/>
        <v>40578.625</v>
      </c>
      <c r="D1726">
        <v>1043.3</v>
      </c>
      <c r="E1726">
        <v>1043.3</v>
      </c>
      <c r="F1726" t="s">
        <v>5</v>
      </c>
      <c r="G1726" t="s">
        <v>6</v>
      </c>
      <c r="H1726" s="1" cm="1">
        <f t="array" ref="H1726">_xlfn.IFS(F1726="Figurado",E1726/2600,F1726="Mallas",E1726/800,F1726="Materia Prima",E1726*0)/24</f>
        <v>1.6719551282051281E-2</v>
      </c>
      <c r="I1726" s="2">
        <f t="shared" si="105"/>
        <v>40579.625</v>
      </c>
      <c r="J1726" s="3">
        <f t="shared" si="106"/>
        <v>40578.641719551284</v>
      </c>
      <c r="K1726" t="b">
        <f t="shared" si="107"/>
        <v>1</v>
      </c>
      <c r="L1726" cm="1">
        <f t="array" ref="L1726">SUMPRODUCT((Tabla2[[#This Row],[P - Horas]]&lt;Tabla2[P - Horas])*1,(Tabla2[[#This Row],[Columna1]]=Tabla2[Columna1])*1)+1</f>
        <v>17</v>
      </c>
      <c r="N1726">
        <f>_xlfn.RANK.EQ(Tabla2[[#This Row],[Columna1]],Tabla2[Columna1],1)</f>
        <v>1684</v>
      </c>
      <c r="O1726" s="3">
        <f>MAX(P1725,Tabla2[[#This Row],[Columna1]])</f>
        <v>40599.673042668204</v>
      </c>
      <c r="P1726" s="3">
        <f>O1726+Tabla2[[#This Row],[P - Horas]]</f>
        <v>40599.689762219488</v>
      </c>
    </row>
    <row r="1727" spans="1:16" x14ac:dyDescent="0.25">
      <c r="A1727">
        <v>1000017847</v>
      </c>
      <c r="B1727" s="2">
        <v>40578</v>
      </c>
      <c r="C1727" s="2">
        <f t="shared" si="104"/>
        <v>40578.625</v>
      </c>
      <c r="D1727">
        <v>1045.3</v>
      </c>
      <c r="E1727">
        <v>1045.3</v>
      </c>
      <c r="F1727" t="s">
        <v>5</v>
      </c>
      <c r="G1727" t="s">
        <v>8</v>
      </c>
      <c r="H1727" s="1" cm="1">
        <f t="array" ref="H1727">_xlfn.IFS(F1727="Figurado",E1727/2600,F1727="Mallas",E1727/800,F1727="Materia Prima",E1727*0)/24</f>
        <v>1.6751602564102564E-2</v>
      </c>
      <c r="I1727" s="2">
        <f t="shared" si="105"/>
        <v>40579.625</v>
      </c>
      <c r="J1727" s="3">
        <f t="shared" si="106"/>
        <v>40578.641751602561</v>
      </c>
      <c r="K1727" t="b">
        <f t="shared" si="107"/>
        <v>1</v>
      </c>
      <c r="L1727" cm="1">
        <f t="array" ref="L1727">SUMPRODUCT((Tabla2[[#This Row],[P - Horas]]&lt;Tabla2[P - Horas])*1,(Tabla2[[#This Row],[Columna1]]=Tabla2[Columna1])*1)+1</f>
        <v>16</v>
      </c>
      <c r="N1727">
        <f>_xlfn.RANK.EQ(Tabla2[[#This Row],[Columna1]],Tabla2[Columna1],1)</f>
        <v>1684</v>
      </c>
      <c r="O1727" s="3">
        <f>MAX(P1726,Tabla2[[#This Row],[Columna1]])</f>
        <v>40599.689762219488</v>
      </c>
      <c r="P1727" s="3">
        <f>O1727+Tabla2[[#This Row],[P - Horas]]</f>
        <v>40599.70651382205</v>
      </c>
    </row>
    <row r="1728" spans="1:16" x14ac:dyDescent="0.25">
      <c r="A1728">
        <v>1000017848</v>
      </c>
      <c r="B1728" s="2">
        <v>40578</v>
      </c>
      <c r="C1728" s="2">
        <f t="shared" si="104"/>
        <v>40578.625</v>
      </c>
      <c r="D1728">
        <v>1559.4</v>
      </c>
      <c r="E1728">
        <v>1559.4</v>
      </c>
      <c r="F1728" t="s">
        <v>5</v>
      </c>
      <c r="G1728" t="s">
        <v>8</v>
      </c>
      <c r="H1728" s="1" cm="1">
        <f t="array" ref="H1728">_xlfn.IFS(F1728="Figurado",E1728/2600,F1728="Mallas",E1728/800,F1728="Materia Prima",E1728*0)/24</f>
        <v>2.4990384615384619E-2</v>
      </c>
      <c r="I1728" s="2">
        <f t="shared" si="105"/>
        <v>40579.625</v>
      </c>
      <c r="J1728" s="3">
        <f t="shared" si="106"/>
        <v>40578.649990384612</v>
      </c>
      <c r="K1728" t="b">
        <f t="shared" si="107"/>
        <v>1</v>
      </c>
      <c r="L1728" cm="1">
        <f t="array" ref="L1728">SUMPRODUCT((Tabla2[[#This Row],[P - Horas]]&lt;Tabla2[P - Horas])*1,(Tabla2[[#This Row],[Columna1]]=Tabla2[Columna1])*1)+1</f>
        <v>15</v>
      </c>
      <c r="N1728">
        <f>_xlfn.RANK.EQ(Tabla2[[#This Row],[Columna1]],Tabla2[Columna1],1)</f>
        <v>1684</v>
      </c>
      <c r="O1728" s="3">
        <f>MAX(P1727,Tabla2[[#This Row],[Columna1]])</f>
        <v>40599.70651382205</v>
      </c>
      <c r="P1728" s="3">
        <f>O1728+Tabla2[[#This Row],[P - Horas]]</f>
        <v>40599.731504206662</v>
      </c>
    </row>
    <row r="1729" spans="1:16" x14ac:dyDescent="0.25">
      <c r="A1729">
        <v>1000017870</v>
      </c>
      <c r="B1729" s="2">
        <v>40578</v>
      </c>
      <c r="C1729" s="2">
        <f t="shared" si="104"/>
        <v>40578.625</v>
      </c>
      <c r="D1729">
        <v>50</v>
      </c>
      <c r="E1729">
        <v>940.5</v>
      </c>
      <c r="F1729" t="s">
        <v>16</v>
      </c>
      <c r="G1729" t="s">
        <v>18</v>
      </c>
      <c r="H1729" s="1" cm="1">
        <f t="array" ref="H1729">_xlfn.IFS(F1729="Figurado",E1729/2600,F1729="Mallas",E1729/800,F1729="Materia Prima",E1729*0)/24</f>
        <v>4.8984374999999997E-2</v>
      </c>
      <c r="I1729" s="2">
        <f t="shared" si="105"/>
        <v>40579.625</v>
      </c>
      <c r="J1729" s="3">
        <f t="shared" si="106"/>
        <v>40578.673984374997</v>
      </c>
      <c r="K1729" t="b">
        <f t="shared" si="107"/>
        <v>1</v>
      </c>
      <c r="L1729" cm="1">
        <f t="array" ref="L1729">SUMPRODUCT((Tabla2[[#This Row],[P - Horas]]&lt;Tabla2[P - Horas])*1,(Tabla2[[#This Row],[Columna1]]=Tabla2[Columna1])*1)+1</f>
        <v>14</v>
      </c>
      <c r="N1729">
        <f>_xlfn.RANK.EQ(Tabla2[[#This Row],[Columna1]],Tabla2[Columna1],1)</f>
        <v>1684</v>
      </c>
      <c r="O1729" s="3">
        <f>MAX(P1728,Tabla2[[#This Row],[Columna1]])</f>
        <v>40599.731504206662</v>
      </c>
      <c r="P1729" s="3">
        <f>O1729+Tabla2[[#This Row],[P - Horas]]</f>
        <v>40599.780488581659</v>
      </c>
    </row>
    <row r="1730" spans="1:16" x14ac:dyDescent="0.25">
      <c r="A1730">
        <v>1000017872</v>
      </c>
      <c r="B1730" s="2">
        <v>40578</v>
      </c>
      <c r="C1730" s="2">
        <f t="shared" ref="C1730:C1793" si="108">B1730+15/24</f>
        <v>40578.625</v>
      </c>
      <c r="D1730">
        <v>4243.6000000000004</v>
      </c>
      <c r="E1730">
        <v>4243.6000000000004</v>
      </c>
      <c r="F1730" t="s">
        <v>5</v>
      </c>
      <c r="G1730" t="s">
        <v>13</v>
      </c>
      <c r="H1730" s="1" cm="1">
        <f t="array" ref="H1730">_xlfn.IFS(F1730="Figurado",E1730/2600,F1730="Mallas",E1730/800,F1730="Materia Prima",E1730*0)/24</f>
        <v>6.8006410256410257E-2</v>
      </c>
      <c r="I1730" s="2">
        <f t="shared" ref="I1730:I1793" si="109">IF(OR(WEEKDAY(C1730)=1,WEEKDAY(C1730+1)=1),C1730+2,C1730+1)</f>
        <v>40579.625</v>
      </c>
      <c r="J1730" s="3">
        <f t="shared" ref="J1730:J1793" si="110">H1730+C1730</f>
        <v>40578.693006410256</v>
      </c>
      <c r="K1730" t="b">
        <f t="shared" ref="K1730:K1793" si="111">I1730&gt;=J1730</f>
        <v>1</v>
      </c>
      <c r="L1730" cm="1">
        <f t="array" ref="L1730">SUMPRODUCT((Tabla2[[#This Row],[P - Horas]]&lt;Tabla2[P - Horas])*1,(Tabla2[[#This Row],[Columna1]]=Tabla2[Columna1])*1)+1</f>
        <v>13</v>
      </c>
      <c r="N1730">
        <f>_xlfn.RANK.EQ(Tabla2[[#This Row],[Columna1]],Tabla2[Columna1],1)</f>
        <v>1684</v>
      </c>
      <c r="O1730" s="3">
        <f>MAX(P1729,Tabla2[[#This Row],[Columna1]])</f>
        <v>40599.780488581659</v>
      </c>
      <c r="P1730" s="3">
        <f>O1730+Tabla2[[#This Row],[P - Horas]]</f>
        <v>40599.848494991915</v>
      </c>
    </row>
    <row r="1731" spans="1:16" x14ac:dyDescent="0.25">
      <c r="A1731">
        <v>1000017863</v>
      </c>
      <c r="B1731" s="2">
        <v>40578</v>
      </c>
      <c r="C1731" s="2">
        <f t="shared" si="108"/>
        <v>40578.625</v>
      </c>
      <c r="D1731">
        <v>4477.3</v>
      </c>
      <c r="E1731">
        <v>4477.3</v>
      </c>
      <c r="F1731" t="s">
        <v>5</v>
      </c>
      <c r="G1731" t="s">
        <v>7</v>
      </c>
      <c r="H1731" s="1" cm="1">
        <f t="array" ref="H1731">_xlfn.IFS(F1731="Figurado",E1731/2600,F1731="Mallas",E1731/800,F1731="Materia Prima",E1731*0)/24</f>
        <v>7.1751602564102568E-2</v>
      </c>
      <c r="I1731" s="2">
        <f t="shared" si="109"/>
        <v>40579.625</v>
      </c>
      <c r="J1731" s="3">
        <f t="shared" si="110"/>
        <v>40578.696751602562</v>
      </c>
      <c r="K1731" t="b">
        <f t="shared" si="111"/>
        <v>1</v>
      </c>
      <c r="L1731" cm="1">
        <f t="array" ref="L1731">SUMPRODUCT((Tabla2[[#This Row],[P - Horas]]&lt;Tabla2[P - Horas])*1,(Tabla2[[#This Row],[Columna1]]=Tabla2[Columna1])*1)+1</f>
        <v>12</v>
      </c>
      <c r="N1731">
        <f>_xlfn.RANK.EQ(Tabla2[[#This Row],[Columna1]],Tabla2[Columna1],1)</f>
        <v>1684</v>
      </c>
      <c r="O1731" s="3">
        <f>MAX(P1730,Tabla2[[#This Row],[Columna1]])</f>
        <v>40599.848494991915</v>
      </c>
      <c r="P1731" s="3">
        <f>O1731+Tabla2[[#This Row],[P - Horas]]</f>
        <v>40599.920246594476</v>
      </c>
    </row>
    <row r="1732" spans="1:16" x14ac:dyDescent="0.25">
      <c r="A1732">
        <v>1000017849</v>
      </c>
      <c r="B1732" s="2">
        <v>40578</v>
      </c>
      <c r="C1732" s="2">
        <f t="shared" si="108"/>
        <v>40578.625</v>
      </c>
      <c r="D1732">
        <v>5289.4</v>
      </c>
      <c r="E1732">
        <v>5289.4</v>
      </c>
      <c r="F1732" t="s">
        <v>5</v>
      </c>
      <c r="G1732" t="s">
        <v>14</v>
      </c>
      <c r="H1732" s="1" cm="1">
        <f t="array" ref="H1732">_xlfn.IFS(F1732="Figurado",E1732/2600,F1732="Mallas",E1732/800,F1732="Materia Prima",E1732*0)/24</f>
        <v>8.4766025641025644E-2</v>
      </c>
      <c r="I1732" s="2">
        <f t="shared" si="109"/>
        <v>40579.625</v>
      </c>
      <c r="J1732" s="3">
        <f t="shared" si="110"/>
        <v>40578.70976602564</v>
      </c>
      <c r="K1732" t="b">
        <f t="shared" si="111"/>
        <v>1</v>
      </c>
      <c r="L1732" cm="1">
        <f t="array" ref="L1732">SUMPRODUCT((Tabla2[[#This Row],[P - Horas]]&lt;Tabla2[P - Horas])*1,(Tabla2[[#This Row],[Columna1]]=Tabla2[Columna1])*1)+1</f>
        <v>11</v>
      </c>
      <c r="N1732">
        <f>_xlfn.RANK.EQ(Tabla2[[#This Row],[Columna1]],Tabla2[Columna1],1)</f>
        <v>1684</v>
      </c>
      <c r="O1732" s="3">
        <f>MAX(P1731,Tabla2[[#This Row],[Columna1]])</f>
        <v>40599.920246594476</v>
      </c>
      <c r="P1732" s="3">
        <f>O1732+Tabla2[[#This Row],[P - Horas]]</f>
        <v>40600.005012620117</v>
      </c>
    </row>
    <row r="1733" spans="1:16" x14ac:dyDescent="0.25">
      <c r="A1733">
        <v>1000017874</v>
      </c>
      <c r="B1733" s="2">
        <v>40578</v>
      </c>
      <c r="C1733" s="2">
        <f t="shared" si="108"/>
        <v>40578.625</v>
      </c>
      <c r="D1733">
        <v>5770.6</v>
      </c>
      <c r="E1733">
        <v>5770.6</v>
      </c>
      <c r="F1733" t="s">
        <v>5</v>
      </c>
      <c r="G1733" t="s">
        <v>13</v>
      </c>
      <c r="H1733" s="1" cm="1">
        <f t="array" ref="H1733">_xlfn.IFS(F1733="Figurado",E1733/2600,F1733="Mallas",E1733/800,F1733="Materia Prima",E1733*0)/24</f>
        <v>9.2477564102564122E-2</v>
      </c>
      <c r="I1733" s="2">
        <f t="shared" si="109"/>
        <v>40579.625</v>
      </c>
      <c r="J1733" s="3">
        <f t="shared" si="110"/>
        <v>40578.717477564103</v>
      </c>
      <c r="K1733" t="b">
        <f t="shared" si="111"/>
        <v>1</v>
      </c>
      <c r="L1733" cm="1">
        <f t="array" ref="L1733">SUMPRODUCT((Tabla2[[#This Row],[P - Horas]]&lt;Tabla2[P - Horas])*1,(Tabla2[[#This Row],[Columna1]]=Tabla2[Columna1])*1)+1</f>
        <v>10</v>
      </c>
      <c r="N1733">
        <f>_xlfn.RANK.EQ(Tabla2[[#This Row],[Columna1]],Tabla2[Columna1],1)</f>
        <v>1684</v>
      </c>
      <c r="O1733" s="3">
        <f>MAX(P1732,Tabla2[[#This Row],[Columna1]])</f>
        <v>40600.005012620117</v>
      </c>
      <c r="P1733" s="3">
        <f>O1733+Tabla2[[#This Row],[P - Horas]]</f>
        <v>40600.09749018422</v>
      </c>
    </row>
    <row r="1734" spans="1:16" x14ac:dyDescent="0.25">
      <c r="A1734">
        <v>1000017862</v>
      </c>
      <c r="B1734" s="2">
        <v>40578</v>
      </c>
      <c r="C1734" s="2">
        <f t="shared" si="108"/>
        <v>40578.625</v>
      </c>
      <c r="D1734">
        <v>6240</v>
      </c>
      <c r="E1734">
        <v>6240</v>
      </c>
      <c r="F1734" t="s">
        <v>5</v>
      </c>
      <c r="G1734" t="s">
        <v>6</v>
      </c>
      <c r="H1734" s="1" cm="1">
        <f t="array" ref="H1734">_xlfn.IFS(F1734="Figurado",E1734/2600,F1734="Mallas",E1734/800,F1734="Materia Prima",E1734*0)/24</f>
        <v>9.9999999999999992E-2</v>
      </c>
      <c r="I1734" s="2">
        <f t="shared" si="109"/>
        <v>40579.625</v>
      </c>
      <c r="J1734" s="3">
        <f t="shared" si="110"/>
        <v>40578.724999999999</v>
      </c>
      <c r="K1734" t="b">
        <f t="shared" si="111"/>
        <v>1</v>
      </c>
      <c r="L1734" cm="1">
        <f t="array" ref="L1734">SUMPRODUCT((Tabla2[[#This Row],[P - Horas]]&lt;Tabla2[P - Horas])*1,(Tabla2[[#This Row],[Columna1]]=Tabla2[Columna1])*1)+1</f>
        <v>9</v>
      </c>
      <c r="N1734">
        <f>_xlfn.RANK.EQ(Tabla2[[#This Row],[Columna1]],Tabla2[Columna1],1)</f>
        <v>1684</v>
      </c>
      <c r="O1734" s="3">
        <f>MAX(P1733,Tabla2[[#This Row],[Columna1]])</f>
        <v>40600.09749018422</v>
      </c>
      <c r="P1734" s="3">
        <f>O1734+Tabla2[[#This Row],[P - Horas]]</f>
        <v>40600.197490184219</v>
      </c>
    </row>
    <row r="1735" spans="1:16" x14ac:dyDescent="0.25">
      <c r="A1735">
        <v>1000017861</v>
      </c>
      <c r="B1735" s="2">
        <v>40578</v>
      </c>
      <c r="C1735" s="2">
        <f t="shared" si="108"/>
        <v>40578.625</v>
      </c>
      <c r="D1735">
        <v>7474.8</v>
      </c>
      <c r="E1735">
        <v>7474.8</v>
      </c>
      <c r="F1735" t="s">
        <v>5</v>
      </c>
      <c r="G1735" t="s">
        <v>13</v>
      </c>
      <c r="H1735" s="1" cm="1">
        <f t="array" ref="H1735">_xlfn.IFS(F1735="Figurado",E1735/2600,F1735="Mallas",E1735/800,F1735="Materia Prima",E1735*0)/24</f>
        <v>0.11978846153846155</v>
      </c>
      <c r="I1735" s="2">
        <f t="shared" si="109"/>
        <v>40579.625</v>
      </c>
      <c r="J1735" s="3">
        <f t="shared" si="110"/>
        <v>40578.744788461539</v>
      </c>
      <c r="K1735" t="b">
        <f t="shared" si="111"/>
        <v>1</v>
      </c>
      <c r="L1735" cm="1">
        <f t="array" ref="L1735">SUMPRODUCT((Tabla2[[#This Row],[P - Horas]]&lt;Tabla2[P - Horas])*1,(Tabla2[[#This Row],[Columna1]]=Tabla2[Columna1])*1)+1</f>
        <v>8</v>
      </c>
      <c r="N1735">
        <f>_xlfn.RANK.EQ(Tabla2[[#This Row],[Columna1]],Tabla2[Columna1],1)</f>
        <v>1684</v>
      </c>
      <c r="O1735" s="3">
        <f>MAX(P1734,Tabla2[[#This Row],[Columna1]])</f>
        <v>40600.197490184219</v>
      </c>
      <c r="P1735" s="3">
        <f>O1735+Tabla2[[#This Row],[P - Horas]]</f>
        <v>40600.317278645758</v>
      </c>
    </row>
    <row r="1736" spans="1:16" x14ac:dyDescent="0.25">
      <c r="A1736">
        <v>1000017863</v>
      </c>
      <c r="B1736" s="2">
        <v>40578</v>
      </c>
      <c r="C1736" s="2">
        <f t="shared" si="108"/>
        <v>40578.625</v>
      </c>
      <c r="D1736">
        <v>7570.1</v>
      </c>
      <c r="E1736">
        <v>7570.1</v>
      </c>
      <c r="F1736" t="s">
        <v>5</v>
      </c>
      <c r="G1736" t="s">
        <v>6</v>
      </c>
      <c r="H1736" s="1" cm="1">
        <f t="array" ref="H1736">_xlfn.IFS(F1736="Figurado",E1736/2600,F1736="Mallas",E1736/800,F1736="Materia Prima",E1736*0)/24</f>
        <v>0.12131570512820512</v>
      </c>
      <c r="I1736" s="2">
        <f t="shared" si="109"/>
        <v>40579.625</v>
      </c>
      <c r="J1736" s="3">
        <f t="shared" si="110"/>
        <v>40578.746315705132</v>
      </c>
      <c r="K1736" t="b">
        <f t="shared" si="111"/>
        <v>1</v>
      </c>
      <c r="L1736" cm="1">
        <f t="array" ref="L1736">SUMPRODUCT((Tabla2[[#This Row],[P - Horas]]&lt;Tabla2[P - Horas])*1,(Tabla2[[#This Row],[Columna1]]=Tabla2[Columna1])*1)+1</f>
        <v>7</v>
      </c>
      <c r="N1736">
        <f>_xlfn.RANK.EQ(Tabla2[[#This Row],[Columna1]],Tabla2[Columna1],1)</f>
        <v>1684</v>
      </c>
      <c r="O1736" s="3">
        <f>MAX(P1735,Tabla2[[#This Row],[Columna1]])</f>
        <v>40600.317278645758</v>
      </c>
      <c r="P1736" s="3">
        <f>O1736+Tabla2[[#This Row],[P - Horas]]</f>
        <v>40600.43859435089</v>
      </c>
    </row>
    <row r="1737" spans="1:16" x14ac:dyDescent="0.25">
      <c r="A1737">
        <v>1000017873</v>
      </c>
      <c r="B1737" s="2">
        <v>40578</v>
      </c>
      <c r="C1737" s="2">
        <f t="shared" si="108"/>
        <v>40578.625</v>
      </c>
      <c r="D1737">
        <v>2904.34</v>
      </c>
      <c r="E1737">
        <v>2889.28</v>
      </c>
      <c r="F1737" t="s">
        <v>16</v>
      </c>
      <c r="G1737" t="s">
        <v>23</v>
      </c>
      <c r="H1737" s="1" cm="1">
        <f t="array" ref="H1737">_xlfn.IFS(F1737="Figurado",E1737/2600,F1737="Mallas",E1737/800,F1737="Materia Prima",E1737*0)/24</f>
        <v>0.15048333333333333</v>
      </c>
      <c r="I1737" s="2">
        <f t="shared" si="109"/>
        <v>40579.625</v>
      </c>
      <c r="J1737" s="3">
        <f t="shared" si="110"/>
        <v>40578.775483333331</v>
      </c>
      <c r="K1737" t="b">
        <f t="shared" si="111"/>
        <v>1</v>
      </c>
      <c r="L1737" cm="1">
        <f t="array" ref="L1737">SUMPRODUCT((Tabla2[[#This Row],[P - Horas]]&lt;Tabla2[P - Horas])*1,(Tabla2[[#This Row],[Columna1]]=Tabla2[Columna1])*1)+1</f>
        <v>6</v>
      </c>
      <c r="N1737">
        <f>_xlfn.RANK.EQ(Tabla2[[#This Row],[Columna1]],Tabla2[Columna1],1)</f>
        <v>1684</v>
      </c>
      <c r="O1737" s="3">
        <f>MAX(P1736,Tabla2[[#This Row],[Columna1]])</f>
        <v>40600.43859435089</v>
      </c>
      <c r="P1737" s="3">
        <f>O1737+Tabla2[[#This Row],[P - Horas]]</f>
        <v>40600.589077684221</v>
      </c>
    </row>
    <row r="1738" spans="1:16" x14ac:dyDescent="0.25">
      <c r="A1738">
        <v>1000017854</v>
      </c>
      <c r="B1738" s="2">
        <v>40578</v>
      </c>
      <c r="C1738" s="2">
        <f t="shared" si="108"/>
        <v>40578.625</v>
      </c>
      <c r="D1738">
        <v>3142</v>
      </c>
      <c r="E1738">
        <v>3142</v>
      </c>
      <c r="F1738" t="s">
        <v>16</v>
      </c>
      <c r="G1738" t="s">
        <v>23</v>
      </c>
      <c r="H1738" s="1" cm="1">
        <f t="array" ref="H1738">_xlfn.IFS(F1738="Figurado",E1738/2600,F1738="Mallas",E1738/800,F1738="Materia Prima",E1738*0)/24</f>
        <v>0.16364583333333335</v>
      </c>
      <c r="I1738" s="2">
        <f t="shared" si="109"/>
        <v>40579.625</v>
      </c>
      <c r="J1738" s="3">
        <f t="shared" si="110"/>
        <v>40578.788645833331</v>
      </c>
      <c r="K1738" t="b">
        <f t="shared" si="111"/>
        <v>1</v>
      </c>
      <c r="L1738" cm="1">
        <f t="array" ref="L1738">SUMPRODUCT((Tabla2[[#This Row],[P - Horas]]&lt;Tabla2[P - Horas])*1,(Tabla2[[#This Row],[Columna1]]=Tabla2[Columna1])*1)+1</f>
        <v>5</v>
      </c>
      <c r="N1738">
        <f>_xlfn.RANK.EQ(Tabla2[[#This Row],[Columna1]],Tabla2[Columna1],1)</f>
        <v>1684</v>
      </c>
      <c r="O1738" s="3">
        <f>MAX(P1737,Tabla2[[#This Row],[Columna1]])</f>
        <v>40600.589077684221</v>
      </c>
      <c r="P1738" s="3">
        <f>O1738+Tabla2[[#This Row],[P - Horas]]</f>
        <v>40600.752723517551</v>
      </c>
    </row>
    <row r="1739" spans="1:16" x14ac:dyDescent="0.25">
      <c r="A1739">
        <v>1000017852</v>
      </c>
      <c r="B1739" s="2">
        <v>40578</v>
      </c>
      <c r="C1739" s="2">
        <f t="shared" si="108"/>
        <v>40578.625</v>
      </c>
      <c r="D1739">
        <v>10909.7</v>
      </c>
      <c r="E1739">
        <v>10909.7</v>
      </c>
      <c r="F1739" t="s">
        <v>5</v>
      </c>
      <c r="G1739" t="s">
        <v>9</v>
      </c>
      <c r="H1739" s="1" cm="1">
        <f t="array" ref="H1739">_xlfn.IFS(F1739="Figurado",E1739/2600,F1739="Mallas",E1739/800,F1739="Materia Prima",E1739*0)/24</f>
        <v>0.1748349358974359</v>
      </c>
      <c r="I1739" s="2">
        <f t="shared" si="109"/>
        <v>40579.625</v>
      </c>
      <c r="J1739" s="3">
        <f t="shared" si="110"/>
        <v>40578.799834935897</v>
      </c>
      <c r="K1739" t="b">
        <f t="shared" si="111"/>
        <v>1</v>
      </c>
      <c r="L1739" cm="1">
        <f t="array" ref="L1739">SUMPRODUCT((Tabla2[[#This Row],[P - Horas]]&lt;Tabla2[P - Horas])*1,(Tabla2[[#This Row],[Columna1]]=Tabla2[Columna1])*1)+1</f>
        <v>4</v>
      </c>
      <c r="N1739">
        <f>_xlfn.RANK.EQ(Tabla2[[#This Row],[Columna1]],Tabla2[Columna1],1)</f>
        <v>1684</v>
      </c>
      <c r="O1739" s="3">
        <f>MAX(P1738,Tabla2[[#This Row],[Columna1]])</f>
        <v>40600.752723517551</v>
      </c>
      <c r="P1739" s="3">
        <f>O1739+Tabla2[[#This Row],[P - Horas]]</f>
        <v>40600.927558453448</v>
      </c>
    </row>
    <row r="1740" spans="1:16" x14ac:dyDescent="0.25">
      <c r="A1740">
        <v>1000017853</v>
      </c>
      <c r="B1740" s="2">
        <v>40578</v>
      </c>
      <c r="C1740" s="2">
        <f t="shared" si="108"/>
        <v>40578.625</v>
      </c>
      <c r="D1740">
        <v>60</v>
      </c>
      <c r="E1740">
        <v>3391.2</v>
      </c>
      <c r="F1740" t="s">
        <v>16</v>
      </c>
      <c r="G1740" t="s">
        <v>69</v>
      </c>
      <c r="H1740" s="1" cm="1">
        <f t="array" ref="H1740">_xlfn.IFS(F1740="Figurado",E1740/2600,F1740="Mallas",E1740/800,F1740="Materia Prima",E1740*0)/24</f>
        <v>0.176625</v>
      </c>
      <c r="I1740" s="2">
        <f t="shared" si="109"/>
        <v>40579.625</v>
      </c>
      <c r="J1740" s="3">
        <f t="shared" si="110"/>
        <v>40578.801625</v>
      </c>
      <c r="K1740" t="b">
        <f t="shared" si="111"/>
        <v>1</v>
      </c>
      <c r="L1740" cm="1">
        <f t="array" ref="L1740">SUMPRODUCT((Tabla2[[#This Row],[P - Horas]]&lt;Tabla2[P - Horas])*1,(Tabla2[[#This Row],[Columna1]]=Tabla2[Columna1])*1)+1</f>
        <v>3</v>
      </c>
      <c r="N1740">
        <f>_xlfn.RANK.EQ(Tabla2[[#This Row],[Columna1]],Tabla2[Columna1],1)</f>
        <v>1684</v>
      </c>
      <c r="O1740" s="3">
        <f>MAX(P1739,Tabla2[[#This Row],[Columna1]])</f>
        <v>40600.927558453448</v>
      </c>
      <c r="P1740" s="3">
        <f>O1740+Tabla2[[#This Row],[P - Horas]]</f>
        <v>40601.104183453448</v>
      </c>
    </row>
    <row r="1741" spans="1:16" x14ac:dyDescent="0.25">
      <c r="A1741">
        <v>1000017853</v>
      </c>
      <c r="B1741" s="2">
        <v>40578</v>
      </c>
      <c r="C1741" s="2">
        <f t="shared" si="108"/>
        <v>40578.625</v>
      </c>
      <c r="D1741">
        <v>160</v>
      </c>
      <c r="E1741">
        <v>5011.2</v>
      </c>
      <c r="F1741" t="s">
        <v>16</v>
      </c>
      <c r="G1741" t="s">
        <v>56</v>
      </c>
      <c r="H1741" s="1" cm="1">
        <f t="array" ref="H1741">_xlfn.IFS(F1741="Figurado",E1741/2600,F1741="Mallas",E1741/800,F1741="Materia Prima",E1741*0)/24</f>
        <v>0.26099999999999995</v>
      </c>
      <c r="I1741" s="2">
        <f t="shared" si="109"/>
        <v>40579.625</v>
      </c>
      <c r="J1741" s="3">
        <f t="shared" si="110"/>
        <v>40578.885999999999</v>
      </c>
      <c r="K1741" t="b">
        <f t="shared" si="111"/>
        <v>1</v>
      </c>
      <c r="L1741" cm="1">
        <f t="array" ref="L1741">SUMPRODUCT((Tabla2[[#This Row],[P - Horas]]&lt;Tabla2[P - Horas])*1,(Tabla2[[#This Row],[Columna1]]=Tabla2[Columna1])*1)+1</f>
        <v>2</v>
      </c>
      <c r="N1741">
        <f>_xlfn.RANK.EQ(Tabla2[[#This Row],[Columna1]],Tabla2[Columna1],1)</f>
        <v>1684</v>
      </c>
      <c r="O1741" s="3">
        <f>MAX(P1740,Tabla2[[#This Row],[Columna1]])</f>
        <v>40601.104183453448</v>
      </c>
      <c r="P1741" s="3">
        <f>O1741+Tabla2[[#This Row],[P - Horas]]</f>
        <v>40601.365183453447</v>
      </c>
    </row>
    <row r="1742" spans="1:16" x14ac:dyDescent="0.25">
      <c r="A1742">
        <v>1000017855</v>
      </c>
      <c r="B1742" s="2">
        <v>40578</v>
      </c>
      <c r="C1742" s="2">
        <f t="shared" si="108"/>
        <v>40578.625</v>
      </c>
      <c r="D1742">
        <v>149</v>
      </c>
      <c r="E1742">
        <v>6284.82</v>
      </c>
      <c r="F1742" t="s">
        <v>16</v>
      </c>
      <c r="G1742" t="s">
        <v>19</v>
      </c>
      <c r="H1742" s="1" cm="1">
        <f t="array" ref="H1742">_xlfn.IFS(F1742="Figurado",E1742/2600,F1742="Mallas",E1742/800,F1742="Materia Prima",E1742*0)/24</f>
        <v>0.32733437500000001</v>
      </c>
      <c r="I1742" s="2">
        <f t="shared" si="109"/>
        <v>40579.625</v>
      </c>
      <c r="J1742" s="3">
        <f t="shared" si="110"/>
        <v>40578.952334374997</v>
      </c>
      <c r="K1742" t="b">
        <f t="shared" si="111"/>
        <v>1</v>
      </c>
      <c r="L1742" cm="1">
        <f t="array" ref="L1742">SUMPRODUCT((Tabla2[[#This Row],[P - Horas]]&lt;Tabla2[P - Horas])*1,(Tabla2[[#This Row],[Columna1]]=Tabla2[Columna1])*1)+1</f>
        <v>1</v>
      </c>
      <c r="N1742">
        <f>_xlfn.RANK.EQ(Tabla2[[#This Row],[Columna1]],Tabla2[Columna1],1)</f>
        <v>1684</v>
      </c>
      <c r="O1742" s="3">
        <f>MAX(P1741,Tabla2[[#This Row],[Columna1]])</f>
        <v>40601.365183453447</v>
      </c>
      <c r="P1742" s="3">
        <f>O1742+Tabla2[[#This Row],[P - Horas]]</f>
        <v>40601.692517828444</v>
      </c>
    </row>
    <row r="1743" spans="1:16" x14ac:dyDescent="0.25">
      <c r="A1743">
        <v>1000017880</v>
      </c>
      <c r="B1743" s="2">
        <v>40579</v>
      </c>
      <c r="C1743" s="2">
        <f t="shared" si="108"/>
        <v>40579.625</v>
      </c>
      <c r="D1743">
        <v>10576.8</v>
      </c>
      <c r="E1743">
        <v>10576.8</v>
      </c>
      <c r="F1743" t="s">
        <v>10</v>
      </c>
      <c r="G1743" t="s">
        <v>27</v>
      </c>
      <c r="H1743" s="1" cm="1">
        <f t="array" ref="H1743">_xlfn.IFS(F1743="Figurado",E1743/2600,F1743="Mallas",E1743/800,F1743="Materia Prima",E1743*0)/24</f>
        <v>0</v>
      </c>
      <c r="I1743" s="2">
        <f t="shared" si="109"/>
        <v>40581.625</v>
      </c>
      <c r="J1743" s="3">
        <f t="shared" si="110"/>
        <v>40579.625</v>
      </c>
      <c r="K1743" t="b">
        <f t="shared" si="111"/>
        <v>1</v>
      </c>
      <c r="L1743" cm="1">
        <f t="array" ref="L1743">SUMPRODUCT((Tabla2[[#This Row],[P - Horas]]&lt;Tabla2[P - Horas])*1,(Tabla2[[#This Row],[Columna1]]=Tabla2[Columna1])*1)+1</f>
        <v>34</v>
      </c>
      <c r="N1743">
        <f>_xlfn.RANK.EQ(Tabla2[[#This Row],[Columna1]],Tabla2[Columna1],1)</f>
        <v>1742</v>
      </c>
      <c r="O1743" s="3">
        <f>MAX(P1742,Tabla2[[#This Row],[Columna1]])</f>
        <v>40601.692517828444</v>
      </c>
      <c r="P1743" s="3">
        <f>O1743+Tabla2[[#This Row],[P - Horas]]</f>
        <v>40601.692517828444</v>
      </c>
    </row>
    <row r="1744" spans="1:16" x14ac:dyDescent="0.25">
      <c r="A1744">
        <v>1000017882</v>
      </c>
      <c r="B1744" s="2">
        <v>40579</v>
      </c>
      <c r="C1744" s="2">
        <f t="shared" si="108"/>
        <v>40579.625</v>
      </c>
      <c r="D1744">
        <v>144</v>
      </c>
      <c r="E1744">
        <v>144</v>
      </c>
      <c r="F1744" t="s">
        <v>10</v>
      </c>
      <c r="G1744" t="s">
        <v>15</v>
      </c>
      <c r="H1744" s="1" cm="1">
        <f t="array" ref="H1744">_xlfn.IFS(F1744="Figurado",E1744/2600,F1744="Mallas",E1744/800,F1744="Materia Prima",E1744*0)/24</f>
        <v>0</v>
      </c>
      <c r="I1744" s="2">
        <f t="shared" si="109"/>
        <v>40581.625</v>
      </c>
      <c r="J1744" s="3">
        <f t="shared" si="110"/>
        <v>40579.625</v>
      </c>
      <c r="K1744" t="b">
        <f t="shared" si="111"/>
        <v>1</v>
      </c>
      <c r="L1744" cm="1">
        <f t="array" ref="L1744">SUMPRODUCT((Tabla2[[#This Row],[P - Horas]]&lt;Tabla2[P - Horas])*1,(Tabla2[[#This Row],[Columna1]]=Tabla2[Columna1])*1)+1</f>
        <v>34</v>
      </c>
      <c r="N1744">
        <f>_xlfn.RANK.EQ(Tabla2[[#This Row],[Columna1]],Tabla2[Columna1],1)</f>
        <v>1742</v>
      </c>
      <c r="O1744" s="3">
        <f>MAX(P1743,Tabla2[[#This Row],[Columna1]])</f>
        <v>40601.692517828444</v>
      </c>
      <c r="P1744" s="3">
        <f>O1744+Tabla2[[#This Row],[P - Horas]]</f>
        <v>40601.692517828444</v>
      </c>
    </row>
    <row r="1745" spans="1:16" x14ac:dyDescent="0.25">
      <c r="A1745">
        <v>1000017882</v>
      </c>
      <c r="B1745" s="2">
        <v>40579</v>
      </c>
      <c r="C1745" s="2">
        <f t="shared" si="108"/>
        <v>40579.625</v>
      </c>
      <c r="D1745">
        <v>393.1</v>
      </c>
      <c r="E1745">
        <v>393.1</v>
      </c>
      <c r="F1745" t="s">
        <v>10</v>
      </c>
      <c r="G1745" t="s">
        <v>27</v>
      </c>
      <c r="H1745" s="1" cm="1">
        <f t="array" ref="H1745">_xlfn.IFS(F1745="Figurado",E1745/2600,F1745="Mallas",E1745/800,F1745="Materia Prima",E1745*0)/24</f>
        <v>0</v>
      </c>
      <c r="I1745" s="2">
        <f t="shared" si="109"/>
        <v>40581.625</v>
      </c>
      <c r="J1745" s="3">
        <f t="shared" si="110"/>
        <v>40579.625</v>
      </c>
      <c r="K1745" t="b">
        <f t="shared" si="111"/>
        <v>1</v>
      </c>
      <c r="L1745" cm="1">
        <f t="array" ref="L1745">SUMPRODUCT((Tabla2[[#This Row],[P - Horas]]&lt;Tabla2[P - Horas])*1,(Tabla2[[#This Row],[Columna1]]=Tabla2[Columna1])*1)+1</f>
        <v>34</v>
      </c>
      <c r="N1745">
        <f>_xlfn.RANK.EQ(Tabla2[[#This Row],[Columna1]],Tabla2[Columna1],1)</f>
        <v>1742</v>
      </c>
      <c r="O1745" s="3">
        <f>MAX(P1744,Tabla2[[#This Row],[Columna1]])</f>
        <v>40601.692517828444</v>
      </c>
      <c r="P1745" s="3">
        <f>O1745+Tabla2[[#This Row],[P - Horas]]</f>
        <v>40601.692517828444</v>
      </c>
    </row>
    <row r="1746" spans="1:16" x14ac:dyDescent="0.25">
      <c r="A1746">
        <v>1000017882</v>
      </c>
      <c r="B1746" s="2">
        <v>40579</v>
      </c>
      <c r="C1746" s="2">
        <f t="shared" si="108"/>
        <v>40579.625</v>
      </c>
      <c r="D1746">
        <v>243</v>
      </c>
      <c r="E1746">
        <v>243</v>
      </c>
      <c r="F1746" t="s">
        <v>10</v>
      </c>
      <c r="G1746" t="s">
        <v>11</v>
      </c>
      <c r="H1746" s="1" cm="1">
        <f t="array" ref="H1746">_xlfn.IFS(F1746="Figurado",E1746/2600,F1746="Mallas",E1746/800,F1746="Materia Prima",E1746*0)/24</f>
        <v>0</v>
      </c>
      <c r="I1746" s="2">
        <f t="shared" si="109"/>
        <v>40581.625</v>
      </c>
      <c r="J1746" s="3">
        <f t="shared" si="110"/>
        <v>40579.625</v>
      </c>
      <c r="K1746" t="b">
        <f t="shared" si="111"/>
        <v>1</v>
      </c>
      <c r="L1746" cm="1">
        <f t="array" ref="L1746">SUMPRODUCT((Tabla2[[#This Row],[P - Horas]]&lt;Tabla2[P - Horas])*1,(Tabla2[[#This Row],[Columna1]]=Tabla2[Columna1])*1)+1</f>
        <v>34</v>
      </c>
      <c r="N1746">
        <f>_xlfn.RANK.EQ(Tabla2[[#This Row],[Columna1]],Tabla2[Columna1],1)</f>
        <v>1742</v>
      </c>
      <c r="O1746" s="3">
        <f>MAX(P1745,Tabla2[[#This Row],[Columna1]])</f>
        <v>40601.692517828444</v>
      </c>
      <c r="P1746" s="3">
        <f>O1746+Tabla2[[#This Row],[P - Horas]]</f>
        <v>40601.692517828444</v>
      </c>
    </row>
    <row r="1747" spans="1:16" x14ac:dyDescent="0.25">
      <c r="A1747">
        <v>1000017903</v>
      </c>
      <c r="B1747" s="2">
        <v>40579</v>
      </c>
      <c r="C1747" s="2">
        <f t="shared" si="108"/>
        <v>40579.625</v>
      </c>
      <c r="D1747">
        <v>4800</v>
      </c>
      <c r="E1747">
        <v>4800</v>
      </c>
      <c r="F1747" t="s">
        <v>10</v>
      </c>
      <c r="G1747" t="s">
        <v>46</v>
      </c>
      <c r="H1747" s="1" cm="1">
        <f t="array" ref="H1747">_xlfn.IFS(F1747="Figurado",E1747/2600,F1747="Mallas",E1747/800,F1747="Materia Prima",E1747*0)/24</f>
        <v>0</v>
      </c>
      <c r="I1747" s="2">
        <f t="shared" si="109"/>
        <v>40581.625</v>
      </c>
      <c r="J1747" s="3">
        <f t="shared" si="110"/>
        <v>40579.625</v>
      </c>
      <c r="K1747" t="b">
        <f t="shared" si="111"/>
        <v>1</v>
      </c>
      <c r="L1747" cm="1">
        <f t="array" ref="L1747">SUMPRODUCT((Tabla2[[#This Row],[P - Horas]]&lt;Tabla2[P - Horas])*1,(Tabla2[[#This Row],[Columna1]]=Tabla2[Columna1])*1)+1</f>
        <v>34</v>
      </c>
      <c r="N1747">
        <f>_xlfn.RANK.EQ(Tabla2[[#This Row],[Columna1]],Tabla2[Columna1],1)</f>
        <v>1742</v>
      </c>
      <c r="O1747" s="3">
        <f>MAX(P1746,Tabla2[[#This Row],[Columna1]])</f>
        <v>40601.692517828444</v>
      </c>
      <c r="P1747" s="3">
        <f>O1747+Tabla2[[#This Row],[P - Horas]]</f>
        <v>40601.692517828444</v>
      </c>
    </row>
    <row r="1748" spans="1:16" x14ac:dyDescent="0.25">
      <c r="A1748">
        <v>1000017904</v>
      </c>
      <c r="B1748" s="2">
        <v>40579</v>
      </c>
      <c r="C1748" s="2">
        <f t="shared" si="108"/>
        <v>40579.625</v>
      </c>
      <c r="D1748">
        <v>35008</v>
      </c>
      <c r="E1748">
        <v>35008</v>
      </c>
      <c r="F1748" t="s">
        <v>10</v>
      </c>
      <c r="G1748" t="s">
        <v>31</v>
      </c>
      <c r="H1748" s="1" cm="1">
        <f t="array" ref="H1748">_xlfn.IFS(F1748="Figurado",E1748/2600,F1748="Mallas",E1748/800,F1748="Materia Prima",E1748*0)/24</f>
        <v>0</v>
      </c>
      <c r="I1748" s="2">
        <f t="shared" si="109"/>
        <v>40581.625</v>
      </c>
      <c r="J1748" s="3">
        <f t="shared" si="110"/>
        <v>40579.625</v>
      </c>
      <c r="K1748" t="b">
        <f t="shared" si="111"/>
        <v>1</v>
      </c>
      <c r="L1748" cm="1">
        <f t="array" ref="L1748">SUMPRODUCT((Tabla2[[#This Row],[P - Horas]]&lt;Tabla2[P - Horas])*1,(Tabla2[[#This Row],[Columna1]]=Tabla2[Columna1])*1)+1</f>
        <v>34</v>
      </c>
      <c r="N1748">
        <f>_xlfn.RANK.EQ(Tabla2[[#This Row],[Columna1]],Tabla2[Columna1],1)</f>
        <v>1742</v>
      </c>
      <c r="O1748" s="3">
        <f>MAX(P1747,Tabla2[[#This Row],[Columna1]])</f>
        <v>40601.692517828444</v>
      </c>
      <c r="P1748" s="3">
        <f>O1748+Tabla2[[#This Row],[P - Horas]]</f>
        <v>40601.692517828444</v>
      </c>
    </row>
    <row r="1749" spans="1:16" x14ac:dyDescent="0.25">
      <c r="A1749">
        <v>1000017905</v>
      </c>
      <c r="B1749" s="2">
        <v>40579</v>
      </c>
      <c r="C1749" s="2">
        <f t="shared" si="108"/>
        <v>40579.625</v>
      </c>
      <c r="D1749">
        <v>34467</v>
      </c>
      <c r="E1749">
        <v>34467</v>
      </c>
      <c r="F1749" t="s">
        <v>10</v>
      </c>
      <c r="G1749" t="s">
        <v>31</v>
      </c>
      <c r="H1749" s="1" cm="1">
        <f t="array" ref="H1749">_xlfn.IFS(F1749="Figurado",E1749/2600,F1749="Mallas",E1749/800,F1749="Materia Prima",E1749*0)/24</f>
        <v>0</v>
      </c>
      <c r="I1749" s="2">
        <f t="shared" si="109"/>
        <v>40581.625</v>
      </c>
      <c r="J1749" s="3">
        <f t="shared" si="110"/>
        <v>40579.625</v>
      </c>
      <c r="K1749" t="b">
        <f t="shared" si="111"/>
        <v>1</v>
      </c>
      <c r="L1749" cm="1">
        <f t="array" ref="L1749">SUMPRODUCT((Tabla2[[#This Row],[P - Horas]]&lt;Tabla2[P - Horas])*1,(Tabla2[[#This Row],[Columna1]]=Tabla2[Columna1])*1)+1</f>
        <v>34</v>
      </c>
      <c r="N1749">
        <f>_xlfn.RANK.EQ(Tabla2[[#This Row],[Columna1]],Tabla2[Columna1],1)</f>
        <v>1742</v>
      </c>
      <c r="O1749" s="3">
        <f>MAX(P1748,Tabla2[[#This Row],[Columna1]])</f>
        <v>40601.692517828444</v>
      </c>
      <c r="P1749" s="3">
        <f>O1749+Tabla2[[#This Row],[P - Horas]]</f>
        <v>40601.692517828444</v>
      </c>
    </row>
    <row r="1750" spans="1:16" x14ac:dyDescent="0.25">
      <c r="A1750">
        <v>1000017906</v>
      </c>
      <c r="B1750" s="2">
        <v>40579</v>
      </c>
      <c r="C1750" s="2">
        <f t="shared" si="108"/>
        <v>40579.625</v>
      </c>
      <c r="D1750">
        <v>35549</v>
      </c>
      <c r="E1750">
        <v>35549</v>
      </c>
      <c r="F1750" t="s">
        <v>10</v>
      </c>
      <c r="G1750" t="s">
        <v>31</v>
      </c>
      <c r="H1750" s="1" cm="1">
        <f t="array" ref="H1750">_xlfn.IFS(F1750="Figurado",E1750/2600,F1750="Mallas",E1750/800,F1750="Materia Prima",E1750*0)/24</f>
        <v>0</v>
      </c>
      <c r="I1750" s="2">
        <f t="shared" si="109"/>
        <v>40581.625</v>
      </c>
      <c r="J1750" s="3">
        <f t="shared" si="110"/>
        <v>40579.625</v>
      </c>
      <c r="K1750" t="b">
        <f t="shared" si="111"/>
        <v>1</v>
      </c>
      <c r="L1750" cm="1">
        <f t="array" ref="L1750">SUMPRODUCT((Tabla2[[#This Row],[P - Horas]]&lt;Tabla2[P - Horas])*1,(Tabla2[[#This Row],[Columna1]]=Tabla2[Columna1])*1)+1</f>
        <v>34</v>
      </c>
      <c r="N1750">
        <f>_xlfn.RANK.EQ(Tabla2[[#This Row],[Columna1]],Tabla2[Columna1],1)</f>
        <v>1742</v>
      </c>
      <c r="O1750" s="3">
        <f>MAX(P1749,Tabla2[[#This Row],[Columna1]])</f>
        <v>40601.692517828444</v>
      </c>
      <c r="P1750" s="3">
        <f>O1750+Tabla2[[#This Row],[P - Horas]]</f>
        <v>40601.692517828444</v>
      </c>
    </row>
    <row r="1751" spans="1:16" x14ac:dyDescent="0.25">
      <c r="A1751">
        <v>1000017890</v>
      </c>
      <c r="B1751" s="2">
        <v>40579</v>
      </c>
      <c r="C1751" s="2">
        <f t="shared" si="108"/>
        <v>40579.625</v>
      </c>
      <c r="D1751">
        <v>505</v>
      </c>
      <c r="E1751">
        <v>505</v>
      </c>
      <c r="F1751" t="s">
        <v>10</v>
      </c>
      <c r="G1751" t="s">
        <v>20</v>
      </c>
      <c r="H1751" s="1" cm="1">
        <f t="array" ref="H1751">_xlfn.IFS(F1751="Figurado",E1751/2600,F1751="Mallas",E1751/800,F1751="Materia Prima",E1751*0)/24</f>
        <v>0</v>
      </c>
      <c r="I1751" s="2">
        <f t="shared" si="109"/>
        <v>40581.625</v>
      </c>
      <c r="J1751" s="3">
        <f t="shared" si="110"/>
        <v>40579.625</v>
      </c>
      <c r="K1751" t="b">
        <f t="shared" si="111"/>
        <v>1</v>
      </c>
      <c r="L1751" cm="1">
        <f t="array" ref="L1751">SUMPRODUCT((Tabla2[[#This Row],[P - Horas]]&lt;Tabla2[P - Horas])*1,(Tabla2[[#This Row],[Columna1]]=Tabla2[Columna1])*1)+1</f>
        <v>34</v>
      </c>
      <c r="N1751">
        <f>_xlfn.RANK.EQ(Tabla2[[#This Row],[Columna1]],Tabla2[Columna1],1)</f>
        <v>1742</v>
      </c>
      <c r="O1751" s="3">
        <f>MAX(P1750,Tabla2[[#This Row],[Columna1]])</f>
        <v>40601.692517828444</v>
      </c>
      <c r="P1751" s="3">
        <f>O1751+Tabla2[[#This Row],[P - Horas]]</f>
        <v>40601.692517828444</v>
      </c>
    </row>
    <row r="1752" spans="1:16" x14ac:dyDescent="0.25">
      <c r="A1752">
        <v>1000017891</v>
      </c>
      <c r="B1752" s="2">
        <v>40579</v>
      </c>
      <c r="C1752" s="2">
        <f t="shared" si="108"/>
        <v>40579.625</v>
      </c>
      <c r="D1752">
        <v>300</v>
      </c>
      <c r="E1752">
        <v>300</v>
      </c>
      <c r="F1752" t="s">
        <v>10</v>
      </c>
      <c r="G1752" t="s">
        <v>20</v>
      </c>
      <c r="H1752" s="1" cm="1">
        <f t="array" ref="H1752">_xlfn.IFS(F1752="Figurado",E1752/2600,F1752="Mallas",E1752/800,F1752="Materia Prima",E1752*0)/24</f>
        <v>0</v>
      </c>
      <c r="I1752" s="2">
        <f t="shared" si="109"/>
        <v>40581.625</v>
      </c>
      <c r="J1752" s="3">
        <f t="shared" si="110"/>
        <v>40579.625</v>
      </c>
      <c r="K1752" t="b">
        <f t="shared" si="111"/>
        <v>1</v>
      </c>
      <c r="L1752" cm="1">
        <f t="array" ref="L1752">SUMPRODUCT((Tabla2[[#This Row],[P - Horas]]&lt;Tabla2[P - Horas])*1,(Tabla2[[#This Row],[Columna1]]=Tabla2[Columna1])*1)+1</f>
        <v>34</v>
      </c>
      <c r="N1752">
        <f>_xlfn.RANK.EQ(Tabla2[[#This Row],[Columna1]],Tabla2[Columna1],1)</f>
        <v>1742</v>
      </c>
      <c r="O1752" s="3">
        <f>MAX(P1751,Tabla2[[#This Row],[Columna1]])</f>
        <v>40601.692517828444</v>
      </c>
      <c r="P1752" s="3">
        <f>O1752+Tabla2[[#This Row],[P - Horas]]</f>
        <v>40601.692517828444</v>
      </c>
    </row>
    <row r="1753" spans="1:16" x14ac:dyDescent="0.25">
      <c r="A1753">
        <v>1000017892</v>
      </c>
      <c r="B1753" s="2">
        <v>40579</v>
      </c>
      <c r="C1753" s="2">
        <f t="shared" si="108"/>
        <v>40579.625</v>
      </c>
      <c r="D1753">
        <v>300</v>
      </c>
      <c r="E1753">
        <v>300</v>
      </c>
      <c r="F1753" t="s">
        <v>10</v>
      </c>
      <c r="G1753" t="s">
        <v>20</v>
      </c>
      <c r="H1753" s="1" cm="1">
        <f t="array" ref="H1753">_xlfn.IFS(F1753="Figurado",E1753/2600,F1753="Mallas",E1753/800,F1753="Materia Prima",E1753*0)/24</f>
        <v>0</v>
      </c>
      <c r="I1753" s="2">
        <f t="shared" si="109"/>
        <v>40581.625</v>
      </c>
      <c r="J1753" s="3">
        <f t="shared" si="110"/>
        <v>40579.625</v>
      </c>
      <c r="K1753" t="b">
        <f t="shared" si="111"/>
        <v>1</v>
      </c>
      <c r="L1753" cm="1">
        <f t="array" ref="L1753">SUMPRODUCT((Tabla2[[#This Row],[P - Horas]]&lt;Tabla2[P - Horas])*1,(Tabla2[[#This Row],[Columna1]]=Tabla2[Columna1])*1)+1</f>
        <v>34</v>
      </c>
      <c r="N1753">
        <f>_xlfn.RANK.EQ(Tabla2[[#This Row],[Columna1]],Tabla2[Columna1],1)</f>
        <v>1742</v>
      </c>
      <c r="O1753" s="3">
        <f>MAX(P1752,Tabla2[[#This Row],[Columna1]])</f>
        <v>40601.692517828444</v>
      </c>
      <c r="P1753" s="3">
        <f>O1753+Tabla2[[#This Row],[P - Horas]]</f>
        <v>40601.692517828444</v>
      </c>
    </row>
    <row r="1754" spans="1:16" x14ac:dyDescent="0.25">
      <c r="A1754">
        <v>1000017881</v>
      </c>
      <c r="B1754" s="2">
        <v>40579</v>
      </c>
      <c r="C1754" s="2">
        <f t="shared" si="108"/>
        <v>40579.625</v>
      </c>
      <c r="D1754">
        <v>12.5</v>
      </c>
      <c r="E1754">
        <v>12.5</v>
      </c>
      <c r="F1754" t="s">
        <v>5</v>
      </c>
      <c r="G1754" t="s">
        <v>6</v>
      </c>
      <c r="H1754" s="1" cm="1">
        <f t="array" ref="H1754">_xlfn.IFS(F1754="Figurado",E1754/2600,F1754="Mallas",E1754/800,F1754="Materia Prima",E1754*0)/24</f>
        <v>2.0032051282051284E-4</v>
      </c>
      <c r="I1754" s="2">
        <f t="shared" si="109"/>
        <v>40581.625</v>
      </c>
      <c r="J1754" s="3">
        <f t="shared" si="110"/>
        <v>40579.625200320515</v>
      </c>
      <c r="K1754" t="b">
        <f t="shared" si="111"/>
        <v>1</v>
      </c>
      <c r="L1754" cm="1">
        <f t="array" ref="L1754">SUMPRODUCT((Tabla2[[#This Row],[P - Horas]]&lt;Tabla2[P - Horas])*1,(Tabla2[[#This Row],[Columna1]]=Tabla2[Columna1])*1)+1</f>
        <v>33</v>
      </c>
      <c r="N1754">
        <f>_xlfn.RANK.EQ(Tabla2[[#This Row],[Columna1]],Tabla2[Columna1],1)</f>
        <v>1742</v>
      </c>
      <c r="O1754" s="3">
        <f>MAX(P1753,Tabla2[[#This Row],[Columna1]])</f>
        <v>40601.692517828444</v>
      </c>
      <c r="P1754" s="3">
        <f>O1754+Tabla2[[#This Row],[P - Horas]]</f>
        <v>40601.692718148959</v>
      </c>
    </row>
    <row r="1755" spans="1:16" x14ac:dyDescent="0.25">
      <c r="A1755">
        <v>1000017882</v>
      </c>
      <c r="B1755" s="2">
        <v>40579</v>
      </c>
      <c r="C1755" s="2">
        <f t="shared" si="108"/>
        <v>40579.625</v>
      </c>
      <c r="D1755">
        <v>23.6</v>
      </c>
      <c r="E1755">
        <v>23.6</v>
      </c>
      <c r="F1755" t="s">
        <v>5</v>
      </c>
      <c r="G1755" t="s">
        <v>7</v>
      </c>
      <c r="H1755" s="1" cm="1">
        <f t="array" ref="H1755">_xlfn.IFS(F1755="Figurado",E1755/2600,F1755="Mallas",E1755/800,F1755="Materia Prima",E1755*0)/24</f>
        <v>3.7820512820512826E-4</v>
      </c>
      <c r="I1755" s="2">
        <f t="shared" si="109"/>
        <v>40581.625</v>
      </c>
      <c r="J1755" s="3">
        <f t="shared" si="110"/>
        <v>40579.625378205128</v>
      </c>
      <c r="K1755" t="b">
        <f t="shared" si="111"/>
        <v>1</v>
      </c>
      <c r="L1755" cm="1">
        <f t="array" ref="L1755">SUMPRODUCT((Tabla2[[#This Row],[P - Horas]]&lt;Tabla2[P - Horas])*1,(Tabla2[[#This Row],[Columna1]]=Tabla2[Columna1])*1)+1</f>
        <v>32</v>
      </c>
      <c r="N1755">
        <f>_xlfn.RANK.EQ(Tabla2[[#This Row],[Columna1]],Tabla2[Columna1],1)</f>
        <v>1742</v>
      </c>
      <c r="O1755" s="3">
        <f>MAX(P1754,Tabla2[[#This Row],[Columna1]])</f>
        <v>40601.692718148959</v>
      </c>
      <c r="P1755" s="3">
        <f>O1755+Tabla2[[#This Row],[P - Horas]]</f>
        <v>40601.693096354087</v>
      </c>
    </row>
    <row r="1756" spans="1:16" x14ac:dyDescent="0.25">
      <c r="A1756">
        <v>1000017901</v>
      </c>
      <c r="B1756" s="2">
        <v>40579</v>
      </c>
      <c r="C1756" s="2">
        <f t="shared" si="108"/>
        <v>40579.625</v>
      </c>
      <c r="D1756">
        <v>34.9</v>
      </c>
      <c r="E1756">
        <v>34.9</v>
      </c>
      <c r="F1756" t="s">
        <v>5</v>
      </c>
      <c r="G1756" t="s">
        <v>6</v>
      </c>
      <c r="H1756" s="1" cm="1">
        <f t="array" ref="H1756">_xlfn.IFS(F1756="Figurado",E1756/2600,F1756="Mallas",E1756/800,F1756="Materia Prima",E1756*0)/24</f>
        <v>5.5929487179487176E-4</v>
      </c>
      <c r="I1756" s="2">
        <f t="shared" si="109"/>
        <v>40581.625</v>
      </c>
      <c r="J1756" s="3">
        <f t="shared" si="110"/>
        <v>40579.625559294873</v>
      </c>
      <c r="K1756" t="b">
        <f t="shared" si="111"/>
        <v>1</v>
      </c>
      <c r="L1756" cm="1">
        <f t="array" ref="L1756">SUMPRODUCT((Tabla2[[#This Row],[P - Horas]]&lt;Tabla2[P - Horas])*1,(Tabla2[[#This Row],[Columna1]]=Tabla2[Columna1])*1)+1</f>
        <v>31</v>
      </c>
      <c r="N1756">
        <f>_xlfn.RANK.EQ(Tabla2[[#This Row],[Columna1]],Tabla2[Columna1],1)</f>
        <v>1742</v>
      </c>
      <c r="O1756" s="3">
        <f>MAX(P1755,Tabla2[[#This Row],[Columna1]])</f>
        <v>40601.693096354087</v>
      </c>
      <c r="P1756" s="3">
        <f>O1756+Tabla2[[#This Row],[P - Horas]]</f>
        <v>40601.69365564896</v>
      </c>
    </row>
    <row r="1757" spans="1:16" x14ac:dyDescent="0.25">
      <c r="A1757">
        <v>1000017897</v>
      </c>
      <c r="B1757" s="2">
        <v>40579</v>
      </c>
      <c r="C1757" s="2">
        <f t="shared" si="108"/>
        <v>40579.625</v>
      </c>
      <c r="D1757">
        <v>58.5</v>
      </c>
      <c r="E1757">
        <v>58.5</v>
      </c>
      <c r="F1757" t="s">
        <v>5</v>
      </c>
      <c r="G1757" t="s">
        <v>26</v>
      </c>
      <c r="H1757" s="1" cm="1">
        <f t="array" ref="H1757">_xlfn.IFS(F1757="Figurado",E1757/2600,F1757="Mallas",E1757/800,F1757="Materia Prima",E1757*0)/24</f>
        <v>9.3749999999999997E-4</v>
      </c>
      <c r="I1757" s="2">
        <f t="shared" si="109"/>
        <v>40581.625</v>
      </c>
      <c r="J1757" s="3">
        <f t="shared" si="110"/>
        <v>40579.625937500001</v>
      </c>
      <c r="K1757" t="b">
        <f t="shared" si="111"/>
        <v>1</v>
      </c>
      <c r="L1757" cm="1">
        <f t="array" ref="L1757">SUMPRODUCT((Tabla2[[#This Row],[P - Horas]]&lt;Tabla2[P - Horas])*1,(Tabla2[[#This Row],[Columna1]]=Tabla2[Columna1])*1)+1</f>
        <v>29</v>
      </c>
      <c r="N1757">
        <f>_xlfn.RANK.EQ(Tabla2[[#This Row],[Columna1]],Tabla2[Columna1],1)</f>
        <v>1742</v>
      </c>
      <c r="O1757" s="3">
        <f>MAX(P1756,Tabla2[[#This Row],[Columna1]])</f>
        <v>40601.69365564896</v>
      </c>
      <c r="P1757" s="3">
        <f>O1757+Tabla2[[#This Row],[P - Horas]]</f>
        <v>40601.694593148961</v>
      </c>
    </row>
    <row r="1758" spans="1:16" x14ac:dyDescent="0.25">
      <c r="A1758">
        <v>1000017898</v>
      </c>
      <c r="B1758" s="2">
        <v>40579</v>
      </c>
      <c r="C1758" s="2">
        <f t="shared" si="108"/>
        <v>40579.625</v>
      </c>
      <c r="D1758">
        <v>58.5</v>
      </c>
      <c r="E1758">
        <v>58.5</v>
      </c>
      <c r="F1758" t="s">
        <v>5</v>
      </c>
      <c r="G1758" t="s">
        <v>26</v>
      </c>
      <c r="H1758" s="1" cm="1">
        <f t="array" ref="H1758">_xlfn.IFS(F1758="Figurado",E1758/2600,F1758="Mallas",E1758/800,F1758="Materia Prima",E1758*0)/24</f>
        <v>9.3749999999999997E-4</v>
      </c>
      <c r="I1758" s="2">
        <f t="shared" si="109"/>
        <v>40581.625</v>
      </c>
      <c r="J1758" s="3">
        <f t="shared" si="110"/>
        <v>40579.625937500001</v>
      </c>
      <c r="K1758" t="b">
        <f t="shared" si="111"/>
        <v>1</v>
      </c>
      <c r="L1758" cm="1">
        <f t="array" ref="L1758">SUMPRODUCT((Tabla2[[#This Row],[P - Horas]]&lt;Tabla2[P - Horas])*1,(Tabla2[[#This Row],[Columna1]]=Tabla2[Columna1])*1)+1</f>
        <v>29</v>
      </c>
      <c r="N1758">
        <f>_xlfn.RANK.EQ(Tabla2[[#This Row],[Columna1]],Tabla2[Columna1],1)</f>
        <v>1742</v>
      </c>
      <c r="O1758" s="3">
        <f>MAX(P1757,Tabla2[[#This Row],[Columna1]])</f>
        <v>40601.694593148961</v>
      </c>
      <c r="P1758" s="3">
        <f>O1758+Tabla2[[#This Row],[P - Horas]]</f>
        <v>40601.695530648962</v>
      </c>
    </row>
    <row r="1759" spans="1:16" x14ac:dyDescent="0.25">
      <c r="A1759">
        <v>1000017899</v>
      </c>
      <c r="B1759" s="2">
        <v>40579</v>
      </c>
      <c r="C1759" s="2">
        <f t="shared" si="108"/>
        <v>40579.625</v>
      </c>
      <c r="D1759">
        <v>71.5</v>
      </c>
      <c r="E1759">
        <v>71.5</v>
      </c>
      <c r="F1759" t="s">
        <v>5</v>
      </c>
      <c r="G1759" t="s">
        <v>26</v>
      </c>
      <c r="H1759" s="1" cm="1">
        <f t="array" ref="H1759">_xlfn.IFS(F1759="Figurado",E1759/2600,F1759="Mallas",E1759/800,F1759="Materia Prima",E1759*0)/24</f>
        <v>1.1458333333333333E-3</v>
      </c>
      <c r="I1759" s="2">
        <f t="shared" si="109"/>
        <v>40581.625</v>
      </c>
      <c r="J1759" s="3">
        <f t="shared" si="110"/>
        <v>40579.626145833332</v>
      </c>
      <c r="K1759" t="b">
        <f t="shared" si="111"/>
        <v>1</v>
      </c>
      <c r="L1759" cm="1">
        <f t="array" ref="L1759">SUMPRODUCT((Tabla2[[#This Row],[P - Horas]]&lt;Tabla2[P - Horas])*1,(Tabla2[[#This Row],[Columna1]]=Tabla2[Columna1])*1)+1</f>
        <v>27</v>
      </c>
      <c r="N1759">
        <f>_xlfn.RANK.EQ(Tabla2[[#This Row],[Columna1]],Tabla2[Columna1],1)</f>
        <v>1742</v>
      </c>
      <c r="O1759" s="3">
        <f>MAX(P1758,Tabla2[[#This Row],[Columna1]])</f>
        <v>40601.695530648962</v>
      </c>
      <c r="P1759" s="3">
        <f>O1759+Tabla2[[#This Row],[P - Horas]]</f>
        <v>40601.696676482294</v>
      </c>
    </row>
    <row r="1760" spans="1:16" x14ac:dyDescent="0.25">
      <c r="A1760">
        <v>1000017900</v>
      </c>
      <c r="B1760" s="2">
        <v>40579</v>
      </c>
      <c r="C1760" s="2">
        <f t="shared" si="108"/>
        <v>40579.625</v>
      </c>
      <c r="D1760">
        <v>71.5</v>
      </c>
      <c r="E1760">
        <v>71.5</v>
      </c>
      <c r="F1760" t="s">
        <v>5</v>
      </c>
      <c r="G1760" t="s">
        <v>26</v>
      </c>
      <c r="H1760" s="1" cm="1">
        <f t="array" ref="H1760">_xlfn.IFS(F1760="Figurado",E1760/2600,F1760="Mallas",E1760/800,F1760="Materia Prima",E1760*0)/24</f>
        <v>1.1458333333333333E-3</v>
      </c>
      <c r="I1760" s="2">
        <f t="shared" si="109"/>
        <v>40581.625</v>
      </c>
      <c r="J1760" s="3">
        <f t="shared" si="110"/>
        <v>40579.626145833332</v>
      </c>
      <c r="K1760" t="b">
        <f t="shared" si="111"/>
        <v>1</v>
      </c>
      <c r="L1760" cm="1">
        <f t="array" ref="L1760">SUMPRODUCT((Tabla2[[#This Row],[P - Horas]]&lt;Tabla2[P - Horas])*1,(Tabla2[[#This Row],[Columna1]]=Tabla2[Columna1])*1)+1</f>
        <v>27</v>
      </c>
      <c r="N1760">
        <f>_xlfn.RANK.EQ(Tabla2[[#This Row],[Columna1]],Tabla2[Columna1],1)</f>
        <v>1742</v>
      </c>
      <c r="O1760" s="3">
        <f>MAX(P1759,Tabla2[[#This Row],[Columna1]])</f>
        <v>40601.696676482294</v>
      </c>
      <c r="P1760" s="3">
        <f>O1760+Tabla2[[#This Row],[P - Horas]]</f>
        <v>40601.697822315626</v>
      </c>
    </row>
    <row r="1761" spans="1:16" x14ac:dyDescent="0.25">
      <c r="A1761">
        <v>1000017902</v>
      </c>
      <c r="B1761" s="2">
        <v>40579</v>
      </c>
      <c r="C1761" s="2">
        <f t="shared" si="108"/>
        <v>40579.625</v>
      </c>
      <c r="D1761">
        <v>93.6</v>
      </c>
      <c r="E1761">
        <v>93.6</v>
      </c>
      <c r="F1761" t="s">
        <v>5</v>
      </c>
      <c r="G1761" t="s">
        <v>6</v>
      </c>
      <c r="H1761" s="1" cm="1">
        <f t="array" ref="H1761">_xlfn.IFS(F1761="Figurado",E1761/2600,F1761="Mallas",E1761/800,F1761="Materia Prima",E1761*0)/24</f>
        <v>1.4999999999999998E-3</v>
      </c>
      <c r="I1761" s="2">
        <f t="shared" si="109"/>
        <v>40581.625</v>
      </c>
      <c r="J1761" s="3">
        <f t="shared" si="110"/>
        <v>40579.626499999998</v>
      </c>
      <c r="K1761" t="b">
        <f t="shared" si="111"/>
        <v>1</v>
      </c>
      <c r="L1761" cm="1">
        <f t="array" ref="L1761">SUMPRODUCT((Tabla2[[#This Row],[P - Horas]]&lt;Tabla2[P - Horas])*1,(Tabla2[[#This Row],[Columna1]]=Tabla2[Columna1])*1)+1</f>
        <v>26</v>
      </c>
      <c r="N1761">
        <f>_xlfn.RANK.EQ(Tabla2[[#This Row],[Columna1]],Tabla2[Columna1],1)</f>
        <v>1742</v>
      </c>
      <c r="O1761" s="3">
        <f>MAX(P1760,Tabla2[[#This Row],[Columna1]])</f>
        <v>40601.697822315626</v>
      </c>
      <c r="P1761" s="3">
        <f>O1761+Tabla2[[#This Row],[P - Horas]]</f>
        <v>40601.699322315624</v>
      </c>
    </row>
    <row r="1762" spans="1:16" x14ac:dyDescent="0.25">
      <c r="A1762">
        <v>1000017882</v>
      </c>
      <c r="B1762" s="2">
        <v>40579</v>
      </c>
      <c r="C1762" s="2">
        <f t="shared" si="108"/>
        <v>40579.625</v>
      </c>
      <c r="D1762">
        <v>169.1</v>
      </c>
      <c r="E1762">
        <v>169.1</v>
      </c>
      <c r="F1762" t="s">
        <v>5</v>
      </c>
      <c r="G1762" t="s">
        <v>14</v>
      </c>
      <c r="H1762" s="1" cm="1">
        <f t="array" ref="H1762">_xlfn.IFS(F1762="Figurado",E1762/2600,F1762="Mallas",E1762/800,F1762="Materia Prima",E1762*0)/24</f>
        <v>2.709935897435897E-3</v>
      </c>
      <c r="I1762" s="2">
        <f t="shared" si="109"/>
        <v>40581.625</v>
      </c>
      <c r="J1762" s="3">
        <f t="shared" si="110"/>
        <v>40579.627709935899</v>
      </c>
      <c r="K1762" t="b">
        <f t="shared" si="111"/>
        <v>1</v>
      </c>
      <c r="L1762" cm="1">
        <f t="array" ref="L1762">SUMPRODUCT((Tabla2[[#This Row],[P - Horas]]&lt;Tabla2[P - Horas])*1,(Tabla2[[#This Row],[Columna1]]=Tabla2[Columna1])*1)+1</f>
        <v>25</v>
      </c>
      <c r="N1762">
        <f>_xlfn.RANK.EQ(Tabla2[[#This Row],[Columna1]],Tabla2[Columna1],1)</f>
        <v>1742</v>
      </c>
      <c r="O1762" s="3">
        <f>MAX(P1761,Tabla2[[#This Row],[Columna1]])</f>
        <v>40601.699322315624</v>
      </c>
      <c r="P1762" s="3">
        <f>O1762+Tabla2[[#This Row],[P - Horas]]</f>
        <v>40601.702032251524</v>
      </c>
    </row>
    <row r="1763" spans="1:16" x14ac:dyDescent="0.25">
      <c r="A1763">
        <v>1000017888</v>
      </c>
      <c r="B1763" s="2">
        <v>40579</v>
      </c>
      <c r="C1763" s="2">
        <f t="shared" si="108"/>
        <v>40579.625</v>
      </c>
      <c r="D1763">
        <v>227.8</v>
      </c>
      <c r="E1763">
        <v>227.8</v>
      </c>
      <c r="F1763" t="s">
        <v>5</v>
      </c>
      <c r="G1763" t="s">
        <v>9</v>
      </c>
      <c r="H1763" s="1" cm="1">
        <f t="array" ref="H1763">_xlfn.IFS(F1763="Figurado",E1763/2600,F1763="Mallas",E1763/800,F1763="Materia Prima",E1763*0)/24</f>
        <v>3.6506410256410258E-3</v>
      </c>
      <c r="I1763" s="2">
        <f t="shared" si="109"/>
        <v>40581.625</v>
      </c>
      <c r="J1763" s="3">
        <f t="shared" si="110"/>
        <v>40579.628650641025</v>
      </c>
      <c r="K1763" t="b">
        <f t="shared" si="111"/>
        <v>1</v>
      </c>
      <c r="L1763" cm="1">
        <f t="array" ref="L1763">SUMPRODUCT((Tabla2[[#This Row],[P - Horas]]&lt;Tabla2[P - Horas])*1,(Tabla2[[#This Row],[Columna1]]=Tabla2[Columna1])*1)+1</f>
        <v>24</v>
      </c>
      <c r="N1763">
        <f>_xlfn.RANK.EQ(Tabla2[[#This Row],[Columna1]],Tabla2[Columna1],1)</f>
        <v>1742</v>
      </c>
      <c r="O1763" s="3">
        <f>MAX(P1762,Tabla2[[#This Row],[Columna1]])</f>
        <v>40601.702032251524</v>
      </c>
      <c r="P1763" s="3">
        <f>O1763+Tabla2[[#This Row],[P - Horas]]</f>
        <v>40601.705682892549</v>
      </c>
    </row>
    <row r="1764" spans="1:16" x14ac:dyDescent="0.25">
      <c r="A1764">
        <v>1000017894</v>
      </c>
      <c r="B1764" s="2">
        <v>40579</v>
      </c>
      <c r="C1764" s="2">
        <f t="shared" si="108"/>
        <v>40579.625</v>
      </c>
      <c r="D1764">
        <v>2</v>
      </c>
      <c r="E1764">
        <v>114.76</v>
      </c>
      <c r="F1764" t="s">
        <v>16</v>
      </c>
      <c r="G1764" t="s">
        <v>25</v>
      </c>
      <c r="H1764" s="1" cm="1">
        <f t="array" ref="H1764">_xlfn.IFS(F1764="Figurado",E1764/2600,F1764="Mallas",E1764/800,F1764="Materia Prima",E1764*0)/24</f>
        <v>5.9770833333333334E-3</v>
      </c>
      <c r="I1764" s="2">
        <f t="shared" si="109"/>
        <v>40581.625</v>
      </c>
      <c r="J1764" s="3">
        <f t="shared" si="110"/>
        <v>40579.630977083332</v>
      </c>
      <c r="K1764" t="b">
        <f t="shared" si="111"/>
        <v>1</v>
      </c>
      <c r="L1764" cm="1">
        <f t="array" ref="L1764">SUMPRODUCT((Tabla2[[#This Row],[P - Horas]]&lt;Tabla2[P - Horas])*1,(Tabla2[[#This Row],[Columna1]]=Tabla2[Columna1])*1)+1</f>
        <v>23</v>
      </c>
      <c r="N1764">
        <f>_xlfn.RANK.EQ(Tabla2[[#This Row],[Columna1]],Tabla2[Columna1],1)</f>
        <v>1742</v>
      </c>
      <c r="O1764" s="3">
        <f>MAX(P1763,Tabla2[[#This Row],[Columna1]])</f>
        <v>40601.705682892549</v>
      </c>
      <c r="P1764" s="3">
        <f>O1764+Tabla2[[#This Row],[P - Horas]]</f>
        <v>40601.711659975881</v>
      </c>
    </row>
    <row r="1765" spans="1:16" x14ac:dyDescent="0.25">
      <c r="A1765">
        <v>1000017882</v>
      </c>
      <c r="B1765" s="2">
        <v>40579</v>
      </c>
      <c r="C1765" s="2">
        <f t="shared" si="108"/>
        <v>40579.625</v>
      </c>
      <c r="D1765">
        <v>399.8</v>
      </c>
      <c r="E1765">
        <v>399.8</v>
      </c>
      <c r="F1765" t="s">
        <v>5</v>
      </c>
      <c r="G1765" t="s">
        <v>6</v>
      </c>
      <c r="H1765" s="1" cm="1">
        <f t="array" ref="H1765">_xlfn.IFS(F1765="Figurado",E1765/2600,F1765="Mallas",E1765/800,F1765="Materia Prima",E1765*0)/24</f>
        <v>6.407051282051282E-3</v>
      </c>
      <c r="I1765" s="2">
        <f t="shared" si="109"/>
        <v>40581.625</v>
      </c>
      <c r="J1765" s="3">
        <f t="shared" si="110"/>
        <v>40579.631407051282</v>
      </c>
      <c r="K1765" t="b">
        <f t="shared" si="111"/>
        <v>1</v>
      </c>
      <c r="L1765" cm="1">
        <f t="array" ref="L1765">SUMPRODUCT((Tabla2[[#This Row],[P - Horas]]&lt;Tabla2[P - Horas])*1,(Tabla2[[#This Row],[Columna1]]=Tabla2[Columna1])*1)+1</f>
        <v>22</v>
      </c>
      <c r="N1765">
        <f>_xlfn.RANK.EQ(Tabla2[[#This Row],[Columna1]],Tabla2[Columna1],1)</f>
        <v>1742</v>
      </c>
      <c r="O1765" s="3">
        <f>MAX(P1764,Tabla2[[#This Row],[Columna1]])</f>
        <v>40601.711659975881</v>
      </c>
      <c r="P1765" s="3">
        <f>O1765+Tabla2[[#This Row],[P - Horas]]</f>
        <v>40601.718067027163</v>
      </c>
    </row>
    <row r="1766" spans="1:16" x14ac:dyDescent="0.25">
      <c r="A1766">
        <v>1000017881</v>
      </c>
      <c r="B1766" s="2">
        <v>40579</v>
      </c>
      <c r="C1766" s="2">
        <f t="shared" si="108"/>
        <v>40579.625</v>
      </c>
      <c r="D1766">
        <v>452.3</v>
      </c>
      <c r="E1766">
        <v>452.3</v>
      </c>
      <c r="F1766" t="s">
        <v>5</v>
      </c>
      <c r="G1766" t="s">
        <v>7</v>
      </c>
      <c r="H1766" s="1" cm="1">
        <f t="array" ref="H1766">_xlfn.IFS(F1766="Figurado",E1766/2600,F1766="Mallas",E1766/800,F1766="Materia Prima",E1766*0)/24</f>
        <v>7.2483974358974364E-3</v>
      </c>
      <c r="I1766" s="2">
        <f t="shared" si="109"/>
        <v>40581.625</v>
      </c>
      <c r="J1766" s="3">
        <f t="shared" si="110"/>
        <v>40579.632248397436</v>
      </c>
      <c r="K1766" t="b">
        <f t="shared" si="111"/>
        <v>1</v>
      </c>
      <c r="L1766" cm="1">
        <f t="array" ref="L1766">SUMPRODUCT((Tabla2[[#This Row],[P - Horas]]&lt;Tabla2[P - Horas])*1,(Tabla2[[#This Row],[Columna1]]=Tabla2[Columna1])*1)+1</f>
        <v>21</v>
      </c>
      <c r="N1766">
        <f>_xlfn.RANK.EQ(Tabla2[[#This Row],[Columna1]],Tabla2[Columna1],1)</f>
        <v>1742</v>
      </c>
      <c r="O1766" s="3">
        <f>MAX(P1765,Tabla2[[#This Row],[Columna1]])</f>
        <v>40601.718067027163</v>
      </c>
      <c r="P1766" s="3">
        <f>O1766+Tabla2[[#This Row],[P - Horas]]</f>
        <v>40601.725315424599</v>
      </c>
    </row>
    <row r="1767" spans="1:16" x14ac:dyDescent="0.25">
      <c r="A1767">
        <v>1000017902</v>
      </c>
      <c r="B1767" s="2">
        <v>40579</v>
      </c>
      <c r="C1767" s="2">
        <f t="shared" si="108"/>
        <v>40579.625</v>
      </c>
      <c r="D1767">
        <v>594.70000000000005</v>
      </c>
      <c r="E1767">
        <v>594.70000000000005</v>
      </c>
      <c r="F1767" t="s">
        <v>5</v>
      </c>
      <c r="G1767" t="s">
        <v>13</v>
      </c>
      <c r="H1767" s="1" cm="1">
        <f t="array" ref="H1767">_xlfn.IFS(F1767="Figurado",E1767/2600,F1767="Mallas",E1767/800,F1767="Materia Prima",E1767*0)/24</f>
        <v>9.5304487179487182E-3</v>
      </c>
      <c r="I1767" s="2">
        <f t="shared" si="109"/>
        <v>40581.625</v>
      </c>
      <c r="J1767" s="3">
        <f t="shared" si="110"/>
        <v>40579.634530448719</v>
      </c>
      <c r="K1767" t="b">
        <f t="shared" si="111"/>
        <v>1</v>
      </c>
      <c r="L1767" cm="1">
        <f t="array" ref="L1767">SUMPRODUCT((Tabla2[[#This Row],[P - Horas]]&lt;Tabla2[P - Horas])*1,(Tabla2[[#This Row],[Columna1]]=Tabla2[Columna1])*1)+1</f>
        <v>20</v>
      </c>
      <c r="N1767">
        <f>_xlfn.RANK.EQ(Tabla2[[#This Row],[Columna1]],Tabla2[Columna1],1)</f>
        <v>1742</v>
      </c>
      <c r="O1767" s="3">
        <f>MAX(P1766,Tabla2[[#This Row],[Columna1]])</f>
        <v>40601.725315424599</v>
      </c>
      <c r="P1767" s="3">
        <f>O1767+Tabla2[[#This Row],[P - Horas]]</f>
        <v>40601.734845873318</v>
      </c>
    </row>
    <row r="1768" spans="1:16" x14ac:dyDescent="0.25">
      <c r="A1768">
        <v>1000017883</v>
      </c>
      <c r="B1768" s="2">
        <v>40579</v>
      </c>
      <c r="C1768" s="2">
        <f t="shared" si="108"/>
        <v>40579.625</v>
      </c>
      <c r="D1768">
        <v>737.6</v>
      </c>
      <c r="E1768">
        <v>737.6</v>
      </c>
      <c r="F1768" t="s">
        <v>5</v>
      </c>
      <c r="G1768" t="s">
        <v>9</v>
      </c>
      <c r="H1768" s="1" cm="1">
        <f t="array" ref="H1768">_xlfn.IFS(F1768="Figurado",E1768/2600,F1768="Mallas",E1768/800,F1768="Materia Prima",E1768*0)/24</f>
        <v>1.1820512820512821E-2</v>
      </c>
      <c r="I1768" s="2">
        <f t="shared" si="109"/>
        <v>40581.625</v>
      </c>
      <c r="J1768" s="3">
        <f t="shared" si="110"/>
        <v>40579.636820512824</v>
      </c>
      <c r="K1768" t="b">
        <f t="shared" si="111"/>
        <v>1</v>
      </c>
      <c r="L1768" cm="1">
        <f t="array" ref="L1768">SUMPRODUCT((Tabla2[[#This Row],[P - Horas]]&lt;Tabla2[P - Horas])*1,(Tabla2[[#This Row],[Columna1]]=Tabla2[Columna1])*1)+1</f>
        <v>19</v>
      </c>
      <c r="N1768">
        <f>_xlfn.RANK.EQ(Tabla2[[#This Row],[Columna1]],Tabla2[Columna1],1)</f>
        <v>1742</v>
      </c>
      <c r="O1768" s="3">
        <f>MAX(P1767,Tabla2[[#This Row],[Columna1]])</f>
        <v>40601.734845873318</v>
      </c>
      <c r="P1768" s="3">
        <f>O1768+Tabla2[[#This Row],[P - Horas]]</f>
        <v>40601.746666386141</v>
      </c>
    </row>
    <row r="1769" spans="1:16" x14ac:dyDescent="0.25">
      <c r="A1769">
        <v>1000017882</v>
      </c>
      <c r="B1769" s="2">
        <v>40579</v>
      </c>
      <c r="C1769" s="2">
        <f t="shared" si="108"/>
        <v>40579.625</v>
      </c>
      <c r="D1769">
        <v>955.9</v>
      </c>
      <c r="E1769">
        <v>955.9</v>
      </c>
      <c r="F1769" t="s">
        <v>5</v>
      </c>
      <c r="G1769" t="s">
        <v>8</v>
      </c>
      <c r="H1769" s="1" cm="1">
        <f t="array" ref="H1769">_xlfn.IFS(F1769="Figurado",E1769/2600,F1769="Mallas",E1769/800,F1769="Materia Prima",E1769*0)/24</f>
        <v>1.5318910256410257E-2</v>
      </c>
      <c r="I1769" s="2">
        <f t="shared" si="109"/>
        <v>40581.625</v>
      </c>
      <c r="J1769" s="3">
        <f t="shared" si="110"/>
        <v>40579.640318910257</v>
      </c>
      <c r="K1769" t="b">
        <f t="shared" si="111"/>
        <v>1</v>
      </c>
      <c r="L1769" cm="1">
        <f t="array" ref="L1769">SUMPRODUCT((Tabla2[[#This Row],[P - Horas]]&lt;Tabla2[P - Horas])*1,(Tabla2[[#This Row],[Columna1]]=Tabla2[Columna1])*1)+1</f>
        <v>18</v>
      </c>
      <c r="N1769">
        <f>_xlfn.RANK.EQ(Tabla2[[#This Row],[Columna1]],Tabla2[Columna1],1)</f>
        <v>1742</v>
      </c>
      <c r="O1769" s="3">
        <f>MAX(P1768,Tabla2[[#This Row],[Columna1]])</f>
        <v>40601.746666386141</v>
      </c>
      <c r="P1769" s="3">
        <f>O1769+Tabla2[[#This Row],[P - Horas]]</f>
        <v>40601.761985296398</v>
      </c>
    </row>
    <row r="1770" spans="1:16" x14ac:dyDescent="0.25">
      <c r="A1770">
        <v>1000017893</v>
      </c>
      <c r="B1770" s="2">
        <v>40579</v>
      </c>
      <c r="C1770" s="2">
        <f t="shared" si="108"/>
        <v>40579.625</v>
      </c>
      <c r="D1770">
        <v>4</v>
      </c>
      <c r="E1770">
        <v>338.4</v>
      </c>
      <c r="F1770" t="s">
        <v>16</v>
      </c>
      <c r="G1770" t="s">
        <v>47</v>
      </c>
      <c r="H1770" s="1" cm="1">
        <f t="array" ref="H1770">_xlfn.IFS(F1770="Figurado",E1770/2600,F1770="Mallas",E1770/800,F1770="Materia Prima",E1770*0)/24</f>
        <v>1.7624999999999998E-2</v>
      </c>
      <c r="I1770" s="2">
        <f t="shared" si="109"/>
        <v>40581.625</v>
      </c>
      <c r="J1770" s="3">
        <f t="shared" si="110"/>
        <v>40579.642625</v>
      </c>
      <c r="K1770" t="b">
        <f t="shared" si="111"/>
        <v>1</v>
      </c>
      <c r="L1770" cm="1">
        <f t="array" ref="L1770">SUMPRODUCT((Tabla2[[#This Row],[P - Horas]]&lt;Tabla2[P - Horas])*1,(Tabla2[[#This Row],[Columna1]]=Tabla2[Columna1])*1)+1</f>
        <v>17</v>
      </c>
      <c r="N1770">
        <f>_xlfn.RANK.EQ(Tabla2[[#This Row],[Columna1]],Tabla2[Columna1],1)</f>
        <v>1742</v>
      </c>
      <c r="O1770" s="3">
        <f>MAX(P1769,Tabla2[[#This Row],[Columna1]])</f>
        <v>40601.761985296398</v>
      </c>
      <c r="P1770" s="3">
        <f>O1770+Tabla2[[#This Row],[P - Horas]]</f>
        <v>40601.779610296398</v>
      </c>
    </row>
    <row r="1771" spans="1:16" x14ac:dyDescent="0.25">
      <c r="A1771">
        <v>1000017881</v>
      </c>
      <c r="B1771" s="2">
        <v>40579</v>
      </c>
      <c r="C1771" s="2">
        <f t="shared" si="108"/>
        <v>40579.625</v>
      </c>
      <c r="D1771">
        <v>1299</v>
      </c>
      <c r="E1771">
        <v>1299</v>
      </c>
      <c r="F1771" t="s">
        <v>5</v>
      </c>
      <c r="G1771" t="s">
        <v>8</v>
      </c>
      <c r="H1771" s="1" cm="1">
        <f t="array" ref="H1771">_xlfn.IFS(F1771="Figurado",E1771/2600,F1771="Mallas",E1771/800,F1771="Materia Prima",E1771*0)/24</f>
        <v>2.0817307692307694E-2</v>
      </c>
      <c r="I1771" s="2">
        <f t="shared" si="109"/>
        <v>40581.625</v>
      </c>
      <c r="J1771" s="3">
        <f t="shared" si="110"/>
        <v>40579.64581730769</v>
      </c>
      <c r="K1771" t="b">
        <f t="shared" si="111"/>
        <v>1</v>
      </c>
      <c r="L1771" cm="1">
        <f t="array" ref="L1771">SUMPRODUCT((Tabla2[[#This Row],[P - Horas]]&lt;Tabla2[P - Horas])*1,(Tabla2[[#This Row],[Columna1]]=Tabla2[Columna1])*1)+1</f>
        <v>16</v>
      </c>
      <c r="N1771">
        <f>_xlfn.RANK.EQ(Tabla2[[#This Row],[Columna1]],Tabla2[Columna1],1)</f>
        <v>1742</v>
      </c>
      <c r="O1771" s="3">
        <f>MAX(P1770,Tabla2[[#This Row],[Columna1]])</f>
        <v>40601.779610296398</v>
      </c>
      <c r="P1771" s="3">
        <f>O1771+Tabla2[[#This Row],[P - Horas]]</f>
        <v>40601.800427604088</v>
      </c>
    </row>
    <row r="1772" spans="1:16" x14ac:dyDescent="0.25">
      <c r="A1772">
        <v>1000017889</v>
      </c>
      <c r="B1772" s="2">
        <v>40579</v>
      </c>
      <c r="C1772" s="2">
        <f t="shared" si="108"/>
        <v>40579.625</v>
      </c>
      <c r="D1772">
        <v>336</v>
      </c>
      <c r="E1772">
        <v>456.96</v>
      </c>
      <c r="F1772" t="s">
        <v>16</v>
      </c>
      <c r="G1772" t="s">
        <v>45</v>
      </c>
      <c r="H1772" s="1" cm="1">
        <f t="array" ref="H1772">_xlfn.IFS(F1772="Figurado",E1772/2600,F1772="Mallas",E1772/800,F1772="Materia Prima",E1772*0)/24</f>
        <v>2.3799999999999998E-2</v>
      </c>
      <c r="I1772" s="2">
        <f t="shared" si="109"/>
        <v>40581.625</v>
      </c>
      <c r="J1772" s="3">
        <f t="shared" si="110"/>
        <v>40579.648800000003</v>
      </c>
      <c r="K1772" t="b">
        <f t="shared" si="111"/>
        <v>1</v>
      </c>
      <c r="L1772" cm="1">
        <f t="array" ref="L1772">SUMPRODUCT((Tabla2[[#This Row],[P - Horas]]&lt;Tabla2[P - Horas])*1,(Tabla2[[#This Row],[Columna1]]=Tabla2[Columna1])*1)+1</f>
        <v>15</v>
      </c>
      <c r="N1772">
        <f>_xlfn.RANK.EQ(Tabla2[[#This Row],[Columna1]],Tabla2[Columna1],1)</f>
        <v>1742</v>
      </c>
      <c r="O1772" s="3">
        <f>MAX(P1771,Tabla2[[#This Row],[Columna1]])</f>
        <v>40601.800427604088</v>
      </c>
      <c r="P1772" s="3">
        <f>O1772+Tabla2[[#This Row],[P - Horas]]</f>
        <v>40601.824227604091</v>
      </c>
    </row>
    <row r="1773" spans="1:16" x14ac:dyDescent="0.25">
      <c r="A1773">
        <v>1000017892</v>
      </c>
      <c r="B1773" s="2">
        <v>40579</v>
      </c>
      <c r="C1773" s="2">
        <f t="shared" si="108"/>
        <v>40579.625</v>
      </c>
      <c r="D1773">
        <v>12</v>
      </c>
      <c r="E1773">
        <v>688.56</v>
      </c>
      <c r="F1773" t="s">
        <v>16</v>
      </c>
      <c r="G1773" t="s">
        <v>25</v>
      </c>
      <c r="H1773" s="1" cm="1">
        <f t="array" ref="H1773">_xlfn.IFS(F1773="Figurado",E1773/2600,F1773="Mallas",E1773/800,F1773="Materia Prima",E1773*0)/24</f>
        <v>3.5862499999999999E-2</v>
      </c>
      <c r="I1773" s="2">
        <f t="shared" si="109"/>
        <v>40581.625</v>
      </c>
      <c r="J1773" s="3">
        <f t="shared" si="110"/>
        <v>40579.660862500001</v>
      </c>
      <c r="K1773" t="b">
        <f t="shared" si="111"/>
        <v>1</v>
      </c>
      <c r="L1773" cm="1">
        <f t="array" ref="L1773">SUMPRODUCT((Tabla2[[#This Row],[P - Horas]]&lt;Tabla2[P - Horas])*1,(Tabla2[[#This Row],[Columna1]]=Tabla2[Columna1])*1)+1</f>
        <v>13</v>
      </c>
      <c r="N1773">
        <f>_xlfn.RANK.EQ(Tabla2[[#This Row],[Columna1]],Tabla2[Columna1],1)</f>
        <v>1742</v>
      </c>
      <c r="O1773" s="3">
        <f>MAX(P1772,Tabla2[[#This Row],[Columna1]])</f>
        <v>40601.824227604091</v>
      </c>
      <c r="P1773" s="3">
        <f>O1773+Tabla2[[#This Row],[P - Horas]]</f>
        <v>40601.860090104092</v>
      </c>
    </row>
    <row r="1774" spans="1:16" x14ac:dyDescent="0.25">
      <c r="A1774">
        <v>1000017893</v>
      </c>
      <c r="B1774" s="2">
        <v>40579</v>
      </c>
      <c r="C1774" s="2">
        <f t="shared" si="108"/>
        <v>40579.625</v>
      </c>
      <c r="D1774">
        <v>12</v>
      </c>
      <c r="E1774">
        <v>688.56</v>
      </c>
      <c r="F1774" t="s">
        <v>16</v>
      </c>
      <c r="G1774" t="s">
        <v>25</v>
      </c>
      <c r="H1774" s="1" cm="1">
        <f t="array" ref="H1774">_xlfn.IFS(F1774="Figurado",E1774/2600,F1774="Mallas",E1774/800,F1774="Materia Prima",E1774*0)/24</f>
        <v>3.5862499999999999E-2</v>
      </c>
      <c r="I1774" s="2">
        <f t="shared" si="109"/>
        <v>40581.625</v>
      </c>
      <c r="J1774" s="3">
        <f t="shared" si="110"/>
        <v>40579.660862500001</v>
      </c>
      <c r="K1774" t="b">
        <f t="shared" si="111"/>
        <v>1</v>
      </c>
      <c r="L1774" cm="1">
        <f t="array" ref="L1774">SUMPRODUCT((Tabla2[[#This Row],[P - Horas]]&lt;Tabla2[P - Horas])*1,(Tabla2[[#This Row],[Columna1]]=Tabla2[Columna1])*1)+1</f>
        <v>13</v>
      </c>
      <c r="N1774">
        <f>_xlfn.RANK.EQ(Tabla2[[#This Row],[Columna1]],Tabla2[Columna1],1)</f>
        <v>1742</v>
      </c>
      <c r="O1774" s="3">
        <f>MAX(P1773,Tabla2[[#This Row],[Columna1]])</f>
        <v>40601.860090104092</v>
      </c>
      <c r="P1774" s="3">
        <f>O1774+Tabla2[[#This Row],[P - Horas]]</f>
        <v>40601.895952604093</v>
      </c>
    </row>
    <row r="1775" spans="1:16" x14ac:dyDescent="0.25">
      <c r="A1775">
        <v>1000017901</v>
      </c>
      <c r="B1775" s="2">
        <v>40579</v>
      </c>
      <c r="C1775" s="2">
        <f t="shared" si="108"/>
        <v>40579.625</v>
      </c>
      <c r="D1775">
        <v>2283.4</v>
      </c>
      <c r="E1775">
        <v>2283.4</v>
      </c>
      <c r="F1775" t="s">
        <v>5</v>
      </c>
      <c r="G1775" t="s">
        <v>14</v>
      </c>
      <c r="H1775" s="1" cm="1">
        <f t="array" ref="H1775">_xlfn.IFS(F1775="Figurado",E1775/2600,F1775="Mallas",E1775/800,F1775="Materia Prima",E1775*0)/24</f>
        <v>3.6592948717948721E-2</v>
      </c>
      <c r="I1775" s="2">
        <f t="shared" si="109"/>
        <v>40581.625</v>
      </c>
      <c r="J1775" s="3">
        <f t="shared" si="110"/>
        <v>40579.661592948716</v>
      </c>
      <c r="K1775" t="b">
        <f t="shared" si="111"/>
        <v>1</v>
      </c>
      <c r="L1775" cm="1">
        <f t="array" ref="L1775">SUMPRODUCT((Tabla2[[#This Row],[P - Horas]]&lt;Tabla2[P - Horas])*1,(Tabla2[[#This Row],[Columna1]]=Tabla2[Columna1])*1)+1</f>
        <v>12</v>
      </c>
      <c r="N1775">
        <f>_xlfn.RANK.EQ(Tabla2[[#This Row],[Columna1]],Tabla2[Columna1],1)</f>
        <v>1742</v>
      </c>
      <c r="O1775" s="3">
        <f>MAX(P1774,Tabla2[[#This Row],[Columna1]])</f>
        <v>40601.895952604093</v>
      </c>
      <c r="P1775" s="3">
        <f>O1775+Tabla2[[#This Row],[P - Horas]]</f>
        <v>40601.932545552809</v>
      </c>
    </row>
    <row r="1776" spans="1:16" x14ac:dyDescent="0.25">
      <c r="A1776">
        <v>1000017902</v>
      </c>
      <c r="B1776" s="2">
        <v>40579</v>
      </c>
      <c r="C1776" s="2">
        <f t="shared" si="108"/>
        <v>40579.625</v>
      </c>
      <c r="D1776">
        <v>2544</v>
      </c>
      <c r="E1776">
        <v>2544</v>
      </c>
      <c r="F1776" t="s">
        <v>5</v>
      </c>
      <c r="G1776" t="s">
        <v>14</v>
      </c>
      <c r="H1776" s="1" cm="1">
        <f t="array" ref="H1776">_xlfn.IFS(F1776="Figurado",E1776/2600,F1776="Mallas",E1776/800,F1776="Materia Prima",E1776*0)/24</f>
        <v>4.0769230769230773E-2</v>
      </c>
      <c r="I1776" s="2">
        <f t="shared" si="109"/>
        <v>40581.625</v>
      </c>
      <c r="J1776" s="3">
        <f t="shared" si="110"/>
        <v>40579.665769230771</v>
      </c>
      <c r="K1776" t="b">
        <f t="shared" si="111"/>
        <v>1</v>
      </c>
      <c r="L1776" cm="1">
        <f t="array" ref="L1776">SUMPRODUCT((Tabla2[[#This Row],[P - Horas]]&lt;Tabla2[P - Horas])*1,(Tabla2[[#This Row],[Columna1]]=Tabla2[Columna1])*1)+1</f>
        <v>11</v>
      </c>
      <c r="N1776">
        <f>_xlfn.RANK.EQ(Tabla2[[#This Row],[Columna1]],Tabla2[Columna1],1)</f>
        <v>1742</v>
      </c>
      <c r="O1776" s="3">
        <f>MAX(P1775,Tabla2[[#This Row],[Columna1]])</f>
        <v>40601.932545552809</v>
      </c>
      <c r="P1776" s="3">
        <f>O1776+Tabla2[[#This Row],[P - Horas]]</f>
        <v>40601.97331478358</v>
      </c>
    </row>
    <row r="1777" spans="1:16" x14ac:dyDescent="0.25">
      <c r="A1777">
        <v>1000017883</v>
      </c>
      <c r="B1777" s="2">
        <v>40579</v>
      </c>
      <c r="C1777" s="2">
        <f t="shared" si="108"/>
        <v>40579.625</v>
      </c>
      <c r="D1777">
        <v>4373.2</v>
      </c>
      <c r="E1777">
        <v>4373.2</v>
      </c>
      <c r="F1777" t="s">
        <v>5</v>
      </c>
      <c r="G1777" t="s">
        <v>8</v>
      </c>
      <c r="H1777" s="1" cm="1">
        <f t="array" ref="H1777">_xlfn.IFS(F1777="Figurado",E1777/2600,F1777="Mallas",E1777/800,F1777="Materia Prima",E1777*0)/24</f>
        <v>7.0083333333333331E-2</v>
      </c>
      <c r="I1777" s="2">
        <f t="shared" si="109"/>
        <v>40581.625</v>
      </c>
      <c r="J1777" s="3">
        <f t="shared" si="110"/>
        <v>40579.695083333332</v>
      </c>
      <c r="K1777" t="b">
        <f t="shared" si="111"/>
        <v>1</v>
      </c>
      <c r="L1777" cm="1">
        <f t="array" ref="L1777">SUMPRODUCT((Tabla2[[#This Row],[P - Horas]]&lt;Tabla2[P - Horas])*1,(Tabla2[[#This Row],[Columna1]]=Tabla2[Columna1])*1)+1</f>
        <v>10</v>
      </c>
      <c r="N1777">
        <f>_xlfn.RANK.EQ(Tabla2[[#This Row],[Columna1]],Tabla2[Columna1],1)</f>
        <v>1742</v>
      </c>
      <c r="O1777" s="3">
        <f>MAX(P1776,Tabla2[[#This Row],[Columna1]])</f>
        <v>40601.97331478358</v>
      </c>
      <c r="P1777" s="3">
        <f>O1777+Tabla2[[#This Row],[P - Horas]]</f>
        <v>40602.043398116912</v>
      </c>
    </row>
    <row r="1778" spans="1:16" x14ac:dyDescent="0.25">
      <c r="A1778">
        <v>1000017895</v>
      </c>
      <c r="B1778" s="2">
        <v>40579</v>
      </c>
      <c r="C1778" s="2">
        <f t="shared" si="108"/>
        <v>40579.625</v>
      </c>
      <c r="D1778">
        <v>1000</v>
      </c>
      <c r="E1778">
        <v>1360</v>
      </c>
      <c r="F1778" t="s">
        <v>16</v>
      </c>
      <c r="G1778" t="s">
        <v>45</v>
      </c>
      <c r="H1778" s="1" cm="1">
        <f t="array" ref="H1778">_xlfn.IFS(F1778="Figurado",E1778/2600,F1778="Mallas",E1778/800,F1778="Materia Prima",E1778*0)/24</f>
        <v>7.0833333333333331E-2</v>
      </c>
      <c r="I1778" s="2">
        <f t="shared" si="109"/>
        <v>40581.625</v>
      </c>
      <c r="J1778" s="3">
        <f t="shared" si="110"/>
        <v>40579.695833333331</v>
      </c>
      <c r="K1778" t="b">
        <f t="shared" si="111"/>
        <v>1</v>
      </c>
      <c r="L1778" cm="1">
        <f t="array" ref="L1778">SUMPRODUCT((Tabla2[[#This Row],[P - Horas]]&lt;Tabla2[P - Horas])*1,(Tabla2[[#This Row],[Columna1]]=Tabla2[Columna1])*1)+1</f>
        <v>9</v>
      </c>
      <c r="N1778">
        <f>_xlfn.RANK.EQ(Tabla2[[#This Row],[Columna1]],Tabla2[Columna1],1)</f>
        <v>1742</v>
      </c>
      <c r="O1778" s="3">
        <f>MAX(P1777,Tabla2[[#This Row],[Columna1]])</f>
        <v>40602.043398116912</v>
      </c>
      <c r="P1778" s="3">
        <f>O1778+Tabla2[[#This Row],[P - Horas]]</f>
        <v>40602.114231450243</v>
      </c>
    </row>
    <row r="1779" spans="1:16" x14ac:dyDescent="0.25">
      <c r="A1779">
        <v>1000017886</v>
      </c>
      <c r="B1779" s="2">
        <v>40579</v>
      </c>
      <c r="C1779" s="2">
        <f t="shared" si="108"/>
        <v>40579.625</v>
      </c>
      <c r="D1779">
        <v>1436</v>
      </c>
      <c r="E1779">
        <v>1436</v>
      </c>
      <c r="F1779" t="s">
        <v>16</v>
      </c>
      <c r="G1779" t="s">
        <v>23</v>
      </c>
      <c r="H1779" s="1" cm="1">
        <f t="array" ref="H1779">_xlfn.IFS(F1779="Figurado",E1779/2600,F1779="Mallas",E1779/800,F1779="Materia Prima",E1779*0)/24</f>
        <v>7.4791666666666659E-2</v>
      </c>
      <c r="I1779" s="2">
        <f t="shared" si="109"/>
        <v>40581.625</v>
      </c>
      <c r="J1779" s="3">
        <f t="shared" si="110"/>
        <v>40579.699791666666</v>
      </c>
      <c r="K1779" t="b">
        <f t="shared" si="111"/>
        <v>1</v>
      </c>
      <c r="L1779" cm="1">
        <f t="array" ref="L1779">SUMPRODUCT((Tabla2[[#This Row],[P - Horas]]&lt;Tabla2[P - Horas])*1,(Tabla2[[#This Row],[Columna1]]=Tabla2[Columna1])*1)+1</f>
        <v>8</v>
      </c>
      <c r="N1779">
        <f>_xlfn.RANK.EQ(Tabla2[[#This Row],[Columna1]],Tabla2[Columna1],1)</f>
        <v>1742</v>
      </c>
      <c r="O1779" s="3">
        <f>MAX(P1778,Tabla2[[#This Row],[Columna1]])</f>
        <v>40602.114231450243</v>
      </c>
      <c r="P1779" s="3">
        <f>O1779+Tabla2[[#This Row],[P - Horas]]</f>
        <v>40602.189023116909</v>
      </c>
    </row>
    <row r="1780" spans="1:16" x14ac:dyDescent="0.25">
      <c r="A1780">
        <v>1000017892</v>
      </c>
      <c r="B1780" s="2">
        <v>40579</v>
      </c>
      <c r="C1780" s="2">
        <f t="shared" si="108"/>
        <v>40579.625</v>
      </c>
      <c r="D1780">
        <v>30</v>
      </c>
      <c r="E1780">
        <v>1482</v>
      </c>
      <c r="F1780" t="s">
        <v>16</v>
      </c>
      <c r="G1780" t="s">
        <v>32</v>
      </c>
      <c r="H1780" s="1" cm="1">
        <f t="array" ref="H1780">_xlfn.IFS(F1780="Figurado",E1780/2600,F1780="Mallas",E1780/800,F1780="Materia Prima",E1780*0)/24</f>
        <v>7.7187500000000006E-2</v>
      </c>
      <c r="I1780" s="2">
        <f t="shared" si="109"/>
        <v>40581.625</v>
      </c>
      <c r="J1780" s="3">
        <f t="shared" si="110"/>
        <v>40579.702187499999</v>
      </c>
      <c r="K1780" t="b">
        <f t="shared" si="111"/>
        <v>1</v>
      </c>
      <c r="L1780" cm="1">
        <f t="array" ref="L1780">SUMPRODUCT((Tabla2[[#This Row],[P - Horas]]&lt;Tabla2[P - Horas])*1,(Tabla2[[#This Row],[Columna1]]=Tabla2[Columna1])*1)+1</f>
        <v>7</v>
      </c>
      <c r="N1780">
        <f>_xlfn.RANK.EQ(Tabla2[[#This Row],[Columna1]],Tabla2[Columna1],1)</f>
        <v>1742</v>
      </c>
      <c r="O1780" s="3">
        <f>MAX(P1779,Tabla2[[#This Row],[Columna1]])</f>
        <v>40602.189023116909</v>
      </c>
      <c r="P1780" s="3">
        <f>O1780+Tabla2[[#This Row],[P - Horas]]</f>
        <v>40602.266210616908</v>
      </c>
    </row>
    <row r="1781" spans="1:16" x14ac:dyDescent="0.25">
      <c r="A1781">
        <v>1000017887</v>
      </c>
      <c r="B1781" s="2">
        <v>40579</v>
      </c>
      <c r="C1781" s="2">
        <f t="shared" si="108"/>
        <v>40579.625</v>
      </c>
      <c r="D1781">
        <v>2490</v>
      </c>
      <c r="E1781">
        <v>2490</v>
      </c>
      <c r="F1781" t="s">
        <v>16</v>
      </c>
      <c r="G1781" t="s">
        <v>57</v>
      </c>
      <c r="H1781" s="1" cm="1">
        <f t="array" ref="H1781">_xlfn.IFS(F1781="Figurado",E1781/2600,F1781="Mallas",E1781/800,F1781="Materia Prima",E1781*0)/24</f>
        <v>0.12968749999999998</v>
      </c>
      <c r="I1781" s="2">
        <f t="shared" si="109"/>
        <v>40581.625</v>
      </c>
      <c r="J1781" s="3">
        <f t="shared" si="110"/>
        <v>40579.754687499997</v>
      </c>
      <c r="K1781" t="b">
        <f t="shared" si="111"/>
        <v>1</v>
      </c>
      <c r="L1781" cm="1">
        <f t="array" ref="L1781">SUMPRODUCT((Tabla2[[#This Row],[P - Horas]]&lt;Tabla2[P - Horas])*1,(Tabla2[[#This Row],[Columna1]]=Tabla2[Columna1])*1)+1</f>
        <v>6</v>
      </c>
      <c r="N1781">
        <f>_xlfn.RANK.EQ(Tabla2[[#This Row],[Columna1]],Tabla2[Columna1],1)</f>
        <v>1742</v>
      </c>
      <c r="O1781" s="3">
        <f>MAX(P1780,Tabla2[[#This Row],[Columna1]])</f>
        <v>40602.266210616908</v>
      </c>
      <c r="P1781" s="3">
        <f>O1781+Tabla2[[#This Row],[P - Horas]]</f>
        <v>40602.395898116905</v>
      </c>
    </row>
    <row r="1782" spans="1:16" x14ac:dyDescent="0.25">
      <c r="A1782">
        <v>1000017884</v>
      </c>
      <c r="B1782" s="2">
        <v>40579</v>
      </c>
      <c r="C1782" s="2">
        <f t="shared" si="108"/>
        <v>40579.625</v>
      </c>
      <c r="D1782">
        <v>9640.2999999999993</v>
      </c>
      <c r="E1782">
        <v>9640.2999999999993</v>
      </c>
      <c r="F1782" t="s">
        <v>5</v>
      </c>
      <c r="G1782" t="s">
        <v>7</v>
      </c>
      <c r="H1782" s="1" cm="1">
        <f t="array" ref="H1782">_xlfn.IFS(F1782="Figurado",E1782/2600,F1782="Mallas",E1782/800,F1782="Materia Prima",E1782*0)/24</f>
        <v>0.15449198717948717</v>
      </c>
      <c r="I1782" s="2">
        <f t="shared" si="109"/>
        <v>40581.625</v>
      </c>
      <c r="J1782" s="3">
        <f t="shared" si="110"/>
        <v>40579.779491987181</v>
      </c>
      <c r="K1782" t="b">
        <f t="shared" si="111"/>
        <v>1</v>
      </c>
      <c r="L1782" cm="1">
        <f t="array" ref="L1782">SUMPRODUCT((Tabla2[[#This Row],[P - Horas]]&lt;Tabla2[P - Horas])*1,(Tabla2[[#This Row],[Columna1]]=Tabla2[Columna1])*1)+1</f>
        <v>5</v>
      </c>
      <c r="N1782">
        <f>_xlfn.RANK.EQ(Tabla2[[#This Row],[Columna1]],Tabla2[Columna1],1)</f>
        <v>1742</v>
      </c>
      <c r="O1782" s="3">
        <f>MAX(P1781,Tabla2[[#This Row],[Columna1]])</f>
        <v>40602.395898116905</v>
      </c>
      <c r="P1782" s="3">
        <f>O1782+Tabla2[[#This Row],[P - Horas]]</f>
        <v>40602.550390104087</v>
      </c>
    </row>
    <row r="1783" spans="1:16" x14ac:dyDescent="0.25">
      <c r="A1783">
        <v>1000017891</v>
      </c>
      <c r="B1783" s="2">
        <v>40579</v>
      </c>
      <c r="C1783" s="2">
        <f t="shared" si="108"/>
        <v>40579.625</v>
      </c>
      <c r="D1783">
        <v>48</v>
      </c>
      <c r="E1783">
        <v>3164.64</v>
      </c>
      <c r="F1783" t="s">
        <v>16</v>
      </c>
      <c r="G1783" t="s">
        <v>30</v>
      </c>
      <c r="H1783" s="1" cm="1">
        <f t="array" ref="H1783">_xlfn.IFS(F1783="Figurado",E1783/2600,F1783="Mallas",E1783/800,F1783="Materia Prima",E1783*0)/24</f>
        <v>0.164825</v>
      </c>
      <c r="I1783" s="2">
        <f t="shared" si="109"/>
        <v>40581.625</v>
      </c>
      <c r="J1783" s="3">
        <f t="shared" si="110"/>
        <v>40579.789825</v>
      </c>
      <c r="K1783" t="b">
        <f t="shared" si="111"/>
        <v>1</v>
      </c>
      <c r="L1783" cm="1">
        <f t="array" ref="L1783">SUMPRODUCT((Tabla2[[#This Row],[P - Horas]]&lt;Tabla2[P - Horas])*1,(Tabla2[[#This Row],[Columna1]]=Tabla2[Columna1])*1)+1</f>
        <v>4</v>
      </c>
      <c r="N1783">
        <f>_xlfn.RANK.EQ(Tabla2[[#This Row],[Columna1]],Tabla2[Columna1],1)</f>
        <v>1742</v>
      </c>
      <c r="O1783" s="3">
        <f>MAX(P1782,Tabla2[[#This Row],[Columna1]])</f>
        <v>40602.550390104087</v>
      </c>
      <c r="P1783" s="3">
        <f>O1783+Tabla2[[#This Row],[P - Horas]]</f>
        <v>40602.715215104086</v>
      </c>
    </row>
    <row r="1784" spans="1:16" x14ac:dyDescent="0.25">
      <c r="A1784">
        <v>1000017888</v>
      </c>
      <c r="B1784" s="2">
        <v>40579</v>
      </c>
      <c r="C1784" s="2">
        <f t="shared" si="108"/>
        <v>40579.625</v>
      </c>
      <c r="D1784">
        <v>10684.1</v>
      </c>
      <c r="E1784">
        <v>10684.1</v>
      </c>
      <c r="F1784" t="s">
        <v>5</v>
      </c>
      <c r="G1784" t="s">
        <v>8</v>
      </c>
      <c r="H1784" s="1" cm="1">
        <f t="array" ref="H1784">_xlfn.IFS(F1784="Figurado",E1784/2600,F1784="Mallas",E1784/800,F1784="Materia Prima",E1784*0)/24</f>
        <v>0.17121955128205127</v>
      </c>
      <c r="I1784" s="2">
        <f t="shared" si="109"/>
        <v>40581.625</v>
      </c>
      <c r="J1784" s="3">
        <f t="shared" si="110"/>
        <v>40579.796219551281</v>
      </c>
      <c r="K1784" t="b">
        <f t="shared" si="111"/>
        <v>1</v>
      </c>
      <c r="L1784" cm="1">
        <f t="array" ref="L1784">SUMPRODUCT((Tabla2[[#This Row],[P - Horas]]&lt;Tabla2[P - Horas])*1,(Tabla2[[#This Row],[Columna1]]=Tabla2[Columna1])*1)+1</f>
        <v>3</v>
      </c>
      <c r="N1784">
        <f>_xlfn.RANK.EQ(Tabla2[[#This Row],[Columna1]],Tabla2[Columna1],1)</f>
        <v>1742</v>
      </c>
      <c r="O1784" s="3">
        <f>MAX(P1783,Tabla2[[#This Row],[Columna1]])</f>
        <v>40602.715215104086</v>
      </c>
      <c r="P1784" s="3">
        <f>O1784+Tabla2[[#This Row],[P - Horas]]</f>
        <v>40602.886434655367</v>
      </c>
    </row>
    <row r="1785" spans="1:16" x14ac:dyDescent="0.25">
      <c r="A1785">
        <v>1000017885</v>
      </c>
      <c r="B1785" s="2">
        <v>40579</v>
      </c>
      <c r="C1785" s="2">
        <f t="shared" si="108"/>
        <v>40579.625</v>
      </c>
      <c r="D1785">
        <v>11742.1</v>
      </c>
      <c r="E1785">
        <v>11742.1</v>
      </c>
      <c r="F1785" t="s">
        <v>5</v>
      </c>
      <c r="G1785" t="s">
        <v>9</v>
      </c>
      <c r="H1785" s="1" cm="1">
        <f t="array" ref="H1785">_xlfn.IFS(F1785="Figurado",E1785/2600,F1785="Mallas",E1785/800,F1785="Materia Prima",E1785*0)/24</f>
        <v>0.18817467948717947</v>
      </c>
      <c r="I1785" s="2">
        <f t="shared" si="109"/>
        <v>40581.625</v>
      </c>
      <c r="J1785" s="3">
        <f t="shared" si="110"/>
        <v>40579.81317467949</v>
      </c>
      <c r="K1785" t="b">
        <f t="shared" si="111"/>
        <v>1</v>
      </c>
      <c r="L1785" cm="1">
        <f t="array" ref="L1785">SUMPRODUCT((Tabla2[[#This Row],[P - Horas]]&lt;Tabla2[P - Horas])*1,(Tabla2[[#This Row],[Columna1]]=Tabla2[Columna1])*1)+1</f>
        <v>2</v>
      </c>
      <c r="N1785">
        <f>_xlfn.RANK.EQ(Tabla2[[#This Row],[Columna1]],Tabla2[Columna1],1)</f>
        <v>1742</v>
      </c>
      <c r="O1785" s="3">
        <f>MAX(P1784,Tabla2[[#This Row],[Columna1]])</f>
        <v>40602.886434655367</v>
      </c>
      <c r="P1785" s="3">
        <f>O1785+Tabla2[[#This Row],[P - Horas]]</f>
        <v>40603.074609334857</v>
      </c>
    </row>
    <row r="1786" spans="1:16" x14ac:dyDescent="0.25">
      <c r="A1786">
        <v>1000017879</v>
      </c>
      <c r="B1786" s="2">
        <v>40579</v>
      </c>
      <c r="C1786" s="2">
        <f t="shared" si="108"/>
        <v>40579.625</v>
      </c>
      <c r="D1786">
        <v>160</v>
      </c>
      <c r="E1786">
        <v>10548.8</v>
      </c>
      <c r="F1786" t="s">
        <v>16</v>
      </c>
      <c r="G1786" t="s">
        <v>30</v>
      </c>
      <c r="H1786" s="1" cm="1">
        <f t="array" ref="H1786">_xlfn.IFS(F1786="Figurado",E1786/2600,F1786="Mallas",E1786/800,F1786="Materia Prima",E1786*0)/24</f>
        <v>0.54941666666666666</v>
      </c>
      <c r="I1786" s="2">
        <f t="shared" si="109"/>
        <v>40581.625</v>
      </c>
      <c r="J1786" s="3">
        <f t="shared" si="110"/>
        <v>40580.174416666669</v>
      </c>
      <c r="K1786" t="b">
        <f t="shared" si="111"/>
        <v>1</v>
      </c>
      <c r="L1786" cm="1">
        <f t="array" ref="L1786">SUMPRODUCT((Tabla2[[#This Row],[P - Horas]]&lt;Tabla2[P - Horas])*1,(Tabla2[[#This Row],[Columna1]]=Tabla2[Columna1])*1)+1</f>
        <v>1</v>
      </c>
      <c r="N1786">
        <f>_xlfn.RANK.EQ(Tabla2[[#This Row],[Columna1]],Tabla2[Columna1],1)</f>
        <v>1742</v>
      </c>
      <c r="O1786" s="3">
        <f>MAX(P1785,Tabla2[[#This Row],[Columna1]])</f>
        <v>40603.074609334857</v>
      </c>
      <c r="P1786" s="3">
        <f>O1786+Tabla2[[#This Row],[P - Horas]]</f>
        <v>40603.624026001526</v>
      </c>
    </row>
    <row r="1787" spans="1:16" x14ac:dyDescent="0.25">
      <c r="A1787">
        <v>1000017908</v>
      </c>
      <c r="B1787" s="2">
        <v>40581</v>
      </c>
      <c r="C1787" s="2">
        <f t="shared" si="108"/>
        <v>40581.625</v>
      </c>
      <c r="D1787">
        <v>120</v>
      </c>
      <c r="E1787">
        <v>120</v>
      </c>
      <c r="F1787" t="s">
        <v>10</v>
      </c>
      <c r="G1787" t="s">
        <v>15</v>
      </c>
      <c r="H1787" s="1" cm="1">
        <f t="array" ref="H1787">_xlfn.IFS(F1787="Figurado",E1787/2600,F1787="Mallas",E1787/800,F1787="Materia Prima",E1787*0)/24</f>
        <v>0</v>
      </c>
      <c r="I1787" s="2">
        <f t="shared" si="109"/>
        <v>40582.625</v>
      </c>
      <c r="J1787" s="3">
        <f t="shared" si="110"/>
        <v>40581.625</v>
      </c>
      <c r="K1787" t="b">
        <f t="shared" si="111"/>
        <v>1</v>
      </c>
      <c r="L1787" cm="1">
        <f t="array" ref="L1787">SUMPRODUCT((Tabla2[[#This Row],[P - Horas]]&lt;Tabla2[P - Horas])*1,(Tabla2[[#This Row],[Columna1]]=Tabla2[Columna1])*1)+1</f>
        <v>87</v>
      </c>
      <c r="N1787">
        <f>_xlfn.RANK.EQ(Tabla2[[#This Row],[Columna1]],Tabla2[Columna1],1)</f>
        <v>1786</v>
      </c>
      <c r="O1787" s="3">
        <f>MAX(P1786,Tabla2[[#This Row],[Columna1]])</f>
        <v>40603.624026001526</v>
      </c>
      <c r="P1787" s="3">
        <f>O1787+Tabla2[[#This Row],[P - Horas]]</f>
        <v>40603.624026001526</v>
      </c>
    </row>
    <row r="1788" spans="1:16" x14ac:dyDescent="0.25">
      <c r="A1788">
        <v>1000017909</v>
      </c>
      <c r="B1788" s="2">
        <v>40581</v>
      </c>
      <c r="C1788" s="2">
        <f t="shared" si="108"/>
        <v>40581.625</v>
      </c>
      <c r="D1788">
        <v>108</v>
      </c>
      <c r="E1788">
        <v>108</v>
      </c>
      <c r="F1788" t="s">
        <v>10</v>
      </c>
      <c r="G1788" t="s">
        <v>15</v>
      </c>
      <c r="H1788" s="1" cm="1">
        <f t="array" ref="H1788">_xlfn.IFS(F1788="Figurado",E1788/2600,F1788="Mallas",E1788/800,F1788="Materia Prima",E1788*0)/24</f>
        <v>0</v>
      </c>
      <c r="I1788" s="2">
        <f t="shared" si="109"/>
        <v>40582.625</v>
      </c>
      <c r="J1788" s="3">
        <f t="shared" si="110"/>
        <v>40581.625</v>
      </c>
      <c r="K1788" t="b">
        <f t="shared" si="111"/>
        <v>1</v>
      </c>
      <c r="L1788" cm="1">
        <f t="array" ref="L1788">SUMPRODUCT((Tabla2[[#This Row],[P - Horas]]&lt;Tabla2[P - Horas])*1,(Tabla2[[#This Row],[Columna1]]=Tabla2[Columna1])*1)+1</f>
        <v>87</v>
      </c>
      <c r="N1788">
        <f>_xlfn.RANK.EQ(Tabla2[[#This Row],[Columna1]],Tabla2[Columna1],1)</f>
        <v>1786</v>
      </c>
      <c r="O1788" s="3">
        <f>MAX(P1787,Tabla2[[#This Row],[Columna1]])</f>
        <v>40603.624026001526</v>
      </c>
      <c r="P1788" s="3">
        <f>O1788+Tabla2[[#This Row],[P - Horas]]</f>
        <v>40603.624026001526</v>
      </c>
    </row>
    <row r="1789" spans="1:16" x14ac:dyDescent="0.25">
      <c r="A1789">
        <v>1000017910</v>
      </c>
      <c r="B1789" s="2">
        <v>40581</v>
      </c>
      <c r="C1789" s="2">
        <f t="shared" si="108"/>
        <v>40581.625</v>
      </c>
      <c r="D1789">
        <v>108</v>
      </c>
      <c r="E1789">
        <v>108</v>
      </c>
      <c r="F1789" t="s">
        <v>10</v>
      </c>
      <c r="G1789" t="s">
        <v>15</v>
      </c>
      <c r="H1789" s="1" cm="1">
        <f t="array" ref="H1789">_xlfn.IFS(F1789="Figurado",E1789/2600,F1789="Mallas",E1789/800,F1789="Materia Prima",E1789*0)/24</f>
        <v>0</v>
      </c>
      <c r="I1789" s="2">
        <f t="shared" si="109"/>
        <v>40582.625</v>
      </c>
      <c r="J1789" s="3">
        <f t="shared" si="110"/>
        <v>40581.625</v>
      </c>
      <c r="K1789" t="b">
        <f t="shared" si="111"/>
        <v>1</v>
      </c>
      <c r="L1789" cm="1">
        <f t="array" ref="L1789">SUMPRODUCT((Tabla2[[#This Row],[P - Horas]]&lt;Tabla2[P - Horas])*1,(Tabla2[[#This Row],[Columna1]]=Tabla2[Columna1])*1)+1</f>
        <v>87</v>
      </c>
      <c r="N1789">
        <f>_xlfn.RANK.EQ(Tabla2[[#This Row],[Columna1]],Tabla2[Columna1],1)</f>
        <v>1786</v>
      </c>
      <c r="O1789" s="3">
        <f>MAX(P1788,Tabla2[[#This Row],[Columna1]])</f>
        <v>40603.624026001526</v>
      </c>
      <c r="P1789" s="3">
        <f>O1789+Tabla2[[#This Row],[P - Horas]]</f>
        <v>40603.624026001526</v>
      </c>
    </row>
    <row r="1790" spans="1:16" x14ac:dyDescent="0.25">
      <c r="A1790">
        <v>1000017911</v>
      </c>
      <c r="B1790" s="2">
        <v>40581</v>
      </c>
      <c r="C1790" s="2">
        <f t="shared" si="108"/>
        <v>40581.625</v>
      </c>
      <c r="D1790">
        <v>108</v>
      </c>
      <c r="E1790">
        <v>108</v>
      </c>
      <c r="F1790" t="s">
        <v>10</v>
      </c>
      <c r="G1790" t="s">
        <v>15</v>
      </c>
      <c r="H1790" s="1" cm="1">
        <f t="array" ref="H1790">_xlfn.IFS(F1790="Figurado",E1790/2600,F1790="Mallas",E1790/800,F1790="Materia Prima",E1790*0)/24</f>
        <v>0</v>
      </c>
      <c r="I1790" s="2">
        <f t="shared" si="109"/>
        <v>40582.625</v>
      </c>
      <c r="J1790" s="3">
        <f t="shared" si="110"/>
        <v>40581.625</v>
      </c>
      <c r="K1790" t="b">
        <f t="shared" si="111"/>
        <v>1</v>
      </c>
      <c r="L1790" cm="1">
        <f t="array" ref="L1790">SUMPRODUCT((Tabla2[[#This Row],[P - Horas]]&lt;Tabla2[P - Horas])*1,(Tabla2[[#This Row],[Columna1]]=Tabla2[Columna1])*1)+1</f>
        <v>87</v>
      </c>
      <c r="N1790">
        <f>_xlfn.RANK.EQ(Tabla2[[#This Row],[Columna1]],Tabla2[Columna1],1)</f>
        <v>1786</v>
      </c>
      <c r="O1790" s="3">
        <f>MAX(P1789,Tabla2[[#This Row],[Columna1]])</f>
        <v>40603.624026001526</v>
      </c>
      <c r="P1790" s="3">
        <f>O1790+Tabla2[[#This Row],[P - Horas]]</f>
        <v>40603.624026001526</v>
      </c>
    </row>
    <row r="1791" spans="1:16" x14ac:dyDescent="0.25">
      <c r="A1791">
        <v>1000017912</v>
      </c>
      <c r="B1791" s="2">
        <v>40581</v>
      </c>
      <c r="C1791" s="2">
        <f t="shared" si="108"/>
        <v>40581.625</v>
      </c>
      <c r="D1791">
        <v>120</v>
      </c>
      <c r="E1791">
        <v>120</v>
      </c>
      <c r="F1791" t="s">
        <v>10</v>
      </c>
      <c r="G1791" t="s">
        <v>15</v>
      </c>
      <c r="H1791" s="1" cm="1">
        <f t="array" ref="H1791">_xlfn.IFS(F1791="Figurado",E1791/2600,F1791="Mallas",E1791/800,F1791="Materia Prima",E1791*0)/24</f>
        <v>0</v>
      </c>
      <c r="I1791" s="2">
        <f t="shared" si="109"/>
        <v>40582.625</v>
      </c>
      <c r="J1791" s="3">
        <f t="shared" si="110"/>
        <v>40581.625</v>
      </c>
      <c r="K1791" t="b">
        <f t="shared" si="111"/>
        <v>1</v>
      </c>
      <c r="L1791" cm="1">
        <f t="array" ref="L1791">SUMPRODUCT((Tabla2[[#This Row],[P - Horas]]&lt;Tabla2[P - Horas])*1,(Tabla2[[#This Row],[Columna1]]=Tabla2[Columna1])*1)+1</f>
        <v>87</v>
      </c>
      <c r="N1791">
        <f>_xlfn.RANK.EQ(Tabla2[[#This Row],[Columna1]],Tabla2[Columna1],1)</f>
        <v>1786</v>
      </c>
      <c r="O1791" s="3">
        <f>MAX(P1790,Tabla2[[#This Row],[Columna1]])</f>
        <v>40603.624026001526</v>
      </c>
      <c r="P1791" s="3">
        <f>O1791+Tabla2[[#This Row],[P - Horas]]</f>
        <v>40603.624026001526</v>
      </c>
    </row>
    <row r="1792" spans="1:16" x14ac:dyDescent="0.25">
      <c r="A1792">
        <v>1000017922</v>
      </c>
      <c r="B1792" s="2">
        <v>40581</v>
      </c>
      <c r="C1792" s="2">
        <f t="shared" si="108"/>
        <v>40581.625</v>
      </c>
      <c r="D1792">
        <v>374.4</v>
      </c>
      <c r="E1792">
        <v>374.4</v>
      </c>
      <c r="F1792" t="s">
        <v>10</v>
      </c>
      <c r="G1792" t="s">
        <v>27</v>
      </c>
      <c r="H1792" s="1" cm="1">
        <f t="array" ref="H1792">_xlfn.IFS(F1792="Figurado",E1792/2600,F1792="Mallas",E1792/800,F1792="Materia Prima",E1792*0)/24</f>
        <v>0</v>
      </c>
      <c r="I1792" s="2">
        <f t="shared" si="109"/>
        <v>40582.625</v>
      </c>
      <c r="J1792" s="3">
        <f t="shared" si="110"/>
        <v>40581.625</v>
      </c>
      <c r="K1792" t="b">
        <f t="shared" si="111"/>
        <v>1</v>
      </c>
      <c r="L1792" cm="1">
        <f t="array" ref="L1792">SUMPRODUCT((Tabla2[[#This Row],[P - Horas]]&lt;Tabla2[P - Horas])*1,(Tabla2[[#This Row],[Columna1]]=Tabla2[Columna1])*1)+1</f>
        <v>87</v>
      </c>
      <c r="N1792">
        <f>_xlfn.RANK.EQ(Tabla2[[#This Row],[Columna1]],Tabla2[Columna1],1)</f>
        <v>1786</v>
      </c>
      <c r="O1792" s="3">
        <f>MAX(P1791,Tabla2[[#This Row],[Columna1]])</f>
        <v>40603.624026001526</v>
      </c>
      <c r="P1792" s="3">
        <f>O1792+Tabla2[[#This Row],[P - Horas]]</f>
        <v>40603.624026001526</v>
      </c>
    </row>
    <row r="1793" spans="1:16" x14ac:dyDescent="0.25">
      <c r="A1793">
        <v>1000017926</v>
      </c>
      <c r="B1793" s="2">
        <v>40581</v>
      </c>
      <c r="C1793" s="2">
        <f t="shared" si="108"/>
        <v>40581.625</v>
      </c>
      <c r="D1793">
        <v>1209.5999999999999</v>
      </c>
      <c r="E1793">
        <v>1209.5999999999999</v>
      </c>
      <c r="F1793" t="s">
        <v>10</v>
      </c>
      <c r="G1793" t="s">
        <v>22</v>
      </c>
      <c r="H1793" s="1" cm="1">
        <f t="array" ref="H1793">_xlfn.IFS(F1793="Figurado",E1793/2600,F1793="Mallas",E1793/800,F1793="Materia Prima",E1793*0)/24</f>
        <v>0</v>
      </c>
      <c r="I1793" s="2">
        <f t="shared" si="109"/>
        <v>40582.625</v>
      </c>
      <c r="J1793" s="3">
        <f t="shared" si="110"/>
        <v>40581.625</v>
      </c>
      <c r="K1793" t="b">
        <f t="shared" si="111"/>
        <v>1</v>
      </c>
      <c r="L1793" cm="1">
        <f t="array" ref="L1793">SUMPRODUCT((Tabla2[[#This Row],[P - Horas]]&lt;Tabla2[P - Horas])*1,(Tabla2[[#This Row],[Columna1]]=Tabla2[Columna1])*1)+1</f>
        <v>87</v>
      </c>
      <c r="N1793">
        <f>_xlfn.RANK.EQ(Tabla2[[#This Row],[Columna1]],Tabla2[Columna1],1)</f>
        <v>1786</v>
      </c>
      <c r="O1793" s="3">
        <f>MAX(P1792,Tabla2[[#This Row],[Columna1]])</f>
        <v>40603.624026001526</v>
      </c>
      <c r="P1793" s="3">
        <f>O1793+Tabla2[[#This Row],[P - Horas]]</f>
        <v>40603.624026001526</v>
      </c>
    </row>
    <row r="1794" spans="1:16" x14ac:dyDescent="0.25">
      <c r="A1794">
        <v>1000017931</v>
      </c>
      <c r="B1794" s="2">
        <v>40581</v>
      </c>
      <c r="C1794" s="2">
        <f t="shared" ref="C1794:C1857" si="112">B1794+15/24</f>
        <v>40581.625</v>
      </c>
      <c r="D1794">
        <v>2808</v>
      </c>
      <c r="E1794">
        <v>2808</v>
      </c>
      <c r="F1794" t="s">
        <v>10</v>
      </c>
      <c r="G1794" t="s">
        <v>27</v>
      </c>
      <c r="H1794" s="1" cm="1">
        <f t="array" ref="H1794">_xlfn.IFS(F1794="Figurado",E1794/2600,F1794="Mallas",E1794/800,F1794="Materia Prima",E1794*0)/24</f>
        <v>0</v>
      </c>
      <c r="I1794" s="2">
        <f t="shared" ref="I1794:I1857" si="113">IF(OR(WEEKDAY(C1794)=1,WEEKDAY(C1794+1)=1),C1794+2,C1794+1)</f>
        <v>40582.625</v>
      </c>
      <c r="J1794" s="3">
        <f t="shared" ref="J1794:J1857" si="114">H1794+C1794</f>
        <v>40581.625</v>
      </c>
      <c r="K1794" t="b">
        <f t="shared" ref="K1794:K1857" si="115">I1794&gt;=J1794</f>
        <v>1</v>
      </c>
      <c r="L1794" cm="1">
        <f t="array" ref="L1794">SUMPRODUCT((Tabla2[[#This Row],[P - Horas]]&lt;Tabla2[P - Horas])*1,(Tabla2[[#This Row],[Columna1]]=Tabla2[Columna1])*1)+1</f>
        <v>87</v>
      </c>
      <c r="N1794">
        <f>_xlfn.RANK.EQ(Tabla2[[#This Row],[Columna1]],Tabla2[Columna1],1)</f>
        <v>1786</v>
      </c>
      <c r="O1794" s="3">
        <f>MAX(P1793,Tabla2[[#This Row],[Columna1]])</f>
        <v>40603.624026001526</v>
      </c>
      <c r="P1794" s="3">
        <f>O1794+Tabla2[[#This Row],[P - Horas]]</f>
        <v>40603.624026001526</v>
      </c>
    </row>
    <row r="1795" spans="1:16" x14ac:dyDescent="0.25">
      <c r="A1795">
        <v>1000017933</v>
      </c>
      <c r="B1795" s="2">
        <v>40581</v>
      </c>
      <c r="C1795" s="2">
        <f t="shared" si="112"/>
        <v>40581.625</v>
      </c>
      <c r="D1795">
        <v>972</v>
      </c>
      <c r="E1795">
        <v>972</v>
      </c>
      <c r="F1795" t="s">
        <v>10</v>
      </c>
      <c r="G1795" t="s">
        <v>11</v>
      </c>
      <c r="H1795" s="1" cm="1">
        <f t="array" ref="H1795">_xlfn.IFS(F1795="Figurado",E1795/2600,F1795="Mallas",E1795/800,F1795="Materia Prima",E1795*0)/24</f>
        <v>0</v>
      </c>
      <c r="I1795" s="2">
        <f t="shared" si="113"/>
        <v>40582.625</v>
      </c>
      <c r="J1795" s="3">
        <f t="shared" si="114"/>
        <v>40581.625</v>
      </c>
      <c r="K1795" t="b">
        <f t="shared" si="115"/>
        <v>1</v>
      </c>
      <c r="L1795" cm="1">
        <f t="array" ref="L1795">SUMPRODUCT((Tabla2[[#This Row],[P - Horas]]&lt;Tabla2[P - Horas])*1,(Tabla2[[#This Row],[Columna1]]=Tabla2[Columna1])*1)+1</f>
        <v>87</v>
      </c>
      <c r="N1795">
        <f>_xlfn.RANK.EQ(Tabla2[[#This Row],[Columna1]],Tabla2[Columna1],1)</f>
        <v>1786</v>
      </c>
      <c r="O1795" s="3">
        <f>MAX(P1794,Tabla2[[#This Row],[Columna1]])</f>
        <v>40603.624026001526</v>
      </c>
      <c r="P1795" s="3">
        <f>O1795+Tabla2[[#This Row],[P - Horas]]</f>
        <v>40603.624026001526</v>
      </c>
    </row>
    <row r="1796" spans="1:16" x14ac:dyDescent="0.25">
      <c r="A1796">
        <v>1000017934</v>
      </c>
      <c r="B1796" s="2">
        <v>40581</v>
      </c>
      <c r="C1796" s="2">
        <f t="shared" si="112"/>
        <v>40581.625</v>
      </c>
      <c r="D1796">
        <v>80.599999999999994</v>
      </c>
      <c r="E1796">
        <v>80.599999999999994</v>
      </c>
      <c r="F1796" t="s">
        <v>10</v>
      </c>
      <c r="G1796" t="s">
        <v>22</v>
      </c>
      <c r="H1796" s="1" cm="1">
        <f t="array" ref="H1796">_xlfn.IFS(F1796="Figurado",E1796/2600,F1796="Mallas",E1796/800,F1796="Materia Prima",E1796*0)/24</f>
        <v>0</v>
      </c>
      <c r="I1796" s="2">
        <f t="shared" si="113"/>
        <v>40582.625</v>
      </c>
      <c r="J1796" s="3">
        <f t="shared" si="114"/>
        <v>40581.625</v>
      </c>
      <c r="K1796" t="b">
        <f t="shared" si="115"/>
        <v>1</v>
      </c>
      <c r="L1796" cm="1">
        <f t="array" ref="L1796">SUMPRODUCT((Tabla2[[#This Row],[P - Horas]]&lt;Tabla2[P - Horas])*1,(Tabla2[[#This Row],[Columna1]]=Tabla2[Columna1])*1)+1</f>
        <v>87</v>
      </c>
      <c r="N1796">
        <f>_xlfn.RANK.EQ(Tabla2[[#This Row],[Columna1]],Tabla2[Columna1],1)</f>
        <v>1786</v>
      </c>
      <c r="O1796" s="3">
        <f>MAX(P1795,Tabla2[[#This Row],[Columna1]])</f>
        <v>40603.624026001526</v>
      </c>
      <c r="P1796" s="3">
        <f>O1796+Tabla2[[#This Row],[P - Horas]]</f>
        <v>40603.624026001526</v>
      </c>
    </row>
    <row r="1797" spans="1:16" x14ac:dyDescent="0.25">
      <c r="A1797">
        <v>1000017944</v>
      </c>
      <c r="B1797" s="2">
        <v>40581</v>
      </c>
      <c r="C1797" s="2">
        <f t="shared" si="112"/>
        <v>40581.625</v>
      </c>
      <c r="D1797">
        <v>24</v>
      </c>
      <c r="E1797">
        <v>24</v>
      </c>
      <c r="F1797" t="s">
        <v>10</v>
      </c>
      <c r="G1797" t="s">
        <v>15</v>
      </c>
      <c r="H1797" s="1" cm="1">
        <f t="array" ref="H1797">_xlfn.IFS(F1797="Figurado",E1797/2600,F1797="Mallas",E1797/800,F1797="Materia Prima",E1797*0)/24</f>
        <v>0</v>
      </c>
      <c r="I1797" s="2">
        <f t="shared" si="113"/>
        <v>40582.625</v>
      </c>
      <c r="J1797" s="3">
        <f t="shared" si="114"/>
        <v>40581.625</v>
      </c>
      <c r="K1797" t="b">
        <f t="shared" si="115"/>
        <v>1</v>
      </c>
      <c r="L1797" cm="1">
        <f t="array" ref="L1797">SUMPRODUCT((Tabla2[[#This Row],[P - Horas]]&lt;Tabla2[P - Horas])*1,(Tabla2[[#This Row],[Columna1]]=Tabla2[Columna1])*1)+1</f>
        <v>87</v>
      </c>
      <c r="N1797">
        <f>_xlfn.RANK.EQ(Tabla2[[#This Row],[Columna1]],Tabla2[Columna1],1)</f>
        <v>1786</v>
      </c>
      <c r="O1797" s="3">
        <f>MAX(P1796,Tabla2[[#This Row],[Columna1]])</f>
        <v>40603.624026001526</v>
      </c>
      <c r="P1797" s="3">
        <f>O1797+Tabla2[[#This Row],[P - Horas]]</f>
        <v>40603.624026001526</v>
      </c>
    </row>
    <row r="1798" spans="1:16" x14ac:dyDescent="0.25">
      <c r="A1798">
        <v>1000017944</v>
      </c>
      <c r="B1798" s="2">
        <v>40581</v>
      </c>
      <c r="C1798" s="2">
        <f t="shared" si="112"/>
        <v>40581.625</v>
      </c>
      <c r="D1798">
        <v>224.6</v>
      </c>
      <c r="E1798">
        <v>224.6</v>
      </c>
      <c r="F1798" t="s">
        <v>10</v>
      </c>
      <c r="G1798" t="s">
        <v>27</v>
      </c>
      <c r="H1798" s="1" cm="1">
        <f t="array" ref="H1798">_xlfn.IFS(F1798="Figurado",E1798/2600,F1798="Mallas",E1798/800,F1798="Materia Prima",E1798*0)/24</f>
        <v>0</v>
      </c>
      <c r="I1798" s="2">
        <f t="shared" si="113"/>
        <v>40582.625</v>
      </c>
      <c r="J1798" s="3">
        <f t="shared" si="114"/>
        <v>40581.625</v>
      </c>
      <c r="K1798" t="b">
        <f t="shared" si="115"/>
        <v>1</v>
      </c>
      <c r="L1798" cm="1">
        <f t="array" ref="L1798">SUMPRODUCT((Tabla2[[#This Row],[P - Horas]]&lt;Tabla2[P - Horas])*1,(Tabla2[[#This Row],[Columna1]]=Tabla2[Columna1])*1)+1</f>
        <v>87</v>
      </c>
      <c r="N1798">
        <f>_xlfn.RANK.EQ(Tabla2[[#This Row],[Columna1]],Tabla2[Columna1],1)</f>
        <v>1786</v>
      </c>
      <c r="O1798" s="3">
        <f>MAX(P1797,Tabla2[[#This Row],[Columna1]])</f>
        <v>40603.624026001526</v>
      </c>
      <c r="P1798" s="3">
        <f>O1798+Tabla2[[#This Row],[P - Horas]]</f>
        <v>40603.624026001526</v>
      </c>
    </row>
    <row r="1799" spans="1:16" x14ac:dyDescent="0.25">
      <c r="A1799">
        <v>1000017948</v>
      </c>
      <c r="B1799" s="2">
        <v>40581</v>
      </c>
      <c r="C1799" s="2">
        <f t="shared" si="112"/>
        <v>40581.625</v>
      </c>
      <c r="D1799">
        <v>1680</v>
      </c>
      <c r="E1799">
        <v>1680</v>
      </c>
      <c r="F1799" t="s">
        <v>10</v>
      </c>
      <c r="G1799" t="s">
        <v>15</v>
      </c>
      <c r="H1799" s="1" cm="1">
        <f t="array" ref="H1799">_xlfn.IFS(F1799="Figurado",E1799/2600,F1799="Mallas",E1799/800,F1799="Materia Prima",E1799*0)/24</f>
        <v>0</v>
      </c>
      <c r="I1799" s="2">
        <f t="shared" si="113"/>
        <v>40582.625</v>
      </c>
      <c r="J1799" s="3">
        <f t="shared" si="114"/>
        <v>40581.625</v>
      </c>
      <c r="K1799" t="b">
        <f t="shared" si="115"/>
        <v>1</v>
      </c>
      <c r="L1799" cm="1">
        <f t="array" ref="L1799">SUMPRODUCT((Tabla2[[#This Row],[P - Horas]]&lt;Tabla2[P - Horas])*1,(Tabla2[[#This Row],[Columna1]]=Tabla2[Columna1])*1)+1</f>
        <v>87</v>
      </c>
      <c r="N1799">
        <f>_xlfn.RANK.EQ(Tabla2[[#This Row],[Columna1]],Tabla2[Columna1],1)</f>
        <v>1786</v>
      </c>
      <c r="O1799" s="3">
        <f>MAX(P1798,Tabla2[[#This Row],[Columna1]])</f>
        <v>40603.624026001526</v>
      </c>
      <c r="P1799" s="3">
        <f>O1799+Tabla2[[#This Row],[P - Horas]]</f>
        <v>40603.624026001526</v>
      </c>
    </row>
    <row r="1800" spans="1:16" x14ac:dyDescent="0.25">
      <c r="A1800">
        <v>1000017925</v>
      </c>
      <c r="B1800" s="2">
        <v>40581</v>
      </c>
      <c r="C1800" s="2">
        <f t="shared" si="112"/>
        <v>40581.625</v>
      </c>
      <c r="D1800">
        <v>320</v>
      </c>
      <c r="E1800">
        <v>320</v>
      </c>
      <c r="F1800" t="s">
        <v>10</v>
      </c>
      <c r="G1800" t="s">
        <v>20</v>
      </c>
      <c r="H1800" s="1" cm="1">
        <f t="array" ref="H1800">_xlfn.IFS(F1800="Figurado",E1800/2600,F1800="Mallas",E1800/800,F1800="Materia Prima",E1800*0)/24</f>
        <v>0</v>
      </c>
      <c r="I1800" s="2">
        <f t="shared" si="113"/>
        <v>40582.625</v>
      </c>
      <c r="J1800" s="3">
        <f t="shared" si="114"/>
        <v>40581.625</v>
      </c>
      <c r="K1800" t="b">
        <f t="shared" si="115"/>
        <v>1</v>
      </c>
      <c r="L1800" cm="1">
        <f t="array" ref="L1800">SUMPRODUCT((Tabla2[[#This Row],[P - Horas]]&lt;Tabla2[P - Horas])*1,(Tabla2[[#This Row],[Columna1]]=Tabla2[Columna1])*1)+1</f>
        <v>87</v>
      </c>
      <c r="N1800">
        <f>_xlfn.RANK.EQ(Tabla2[[#This Row],[Columna1]],Tabla2[Columna1],1)</f>
        <v>1786</v>
      </c>
      <c r="O1800" s="3">
        <f>MAX(P1799,Tabla2[[#This Row],[Columna1]])</f>
        <v>40603.624026001526</v>
      </c>
      <c r="P1800" s="3">
        <f>O1800+Tabla2[[#This Row],[P - Horas]]</f>
        <v>40603.624026001526</v>
      </c>
    </row>
    <row r="1801" spans="1:16" x14ac:dyDescent="0.25">
      <c r="A1801">
        <v>1000017954</v>
      </c>
      <c r="B1801" s="2">
        <v>40581</v>
      </c>
      <c r="C1801" s="2">
        <f t="shared" si="112"/>
        <v>40581.625</v>
      </c>
      <c r="D1801">
        <v>107.5</v>
      </c>
      <c r="E1801">
        <v>107.5</v>
      </c>
      <c r="F1801" t="s">
        <v>10</v>
      </c>
      <c r="G1801" t="s">
        <v>22</v>
      </c>
      <c r="H1801" s="1" cm="1">
        <f t="array" ref="H1801">_xlfn.IFS(F1801="Figurado",E1801/2600,F1801="Mallas",E1801/800,F1801="Materia Prima",E1801*0)/24</f>
        <v>0</v>
      </c>
      <c r="I1801" s="2">
        <f t="shared" si="113"/>
        <v>40582.625</v>
      </c>
      <c r="J1801" s="3">
        <f t="shared" si="114"/>
        <v>40581.625</v>
      </c>
      <c r="K1801" t="b">
        <f t="shared" si="115"/>
        <v>1</v>
      </c>
      <c r="L1801" cm="1">
        <f t="array" ref="L1801">SUMPRODUCT((Tabla2[[#This Row],[P - Horas]]&lt;Tabla2[P - Horas])*1,(Tabla2[[#This Row],[Columna1]]=Tabla2[Columna1])*1)+1</f>
        <v>87</v>
      </c>
      <c r="N1801">
        <f>_xlfn.RANK.EQ(Tabla2[[#This Row],[Columna1]],Tabla2[Columna1],1)</f>
        <v>1786</v>
      </c>
      <c r="O1801" s="3">
        <f>MAX(P1800,Tabla2[[#This Row],[Columna1]])</f>
        <v>40603.624026001526</v>
      </c>
      <c r="P1801" s="3">
        <f>O1801+Tabla2[[#This Row],[P - Horas]]</f>
        <v>40603.624026001526</v>
      </c>
    </row>
    <row r="1802" spans="1:16" x14ac:dyDescent="0.25">
      <c r="A1802">
        <v>1000017954</v>
      </c>
      <c r="B1802" s="2">
        <v>40581</v>
      </c>
      <c r="C1802" s="2">
        <f t="shared" si="112"/>
        <v>40581.625</v>
      </c>
      <c r="D1802">
        <v>60</v>
      </c>
      <c r="E1802">
        <v>60</v>
      </c>
      <c r="F1802" t="s">
        <v>10</v>
      </c>
      <c r="G1802" t="s">
        <v>15</v>
      </c>
      <c r="H1802" s="1" cm="1">
        <f t="array" ref="H1802">_xlfn.IFS(F1802="Figurado",E1802/2600,F1802="Mallas",E1802/800,F1802="Materia Prima",E1802*0)/24</f>
        <v>0</v>
      </c>
      <c r="I1802" s="2">
        <f t="shared" si="113"/>
        <v>40582.625</v>
      </c>
      <c r="J1802" s="3">
        <f t="shared" si="114"/>
        <v>40581.625</v>
      </c>
      <c r="K1802" t="b">
        <f t="shared" si="115"/>
        <v>1</v>
      </c>
      <c r="L1802" cm="1">
        <f t="array" ref="L1802">SUMPRODUCT((Tabla2[[#This Row],[P - Horas]]&lt;Tabla2[P - Horas])*1,(Tabla2[[#This Row],[Columna1]]=Tabla2[Columna1])*1)+1</f>
        <v>87</v>
      </c>
      <c r="N1802">
        <f>_xlfn.RANK.EQ(Tabla2[[#This Row],[Columna1]],Tabla2[Columna1],1)</f>
        <v>1786</v>
      </c>
      <c r="O1802" s="3">
        <f>MAX(P1801,Tabla2[[#This Row],[Columna1]])</f>
        <v>40603.624026001526</v>
      </c>
      <c r="P1802" s="3">
        <f>O1802+Tabla2[[#This Row],[P - Horas]]</f>
        <v>40603.624026001526</v>
      </c>
    </row>
    <row r="1803" spans="1:16" x14ac:dyDescent="0.25">
      <c r="A1803">
        <v>1000017954</v>
      </c>
      <c r="B1803" s="2">
        <v>40581</v>
      </c>
      <c r="C1803" s="2">
        <f t="shared" si="112"/>
        <v>40581.625</v>
      </c>
      <c r="D1803">
        <v>1138.3</v>
      </c>
      <c r="E1803">
        <v>1138.3</v>
      </c>
      <c r="F1803" t="s">
        <v>10</v>
      </c>
      <c r="G1803" t="s">
        <v>12</v>
      </c>
      <c r="H1803" s="1" cm="1">
        <f t="array" ref="H1803">_xlfn.IFS(F1803="Figurado",E1803/2600,F1803="Mallas",E1803/800,F1803="Materia Prima",E1803*0)/24</f>
        <v>0</v>
      </c>
      <c r="I1803" s="2">
        <f t="shared" si="113"/>
        <v>40582.625</v>
      </c>
      <c r="J1803" s="3">
        <f t="shared" si="114"/>
        <v>40581.625</v>
      </c>
      <c r="K1803" t="b">
        <f t="shared" si="115"/>
        <v>1</v>
      </c>
      <c r="L1803" cm="1">
        <f t="array" ref="L1803">SUMPRODUCT((Tabla2[[#This Row],[P - Horas]]&lt;Tabla2[P - Horas])*1,(Tabla2[[#This Row],[Columna1]]=Tabla2[Columna1])*1)+1</f>
        <v>87</v>
      </c>
      <c r="N1803">
        <f>_xlfn.RANK.EQ(Tabla2[[#This Row],[Columna1]],Tabla2[Columna1],1)</f>
        <v>1786</v>
      </c>
      <c r="O1803" s="3">
        <f>MAX(P1802,Tabla2[[#This Row],[Columna1]])</f>
        <v>40603.624026001526</v>
      </c>
      <c r="P1803" s="3">
        <f>O1803+Tabla2[[#This Row],[P - Horas]]</f>
        <v>40603.624026001526</v>
      </c>
    </row>
    <row r="1804" spans="1:16" x14ac:dyDescent="0.25">
      <c r="A1804">
        <v>1000017955</v>
      </c>
      <c r="B1804" s="2">
        <v>40581</v>
      </c>
      <c r="C1804" s="2">
        <f t="shared" si="112"/>
        <v>40581.625</v>
      </c>
      <c r="D1804">
        <v>1189.4000000000001</v>
      </c>
      <c r="E1804">
        <v>1189.4000000000001</v>
      </c>
      <c r="F1804" t="s">
        <v>10</v>
      </c>
      <c r="G1804" t="s">
        <v>22</v>
      </c>
      <c r="H1804" s="1" cm="1">
        <f t="array" ref="H1804">_xlfn.IFS(F1804="Figurado",E1804/2600,F1804="Mallas",E1804/800,F1804="Materia Prima",E1804*0)/24</f>
        <v>0</v>
      </c>
      <c r="I1804" s="2">
        <f t="shared" si="113"/>
        <v>40582.625</v>
      </c>
      <c r="J1804" s="3">
        <f t="shared" si="114"/>
        <v>40581.625</v>
      </c>
      <c r="K1804" t="b">
        <f t="shared" si="115"/>
        <v>1</v>
      </c>
      <c r="L1804" cm="1">
        <f t="array" ref="L1804">SUMPRODUCT((Tabla2[[#This Row],[P - Horas]]&lt;Tabla2[P - Horas])*1,(Tabla2[[#This Row],[Columna1]]=Tabla2[Columna1])*1)+1</f>
        <v>87</v>
      </c>
      <c r="N1804">
        <f>_xlfn.RANK.EQ(Tabla2[[#This Row],[Columna1]],Tabla2[Columna1],1)</f>
        <v>1786</v>
      </c>
      <c r="O1804" s="3">
        <f>MAX(P1803,Tabla2[[#This Row],[Columna1]])</f>
        <v>40603.624026001526</v>
      </c>
      <c r="P1804" s="3">
        <f>O1804+Tabla2[[#This Row],[P - Horas]]</f>
        <v>40603.624026001526</v>
      </c>
    </row>
    <row r="1805" spans="1:16" x14ac:dyDescent="0.25">
      <c r="A1805">
        <v>1000017955</v>
      </c>
      <c r="B1805" s="2">
        <v>40581</v>
      </c>
      <c r="C1805" s="2">
        <f t="shared" si="112"/>
        <v>40581.625</v>
      </c>
      <c r="D1805">
        <v>1080</v>
      </c>
      <c r="E1805">
        <v>1080</v>
      </c>
      <c r="F1805" t="s">
        <v>10</v>
      </c>
      <c r="G1805" t="s">
        <v>15</v>
      </c>
      <c r="H1805" s="1" cm="1">
        <f t="array" ref="H1805">_xlfn.IFS(F1805="Figurado",E1805/2600,F1805="Mallas",E1805/800,F1805="Materia Prima",E1805*0)/24</f>
        <v>0</v>
      </c>
      <c r="I1805" s="2">
        <f t="shared" si="113"/>
        <v>40582.625</v>
      </c>
      <c r="J1805" s="3">
        <f t="shared" si="114"/>
        <v>40581.625</v>
      </c>
      <c r="K1805" t="b">
        <f t="shared" si="115"/>
        <v>1</v>
      </c>
      <c r="L1805" cm="1">
        <f t="array" ref="L1805">SUMPRODUCT((Tabla2[[#This Row],[P - Horas]]&lt;Tabla2[P - Horas])*1,(Tabla2[[#This Row],[Columna1]]=Tabla2[Columna1])*1)+1</f>
        <v>87</v>
      </c>
      <c r="N1805">
        <f>_xlfn.RANK.EQ(Tabla2[[#This Row],[Columna1]],Tabla2[Columna1],1)</f>
        <v>1786</v>
      </c>
      <c r="O1805" s="3">
        <f>MAX(P1804,Tabla2[[#This Row],[Columna1]])</f>
        <v>40603.624026001526</v>
      </c>
      <c r="P1805" s="3">
        <f>O1805+Tabla2[[#This Row],[P - Horas]]</f>
        <v>40603.624026001526</v>
      </c>
    </row>
    <row r="1806" spans="1:16" x14ac:dyDescent="0.25">
      <c r="A1806">
        <v>1000017956</v>
      </c>
      <c r="B1806" s="2">
        <v>40581</v>
      </c>
      <c r="C1806" s="2">
        <f t="shared" si="112"/>
        <v>40581.625</v>
      </c>
      <c r="D1806">
        <v>336</v>
      </c>
      <c r="E1806">
        <v>336</v>
      </c>
      <c r="F1806" t="s">
        <v>10</v>
      </c>
      <c r="G1806" t="s">
        <v>22</v>
      </c>
      <c r="H1806" s="1" cm="1">
        <f t="array" ref="H1806">_xlfn.IFS(F1806="Figurado",E1806/2600,F1806="Mallas",E1806/800,F1806="Materia Prima",E1806*0)/24</f>
        <v>0</v>
      </c>
      <c r="I1806" s="2">
        <f t="shared" si="113"/>
        <v>40582.625</v>
      </c>
      <c r="J1806" s="3">
        <f t="shared" si="114"/>
        <v>40581.625</v>
      </c>
      <c r="K1806" t="b">
        <f t="shared" si="115"/>
        <v>1</v>
      </c>
      <c r="L1806" cm="1">
        <f t="array" ref="L1806">SUMPRODUCT((Tabla2[[#This Row],[P - Horas]]&lt;Tabla2[P - Horas])*1,(Tabla2[[#This Row],[Columna1]]=Tabla2[Columna1])*1)+1</f>
        <v>87</v>
      </c>
      <c r="N1806">
        <f>_xlfn.RANK.EQ(Tabla2[[#This Row],[Columna1]],Tabla2[Columna1],1)</f>
        <v>1786</v>
      </c>
      <c r="O1806" s="3">
        <f>MAX(P1805,Tabla2[[#This Row],[Columna1]])</f>
        <v>40603.624026001526</v>
      </c>
      <c r="P1806" s="3">
        <f>O1806+Tabla2[[#This Row],[P - Horas]]</f>
        <v>40603.624026001526</v>
      </c>
    </row>
    <row r="1807" spans="1:16" x14ac:dyDescent="0.25">
      <c r="A1807">
        <v>1000017956</v>
      </c>
      <c r="B1807" s="2">
        <v>40581</v>
      </c>
      <c r="C1807" s="2">
        <f t="shared" si="112"/>
        <v>40581.625</v>
      </c>
      <c r="D1807">
        <v>48</v>
      </c>
      <c r="E1807">
        <v>48</v>
      </c>
      <c r="F1807" t="s">
        <v>10</v>
      </c>
      <c r="G1807" t="s">
        <v>15</v>
      </c>
      <c r="H1807" s="1" cm="1">
        <f t="array" ref="H1807">_xlfn.IFS(F1807="Figurado",E1807/2600,F1807="Mallas",E1807/800,F1807="Materia Prima",E1807*0)/24</f>
        <v>0</v>
      </c>
      <c r="I1807" s="2">
        <f t="shared" si="113"/>
        <v>40582.625</v>
      </c>
      <c r="J1807" s="3">
        <f t="shared" si="114"/>
        <v>40581.625</v>
      </c>
      <c r="K1807" t="b">
        <f t="shared" si="115"/>
        <v>1</v>
      </c>
      <c r="L1807" cm="1">
        <f t="array" ref="L1807">SUMPRODUCT((Tabla2[[#This Row],[P - Horas]]&lt;Tabla2[P - Horas])*1,(Tabla2[[#This Row],[Columna1]]=Tabla2[Columna1])*1)+1</f>
        <v>87</v>
      </c>
      <c r="N1807">
        <f>_xlfn.RANK.EQ(Tabla2[[#This Row],[Columna1]],Tabla2[Columna1],1)</f>
        <v>1786</v>
      </c>
      <c r="O1807" s="3">
        <f>MAX(P1806,Tabla2[[#This Row],[Columna1]])</f>
        <v>40603.624026001526</v>
      </c>
      <c r="P1807" s="3">
        <f>O1807+Tabla2[[#This Row],[P - Horas]]</f>
        <v>40603.624026001526</v>
      </c>
    </row>
    <row r="1808" spans="1:16" x14ac:dyDescent="0.25">
      <c r="A1808">
        <v>1000017957</v>
      </c>
      <c r="B1808" s="2">
        <v>40581</v>
      </c>
      <c r="C1808" s="2">
        <f t="shared" si="112"/>
        <v>40581.625</v>
      </c>
      <c r="D1808">
        <v>336</v>
      </c>
      <c r="E1808">
        <v>336</v>
      </c>
      <c r="F1808" t="s">
        <v>10</v>
      </c>
      <c r="G1808" t="s">
        <v>22</v>
      </c>
      <c r="H1808" s="1" cm="1">
        <f t="array" ref="H1808">_xlfn.IFS(F1808="Figurado",E1808/2600,F1808="Mallas",E1808/800,F1808="Materia Prima",E1808*0)/24</f>
        <v>0</v>
      </c>
      <c r="I1808" s="2">
        <f t="shared" si="113"/>
        <v>40582.625</v>
      </c>
      <c r="J1808" s="3">
        <f t="shared" si="114"/>
        <v>40581.625</v>
      </c>
      <c r="K1808" t="b">
        <f t="shared" si="115"/>
        <v>1</v>
      </c>
      <c r="L1808" cm="1">
        <f t="array" ref="L1808">SUMPRODUCT((Tabla2[[#This Row],[P - Horas]]&lt;Tabla2[P - Horas])*1,(Tabla2[[#This Row],[Columna1]]=Tabla2[Columna1])*1)+1</f>
        <v>87</v>
      </c>
      <c r="N1808">
        <f>_xlfn.RANK.EQ(Tabla2[[#This Row],[Columna1]],Tabla2[Columna1],1)</f>
        <v>1786</v>
      </c>
      <c r="O1808" s="3">
        <f>MAX(P1807,Tabla2[[#This Row],[Columna1]])</f>
        <v>40603.624026001526</v>
      </c>
      <c r="P1808" s="3">
        <f>O1808+Tabla2[[#This Row],[P - Horas]]</f>
        <v>40603.624026001526</v>
      </c>
    </row>
    <row r="1809" spans="1:16" x14ac:dyDescent="0.25">
      <c r="A1809">
        <v>1000017957</v>
      </c>
      <c r="B1809" s="2">
        <v>40581</v>
      </c>
      <c r="C1809" s="2">
        <f t="shared" si="112"/>
        <v>40581.625</v>
      </c>
      <c r="D1809">
        <v>48</v>
      </c>
      <c r="E1809">
        <v>48</v>
      </c>
      <c r="F1809" t="s">
        <v>10</v>
      </c>
      <c r="G1809" t="s">
        <v>15</v>
      </c>
      <c r="H1809" s="1" cm="1">
        <f t="array" ref="H1809">_xlfn.IFS(F1809="Figurado",E1809/2600,F1809="Mallas",E1809/800,F1809="Materia Prima",E1809*0)/24</f>
        <v>0</v>
      </c>
      <c r="I1809" s="2">
        <f t="shared" si="113"/>
        <v>40582.625</v>
      </c>
      <c r="J1809" s="3">
        <f t="shared" si="114"/>
        <v>40581.625</v>
      </c>
      <c r="K1809" t="b">
        <f t="shared" si="115"/>
        <v>1</v>
      </c>
      <c r="L1809" cm="1">
        <f t="array" ref="L1809">SUMPRODUCT((Tabla2[[#This Row],[P - Horas]]&lt;Tabla2[P - Horas])*1,(Tabla2[[#This Row],[Columna1]]=Tabla2[Columna1])*1)+1</f>
        <v>87</v>
      </c>
      <c r="N1809">
        <f>_xlfn.RANK.EQ(Tabla2[[#This Row],[Columna1]],Tabla2[Columna1],1)</f>
        <v>1786</v>
      </c>
      <c r="O1809" s="3">
        <f>MAX(P1808,Tabla2[[#This Row],[Columna1]])</f>
        <v>40603.624026001526</v>
      </c>
      <c r="P1809" s="3">
        <f>O1809+Tabla2[[#This Row],[P - Horas]]</f>
        <v>40603.624026001526</v>
      </c>
    </row>
    <row r="1810" spans="1:16" x14ac:dyDescent="0.25">
      <c r="A1810">
        <v>1000017956</v>
      </c>
      <c r="B1810" s="2">
        <v>40581</v>
      </c>
      <c r="C1810" s="2">
        <f t="shared" si="112"/>
        <v>40581.625</v>
      </c>
      <c r="D1810">
        <v>7.7</v>
      </c>
      <c r="E1810">
        <v>7.7</v>
      </c>
      <c r="F1810" t="s">
        <v>5</v>
      </c>
      <c r="G1810" t="s">
        <v>26</v>
      </c>
      <c r="H1810" s="1" cm="1">
        <f t="array" ref="H1810">_xlfn.IFS(F1810="Figurado",E1810/2600,F1810="Mallas",E1810/800,F1810="Materia Prima",E1810*0)/24</f>
        <v>1.233974358974359E-4</v>
      </c>
      <c r="I1810" s="2">
        <f t="shared" si="113"/>
        <v>40582.625</v>
      </c>
      <c r="J1810" s="3">
        <f t="shared" si="114"/>
        <v>40581.625123397433</v>
      </c>
      <c r="K1810" t="b">
        <f t="shared" si="115"/>
        <v>1</v>
      </c>
      <c r="L1810" cm="1">
        <f t="array" ref="L1810">SUMPRODUCT((Tabla2[[#This Row],[P - Horas]]&lt;Tabla2[P - Horas])*1,(Tabla2[[#This Row],[Columna1]]=Tabla2[Columna1])*1)+1</f>
        <v>85</v>
      </c>
      <c r="N1810">
        <f>_xlfn.RANK.EQ(Tabla2[[#This Row],[Columna1]],Tabla2[Columna1],1)</f>
        <v>1786</v>
      </c>
      <c r="O1810" s="3">
        <f>MAX(P1809,Tabla2[[#This Row],[Columna1]])</f>
        <v>40603.624026001526</v>
      </c>
      <c r="P1810" s="3">
        <f>O1810+Tabla2[[#This Row],[P - Horas]]</f>
        <v>40603.624149398958</v>
      </c>
    </row>
    <row r="1811" spans="1:16" x14ac:dyDescent="0.25">
      <c r="A1811">
        <v>1000017957</v>
      </c>
      <c r="B1811" s="2">
        <v>40581</v>
      </c>
      <c r="C1811" s="2">
        <f t="shared" si="112"/>
        <v>40581.625</v>
      </c>
      <c r="D1811">
        <v>7.7</v>
      </c>
      <c r="E1811">
        <v>7.7</v>
      </c>
      <c r="F1811" t="s">
        <v>5</v>
      </c>
      <c r="G1811" t="s">
        <v>26</v>
      </c>
      <c r="H1811" s="1" cm="1">
        <f t="array" ref="H1811">_xlfn.IFS(F1811="Figurado",E1811/2600,F1811="Mallas",E1811/800,F1811="Materia Prima",E1811*0)/24</f>
        <v>1.233974358974359E-4</v>
      </c>
      <c r="I1811" s="2">
        <f t="shared" si="113"/>
        <v>40582.625</v>
      </c>
      <c r="J1811" s="3">
        <f t="shared" si="114"/>
        <v>40581.625123397433</v>
      </c>
      <c r="K1811" t="b">
        <f t="shared" si="115"/>
        <v>1</v>
      </c>
      <c r="L1811" cm="1">
        <f t="array" ref="L1811">SUMPRODUCT((Tabla2[[#This Row],[P - Horas]]&lt;Tabla2[P - Horas])*1,(Tabla2[[#This Row],[Columna1]]=Tabla2[Columna1])*1)+1</f>
        <v>85</v>
      </c>
      <c r="N1811">
        <f>_xlfn.RANK.EQ(Tabla2[[#This Row],[Columna1]],Tabla2[Columna1],1)</f>
        <v>1786</v>
      </c>
      <c r="O1811" s="3">
        <f>MAX(P1810,Tabla2[[#This Row],[Columna1]])</f>
        <v>40603.624149398958</v>
      </c>
      <c r="P1811" s="3">
        <f>O1811+Tabla2[[#This Row],[P - Horas]]</f>
        <v>40603.624272796391</v>
      </c>
    </row>
    <row r="1812" spans="1:16" x14ac:dyDescent="0.25">
      <c r="A1812">
        <v>1000017917</v>
      </c>
      <c r="B1812" s="2">
        <v>40581</v>
      </c>
      <c r="C1812" s="2">
        <f t="shared" si="112"/>
        <v>40581.625</v>
      </c>
      <c r="D1812">
        <v>16.8</v>
      </c>
      <c r="E1812">
        <v>16.8</v>
      </c>
      <c r="F1812" t="s">
        <v>5</v>
      </c>
      <c r="G1812" t="s">
        <v>26</v>
      </c>
      <c r="H1812" s="1" cm="1">
        <f t="array" ref="H1812">_xlfn.IFS(F1812="Figurado",E1812/2600,F1812="Mallas",E1812/800,F1812="Materia Prima",E1812*0)/24</f>
        <v>2.6923076923076927E-4</v>
      </c>
      <c r="I1812" s="2">
        <f t="shared" si="113"/>
        <v>40582.625</v>
      </c>
      <c r="J1812" s="3">
        <f t="shared" si="114"/>
        <v>40581.625269230768</v>
      </c>
      <c r="K1812" t="b">
        <f t="shared" si="115"/>
        <v>1</v>
      </c>
      <c r="L1812" cm="1">
        <f t="array" ref="L1812">SUMPRODUCT((Tabla2[[#This Row],[P - Horas]]&lt;Tabla2[P - Horas])*1,(Tabla2[[#This Row],[Columna1]]=Tabla2[Columna1])*1)+1</f>
        <v>81</v>
      </c>
      <c r="N1812">
        <f>_xlfn.RANK.EQ(Tabla2[[#This Row],[Columna1]],Tabla2[Columna1],1)</f>
        <v>1786</v>
      </c>
      <c r="O1812" s="3">
        <f>MAX(P1811,Tabla2[[#This Row],[Columna1]])</f>
        <v>40603.624272796391</v>
      </c>
      <c r="P1812" s="3">
        <f>O1812+Tabla2[[#This Row],[P - Horas]]</f>
        <v>40603.624542027159</v>
      </c>
    </row>
    <row r="1813" spans="1:16" x14ac:dyDescent="0.25">
      <c r="A1813">
        <v>1000017919</v>
      </c>
      <c r="B1813" s="2">
        <v>40581</v>
      </c>
      <c r="C1813" s="2">
        <f t="shared" si="112"/>
        <v>40581.625</v>
      </c>
      <c r="D1813">
        <v>16.8</v>
      </c>
      <c r="E1813">
        <v>16.8</v>
      </c>
      <c r="F1813" t="s">
        <v>5</v>
      </c>
      <c r="G1813" t="s">
        <v>26</v>
      </c>
      <c r="H1813" s="1" cm="1">
        <f t="array" ref="H1813">_xlfn.IFS(F1813="Figurado",E1813/2600,F1813="Mallas",E1813/800,F1813="Materia Prima",E1813*0)/24</f>
        <v>2.6923076923076927E-4</v>
      </c>
      <c r="I1813" s="2">
        <f t="shared" si="113"/>
        <v>40582.625</v>
      </c>
      <c r="J1813" s="3">
        <f t="shared" si="114"/>
        <v>40581.625269230768</v>
      </c>
      <c r="K1813" t="b">
        <f t="shared" si="115"/>
        <v>1</v>
      </c>
      <c r="L1813" cm="1">
        <f t="array" ref="L1813">SUMPRODUCT((Tabla2[[#This Row],[P - Horas]]&lt;Tabla2[P - Horas])*1,(Tabla2[[#This Row],[Columna1]]=Tabla2[Columna1])*1)+1</f>
        <v>81</v>
      </c>
      <c r="N1813">
        <f>_xlfn.RANK.EQ(Tabla2[[#This Row],[Columna1]],Tabla2[Columna1],1)</f>
        <v>1786</v>
      </c>
      <c r="O1813" s="3">
        <f>MAX(P1812,Tabla2[[#This Row],[Columna1]])</f>
        <v>40603.624542027159</v>
      </c>
      <c r="P1813" s="3">
        <f>O1813+Tabla2[[#This Row],[P - Horas]]</f>
        <v>40603.624811257927</v>
      </c>
    </row>
    <row r="1814" spans="1:16" x14ac:dyDescent="0.25">
      <c r="A1814">
        <v>1000017920</v>
      </c>
      <c r="B1814" s="2">
        <v>40581</v>
      </c>
      <c r="C1814" s="2">
        <f t="shared" si="112"/>
        <v>40581.625</v>
      </c>
      <c r="D1814">
        <v>16.8</v>
      </c>
      <c r="E1814">
        <v>16.8</v>
      </c>
      <c r="F1814" t="s">
        <v>5</v>
      </c>
      <c r="G1814" t="s">
        <v>26</v>
      </c>
      <c r="H1814" s="1" cm="1">
        <f t="array" ref="H1814">_xlfn.IFS(F1814="Figurado",E1814/2600,F1814="Mallas",E1814/800,F1814="Materia Prima",E1814*0)/24</f>
        <v>2.6923076923076927E-4</v>
      </c>
      <c r="I1814" s="2">
        <f t="shared" si="113"/>
        <v>40582.625</v>
      </c>
      <c r="J1814" s="3">
        <f t="shared" si="114"/>
        <v>40581.625269230768</v>
      </c>
      <c r="K1814" t="b">
        <f t="shared" si="115"/>
        <v>1</v>
      </c>
      <c r="L1814" cm="1">
        <f t="array" ref="L1814">SUMPRODUCT((Tabla2[[#This Row],[P - Horas]]&lt;Tabla2[P - Horas])*1,(Tabla2[[#This Row],[Columna1]]=Tabla2[Columna1])*1)+1</f>
        <v>81</v>
      </c>
      <c r="N1814">
        <f>_xlfn.RANK.EQ(Tabla2[[#This Row],[Columna1]],Tabla2[Columna1],1)</f>
        <v>1786</v>
      </c>
      <c r="O1814" s="3">
        <f>MAX(P1813,Tabla2[[#This Row],[Columna1]])</f>
        <v>40603.624811257927</v>
      </c>
      <c r="P1814" s="3">
        <f>O1814+Tabla2[[#This Row],[P - Horas]]</f>
        <v>40603.625080488695</v>
      </c>
    </row>
    <row r="1815" spans="1:16" x14ac:dyDescent="0.25">
      <c r="A1815">
        <v>1000017921</v>
      </c>
      <c r="B1815" s="2">
        <v>40581</v>
      </c>
      <c r="C1815" s="2">
        <f t="shared" si="112"/>
        <v>40581.625</v>
      </c>
      <c r="D1815">
        <v>16.8</v>
      </c>
      <c r="E1815">
        <v>16.8</v>
      </c>
      <c r="F1815" t="s">
        <v>5</v>
      </c>
      <c r="G1815" t="s">
        <v>26</v>
      </c>
      <c r="H1815" s="1" cm="1">
        <f t="array" ref="H1815">_xlfn.IFS(F1815="Figurado",E1815/2600,F1815="Mallas",E1815/800,F1815="Materia Prima",E1815*0)/24</f>
        <v>2.6923076923076927E-4</v>
      </c>
      <c r="I1815" s="2">
        <f t="shared" si="113"/>
        <v>40582.625</v>
      </c>
      <c r="J1815" s="3">
        <f t="shared" si="114"/>
        <v>40581.625269230768</v>
      </c>
      <c r="K1815" t="b">
        <f t="shared" si="115"/>
        <v>1</v>
      </c>
      <c r="L1815" cm="1">
        <f t="array" ref="L1815">SUMPRODUCT((Tabla2[[#This Row],[P - Horas]]&lt;Tabla2[P - Horas])*1,(Tabla2[[#This Row],[Columna1]]=Tabla2[Columna1])*1)+1</f>
        <v>81</v>
      </c>
      <c r="N1815">
        <f>_xlfn.RANK.EQ(Tabla2[[#This Row],[Columna1]],Tabla2[Columna1],1)</f>
        <v>1786</v>
      </c>
      <c r="O1815" s="3">
        <f>MAX(P1814,Tabla2[[#This Row],[Columna1]])</f>
        <v>40603.625080488695</v>
      </c>
      <c r="P1815" s="3">
        <f>O1815+Tabla2[[#This Row],[P - Horas]]</f>
        <v>40603.625349719463</v>
      </c>
    </row>
    <row r="1816" spans="1:16" x14ac:dyDescent="0.25">
      <c r="A1816">
        <v>1000017951</v>
      </c>
      <c r="B1816" s="2">
        <v>40581</v>
      </c>
      <c r="C1816" s="2">
        <f t="shared" si="112"/>
        <v>40581.625</v>
      </c>
      <c r="D1816">
        <v>21.6</v>
      </c>
      <c r="E1816">
        <v>21.6</v>
      </c>
      <c r="F1816" t="s">
        <v>5</v>
      </c>
      <c r="G1816" t="s">
        <v>14</v>
      </c>
      <c r="H1816" s="1" cm="1">
        <f t="array" ref="H1816">_xlfn.IFS(F1816="Figurado",E1816/2600,F1816="Mallas",E1816/800,F1816="Materia Prima",E1816*0)/24</f>
        <v>3.4615384615384613E-4</v>
      </c>
      <c r="I1816" s="2">
        <f t="shared" si="113"/>
        <v>40582.625</v>
      </c>
      <c r="J1816" s="3">
        <f t="shared" si="114"/>
        <v>40581.625346153844</v>
      </c>
      <c r="K1816" t="b">
        <f t="shared" si="115"/>
        <v>1</v>
      </c>
      <c r="L1816" cm="1">
        <f t="array" ref="L1816">SUMPRODUCT((Tabla2[[#This Row],[P - Horas]]&lt;Tabla2[P - Horas])*1,(Tabla2[[#This Row],[Columna1]]=Tabla2[Columna1])*1)+1</f>
        <v>80</v>
      </c>
      <c r="N1816">
        <f>_xlfn.RANK.EQ(Tabla2[[#This Row],[Columna1]],Tabla2[Columna1],1)</f>
        <v>1786</v>
      </c>
      <c r="O1816" s="3">
        <f>MAX(P1815,Tabla2[[#This Row],[Columna1]])</f>
        <v>40603.625349719463</v>
      </c>
      <c r="P1816" s="3">
        <f>O1816+Tabla2[[#This Row],[P - Horas]]</f>
        <v>40603.625695873307</v>
      </c>
    </row>
    <row r="1817" spans="1:16" x14ac:dyDescent="0.25">
      <c r="A1817">
        <v>1000017951</v>
      </c>
      <c r="B1817" s="2">
        <v>40581</v>
      </c>
      <c r="C1817" s="2">
        <f t="shared" si="112"/>
        <v>40581.625</v>
      </c>
      <c r="D1817">
        <v>22.2</v>
      </c>
      <c r="E1817">
        <v>22.2</v>
      </c>
      <c r="F1817" t="s">
        <v>5</v>
      </c>
      <c r="G1817" t="s">
        <v>6</v>
      </c>
      <c r="H1817" s="1" cm="1">
        <f t="array" ref="H1817">_xlfn.IFS(F1817="Figurado",E1817/2600,F1817="Mallas",E1817/800,F1817="Materia Prima",E1817*0)/24</f>
        <v>3.5576923076923074E-4</v>
      </c>
      <c r="I1817" s="2">
        <f t="shared" si="113"/>
        <v>40582.625</v>
      </c>
      <c r="J1817" s="3">
        <f t="shared" si="114"/>
        <v>40581.625355769233</v>
      </c>
      <c r="K1817" t="b">
        <f t="shared" si="115"/>
        <v>1</v>
      </c>
      <c r="L1817" cm="1">
        <f t="array" ref="L1817">SUMPRODUCT((Tabla2[[#This Row],[P - Horas]]&lt;Tabla2[P - Horas])*1,(Tabla2[[#This Row],[Columna1]]=Tabla2[Columna1])*1)+1</f>
        <v>79</v>
      </c>
      <c r="N1817">
        <f>_xlfn.RANK.EQ(Tabla2[[#This Row],[Columna1]],Tabla2[Columna1],1)</f>
        <v>1786</v>
      </c>
      <c r="O1817" s="3">
        <f>MAX(P1816,Tabla2[[#This Row],[Columna1]])</f>
        <v>40603.625695873307</v>
      </c>
      <c r="P1817" s="3">
        <f>O1817+Tabla2[[#This Row],[P - Horas]]</f>
        <v>40603.626051642539</v>
      </c>
    </row>
    <row r="1818" spans="1:16" x14ac:dyDescent="0.25">
      <c r="A1818">
        <v>1000017950</v>
      </c>
      <c r="B1818" s="2">
        <v>40581</v>
      </c>
      <c r="C1818" s="2">
        <f t="shared" si="112"/>
        <v>40581.625</v>
      </c>
      <c r="D1818">
        <v>30.7</v>
      </c>
      <c r="E1818">
        <v>30.7</v>
      </c>
      <c r="F1818" t="s">
        <v>5</v>
      </c>
      <c r="G1818" t="s">
        <v>26</v>
      </c>
      <c r="H1818" s="1" cm="1">
        <f t="array" ref="H1818">_xlfn.IFS(F1818="Figurado",E1818/2600,F1818="Mallas",E1818/800,F1818="Materia Prima",E1818*0)/24</f>
        <v>4.919871794871795E-4</v>
      </c>
      <c r="I1818" s="2">
        <f t="shared" si="113"/>
        <v>40582.625</v>
      </c>
      <c r="J1818" s="3">
        <f t="shared" si="114"/>
        <v>40581.625491987179</v>
      </c>
      <c r="K1818" t="b">
        <f t="shared" si="115"/>
        <v>1</v>
      </c>
      <c r="L1818" cm="1">
        <f t="array" ref="L1818">SUMPRODUCT((Tabla2[[#This Row],[P - Horas]]&lt;Tabla2[P - Horas])*1,(Tabla2[[#This Row],[Columna1]]=Tabla2[Columna1])*1)+1</f>
        <v>78</v>
      </c>
      <c r="N1818">
        <f>_xlfn.RANK.EQ(Tabla2[[#This Row],[Columna1]],Tabla2[Columna1],1)</f>
        <v>1786</v>
      </c>
      <c r="O1818" s="3">
        <f>MAX(P1817,Tabla2[[#This Row],[Columna1]])</f>
        <v>40603.626051642539</v>
      </c>
      <c r="P1818" s="3">
        <f>O1818+Tabla2[[#This Row],[P - Horas]]</f>
        <v>40603.626543629718</v>
      </c>
    </row>
    <row r="1819" spans="1:16" x14ac:dyDescent="0.25">
      <c r="A1819">
        <v>1000017951</v>
      </c>
      <c r="B1819" s="2">
        <v>40581</v>
      </c>
      <c r="C1819" s="2">
        <f t="shared" si="112"/>
        <v>40581.625</v>
      </c>
      <c r="D1819">
        <v>33.200000000000003</v>
      </c>
      <c r="E1819">
        <v>33.200000000000003</v>
      </c>
      <c r="F1819" t="s">
        <v>5</v>
      </c>
      <c r="G1819" t="s">
        <v>13</v>
      </c>
      <c r="H1819" s="1" cm="1">
        <f t="array" ref="H1819">_xlfn.IFS(F1819="Figurado",E1819/2600,F1819="Mallas",E1819/800,F1819="Materia Prima",E1819*0)/24</f>
        <v>5.3205128205128214E-4</v>
      </c>
      <c r="I1819" s="2">
        <f t="shared" si="113"/>
        <v>40582.625</v>
      </c>
      <c r="J1819" s="3">
        <f t="shared" si="114"/>
        <v>40581.625532051279</v>
      </c>
      <c r="K1819" t="b">
        <f t="shared" si="115"/>
        <v>1</v>
      </c>
      <c r="L1819" cm="1">
        <f t="array" ref="L1819">SUMPRODUCT((Tabla2[[#This Row],[P - Horas]]&lt;Tabla2[P - Horas])*1,(Tabla2[[#This Row],[Columna1]]=Tabla2[Columna1])*1)+1</f>
        <v>77</v>
      </c>
      <c r="N1819">
        <f>_xlfn.RANK.EQ(Tabla2[[#This Row],[Columna1]],Tabla2[Columna1],1)</f>
        <v>1786</v>
      </c>
      <c r="O1819" s="3">
        <f>MAX(P1818,Tabla2[[#This Row],[Columna1]])</f>
        <v>40603.626543629718</v>
      </c>
      <c r="P1819" s="3">
        <f>O1819+Tabla2[[#This Row],[P - Horas]]</f>
        <v>40603.627075680997</v>
      </c>
    </row>
    <row r="1820" spans="1:16" x14ac:dyDescent="0.25">
      <c r="A1820">
        <v>1000017947</v>
      </c>
      <c r="B1820" s="2">
        <v>40581</v>
      </c>
      <c r="C1820" s="2">
        <f t="shared" si="112"/>
        <v>40581.625</v>
      </c>
      <c r="D1820">
        <v>79.099999999999994</v>
      </c>
      <c r="E1820">
        <v>79.099999999999994</v>
      </c>
      <c r="F1820" t="s">
        <v>5</v>
      </c>
      <c r="G1820" t="s">
        <v>26</v>
      </c>
      <c r="H1820" s="1" cm="1">
        <f t="array" ref="H1820">_xlfn.IFS(F1820="Figurado",E1820/2600,F1820="Mallas",E1820/800,F1820="Materia Prima",E1820*0)/24</f>
        <v>1.267628205128205E-3</v>
      </c>
      <c r="I1820" s="2">
        <f t="shared" si="113"/>
        <v>40582.625</v>
      </c>
      <c r="J1820" s="3">
        <f t="shared" si="114"/>
        <v>40581.626267628206</v>
      </c>
      <c r="K1820" t="b">
        <f t="shared" si="115"/>
        <v>1</v>
      </c>
      <c r="L1820" cm="1">
        <f t="array" ref="L1820">SUMPRODUCT((Tabla2[[#This Row],[P - Horas]]&lt;Tabla2[P - Horas])*1,(Tabla2[[#This Row],[Columna1]]=Tabla2[Columna1])*1)+1</f>
        <v>76</v>
      </c>
      <c r="N1820">
        <f>_xlfn.RANK.EQ(Tabla2[[#This Row],[Columna1]],Tabla2[Columna1],1)</f>
        <v>1786</v>
      </c>
      <c r="O1820" s="3">
        <f>MAX(P1819,Tabla2[[#This Row],[Columna1]])</f>
        <v>40603.627075680997</v>
      </c>
      <c r="P1820" s="3">
        <f>O1820+Tabla2[[#This Row],[P - Horas]]</f>
        <v>40603.628343309203</v>
      </c>
    </row>
    <row r="1821" spans="1:16" x14ac:dyDescent="0.25">
      <c r="A1821">
        <v>1000017950</v>
      </c>
      <c r="B1821" s="2">
        <v>40581</v>
      </c>
      <c r="C1821" s="2">
        <f t="shared" si="112"/>
        <v>40581.625</v>
      </c>
      <c r="D1821">
        <v>88.6</v>
      </c>
      <c r="E1821">
        <v>88.6</v>
      </c>
      <c r="F1821" t="s">
        <v>5</v>
      </c>
      <c r="G1821" t="s">
        <v>6</v>
      </c>
      <c r="H1821" s="1" cm="1">
        <f t="array" ref="H1821">_xlfn.IFS(F1821="Figurado",E1821/2600,F1821="Mallas",E1821/800,F1821="Materia Prima",E1821*0)/24</f>
        <v>1.4198717948717948E-3</v>
      </c>
      <c r="I1821" s="2">
        <f t="shared" si="113"/>
        <v>40582.625</v>
      </c>
      <c r="J1821" s="3">
        <f t="shared" si="114"/>
        <v>40581.626419871798</v>
      </c>
      <c r="K1821" t="b">
        <f t="shared" si="115"/>
        <v>1</v>
      </c>
      <c r="L1821" cm="1">
        <f t="array" ref="L1821">SUMPRODUCT((Tabla2[[#This Row],[P - Horas]]&lt;Tabla2[P - Horas])*1,(Tabla2[[#This Row],[Columna1]]=Tabla2[Columna1])*1)+1</f>
        <v>75</v>
      </c>
      <c r="N1821">
        <f>_xlfn.RANK.EQ(Tabla2[[#This Row],[Columna1]],Tabla2[Columna1],1)</f>
        <v>1786</v>
      </c>
      <c r="O1821" s="3">
        <f>MAX(P1820,Tabla2[[#This Row],[Columna1]])</f>
        <v>40603.628343309203</v>
      </c>
      <c r="P1821" s="3">
        <f>O1821+Tabla2[[#This Row],[P - Horas]]</f>
        <v>40603.629763181001</v>
      </c>
    </row>
    <row r="1822" spans="1:16" x14ac:dyDescent="0.25">
      <c r="A1822">
        <v>1000017953</v>
      </c>
      <c r="B1822" s="2">
        <v>40581</v>
      </c>
      <c r="C1822" s="2">
        <f t="shared" si="112"/>
        <v>40581.625</v>
      </c>
      <c r="D1822">
        <v>92.2</v>
      </c>
      <c r="E1822">
        <v>92.2</v>
      </c>
      <c r="F1822" t="s">
        <v>5</v>
      </c>
      <c r="G1822" t="s">
        <v>13</v>
      </c>
      <c r="H1822" s="1" cm="1">
        <f t="array" ref="H1822">_xlfn.IFS(F1822="Figurado",E1822/2600,F1822="Mallas",E1822/800,F1822="Materia Prima",E1822*0)/24</f>
        <v>1.4775641025641026E-3</v>
      </c>
      <c r="I1822" s="2">
        <f t="shared" si="113"/>
        <v>40582.625</v>
      </c>
      <c r="J1822" s="3">
        <f t="shared" si="114"/>
        <v>40581.626477564103</v>
      </c>
      <c r="K1822" t="b">
        <f t="shared" si="115"/>
        <v>1</v>
      </c>
      <c r="L1822" cm="1">
        <f t="array" ref="L1822">SUMPRODUCT((Tabla2[[#This Row],[P - Horas]]&lt;Tabla2[P - Horas])*1,(Tabla2[[#This Row],[Columna1]]=Tabla2[Columna1])*1)+1</f>
        <v>74</v>
      </c>
      <c r="N1822">
        <f>_xlfn.RANK.EQ(Tabla2[[#This Row],[Columna1]],Tabla2[Columna1],1)</f>
        <v>1786</v>
      </c>
      <c r="O1822" s="3">
        <f>MAX(P1821,Tabla2[[#This Row],[Columna1]])</f>
        <v>40603.629763181001</v>
      </c>
      <c r="P1822" s="3">
        <f>O1822+Tabla2[[#This Row],[P - Horas]]</f>
        <v>40603.631240745104</v>
      </c>
    </row>
    <row r="1823" spans="1:16" x14ac:dyDescent="0.25">
      <c r="A1823">
        <v>1000017940</v>
      </c>
      <c r="B1823" s="2">
        <v>40581</v>
      </c>
      <c r="C1823" s="2">
        <f t="shared" si="112"/>
        <v>40581.625</v>
      </c>
      <c r="D1823">
        <v>108.7</v>
      </c>
      <c r="E1823">
        <v>108.7</v>
      </c>
      <c r="F1823" t="s">
        <v>5</v>
      </c>
      <c r="G1823" t="s">
        <v>26</v>
      </c>
      <c r="H1823" s="1" cm="1">
        <f t="array" ref="H1823">_xlfn.IFS(F1823="Figurado",E1823/2600,F1823="Mallas",E1823/800,F1823="Materia Prima",E1823*0)/24</f>
        <v>1.7419871794871796E-3</v>
      </c>
      <c r="I1823" s="2">
        <f t="shared" si="113"/>
        <v>40582.625</v>
      </c>
      <c r="J1823" s="3">
        <f t="shared" si="114"/>
        <v>40581.62674198718</v>
      </c>
      <c r="K1823" t="b">
        <f t="shared" si="115"/>
        <v>1</v>
      </c>
      <c r="L1823" cm="1">
        <f t="array" ref="L1823">SUMPRODUCT((Tabla2[[#This Row],[P - Horas]]&lt;Tabla2[P - Horas])*1,(Tabla2[[#This Row],[Columna1]]=Tabla2[Columna1])*1)+1</f>
        <v>72</v>
      </c>
      <c r="N1823">
        <f>_xlfn.RANK.EQ(Tabla2[[#This Row],[Columna1]],Tabla2[Columna1],1)</f>
        <v>1786</v>
      </c>
      <c r="O1823" s="3">
        <f>MAX(P1822,Tabla2[[#This Row],[Columna1]])</f>
        <v>40603.631240745104</v>
      </c>
      <c r="P1823" s="3">
        <f>O1823+Tabla2[[#This Row],[P - Horas]]</f>
        <v>40603.632982732284</v>
      </c>
    </row>
    <row r="1824" spans="1:16" x14ac:dyDescent="0.25">
      <c r="A1824">
        <v>1000017941</v>
      </c>
      <c r="B1824" s="2">
        <v>40581</v>
      </c>
      <c r="C1824" s="2">
        <f t="shared" si="112"/>
        <v>40581.625</v>
      </c>
      <c r="D1824">
        <v>108.7</v>
      </c>
      <c r="E1824">
        <v>108.7</v>
      </c>
      <c r="F1824" t="s">
        <v>5</v>
      </c>
      <c r="G1824" t="s">
        <v>26</v>
      </c>
      <c r="H1824" s="1" cm="1">
        <f t="array" ref="H1824">_xlfn.IFS(F1824="Figurado",E1824/2600,F1824="Mallas",E1824/800,F1824="Materia Prima",E1824*0)/24</f>
        <v>1.7419871794871796E-3</v>
      </c>
      <c r="I1824" s="2">
        <f t="shared" si="113"/>
        <v>40582.625</v>
      </c>
      <c r="J1824" s="3">
        <f t="shared" si="114"/>
        <v>40581.62674198718</v>
      </c>
      <c r="K1824" t="b">
        <f t="shared" si="115"/>
        <v>1</v>
      </c>
      <c r="L1824" cm="1">
        <f t="array" ref="L1824">SUMPRODUCT((Tabla2[[#This Row],[P - Horas]]&lt;Tabla2[P - Horas])*1,(Tabla2[[#This Row],[Columna1]]=Tabla2[Columna1])*1)+1</f>
        <v>72</v>
      </c>
      <c r="N1824">
        <f>_xlfn.RANK.EQ(Tabla2[[#This Row],[Columna1]],Tabla2[Columna1],1)</f>
        <v>1786</v>
      </c>
      <c r="O1824" s="3">
        <f>MAX(P1823,Tabla2[[#This Row],[Columna1]])</f>
        <v>40603.632982732284</v>
      </c>
      <c r="P1824" s="3">
        <f>O1824+Tabla2[[#This Row],[P - Horas]]</f>
        <v>40603.634724719464</v>
      </c>
    </row>
    <row r="1825" spans="1:16" x14ac:dyDescent="0.25">
      <c r="A1825">
        <v>1000017952</v>
      </c>
      <c r="B1825" s="2">
        <v>40581</v>
      </c>
      <c r="C1825" s="2">
        <f t="shared" si="112"/>
        <v>40581.625</v>
      </c>
      <c r="D1825">
        <v>123.2</v>
      </c>
      <c r="E1825">
        <v>123.2</v>
      </c>
      <c r="F1825" t="s">
        <v>5</v>
      </c>
      <c r="G1825" t="s">
        <v>14</v>
      </c>
      <c r="H1825" s="1" cm="1">
        <f t="array" ref="H1825">_xlfn.IFS(F1825="Figurado",E1825/2600,F1825="Mallas",E1825/800,F1825="Materia Prima",E1825*0)/24</f>
        <v>1.9743589743589744E-3</v>
      </c>
      <c r="I1825" s="2">
        <f t="shared" si="113"/>
        <v>40582.625</v>
      </c>
      <c r="J1825" s="3">
        <f t="shared" si="114"/>
        <v>40581.626974358973</v>
      </c>
      <c r="K1825" t="b">
        <f t="shared" si="115"/>
        <v>1</v>
      </c>
      <c r="L1825" cm="1">
        <f t="array" ref="L1825">SUMPRODUCT((Tabla2[[#This Row],[P - Horas]]&lt;Tabla2[P - Horas])*1,(Tabla2[[#This Row],[Columna1]]=Tabla2[Columna1])*1)+1</f>
        <v>71</v>
      </c>
      <c r="N1825">
        <f>_xlfn.RANK.EQ(Tabla2[[#This Row],[Columna1]],Tabla2[Columna1],1)</f>
        <v>1786</v>
      </c>
      <c r="O1825" s="3">
        <f>MAX(P1824,Tabla2[[#This Row],[Columna1]])</f>
        <v>40603.634724719464</v>
      </c>
      <c r="P1825" s="3">
        <f>O1825+Tabla2[[#This Row],[P - Horas]]</f>
        <v>40603.636699078437</v>
      </c>
    </row>
    <row r="1826" spans="1:16" x14ac:dyDescent="0.25">
      <c r="A1826">
        <v>1000017945</v>
      </c>
      <c r="B1826" s="2">
        <v>40581</v>
      </c>
      <c r="C1826" s="2">
        <f t="shared" si="112"/>
        <v>40581.625</v>
      </c>
      <c r="D1826">
        <v>124.9</v>
      </c>
      <c r="E1826">
        <v>124.9</v>
      </c>
      <c r="F1826" t="s">
        <v>5</v>
      </c>
      <c r="G1826" t="s">
        <v>26</v>
      </c>
      <c r="H1826" s="1" cm="1">
        <f t="array" ref="H1826">_xlfn.IFS(F1826="Figurado",E1826/2600,F1826="Mallas",E1826/800,F1826="Materia Prima",E1826*0)/24</f>
        <v>2.0016025641025645E-3</v>
      </c>
      <c r="I1826" s="2">
        <f t="shared" si="113"/>
        <v>40582.625</v>
      </c>
      <c r="J1826" s="3">
        <f t="shared" si="114"/>
        <v>40581.627001602566</v>
      </c>
      <c r="K1826" t="b">
        <f t="shared" si="115"/>
        <v>1</v>
      </c>
      <c r="L1826" cm="1">
        <f t="array" ref="L1826">SUMPRODUCT((Tabla2[[#This Row],[P - Horas]]&lt;Tabla2[P - Horas])*1,(Tabla2[[#This Row],[Columna1]]=Tabla2[Columna1])*1)+1</f>
        <v>69</v>
      </c>
      <c r="N1826">
        <f>_xlfn.RANK.EQ(Tabla2[[#This Row],[Columna1]],Tabla2[Columna1],1)</f>
        <v>1786</v>
      </c>
      <c r="O1826" s="3">
        <f>MAX(P1825,Tabla2[[#This Row],[Columna1]])</f>
        <v>40603.636699078437</v>
      </c>
      <c r="P1826" s="3">
        <f>O1826+Tabla2[[#This Row],[P - Horas]]</f>
        <v>40603.638700681004</v>
      </c>
    </row>
    <row r="1827" spans="1:16" x14ac:dyDescent="0.25">
      <c r="A1827">
        <v>1000017946</v>
      </c>
      <c r="B1827" s="2">
        <v>40581</v>
      </c>
      <c r="C1827" s="2">
        <f t="shared" si="112"/>
        <v>40581.625</v>
      </c>
      <c r="D1827">
        <v>124.9</v>
      </c>
      <c r="E1827">
        <v>124.9</v>
      </c>
      <c r="F1827" t="s">
        <v>5</v>
      </c>
      <c r="G1827" t="s">
        <v>26</v>
      </c>
      <c r="H1827" s="1" cm="1">
        <f t="array" ref="H1827">_xlfn.IFS(F1827="Figurado",E1827/2600,F1827="Mallas",E1827/800,F1827="Materia Prima",E1827*0)/24</f>
        <v>2.0016025641025645E-3</v>
      </c>
      <c r="I1827" s="2">
        <f t="shared" si="113"/>
        <v>40582.625</v>
      </c>
      <c r="J1827" s="3">
        <f t="shared" si="114"/>
        <v>40581.627001602566</v>
      </c>
      <c r="K1827" t="b">
        <f t="shared" si="115"/>
        <v>1</v>
      </c>
      <c r="L1827" cm="1">
        <f t="array" ref="L1827">SUMPRODUCT((Tabla2[[#This Row],[P - Horas]]&lt;Tabla2[P - Horas])*1,(Tabla2[[#This Row],[Columna1]]=Tabla2[Columna1])*1)+1</f>
        <v>69</v>
      </c>
      <c r="N1827">
        <f>_xlfn.RANK.EQ(Tabla2[[#This Row],[Columna1]],Tabla2[Columna1],1)</f>
        <v>1786</v>
      </c>
      <c r="O1827" s="3">
        <f>MAX(P1826,Tabla2[[#This Row],[Columna1]])</f>
        <v>40603.638700681004</v>
      </c>
      <c r="P1827" s="3">
        <f>O1827+Tabla2[[#This Row],[P - Horas]]</f>
        <v>40603.64070228357</v>
      </c>
    </row>
    <row r="1828" spans="1:16" x14ac:dyDescent="0.25">
      <c r="A1828">
        <v>1000017929</v>
      </c>
      <c r="B1828" s="2">
        <v>40581</v>
      </c>
      <c r="C1828" s="2">
        <f t="shared" si="112"/>
        <v>40581.625</v>
      </c>
      <c r="D1828">
        <v>133.80000000000001</v>
      </c>
      <c r="E1828">
        <v>133.80000000000001</v>
      </c>
      <c r="F1828" t="s">
        <v>5</v>
      </c>
      <c r="G1828" t="s">
        <v>14</v>
      </c>
      <c r="H1828" s="1" cm="1">
        <f t="array" ref="H1828">_xlfn.IFS(F1828="Figurado",E1828/2600,F1828="Mallas",E1828/800,F1828="Materia Prima",E1828*0)/24</f>
        <v>2.1442307692307694E-3</v>
      </c>
      <c r="I1828" s="2">
        <f t="shared" si="113"/>
        <v>40582.625</v>
      </c>
      <c r="J1828" s="3">
        <f t="shared" si="114"/>
        <v>40581.62714423077</v>
      </c>
      <c r="K1828" t="b">
        <f t="shared" si="115"/>
        <v>1</v>
      </c>
      <c r="L1828" cm="1">
        <f t="array" ref="L1828">SUMPRODUCT((Tabla2[[#This Row],[P - Horas]]&lt;Tabla2[P - Horas])*1,(Tabla2[[#This Row],[Columna1]]=Tabla2[Columna1])*1)+1</f>
        <v>68</v>
      </c>
      <c r="N1828">
        <f>_xlfn.RANK.EQ(Tabla2[[#This Row],[Columna1]],Tabla2[Columna1],1)</f>
        <v>1786</v>
      </c>
      <c r="O1828" s="3">
        <f>MAX(P1827,Tabla2[[#This Row],[Columna1]])</f>
        <v>40603.64070228357</v>
      </c>
      <c r="P1828" s="3">
        <f>O1828+Tabla2[[#This Row],[P - Horas]]</f>
        <v>40603.64284651434</v>
      </c>
    </row>
    <row r="1829" spans="1:16" x14ac:dyDescent="0.25">
      <c r="A1829">
        <v>1000017933</v>
      </c>
      <c r="B1829" s="2">
        <v>40581</v>
      </c>
      <c r="C1829" s="2">
        <f t="shared" si="112"/>
        <v>40581.625</v>
      </c>
      <c r="D1829">
        <v>143.80000000000001</v>
      </c>
      <c r="E1829">
        <v>143.80000000000001</v>
      </c>
      <c r="F1829" t="s">
        <v>5</v>
      </c>
      <c r="G1829" t="s">
        <v>8</v>
      </c>
      <c r="H1829" s="1" cm="1">
        <f t="array" ref="H1829">_xlfn.IFS(F1829="Figurado",E1829/2600,F1829="Mallas",E1829/800,F1829="Materia Prima",E1829*0)/24</f>
        <v>2.3044871794871799E-3</v>
      </c>
      <c r="I1829" s="2">
        <f t="shared" si="113"/>
        <v>40582.625</v>
      </c>
      <c r="J1829" s="3">
        <f t="shared" si="114"/>
        <v>40581.627304487178</v>
      </c>
      <c r="K1829" t="b">
        <f t="shared" si="115"/>
        <v>1</v>
      </c>
      <c r="L1829" cm="1">
        <f t="array" ref="L1829">SUMPRODUCT((Tabla2[[#This Row],[P - Horas]]&lt;Tabla2[P - Horas])*1,(Tabla2[[#This Row],[Columna1]]=Tabla2[Columna1])*1)+1</f>
        <v>67</v>
      </c>
      <c r="N1829">
        <f>_xlfn.RANK.EQ(Tabla2[[#This Row],[Columna1]],Tabla2[Columna1],1)</f>
        <v>1786</v>
      </c>
      <c r="O1829" s="3">
        <f>MAX(P1828,Tabla2[[#This Row],[Columna1]])</f>
        <v>40603.64284651434</v>
      </c>
      <c r="P1829" s="3">
        <f>O1829+Tabla2[[#This Row],[P - Horas]]</f>
        <v>40603.645151001518</v>
      </c>
    </row>
    <row r="1830" spans="1:16" x14ac:dyDescent="0.25">
      <c r="A1830">
        <v>1000017914</v>
      </c>
      <c r="B1830" s="2">
        <v>40581</v>
      </c>
      <c r="C1830" s="2">
        <f t="shared" si="112"/>
        <v>40581.625</v>
      </c>
      <c r="D1830">
        <v>156</v>
      </c>
      <c r="E1830">
        <v>156</v>
      </c>
      <c r="F1830" t="s">
        <v>5</v>
      </c>
      <c r="G1830" t="s">
        <v>14</v>
      </c>
      <c r="H1830" s="1" cm="1">
        <f t="array" ref="H1830">_xlfn.IFS(F1830="Figurado",E1830/2600,F1830="Mallas",E1830/800,F1830="Materia Prima",E1830*0)/24</f>
        <v>2.5000000000000001E-3</v>
      </c>
      <c r="I1830" s="2">
        <f t="shared" si="113"/>
        <v>40582.625</v>
      </c>
      <c r="J1830" s="3">
        <f t="shared" si="114"/>
        <v>40581.627500000002</v>
      </c>
      <c r="K1830" t="b">
        <f t="shared" si="115"/>
        <v>1</v>
      </c>
      <c r="L1830" cm="1">
        <f t="array" ref="L1830">SUMPRODUCT((Tabla2[[#This Row],[P - Horas]]&lt;Tabla2[P - Horas])*1,(Tabla2[[#This Row],[Columna1]]=Tabla2[Columna1])*1)+1</f>
        <v>64</v>
      </c>
      <c r="N1830">
        <f>_xlfn.RANK.EQ(Tabla2[[#This Row],[Columna1]],Tabla2[Columna1],1)</f>
        <v>1786</v>
      </c>
      <c r="O1830" s="3">
        <f>MAX(P1829,Tabla2[[#This Row],[Columna1]])</f>
        <v>40603.645151001518</v>
      </c>
      <c r="P1830" s="3">
        <f>O1830+Tabla2[[#This Row],[P - Horas]]</f>
        <v>40603.64765100152</v>
      </c>
    </row>
    <row r="1831" spans="1:16" x14ac:dyDescent="0.25">
      <c r="A1831">
        <v>1000017915</v>
      </c>
      <c r="B1831" s="2">
        <v>40581</v>
      </c>
      <c r="C1831" s="2">
        <f t="shared" si="112"/>
        <v>40581.625</v>
      </c>
      <c r="D1831">
        <v>156</v>
      </c>
      <c r="E1831">
        <v>156</v>
      </c>
      <c r="F1831" t="s">
        <v>5</v>
      </c>
      <c r="G1831" t="s">
        <v>14</v>
      </c>
      <c r="H1831" s="1" cm="1">
        <f t="array" ref="H1831">_xlfn.IFS(F1831="Figurado",E1831/2600,F1831="Mallas",E1831/800,F1831="Materia Prima",E1831*0)/24</f>
        <v>2.5000000000000001E-3</v>
      </c>
      <c r="I1831" s="2">
        <f t="shared" si="113"/>
        <v>40582.625</v>
      </c>
      <c r="J1831" s="3">
        <f t="shared" si="114"/>
        <v>40581.627500000002</v>
      </c>
      <c r="K1831" t="b">
        <f t="shared" si="115"/>
        <v>1</v>
      </c>
      <c r="L1831" cm="1">
        <f t="array" ref="L1831">SUMPRODUCT((Tabla2[[#This Row],[P - Horas]]&lt;Tabla2[P - Horas])*1,(Tabla2[[#This Row],[Columna1]]=Tabla2[Columna1])*1)+1</f>
        <v>64</v>
      </c>
      <c r="N1831">
        <f>_xlfn.RANK.EQ(Tabla2[[#This Row],[Columna1]],Tabla2[Columna1],1)</f>
        <v>1786</v>
      </c>
      <c r="O1831" s="3">
        <f>MAX(P1830,Tabla2[[#This Row],[Columna1]])</f>
        <v>40603.64765100152</v>
      </c>
      <c r="P1831" s="3">
        <f>O1831+Tabla2[[#This Row],[P - Horas]]</f>
        <v>40603.650151001522</v>
      </c>
    </row>
    <row r="1832" spans="1:16" x14ac:dyDescent="0.25">
      <c r="A1832">
        <v>1000017916</v>
      </c>
      <c r="B1832" s="2">
        <v>40581</v>
      </c>
      <c r="C1832" s="2">
        <f t="shared" si="112"/>
        <v>40581.625</v>
      </c>
      <c r="D1832">
        <v>156</v>
      </c>
      <c r="E1832">
        <v>156</v>
      </c>
      <c r="F1832" t="s">
        <v>5</v>
      </c>
      <c r="G1832" t="s">
        <v>14</v>
      </c>
      <c r="H1832" s="1" cm="1">
        <f t="array" ref="H1832">_xlfn.IFS(F1832="Figurado",E1832/2600,F1832="Mallas",E1832/800,F1832="Materia Prima",E1832*0)/24</f>
        <v>2.5000000000000001E-3</v>
      </c>
      <c r="I1832" s="2">
        <f t="shared" si="113"/>
        <v>40582.625</v>
      </c>
      <c r="J1832" s="3">
        <f t="shared" si="114"/>
        <v>40581.627500000002</v>
      </c>
      <c r="K1832" t="b">
        <f t="shared" si="115"/>
        <v>1</v>
      </c>
      <c r="L1832" cm="1">
        <f t="array" ref="L1832">SUMPRODUCT((Tabla2[[#This Row],[P - Horas]]&lt;Tabla2[P - Horas])*1,(Tabla2[[#This Row],[Columna1]]=Tabla2[Columna1])*1)+1</f>
        <v>64</v>
      </c>
      <c r="N1832">
        <f>_xlfn.RANK.EQ(Tabla2[[#This Row],[Columna1]],Tabla2[Columna1],1)</f>
        <v>1786</v>
      </c>
      <c r="O1832" s="3">
        <f>MAX(P1831,Tabla2[[#This Row],[Columna1]])</f>
        <v>40603.650151001522</v>
      </c>
      <c r="P1832" s="3">
        <f>O1832+Tabla2[[#This Row],[P - Horas]]</f>
        <v>40603.652651001525</v>
      </c>
    </row>
    <row r="1833" spans="1:16" x14ac:dyDescent="0.25">
      <c r="A1833">
        <v>1000017956</v>
      </c>
      <c r="B1833" s="2">
        <v>40581</v>
      </c>
      <c r="C1833" s="2">
        <f t="shared" si="112"/>
        <v>40581.625</v>
      </c>
      <c r="D1833">
        <v>157.9</v>
      </c>
      <c r="E1833">
        <v>157.9</v>
      </c>
      <c r="F1833" t="s">
        <v>5</v>
      </c>
      <c r="G1833" t="s">
        <v>7</v>
      </c>
      <c r="H1833" s="1" cm="1">
        <f t="array" ref="H1833">_xlfn.IFS(F1833="Figurado",E1833/2600,F1833="Mallas",E1833/800,F1833="Materia Prima",E1833*0)/24</f>
        <v>2.5304487179487181E-3</v>
      </c>
      <c r="I1833" s="2">
        <f t="shared" si="113"/>
        <v>40582.625</v>
      </c>
      <c r="J1833" s="3">
        <f t="shared" si="114"/>
        <v>40581.627530448721</v>
      </c>
      <c r="K1833" t="b">
        <f t="shared" si="115"/>
        <v>1</v>
      </c>
      <c r="L1833" cm="1">
        <f t="array" ref="L1833">SUMPRODUCT((Tabla2[[#This Row],[P - Horas]]&lt;Tabla2[P - Horas])*1,(Tabla2[[#This Row],[Columna1]]=Tabla2[Columna1])*1)+1</f>
        <v>62</v>
      </c>
      <c r="N1833">
        <f>_xlfn.RANK.EQ(Tabla2[[#This Row],[Columna1]],Tabla2[Columna1],1)</f>
        <v>1786</v>
      </c>
      <c r="O1833" s="3">
        <f>MAX(P1832,Tabla2[[#This Row],[Columna1]])</f>
        <v>40603.652651001525</v>
      </c>
      <c r="P1833" s="3">
        <f>O1833+Tabla2[[#This Row],[P - Horas]]</f>
        <v>40603.655181450245</v>
      </c>
    </row>
    <row r="1834" spans="1:16" x14ac:dyDescent="0.25">
      <c r="A1834">
        <v>1000017957</v>
      </c>
      <c r="B1834" s="2">
        <v>40581</v>
      </c>
      <c r="C1834" s="2">
        <f t="shared" si="112"/>
        <v>40581.625</v>
      </c>
      <c r="D1834">
        <v>157.9</v>
      </c>
      <c r="E1834">
        <v>157.9</v>
      </c>
      <c r="F1834" t="s">
        <v>5</v>
      </c>
      <c r="G1834" t="s">
        <v>7</v>
      </c>
      <c r="H1834" s="1" cm="1">
        <f t="array" ref="H1834">_xlfn.IFS(F1834="Figurado",E1834/2600,F1834="Mallas",E1834/800,F1834="Materia Prima",E1834*0)/24</f>
        <v>2.5304487179487181E-3</v>
      </c>
      <c r="I1834" s="2">
        <f t="shared" si="113"/>
        <v>40582.625</v>
      </c>
      <c r="J1834" s="3">
        <f t="shared" si="114"/>
        <v>40581.627530448721</v>
      </c>
      <c r="K1834" t="b">
        <f t="shared" si="115"/>
        <v>1</v>
      </c>
      <c r="L1834" cm="1">
        <f t="array" ref="L1834">SUMPRODUCT((Tabla2[[#This Row],[P - Horas]]&lt;Tabla2[P - Horas])*1,(Tabla2[[#This Row],[Columna1]]=Tabla2[Columna1])*1)+1</f>
        <v>62</v>
      </c>
      <c r="N1834">
        <f>_xlfn.RANK.EQ(Tabla2[[#This Row],[Columna1]],Tabla2[Columna1],1)</f>
        <v>1786</v>
      </c>
      <c r="O1834" s="3">
        <f>MAX(P1833,Tabla2[[#This Row],[Columna1]])</f>
        <v>40603.655181450245</v>
      </c>
      <c r="P1834" s="3">
        <f>O1834+Tabla2[[#This Row],[P - Horas]]</f>
        <v>40603.657711898966</v>
      </c>
    </row>
    <row r="1835" spans="1:16" x14ac:dyDescent="0.25">
      <c r="A1835">
        <v>1000017934</v>
      </c>
      <c r="B1835" s="2">
        <v>40581</v>
      </c>
      <c r="C1835" s="2">
        <f t="shared" si="112"/>
        <v>40581.625</v>
      </c>
      <c r="D1835">
        <v>172.1</v>
      </c>
      <c r="E1835">
        <v>172.1</v>
      </c>
      <c r="F1835" t="s">
        <v>5</v>
      </c>
      <c r="G1835" t="s">
        <v>6</v>
      </c>
      <c r="H1835" s="1" cm="1">
        <f t="array" ref="H1835">_xlfn.IFS(F1835="Figurado",E1835/2600,F1835="Mallas",E1835/800,F1835="Materia Prima",E1835*0)/24</f>
        <v>2.7580128205128202E-3</v>
      </c>
      <c r="I1835" s="2">
        <f t="shared" si="113"/>
        <v>40582.625</v>
      </c>
      <c r="J1835" s="3">
        <f t="shared" si="114"/>
        <v>40581.627758012823</v>
      </c>
      <c r="K1835" t="b">
        <f t="shared" si="115"/>
        <v>1</v>
      </c>
      <c r="L1835" cm="1">
        <f t="array" ref="L1835">SUMPRODUCT((Tabla2[[#This Row],[P - Horas]]&lt;Tabla2[P - Horas])*1,(Tabla2[[#This Row],[Columna1]]=Tabla2[Columna1])*1)+1</f>
        <v>61</v>
      </c>
      <c r="N1835">
        <f>_xlfn.RANK.EQ(Tabla2[[#This Row],[Columna1]],Tabla2[Columna1],1)</f>
        <v>1786</v>
      </c>
      <c r="O1835" s="3">
        <f>MAX(P1834,Tabla2[[#This Row],[Columna1]])</f>
        <v>40603.657711898966</v>
      </c>
      <c r="P1835" s="3">
        <f>O1835+Tabla2[[#This Row],[P - Horas]]</f>
        <v>40603.660469911789</v>
      </c>
    </row>
    <row r="1836" spans="1:16" x14ac:dyDescent="0.25">
      <c r="A1836">
        <v>1000017949</v>
      </c>
      <c r="B1836" s="2">
        <v>40581</v>
      </c>
      <c r="C1836" s="2">
        <f t="shared" si="112"/>
        <v>40581.625</v>
      </c>
      <c r="D1836">
        <v>175.3</v>
      </c>
      <c r="E1836">
        <v>175.3</v>
      </c>
      <c r="F1836" t="s">
        <v>5</v>
      </c>
      <c r="G1836" t="s">
        <v>6</v>
      </c>
      <c r="H1836" s="1" cm="1">
        <f t="array" ref="H1836">_xlfn.IFS(F1836="Figurado",E1836/2600,F1836="Mallas",E1836/800,F1836="Materia Prima",E1836*0)/24</f>
        <v>2.8092948717948723E-3</v>
      </c>
      <c r="I1836" s="2">
        <f t="shared" si="113"/>
        <v>40582.625</v>
      </c>
      <c r="J1836" s="3">
        <f t="shared" si="114"/>
        <v>40581.627809294871</v>
      </c>
      <c r="K1836" t="b">
        <f t="shared" si="115"/>
        <v>1</v>
      </c>
      <c r="L1836" cm="1">
        <f t="array" ref="L1836">SUMPRODUCT((Tabla2[[#This Row],[P - Horas]]&lt;Tabla2[P - Horas])*1,(Tabla2[[#This Row],[Columna1]]=Tabla2[Columna1])*1)+1</f>
        <v>60</v>
      </c>
      <c r="N1836">
        <f>_xlfn.RANK.EQ(Tabla2[[#This Row],[Columna1]],Tabla2[Columna1],1)</f>
        <v>1786</v>
      </c>
      <c r="O1836" s="3">
        <f>MAX(P1835,Tabla2[[#This Row],[Columna1]])</f>
        <v>40603.660469911789</v>
      </c>
      <c r="P1836" s="3">
        <f>O1836+Tabla2[[#This Row],[P - Horas]]</f>
        <v>40603.663279206659</v>
      </c>
    </row>
    <row r="1837" spans="1:16" x14ac:dyDescent="0.25">
      <c r="A1837">
        <v>1000017913</v>
      </c>
      <c r="B1837" s="2">
        <v>40581</v>
      </c>
      <c r="C1837" s="2">
        <f t="shared" si="112"/>
        <v>40581.625</v>
      </c>
      <c r="D1837">
        <v>180</v>
      </c>
      <c r="E1837">
        <v>180</v>
      </c>
      <c r="F1837" t="s">
        <v>5</v>
      </c>
      <c r="G1837" t="s">
        <v>14</v>
      </c>
      <c r="H1837" s="1" cm="1">
        <f t="array" ref="H1837">_xlfn.IFS(F1837="Figurado",E1837/2600,F1837="Mallas",E1837/800,F1837="Materia Prima",E1837*0)/24</f>
        <v>2.8846153846153848E-3</v>
      </c>
      <c r="I1837" s="2">
        <f t="shared" si="113"/>
        <v>40582.625</v>
      </c>
      <c r="J1837" s="3">
        <f t="shared" si="114"/>
        <v>40581.627884615387</v>
      </c>
      <c r="K1837" t="b">
        <f t="shared" si="115"/>
        <v>1</v>
      </c>
      <c r="L1837" cm="1">
        <f t="array" ref="L1837">SUMPRODUCT((Tabla2[[#This Row],[P - Horas]]&lt;Tabla2[P - Horas])*1,(Tabla2[[#This Row],[Columna1]]=Tabla2[Columna1])*1)+1</f>
        <v>59</v>
      </c>
      <c r="N1837">
        <f>_xlfn.RANK.EQ(Tabla2[[#This Row],[Columna1]],Tabla2[Columna1],1)</f>
        <v>1786</v>
      </c>
      <c r="O1837" s="3">
        <f>MAX(P1836,Tabla2[[#This Row],[Columna1]])</f>
        <v>40603.663279206659</v>
      </c>
      <c r="P1837" s="3">
        <f>O1837+Tabla2[[#This Row],[P - Horas]]</f>
        <v>40603.666163822047</v>
      </c>
    </row>
    <row r="1838" spans="1:16" x14ac:dyDescent="0.25">
      <c r="A1838">
        <v>1000017952</v>
      </c>
      <c r="B1838" s="2">
        <v>40581</v>
      </c>
      <c r="C1838" s="2">
        <f t="shared" si="112"/>
        <v>40581.625</v>
      </c>
      <c r="D1838">
        <v>189.3</v>
      </c>
      <c r="E1838">
        <v>189.3</v>
      </c>
      <c r="F1838" t="s">
        <v>5</v>
      </c>
      <c r="G1838" t="s">
        <v>13</v>
      </c>
      <c r="H1838" s="1" cm="1">
        <f t="array" ref="H1838">_xlfn.IFS(F1838="Figurado",E1838/2600,F1838="Mallas",E1838/800,F1838="Materia Prima",E1838*0)/24</f>
        <v>3.0336538461538461E-3</v>
      </c>
      <c r="I1838" s="2">
        <f t="shared" si="113"/>
        <v>40582.625</v>
      </c>
      <c r="J1838" s="3">
        <f t="shared" si="114"/>
        <v>40581.628033653848</v>
      </c>
      <c r="K1838" t="b">
        <f t="shared" si="115"/>
        <v>1</v>
      </c>
      <c r="L1838" cm="1">
        <f t="array" ref="L1838">SUMPRODUCT((Tabla2[[#This Row],[P - Horas]]&lt;Tabla2[P - Horas])*1,(Tabla2[[#This Row],[Columna1]]=Tabla2[Columna1])*1)+1</f>
        <v>58</v>
      </c>
      <c r="N1838">
        <f>_xlfn.RANK.EQ(Tabla2[[#This Row],[Columna1]],Tabla2[Columna1],1)</f>
        <v>1786</v>
      </c>
      <c r="O1838" s="3">
        <f>MAX(P1837,Tabla2[[#This Row],[Columna1]])</f>
        <v>40603.666163822047</v>
      </c>
      <c r="P1838" s="3">
        <f>O1838+Tabla2[[#This Row],[P - Horas]]</f>
        <v>40603.669197475894</v>
      </c>
    </row>
    <row r="1839" spans="1:16" x14ac:dyDescent="0.25">
      <c r="A1839">
        <v>1000017942</v>
      </c>
      <c r="B1839" s="2">
        <v>40581</v>
      </c>
      <c r="C1839" s="2">
        <f t="shared" si="112"/>
        <v>40581.625</v>
      </c>
      <c r="D1839">
        <v>210.4</v>
      </c>
      <c r="E1839">
        <v>210.4</v>
      </c>
      <c r="F1839" t="s">
        <v>5</v>
      </c>
      <c r="G1839" t="s">
        <v>6</v>
      </c>
      <c r="H1839" s="1" cm="1">
        <f t="array" ref="H1839">_xlfn.IFS(F1839="Figurado",E1839/2600,F1839="Mallas",E1839/800,F1839="Materia Prima",E1839*0)/24</f>
        <v>3.371794871794872E-3</v>
      </c>
      <c r="I1839" s="2">
        <f t="shared" si="113"/>
        <v>40582.625</v>
      </c>
      <c r="J1839" s="3">
        <f t="shared" si="114"/>
        <v>40581.628371794875</v>
      </c>
      <c r="K1839" t="b">
        <f t="shared" si="115"/>
        <v>1</v>
      </c>
      <c r="L1839" cm="1">
        <f t="array" ref="L1839">SUMPRODUCT((Tabla2[[#This Row],[P - Horas]]&lt;Tabla2[P - Horas])*1,(Tabla2[[#This Row],[Columna1]]=Tabla2[Columna1])*1)+1</f>
        <v>57</v>
      </c>
      <c r="N1839">
        <f>_xlfn.RANK.EQ(Tabla2[[#This Row],[Columna1]],Tabla2[Columna1],1)</f>
        <v>1786</v>
      </c>
      <c r="O1839" s="3">
        <f>MAX(P1838,Tabla2[[#This Row],[Columna1]])</f>
        <v>40603.669197475894</v>
      </c>
      <c r="P1839" s="3">
        <f>O1839+Tabla2[[#This Row],[P - Horas]]</f>
        <v>40603.67256927077</v>
      </c>
    </row>
    <row r="1840" spans="1:16" x14ac:dyDescent="0.25">
      <c r="A1840">
        <v>1000017950</v>
      </c>
      <c r="B1840" s="2">
        <v>40581</v>
      </c>
      <c r="C1840" s="2">
        <f t="shared" si="112"/>
        <v>40581.625</v>
      </c>
      <c r="D1840">
        <v>230.8</v>
      </c>
      <c r="E1840">
        <v>230.8</v>
      </c>
      <c r="F1840" t="s">
        <v>5</v>
      </c>
      <c r="G1840" t="s">
        <v>7</v>
      </c>
      <c r="H1840" s="1" cm="1">
        <f t="array" ref="H1840">_xlfn.IFS(F1840="Figurado",E1840/2600,F1840="Mallas",E1840/800,F1840="Materia Prima",E1840*0)/24</f>
        <v>3.6987179487179486E-3</v>
      </c>
      <c r="I1840" s="2">
        <f t="shared" si="113"/>
        <v>40582.625</v>
      </c>
      <c r="J1840" s="3">
        <f t="shared" si="114"/>
        <v>40581.628698717948</v>
      </c>
      <c r="K1840" t="b">
        <f t="shared" si="115"/>
        <v>1</v>
      </c>
      <c r="L1840" cm="1">
        <f t="array" ref="L1840">SUMPRODUCT((Tabla2[[#This Row],[P - Horas]]&lt;Tabla2[P - Horas])*1,(Tabla2[[#This Row],[Columna1]]=Tabla2[Columna1])*1)+1</f>
        <v>56</v>
      </c>
      <c r="N1840">
        <f>_xlfn.RANK.EQ(Tabla2[[#This Row],[Columna1]],Tabla2[Columna1],1)</f>
        <v>1786</v>
      </c>
      <c r="O1840" s="3">
        <f>MAX(P1839,Tabla2[[#This Row],[Columna1]])</f>
        <v>40603.67256927077</v>
      </c>
      <c r="P1840" s="3">
        <f>O1840+Tabla2[[#This Row],[P - Horas]]</f>
        <v>40603.676267988718</v>
      </c>
    </row>
    <row r="1841" spans="1:16" x14ac:dyDescent="0.25">
      <c r="A1841">
        <v>1000017942</v>
      </c>
      <c r="B1841" s="2">
        <v>40581</v>
      </c>
      <c r="C1841" s="2">
        <f t="shared" si="112"/>
        <v>40581.625</v>
      </c>
      <c r="D1841">
        <v>237.7</v>
      </c>
      <c r="E1841">
        <v>237.7</v>
      </c>
      <c r="F1841" t="s">
        <v>5</v>
      </c>
      <c r="G1841" t="s">
        <v>13</v>
      </c>
      <c r="H1841" s="1" cm="1">
        <f t="array" ref="H1841">_xlfn.IFS(F1841="Figurado",E1841/2600,F1841="Mallas",E1841/800,F1841="Materia Prima",E1841*0)/24</f>
        <v>3.8092948717948715E-3</v>
      </c>
      <c r="I1841" s="2">
        <f t="shared" si="113"/>
        <v>40582.625</v>
      </c>
      <c r="J1841" s="3">
        <f t="shared" si="114"/>
        <v>40581.628809294874</v>
      </c>
      <c r="K1841" t="b">
        <f t="shared" si="115"/>
        <v>1</v>
      </c>
      <c r="L1841" cm="1">
        <f t="array" ref="L1841">SUMPRODUCT((Tabla2[[#This Row],[P - Horas]]&lt;Tabla2[P - Horas])*1,(Tabla2[[#This Row],[Columna1]]=Tabla2[Columna1])*1)+1</f>
        <v>55</v>
      </c>
      <c r="N1841">
        <f>_xlfn.RANK.EQ(Tabla2[[#This Row],[Columna1]],Tabla2[Columna1],1)</f>
        <v>1786</v>
      </c>
      <c r="O1841" s="3">
        <f>MAX(P1840,Tabla2[[#This Row],[Columna1]])</f>
        <v>40603.676267988718</v>
      </c>
      <c r="P1841" s="3">
        <f>O1841+Tabla2[[#This Row],[P - Horas]]</f>
        <v>40603.680077283592</v>
      </c>
    </row>
    <row r="1842" spans="1:16" x14ac:dyDescent="0.25">
      <c r="A1842">
        <v>1000017949</v>
      </c>
      <c r="B1842" s="2">
        <v>40581</v>
      </c>
      <c r="C1842" s="2">
        <f t="shared" si="112"/>
        <v>40581.625</v>
      </c>
      <c r="D1842">
        <v>246.2</v>
      </c>
      <c r="E1842">
        <v>246.2</v>
      </c>
      <c r="F1842" t="s">
        <v>5</v>
      </c>
      <c r="G1842" t="s">
        <v>13</v>
      </c>
      <c r="H1842" s="1" cm="1">
        <f t="array" ref="H1842">_xlfn.IFS(F1842="Figurado",E1842/2600,F1842="Mallas",E1842/800,F1842="Materia Prima",E1842*0)/24</f>
        <v>3.94551282051282E-3</v>
      </c>
      <c r="I1842" s="2">
        <f t="shared" si="113"/>
        <v>40582.625</v>
      </c>
      <c r="J1842" s="3">
        <f t="shared" si="114"/>
        <v>40581.628945512821</v>
      </c>
      <c r="K1842" t="b">
        <f t="shared" si="115"/>
        <v>1</v>
      </c>
      <c r="L1842" cm="1">
        <f t="array" ref="L1842">SUMPRODUCT((Tabla2[[#This Row],[P - Horas]]&lt;Tabla2[P - Horas])*1,(Tabla2[[#This Row],[Columna1]]=Tabla2[Columna1])*1)+1</f>
        <v>54</v>
      </c>
      <c r="N1842">
        <f>_xlfn.RANK.EQ(Tabla2[[#This Row],[Columna1]],Tabla2[Columna1],1)</f>
        <v>1786</v>
      </c>
      <c r="O1842" s="3">
        <f>MAX(P1841,Tabla2[[#This Row],[Columna1]])</f>
        <v>40603.680077283592</v>
      </c>
      <c r="P1842" s="3">
        <f>O1842+Tabla2[[#This Row],[P - Horas]]</f>
        <v>40603.684022796413</v>
      </c>
    </row>
    <row r="1843" spans="1:16" x14ac:dyDescent="0.25">
      <c r="A1843">
        <v>1000017950</v>
      </c>
      <c r="B1843" s="2">
        <v>40581</v>
      </c>
      <c r="C1843" s="2">
        <f t="shared" si="112"/>
        <v>40581.625</v>
      </c>
      <c r="D1843">
        <v>273</v>
      </c>
      <c r="E1843">
        <v>273</v>
      </c>
      <c r="F1843" t="s">
        <v>5</v>
      </c>
      <c r="G1843" t="s">
        <v>14</v>
      </c>
      <c r="H1843" s="1" cm="1">
        <f t="array" ref="H1843">_xlfn.IFS(F1843="Figurado",E1843/2600,F1843="Mallas",E1843/800,F1843="Materia Prima",E1843*0)/24</f>
        <v>4.3749999999999995E-3</v>
      </c>
      <c r="I1843" s="2">
        <f t="shared" si="113"/>
        <v>40582.625</v>
      </c>
      <c r="J1843" s="3">
        <f t="shared" si="114"/>
        <v>40581.629374999997</v>
      </c>
      <c r="K1843" t="b">
        <f t="shared" si="115"/>
        <v>1</v>
      </c>
      <c r="L1843" cm="1">
        <f t="array" ref="L1843">SUMPRODUCT((Tabla2[[#This Row],[P - Horas]]&lt;Tabla2[P - Horas])*1,(Tabla2[[#This Row],[Columna1]]=Tabla2[Columna1])*1)+1</f>
        <v>53</v>
      </c>
      <c r="N1843">
        <f>_xlfn.RANK.EQ(Tabla2[[#This Row],[Columna1]],Tabla2[Columna1],1)</f>
        <v>1786</v>
      </c>
      <c r="O1843" s="3">
        <f>MAX(P1842,Tabla2[[#This Row],[Columna1]])</f>
        <v>40603.684022796413</v>
      </c>
      <c r="P1843" s="3">
        <f>O1843+Tabla2[[#This Row],[P - Horas]]</f>
        <v>40603.68839779641</v>
      </c>
    </row>
    <row r="1844" spans="1:16" x14ac:dyDescent="0.25">
      <c r="A1844">
        <v>1000017944</v>
      </c>
      <c r="B1844" s="2">
        <v>40581</v>
      </c>
      <c r="C1844" s="2">
        <f t="shared" si="112"/>
        <v>40581.625</v>
      </c>
      <c r="D1844">
        <v>276.39999999999998</v>
      </c>
      <c r="E1844">
        <v>276.39999999999998</v>
      </c>
      <c r="F1844" t="s">
        <v>5</v>
      </c>
      <c r="G1844" t="s">
        <v>26</v>
      </c>
      <c r="H1844" s="1" cm="1">
        <f t="array" ref="H1844">_xlfn.IFS(F1844="Figurado",E1844/2600,F1844="Mallas",E1844/800,F1844="Materia Prima",E1844*0)/24</f>
        <v>4.4294871794871788E-3</v>
      </c>
      <c r="I1844" s="2">
        <f t="shared" si="113"/>
        <v>40582.625</v>
      </c>
      <c r="J1844" s="3">
        <f t="shared" si="114"/>
        <v>40581.629429487177</v>
      </c>
      <c r="K1844" t="b">
        <f t="shared" si="115"/>
        <v>1</v>
      </c>
      <c r="L1844" cm="1">
        <f t="array" ref="L1844">SUMPRODUCT((Tabla2[[#This Row],[P - Horas]]&lt;Tabla2[P - Horas])*1,(Tabla2[[#This Row],[Columna1]]=Tabla2[Columna1])*1)+1</f>
        <v>52</v>
      </c>
      <c r="N1844">
        <f>_xlfn.RANK.EQ(Tabla2[[#This Row],[Columna1]],Tabla2[Columna1],1)</f>
        <v>1786</v>
      </c>
      <c r="O1844" s="3">
        <f>MAX(P1843,Tabla2[[#This Row],[Columna1]])</f>
        <v>40603.68839779641</v>
      </c>
      <c r="P1844" s="3">
        <f>O1844+Tabla2[[#This Row],[P - Horas]]</f>
        <v>40603.692827283587</v>
      </c>
    </row>
    <row r="1845" spans="1:16" x14ac:dyDescent="0.25">
      <c r="A1845">
        <v>1000017950</v>
      </c>
      <c r="B1845" s="2">
        <v>40581</v>
      </c>
      <c r="C1845" s="2">
        <f t="shared" si="112"/>
        <v>40581.625</v>
      </c>
      <c r="D1845">
        <v>277.39999999999998</v>
      </c>
      <c r="E1845">
        <v>277.39999999999998</v>
      </c>
      <c r="F1845" t="s">
        <v>5</v>
      </c>
      <c r="G1845" t="s">
        <v>13</v>
      </c>
      <c r="H1845" s="1" cm="1">
        <f t="array" ref="H1845">_xlfn.IFS(F1845="Figurado",E1845/2600,F1845="Mallas",E1845/800,F1845="Materia Prima",E1845*0)/24</f>
        <v>4.4455128205128204E-3</v>
      </c>
      <c r="I1845" s="2">
        <f t="shared" si="113"/>
        <v>40582.625</v>
      </c>
      <c r="J1845" s="3">
        <f t="shared" si="114"/>
        <v>40581.629445512823</v>
      </c>
      <c r="K1845" t="b">
        <f t="shared" si="115"/>
        <v>1</v>
      </c>
      <c r="L1845" cm="1">
        <f t="array" ref="L1845">SUMPRODUCT((Tabla2[[#This Row],[P - Horas]]&lt;Tabla2[P - Horas])*1,(Tabla2[[#This Row],[Columna1]]=Tabla2[Columna1])*1)+1</f>
        <v>51</v>
      </c>
      <c r="N1845">
        <f>_xlfn.RANK.EQ(Tabla2[[#This Row],[Columna1]],Tabla2[Columna1],1)</f>
        <v>1786</v>
      </c>
      <c r="O1845" s="3">
        <f>MAX(P1844,Tabla2[[#This Row],[Columna1]])</f>
        <v>40603.692827283587</v>
      </c>
      <c r="P1845" s="3">
        <f>O1845+Tabla2[[#This Row],[P - Horas]]</f>
        <v>40603.697272796409</v>
      </c>
    </row>
    <row r="1846" spans="1:16" x14ac:dyDescent="0.25">
      <c r="A1846">
        <v>1000017949</v>
      </c>
      <c r="B1846" s="2">
        <v>40581</v>
      </c>
      <c r="C1846" s="2">
        <f t="shared" si="112"/>
        <v>40581.625</v>
      </c>
      <c r="D1846">
        <v>296.10000000000002</v>
      </c>
      <c r="E1846">
        <v>296.10000000000002</v>
      </c>
      <c r="F1846" t="s">
        <v>5</v>
      </c>
      <c r="G1846" t="s">
        <v>7</v>
      </c>
      <c r="H1846" s="1" cm="1">
        <f t="array" ref="H1846">_xlfn.IFS(F1846="Figurado",E1846/2600,F1846="Mallas",E1846/800,F1846="Materia Prima",E1846*0)/24</f>
        <v>4.7451923076923079E-3</v>
      </c>
      <c r="I1846" s="2">
        <f t="shared" si="113"/>
        <v>40582.625</v>
      </c>
      <c r="J1846" s="3">
        <f t="shared" si="114"/>
        <v>40581.629745192309</v>
      </c>
      <c r="K1846" t="b">
        <f t="shared" si="115"/>
        <v>1</v>
      </c>
      <c r="L1846" cm="1">
        <f t="array" ref="L1846">SUMPRODUCT((Tabla2[[#This Row],[P - Horas]]&lt;Tabla2[P - Horas])*1,(Tabla2[[#This Row],[Columna1]]=Tabla2[Columna1])*1)+1</f>
        <v>50</v>
      </c>
      <c r="N1846">
        <f>_xlfn.RANK.EQ(Tabla2[[#This Row],[Columna1]],Tabla2[Columna1],1)</f>
        <v>1786</v>
      </c>
      <c r="O1846" s="3">
        <f>MAX(P1845,Tabla2[[#This Row],[Columna1]])</f>
        <v>40603.697272796409</v>
      </c>
      <c r="P1846" s="3">
        <f>O1846+Tabla2[[#This Row],[P - Horas]]</f>
        <v>40603.702017988719</v>
      </c>
    </row>
    <row r="1847" spans="1:16" x14ac:dyDescent="0.25">
      <c r="A1847">
        <v>1000017913</v>
      </c>
      <c r="B1847" s="2">
        <v>40581</v>
      </c>
      <c r="C1847" s="2">
        <f t="shared" si="112"/>
        <v>40581.625</v>
      </c>
      <c r="D1847">
        <v>310.2</v>
      </c>
      <c r="E1847">
        <v>310.2</v>
      </c>
      <c r="F1847" t="s">
        <v>5</v>
      </c>
      <c r="G1847" t="s">
        <v>13</v>
      </c>
      <c r="H1847" s="1" cm="1">
        <f t="array" ref="H1847">_xlfn.IFS(F1847="Figurado",E1847/2600,F1847="Mallas",E1847/800,F1847="Materia Prima",E1847*0)/24</f>
        <v>4.9711538461538465E-3</v>
      </c>
      <c r="I1847" s="2">
        <f t="shared" si="113"/>
        <v>40582.625</v>
      </c>
      <c r="J1847" s="3">
        <f t="shared" si="114"/>
        <v>40581.629971153845</v>
      </c>
      <c r="K1847" t="b">
        <f t="shared" si="115"/>
        <v>1</v>
      </c>
      <c r="L1847" cm="1">
        <f t="array" ref="L1847">SUMPRODUCT((Tabla2[[#This Row],[P - Horas]]&lt;Tabla2[P - Horas])*1,(Tabla2[[#This Row],[Columna1]]=Tabla2[Columna1])*1)+1</f>
        <v>46</v>
      </c>
      <c r="N1847">
        <f>_xlfn.RANK.EQ(Tabla2[[#This Row],[Columna1]],Tabla2[Columna1],1)</f>
        <v>1786</v>
      </c>
      <c r="O1847" s="3">
        <f>MAX(P1846,Tabla2[[#This Row],[Columna1]])</f>
        <v>40603.702017988719</v>
      </c>
      <c r="P1847" s="3">
        <f>O1847+Tabla2[[#This Row],[P - Horas]]</f>
        <v>40603.706989142564</v>
      </c>
    </row>
    <row r="1848" spans="1:16" x14ac:dyDescent="0.25">
      <c r="A1848">
        <v>1000017914</v>
      </c>
      <c r="B1848" s="2">
        <v>40581</v>
      </c>
      <c r="C1848" s="2">
        <f t="shared" si="112"/>
        <v>40581.625</v>
      </c>
      <c r="D1848">
        <v>310.2</v>
      </c>
      <c r="E1848">
        <v>310.2</v>
      </c>
      <c r="F1848" t="s">
        <v>5</v>
      </c>
      <c r="G1848" t="s">
        <v>13</v>
      </c>
      <c r="H1848" s="1" cm="1">
        <f t="array" ref="H1848">_xlfn.IFS(F1848="Figurado",E1848/2600,F1848="Mallas",E1848/800,F1848="Materia Prima",E1848*0)/24</f>
        <v>4.9711538461538465E-3</v>
      </c>
      <c r="I1848" s="2">
        <f t="shared" si="113"/>
        <v>40582.625</v>
      </c>
      <c r="J1848" s="3">
        <f t="shared" si="114"/>
        <v>40581.629971153845</v>
      </c>
      <c r="K1848" t="b">
        <f t="shared" si="115"/>
        <v>1</v>
      </c>
      <c r="L1848" cm="1">
        <f t="array" ref="L1848">SUMPRODUCT((Tabla2[[#This Row],[P - Horas]]&lt;Tabla2[P - Horas])*1,(Tabla2[[#This Row],[Columna1]]=Tabla2[Columna1])*1)+1</f>
        <v>46</v>
      </c>
      <c r="N1848">
        <f>_xlfn.RANK.EQ(Tabla2[[#This Row],[Columna1]],Tabla2[Columna1],1)</f>
        <v>1786</v>
      </c>
      <c r="O1848" s="3">
        <f>MAX(P1847,Tabla2[[#This Row],[Columna1]])</f>
        <v>40603.706989142564</v>
      </c>
      <c r="P1848" s="3">
        <f>O1848+Tabla2[[#This Row],[P - Horas]]</f>
        <v>40603.711960296409</v>
      </c>
    </row>
    <row r="1849" spans="1:16" x14ac:dyDescent="0.25">
      <c r="A1849">
        <v>1000017915</v>
      </c>
      <c r="B1849" s="2">
        <v>40581</v>
      </c>
      <c r="C1849" s="2">
        <f t="shared" si="112"/>
        <v>40581.625</v>
      </c>
      <c r="D1849">
        <v>310.2</v>
      </c>
      <c r="E1849">
        <v>310.2</v>
      </c>
      <c r="F1849" t="s">
        <v>5</v>
      </c>
      <c r="G1849" t="s">
        <v>13</v>
      </c>
      <c r="H1849" s="1" cm="1">
        <f t="array" ref="H1849">_xlfn.IFS(F1849="Figurado",E1849/2600,F1849="Mallas",E1849/800,F1849="Materia Prima",E1849*0)/24</f>
        <v>4.9711538461538465E-3</v>
      </c>
      <c r="I1849" s="2">
        <f t="shared" si="113"/>
        <v>40582.625</v>
      </c>
      <c r="J1849" s="3">
        <f t="shared" si="114"/>
        <v>40581.629971153845</v>
      </c>
      <c r="K1849" t="b">
        <f t="shared" si="115"/>
        <v>1</v>
      </c>
      <c r="L1849" cm="1">
        <f t="array" ref="L1849">SUMPRODUCT((Tabla2[[#This Row],[P - Horas]]&lt;Tabla2[P - Horas])*1,(Tabla2[[#This Row],[Columna1]]=Tabla2[Columna1])*1)+1</f>
        <v>46</v>
      </c>
      <c r="N1849">
        <f>_xlfn.RANK.EQ(Tabla2[[#This Row],[Columna1]],Tabla2[Columna1],1)</f>
        <v>1786</v>
      </c>
      <c r="O1849" s="3">
        <f>MAX(P1848,Tabla2[[#This Row],[Columna1]])</f>
        <v>40603.711960296409</v>
      </c>
      <c r="P1849" s="3">
        <f>O1849+Tabla2[[#This Row],[P - Horas]]</f>
        <v>40603.716931450253</v>
      </c>
    </row>
    <row r="1850" spans="1:16" x14ac:dyDescent="0.25">
      <c r="A1850">
        <v>1000017916</v>
      </c>
      <c r="B1850" s="2">
        <v>40581</v>
      </c>
      <c r="C1850" s="2">
        <f t="shared" si="112"/>
        <v>40581.625</v>
      </c>
      <c r="D1850">
        <v>310.2</v>
      </c>
      <c r="E1850">
        <v>310.2</v>
      </c>
      <c r="F1850" t="s">
        <v>5</v>
      </c>
      <c r="G1850" t="s">
        <v>13</v>
      </c>
      <c r="H1850" s="1" cm="1">
        <f t="array" ref="H1850">_xlfn.IFS(F1850="Figurado",E1850/2600,F1850="Mallas",E1850/800,F1850="Materia Prima",E1850*0)/24</f>
        <v>4.9711538461538465E-3</v>
      </c>
      <c r="I1850" s="2">
        <f t="shared" si="113"/>
        <v>40582.625</v>
      </c>
      <c r="J1850" s="3">
        <f t="shared" si="114"/>
        <v>40581.629971153845</v>
      </c>
      <c r="K1850" t="b">
        <f t="shared" si="115"/>
        <v>1</v>
      </c>
      <c r="L1850" cm="1">
        <f t="array" ref="L1850">SUMPRODUCT((Tabla2[[#This Row],[P - Horas]]&lt;Tabla2[P - Horas])*1,(Tabla2[[#This Row],[Columna1]]=Tabla2[Columna1])*1)+1</f>
        <v>46</v>
      </c>
      <c r="N1850">
        <f>_xlfn.RANK.EQ(Tabla2[[#This Row],[Columna1]],Tabla2[Columna1],1)</f>
        <v>1786</v>
      </c>
      <c r="O1850" s="3">
        <f>MAX(P1849,Tabla2[[#This Row],[Columna1]])</f>
        <v>40603.716931450253</v>
      </c>
      <c r="P1850" s="3">
        <f>O1850+Tabla2[[#This Row],[P - Horas]]</f>
        <v>40603.721902604098</v>
      </c>
    </row>
    <row r="1851" spans="1:16" x14ac:dyDescent="0.25">
      <c r="A1851">
        <v>1000017926</v>
      </c>
      <c r="B1851" s="2">
        <v>40581</v>
      </c>
      <c r="C1851" s="2">
        <f t="shared" si="112"/>
        <v>40581.625</v>
      </c>
      <c r="D1851">
        <v>334.2</v>
      </c>
      <c r="E1851">
        <v>334.2</v>
      </c>
      <c r="F1851" t="s">
        <v>5</v>
      </c>
      <c r="G1851" t="s">
        <v>8</v>
      </c>
      <c r="H1851" s="1" cm="1">
        <f t="array" ref="H1851">_xlfn.IFS(F1851="Figurado",E1851/2600,F1851="Mallas",E1851/800,F1851="Materia Prima",E1851*0)/24</f>
        <v>5.3557692307692308E-3</v>
      </c>
      <c r="I1851" s="2">
        <f t="shared" si="113"/>
        <v>40582.625</v>
      </c>
      <c r="J1851" s="3">
        <f t="shared" si="114"/>
        <v>40581.63035576923</v>
      </c>
      <c r="K1851" t="b">
        <f t="shared" si="115"/>
        <v>1</v>
      </c>
      <c r="L1851" cm="1">
        <f t="array" ref="L1851">SUMPRODUCT((Tabla2[[#This Row],[P - Horas]]&lt;Tabla2[P - Horas])*1,(Tabla2[[#This Row],[Columna1]]=Tabla2[Columna1])*1)+1</f>
        <v>45</v>
      </c>
      <c r="N1851">
        <f>_xlfn.RANK.EQ(Tabla2[[#This Row],[Columna1]],Tabla2[Columna1],1)</f>
        <v>1786</v>
      </c>
      <c r="O1851" s="3">
        <f>MAX(P1850,Tabla2[[#This Row],[Columna1]])</f>
        <v>40603.721902604098</v>
      </c>
      <c r="P1851" s="3">
        <f>O1851+Tabla2[[#This Row],[P - Horas]]</f>
        <v>40603.727258373328</v>
      </c>
    </row>
    <row r="1852" spans="1:16" x14ac:dyDescent="0.25">
      <c r="A1852">
        <v>1000017954</v>
      </c>
      <c r="B1852" s="2">
        <v>40581</v>
      </c>
      <c r="C1852" s="2">
        <f t="shared" si="112"/>
        <v>40581.625</v>
      </c>
      <c r="D1852">
        <v>335</v>
      </c>
      <c r="E1852">
        <v>335</v>
      </c>
      <c r="F1852" t="s">
        <v>5</v>
      </c>
      <c r="G1852" t="s">
        <v>14</v>
      </c>
      <c r="H1852" s="1" cm="1">
        <f t="array" ref="H1852">_xlfn.IFS(F1852="Figurado",E1852/2600,F1852="Mallas",E1852/800,F1852="Materia Prima",E1852*0)/24</f>
        <v>5.3685897435897427E-3</v>
      </c>
      <c r="I1852" s="2">
        <f t="shared" si="113"/>
        <v>40582.625</v>
      </c>
      <c r="J1852" s="3">
        <f t="shared" si="114"/>
        <v>40581.630368589744</v>
      </c>
      <c r="K1852" t="b">
        <f t="shared" si="115"/>
        <v>1</v>
      </c>
      <c r="L1852" cm="1">
        <f t="array" ref="L1852">SUMPRODUCT((Tabla2[[#This Row],[P - Horas]]&lt;Tabla2[P - Horas])*1,(Tabla2[[#This Row],[Columna1]]=Tabla2[Columna1])*1)+1</f>
        <v>44</v>
      </c>
      <c r="N1852">
        <f>_xlfn.RANK.EQ(Tabla2[[#This Row],[Columna1]],Tabla2[Columna1],1)</f>
        <v>1786</v>
      </c>
      <c r="O1852" s="3">
        <f>MAX(P1851,Tabla2[[#This Row],[Columna1]])</f>
        <v>40603.727258373328</v>
      </c>
      <c r="P1852" s="3">
        <f>O1852+Tabla2[[#This Row],[P - Horas]]</f>
        <v>40603.732626963072</v>
      </c>
    </row>
    <row r="1853" spans="1:16" x14ac:dyDescent="0.25">
      <c r="A1853">
        <v>1000017943</v>
      </c>
      <c r="B1853" s="2">
        <v>40581</v>
      </c>
      <c r="C1853" s="2">
        <f t="shared" si="112"/>
        <v>40581.625</v>
      </c>
      <c r="D1853">
        <v>360.7</v>
      </c>
      <c r="E1853">
        <v>360.7</v>
      </c>
      <c r="F1853" t="s">
        <v>5</v>
      </c>
      <c r="G1853" t="s">
        <v>6</v>
      </c>
      <c r="H1853" s="1" cm="1">
        <f t="array" ref="H1853">_xlfn.IFS(F1853="Figurado",E1853/2600,F1853="Mallas",E1853/800,F1853="Materia Prima",E1853*0)/24</f>
        <v>5.7804487179487175E-3</v>
      </c>
      <c r="I1853" s="2">
        <f t="shared" si="113"/>
        <v>40582.625</v>
      </c>
      <c r="J1853" s="3">
        <f t="shared" si="114"/>
        <v>40581.630780448715</v>
      </c>
      <c r="K1853" t="b">
        <f t="shared" si="115"/>
        <v>1</v>
      </c>
      <c r="L1853" cm="1">
        <f t="array" ref="L1853">SUMPRODUCT((Tabla2[[#This Row],[P - Horas]]&lt;Tabla2[P - Horas])*1,(Tabla2[[#This Row],[Columna1]]=Tabla2[Columna1])*1)+1</f>
        <v>43</v>
      </c>
      <c r="N1853">
        <f>_xlfn.RANK.EQ(Tabla2[[#This Row],[Columna1]],Tabla2[Columna1],1)</f>
        <v>1786</v>
      </c>
      <c r="O1853" s="3">
        <f>MAX(P1852,Tabla2[[#This Row],[Columna1]])</f>
        <v>40603.732626963072</v>
      </c>
      <c r="P1853" s="3">
        <f>O1853+Tabla2[[#This Row],[P - Horas]]</f>
        <v>40603.738407411787</v>
      </c>
    </row>
    <row r="1854" spans="1:16" x14ac:dyDescent="0.25">
      <c r="A1854">
        <v>1000017943</v>
      </c>
      <c r="B1854" s="2">
        <v>40581</v>
      </c>
      <c r="C1854" s="2">
        <f t="shared" si="112"/>
        <v>40581.625</v>
      </c>
      <c r="D1854">
        <v>405.4</v>
      </c>
      <c r="E1854">
        <v>405.4</v>
      </c>
      <c r="F1854" t="s">
        <v>5</v>
      </c>
      <c r="G1854" t="s">
        <v>13</v>
      </c>
      <c r="H1854" s="1" cm="1">
        <f t="array" ref="H1854">_xlfn.IFS(F1854="Figurado",E1854/2600,F1854="Mallas",E1854/800,F1854="Materia Prima",E1854*0)/24</f>
        <v>6.4967948717948717E-3</v>
      </c>
      <c r="I1854" s="2">
        <f t="shared" si="113"/>
        <v>40582.625</v>
      </c>
      <c r="J1854" s="3">
        <f t="shared" si="114"/>
        <v>40581.631496794871</v>
      </c>
      <c r="K1854" t="b">
        <f t="shared" si="115"/>
        <v>1</v>
      </c>
      <c r="L1854" cm="1">
        <f t="array" ref="L1854">SUMPRODUCT((Tabla2[[#This Row],[P - Horas]]&lt;Tabla2[P - Horas])*1,(Tabla2[[#This Row],[Columna1]]=Tabla2[Columna1])*1)+1</f>
        <v>42</v>
      </c>
      <c r="N1854">
        <f>_xlfn.RANK.EQ(Tabla2[[#This Row],[Columna1]],Tabla2[Columna1],1)</f>
        <v>1786</v>
      </c>
      <c r="O1854" s="3">
        <f>MAX(P1853,Tabla2[[#This Row],[Columna1]])</f>
        <v>40603.738407411787</v>
      </c>
      <c r="P1854" s="3">
        <f>O1854+Tabla2[[#This Row],[P - Horas]]</f>
        <v>40603.744904206658</v>
      </c>
    </row>
    <row r="1855" spans="1:16" x14ac:dyDescent="0.25">
      <c r="A1855">
        <v>1000017909</v>
      </c>
      <c r="B1855" s="2">
        <v>40581</v>
      </c>
      <c r="C1855" s="2">
        <f t="shared" si="112"/>
        <v>40581.625</v>
      </c>
      <c r="D1855">
        <v>440.9</v>
      </c>
      <c r="E1855">
        <v>440.9</v>
      </c>
      <c r="F1855" t="s">
        <v>5</v>
      </c>
      <c r="G1855" t="s">
        <v>13</v>
      </c>
      <c r="H1855" s="1" cm="1">
        <f t="array" ref="H1855">_xlfn.IFS(F1855="Figurado",E1855/2600,F1855="Mallas",E1855/800,F1855="Materia Prima",E1855*0)/24</f>
        <v>7.0657051282051282E-3</v>
      </c>
      <c r="I1855" s="2">
        <f t="shared" si="113"/>
        <v>40582.625</v>
      </c>
      <c r="J1855" s="3">
        <f t="shared" si="114"/>
        <v>40581.632065705126</v>
      </c>
      <c r="K1855" t="b">
        <f t="shared" si="115"/>
        <v>1</v>
      </c>
      <c r="L1855" cm="1">
        <f t="array" ref="L1855">SUMPRODUCT((Tabla2[[#This Row],[P - Horas]]&lt;Tabla2[P - Horas])*1,(Tabla2[[#This Row],[Columna1]]=Tabla2[Columna1])*1)+1</f>
        <v>40</v>
      </c>
      <c r="N1855">
        <f>_xlfn.RANK.EQ(Tabla2[[#This Row],[Columna1]],Tabla2[Columna1],1)</f>
        <v>1786</v>
      </c>
      <c r="O1855" s="3">
        <f>MAX(P1854,Tabla2[[#This Row],[Columna1]])</f>
        <v>40603.744904206658</v>
      </c>
      <c r="P1855" s="3">
        <f>O1855+Tabla2[[#This Row],[P - Horas]]</f>
        <v>40603.751969911784</v>
      </c>
    </row>
    <row r="1856" spans="1:16" x14ac:dyDescent="0.25">
      <c r="A1856">
        <v>1000017911</v>
      </c>
      <c r="B1856" s="2">
        <v>40581</v>
      </c>
      <c r="C1856" s="2">
        <f t="shared" si="112"/>
        <v>40581.625</v>
      </c>
      <c r="D1856">
        <v>440.9</v>
      </c>
      <c r="E1856">
        <v>440.9</v>
      </c>
      <c r="F1856" t="s">
        <v>5</v>
      </c>
      <c r="G1856" t="s">
        <v>13</v>
      </c>
      <c r="H1856" s="1" cm="1">
        <f t="array" ref="H1856">_xlfn.IFS(F1856="Figurado",E1856/2600,F1856="Mallas",E1856/800,F1856="Materia Prima",E1856*0)/24</f>
        <v>7.0657051282051282E-3</v>
      </c>
      <c r="I1856" s="2">
        <f t="shared" si="113"/>
        <v>40582.625</v>
      </c>
      <c r="J1856" s="3">
        <f t="shared" si="114"/>
        <v>40581.632065705126</v>
      </c>
      <c r="K1856" t="b">
        <f t="shared" si="115"/>
        <v>1</v>
      </c>
      <c r="L1856" cm="1">
        <f t="array" ref="L1856">SUMPRODUCT((Tabla2[[#This Row],[P - Horas]]&lt;Tabla2[P - Horas])*1,(Tabla2[[#This Row],[Columna1]]=Tabla2[Columna1])*1)+1</f>
        <v>40</v>
      </c>
      <c r="N1856">
        <f>_xlfn.RANK.EQ(Tabla2[[#This Row],[Columna1]],Tabla2[Columna1],1)</f>
        <v>1786</v>
      </c>
      <c r="O1856" s="3">
        <f>MAX(P1855,Tabla2[[#This Row],[Columna1]])</f>
        <v>40603.751969911784</v>
      </c>
      <c r="P1856" s="3">
        <f>O1856+Tabla2[[#This Row],[P - Horas]]</f>
        <v>40603.759035616909</v>
      </c>
    </row>
    <row r="1857" spans="1:16" x14ac:dyDescent="0.25">
      <c r="A1857">
        <v>1000017942</v>
      </c>
      <c r="B1857" s="2">
        <v>40581</v>
      </c>
      <c r="C1857" s="2">
        <f t="shared" si="112"/>
        <v>40581.625</v>
      </c>
      <c r="D1857">
        <v>445.1</v>
      </c>
      <c r="E1857">
        <v>445.1</v>
      </c>
      <c r="F1857" t="s">
        <v>5</v>
      </c>
      <c r="G1857" t="s">
        <v>7</v>
      </c>
      <c r="H1857" s="1" cm="1">
        <f t="array" ref="H1857">_xlfn.IFS(F1857="Figurado",E1857/2600,F1857="Mallas",E1857/800,F1857="Materia Prima",E1857*0)/24</f>
        <v>7.1330128205128211E-3</v>
      </c>
      <c r="I1857" s="2">
        <f t="shared" si="113"/>
        <v>40582.625</v>
      </c>
      <c r="J1857" s="3">
        <f t="shared" si="114"/>
        <v>40581.632133012819</v>
      </c>
      <c r="K1857" t="b">
        <f t="shared" si="115"/>
        <v>1</v>
      </c>
      <c r="L1857" cm="1">
        <f t="array" ref="L1857">SUMPRODUCT((Tabla2[[#This Row],[P - Horas]]&lt;Tabla2[P - Horas])*1,(Tabla2[[#This Row],[Columna1]]=Tabla2[Columna1])*1)+1</f>
        <v>39</v>
      </c>
      <c r="N1857">
        <f>_xlfn.RANK.EQ(Tabla2[[#This Row],[Columna1]],Tabla2[Columna1],1)</f>
        <v>1786</v>
      </c>
      <c r="O1857" s="3">
        <f>MAX(P1856,Tabla2[[#This Row],[Columna1]])</f>
        <v>40603.759035616909</v>
      </c>
      <c r="P1857" s="3">
        <f>O1857+Tabla2[[#This Row],[P - Horas]]</f>
        <v>40603.766168629729</v>
      </c>
    </row>
    <row r="1858" spans="1:16" x14ac:dyDescent="0.25">
      <c r="A1858">
        <v>1000017952</v>
      </c>
      <c r="B1858" s="2">
        <v>40581</v>
      </c>
      <c r="C1858" s="2">
        <f t="shared" ref="C1858:C1921" si="116">B1858+15/24</f>
        <v>40581.625</v>
      </c>
      <c r="D1858">
        <v>504.5</v>
      </c>
      <c r="E1858">
        <v>504.5</v>
      </c>
      <c r="F1858" t="s">
        <v>5</v>
      </c>
      <c r="G1858" t="s">
        <v>6</v>
      </c>
      <c r="H1858" s="1" cm="1">
        <f t="array" ref="H1858">_xlfn.IFS(F1858="Figurado",E1858/2600,F1858="Mallas",E1858/800,F1858="Materia Prima",E1858*0)/24</f>
        <v>8.0849358974358979E-3</v>
      </c>
      <c r="I1858" s="2">
        <f t="shared" ref="I1858:I1921" si="117">IF(OR(WEEKDAY(C1858)=1,WEEKDAY(C1858+1)=1),C1858+2,C1858+1)</f>
        <v>40582.625</v>
      </c>
      <c r="J1858" s="3">
        <f t="shared" ref="J1858:J1921" si="118">H1858+C1858</f>
        <v>40581.6330849359</v>
      </c>
      <c r="K1858" t="b">
        <f t="shared" ref="K1858:K1921" si="119">I1858&gt;=J1858</f>
        <v>1</v>
      </c>
      <c r="L1858" cm="1">
        <f t="array" ref="L1858">SUMPRODUCT((Tabla2[[#This Row],[P - Horas]]&lt;Tabla2[P - Horas])*1,(Tabla2[[#This Row],[Columna1]]=Tabla2[Columna1])*1)+1</f>
        <v>38</v>
      </c>
      <c r="N1858">
        <f>_xlfn.RANK.EQ(Tabla2[[#This Row],[Columna1]],Tabla2[Columna1],1)</f>
        <v>1786</v>
      </c>
      <c r="O1858" s="3">
        <f>MAX(P1857,Tabla2[[#This Row],[Columna1]])</f>
        <v>40603.766168629729</v>
      </c>
      <c r="P1858" s="3">
        <f>O1858+Tabla2[[#This Row],[P - Horas]]</f>
        <v>40603.774253565629</v>
      </c>
    </row>
    <row r="1859" spans="1:16" x14ac:dyDescent="0.25">
      <c r="A1859">
        <v>1000017910</v>
      </c>
      <c r="B1859" s="2">
        <v>40581</v>
      </c>
      <c r="C1859" s="2">
        <f t="shared" si="116"/>
        <v>40581.625</v>
      </c>
      <c r="D1859">
        <v>550.5</v>
      </c>
      <c r="E1859">
        <v>550.5</v>
      </c>
      <c r="F1859" t="s">
        <v>5</v>
      </c>
      <c r="G1859" t="s">
        <v>13</v>
      </c>
      <c r="H1859" s="1" cm="1">
        <f t="array" ref="H1859">_xlfn.IFS(F1859="Figurado",E1859/2600,F1859="Mallas",E1859/800,F1859="Materia Prima",E1859*0)/24</f>
        <v>8.8221153846153848E-3</v>
      </c>
      <c r="I1859" s="2">
        <f t="shared" si="117"/>
        <v>40582.625</v>
      </c>
      <c r="J1859" s="3">
        <f t="shared" si="118"/>
        <v>40581.633822115386</v>
      </c>
      <c r="K1859" t="b">
        <f t="shared" si="119"/>
        <v>1</v>
      </c>
      <c r="L1859" cm="1">
        <f t="array" ref="L1859">SUMPRODUCT((Tabla2[[#This Row],[P - Horas]]&lt;Tabla2[P - Horas])*1,(Tabla2[[#This Row],[Columna1]]=Tabla2[Columna1])*1)+1</f>
        <v>37</v>
      </c>
      <c r="N1859">
        <f>_xlfn.RANK.EQ(Tabla2[[#This Row],[Columna1]],Tabla2[Columna1],1)</f>
        <v>1786</v>
      </c>
      <c r="O1859" s="3">
        <f>MAX(P1858,Tabla2[[#This Row],[Columna1]])</f>
        <v>40603.774253565629</v>
      </c>
      <c r="P1859" s="3">
        <f>O1859+Tabla2[[#This Row],[P - Horas]]</f>
        <v>40603.783075681014</v>
      </c>
    </row>
    <row r="1860" spans="1:16" x14ac:dyDescent="0.25">
      <c r="A1860">
        <v>1000017939</v>
      </c>
      <c r="B1860" s="2">
        <v>40581</v>
      </c>
      <c r="C1860" s="2">
        <f t="shared" si="116"/>
        <v>40581.625</v>
      </c>
      <c r="D1860">
        <v>600</v>
      </c>
      <c r="E1860">
        <v>600</v>
      </c>
      <c r="F1860" t="s">
        <v>5</v>
      </c>
      <c r="G1860" t="s">
        <v>14</v>
      </c>
      <c r="H1860" s="1" cm="1">
        <f t="array" ref="H1860">_xlfn.IFS(F1860="Figurado",E1860/2600,F1860="Mallas",E1860/800,F1860="Materia Prima",E1860*0)/24</f>
        <v>9.6153846153846159E-3</v>
      </c>
      <c r="I1860" s="2">
        <f t="shared" si="117"/>
        <v>40582.625</v>
      </c>
      <c r="J1860" s="3">
        <f t="shared" si="118"/>
        <v>40581.634615384617</v>
      </c>
      <c r="K1860" t="b">
        <f t="shared" si="119"/>
        <v>1</v>
      </c>
      <c r="L1860" cm="1">
        <f t="array" ref="L1860">SUMPRODUCT((Tabla2[[#This Row],[P - Horas]]&lt;Tabla2[P - Horas])*1,(Tabla2[[#This Row],[Columna1]]=Tabla2[Columna1])*1)+1</f>
        <v>36</v>
      </c>
      <c r="N1860">
        <f>_xlfn.RANK.EQ(Tabla2[[#This Row],[Columna1]],Tabla2[Columna1],1)</f>
        <v>1786</v>
      </c>
      <c r="O1860" s="3">
        <f>MAX(P1859,Tabla2[[#This Row],[Columna1]])</f>
        <v>40603.783075681014</v>
      </c>
      <c r="P1860" s="3">
        <f>O1860+Tabla2[[#This Row],[P - Horas]]</f>
        <v>40603.792691065632</v>
      </c>
    </row>
    <row r="1861" spans="1:16" x14ac:dyDescent="0.25">
      <c r="A1861">
        <v>1000017926</v>
      </c>
      <c r="B1861" s="2">
        <v>40581</v>
      </c>
      <c r="C1861" s="2">
        <f t="shared" si="116"/>
        <v>40581.625</v>
      </c>
      <c r="D1861">
        <v>640.79999999999995</v>
      </c>
      <c r="E1861">
        <v>640.79999999999995</v>
      </c>
      <c r="F1861" t="s">
        <v>5</v>
      </c>
      <c r="G1861" t="s">
        <v>7</v>
      </c>
      <c r="H1861" s="1" cm="1">
        <f t="array" ref="H1861">_xlfn.IFS(F1861="Figurado",E1861/2600,F1861="Mallas",E1861/800,F1861="Materia Prima",E1861*0)/24</f>
        <v>1.0269230769230768E-2</v>
      </c>
      <c r="I1861" s="2">
        <f t="shared" si="117"/>
        <v>40582.625</v>
      </c>
      <c r="J1861" s="3">
        <f t="shared" si="118"/>
        <v>40581.63526923077</v>
      </c>
      <c r="K1861" t="b">
        <f t="shared" si="119"/>
        <v>1</v>
      </c>
      <c r="L1861" cm="1">
        <f t="array" ref="L1861">SUMPRODUCT((Tabla2[[#This Row],[P - Horas]]&lt;Tabla2[P - Horas])*1,(Tabla2[[#This Row],[Columna1]]=Tabla2[Columna1])*1)+1</f>
        <v>35</v>
      </c>
      <c r="N1861">
        <f>_xlfn.RANK.EQ(Tabla2[[#This Row],[Columna1]],Tabla2[Columna1],1)</f>
        <v>1786</v>
      </c>
      <c r="O1861" s="3">
        <f>MAX(P1860,Tabla2[[#This Row],[Columna1]])</f>
        <v>40603.792691065632</v>
      </c>
      <c r="P1861" s="3">
        <f>O1861+Tabla2[[#This Row],[P - Horas]]</f>
        <v>40603.802960296402</v>
      </c>
    </row>
    <row r="1862" spans="1:16" x14ac:dyDescent="0.25">
      <c r="A1862">
        <v>1000017942</v>
      </c>
      <c r="B1862" s="2">
        <v>40581</v>
      </c>
      <c r="C1862" s="2">
        <f t="shared" si="116"/>
        <v>40581.625</v>
      </c>
      <c r="D1862">
        <v>656.7</v>
      </c>
      <c r="E1862">
        <v>656.7</v>
      </c>
      <c r="F1862" t="s">
        <v>5</v>
      </c>
      <c r="G1862" t="s">
        <v>14</v>
      </c>
      <c r="H1862" s="1" cm="1">
        <f t="array" ref="H1862">_xlfn.IFS(F1862="Figurado",E1862/2600,F1862="Mallas",E1862/800,F1862="Materia Prima",E1862*0)/24</f>
        <v>1.0524038461538461E-2</v>
      </c>
      <c r="I1862" s="2">
        <f t="shared" si="117"/>
        <v>40582.625</v>
      </c>
      <c r="J1862" s="3">
        <f t="shared" si="118"/>
        <v>40581.635524038458</v>
      </c>
      <c r="K1862" t="b">
        <f t="shared" si="119"/>
        <v>1</v>
      </c>
      <c r="L1862" cm="1">
        <f t="array" ref="L1862">SUMPRODUCT((Tabla2[[#This Row],[P - Horas]]&lt;Tabla2[P - Horas])*1,(Tabla2[[#This Row],[Columna1]]=Tabla2[Columna1])*1)+1</f>
        <v>34</v>
      </c>
      <c r="N1862">
        <f>_xlfn.RANK.EQ(Tabla2[[#This Row],[Columna1]],Tabla2[Columna1],1)</f>
        <v>1786</v>
      </c>
      <c r="O1862" s="3">
        <f>MAX(P1861,Tabla2[[#This Row],[Columna1]])</f>
        <v>40603.802960296402</v>
      </c>
      <c r="P1862" s="3">
        <f>O1862+Tabla2[[#This Row],[P - Horas]]</f>
        <v>40603.81348433486</v>
      </c>
    </row>
    <row r="1863" spans="1:16" x14ac:dyDescent="0.25">
      <c r="A1863">
        <v>1000017908</v>
      </c>
      <c r="B1863" s="2">
        <v>40581</v>
      </c>
      <c r="C1863" s="2">
        <f t="shared" si="116"/>
        <v>40581.625</v>
      </c>
      <c r="D1863">
        <v>661.7</v>
      </c>
      <c r="E1863">
        <v>661.7</v>
      </c>
      <c r="F1863" t="s">
        <v>5</v>
      </c>
      <c r="G1863" t="s">
        <v>13</v>
      </c>
      <c r="H1863" s="1" cm="1">
        <f t="array" ref="H1863">_xlfn.IFS(F1863="Figurado",E1863/2600,F1863="Mallas",E1863/800,F1863="Materia Prima",E1863*0)/24</f>
        <v>1.0604166666666666E-2</v>
      </c>
      <c r="I1863" s="2">
        <f t="shared" si="117"/>
        <v>40582.625</v>
      </c>
      <c r="J1863" s="3">
        <f t="shared" si="118"/>
        <v>40581.635604166666</v>
      </c>
      <c r="K1863" t="b">
        <f t="shared" si="119"/>
        <v>1</v>
      </c>
      <c r="L1863" cm="1">
        <f t="array" ref="L1863">SUMPRODUCT((Tabla2[[#This Row],[P - Horas]]&lt;Tabla2[P - Horas])*1,(Tabla2[[#This Row],[Columna1]]=Tabla2[Columna1])*1)+1</f>
        <v>32</v>
      </c>
      <c r="N1863">
        <f>_xlfn.RANK.EQ(Tabla2[[#This Row],[Columna1]],Tabla2[Columna1],1)</f>
        <v>1786</v>
      </c>
      <c r="O1863" s="3">
        <f>MAX(P1862,Tabla2[[#This Row],[Columna1]])</f>
        <v>40603.81348433486</v>
      </c>
      <c r="P1863" s="3">
        <f>O1863+Tabla2[[#This Row],[P - Horas]]</f>
        <v>40603.824088501526</v>
      </c>
    </row>
    <row r="1864" spans="1:16" x14ac:dyDescent="0.25">
      <c r="A1864">
        <v>1000017912</v>
      </c>
      <c r="B1864" s="2">
        <v>40581</v>
      </c>
      <c r="C1864" s="2">
        <f t="shared" si="116"/>
        <v>40581.625</v>
      </c>
      <c r="D1864">
        <v>661.7</v>
      </c>
      <c r="E1864">
        <v>661.7</v>
      </c>
      <c r="F1864" t="s">
        <v>5</v>
      </c>
      <c r="G1864" t="s">
        <v>13</v>
      </c>
      <c r="H1864" s="1" cm="1">
        <f t="array" ref="H1864">_xlfn.IFS(F1864="Figurado",E1864/2600,F1864="Mallas",E1864/800,F1864="Materia Prima",E1864*0)/24</f>
        <v>1.0604166666666666E-2</v>
      </c>
      <c r="I1864" s="2">
        <f t="shared" si="117"/>
        <v>40582.625</v>
      </c>
      <c r="J1864" s="3">
        <f t="shared" si="118"/>
        <v>40581.635604166666</v>
      </c>
      <c r="K1864" t="b">
        <f t="shared" si="119"/>
        <v>1</v>
      </c>
      <c r="L1864" cm="1">
        <f t="array" ref="L1864">SUMPRODUCT((Tabla2[[#This Row],[P - Horas]]&lt;Tabla2[P - Horas])*1,(Tabla2[[#This Row],[Columna1]]=Tabla2[Columna1])*1)+1</f>
        <v>32</v>
      </c>
      <c r="N1864">
        <f>_xlfn.RANK.EQ(Tabla2[[#This Row],[Columna1]],Tabla2[Columna1],1)</f>
        <v>1786</v>
      </c>
      <c r="O1864" s="3">
        <f>MAX(P1863,Tabla2[[#This Row],[Columna1]])</f>
        <v>40603.824088501526</v>
      </c>
      <c r="P1864" s="3">
        <f>O1864+Tabla2[[#This Row],[P - Horas]]</f>
        <v>40603.834692668192</v>
      </c>
    </row>
    <row r="1865" spans="1:16" x14ac:dyDescent="0.25">
      <c r="A1865">
        <v>1000017956</v>
      </c>
      <c r="B1865" s="2">
        <v>40581</v>
      </c>
      <c r="C1865" s="2">
        <f t="shared" si="116"/>
        <v>40581.625</v>
      </c>
      <c r="D1865">
        <v>724.2</v>
      </c>
      <c r="E1865">
        <v>724.2</v>
      </c>
      <c r="F1865" t="s">
        <v>5</v>
      </c>
      <c r="G1865" t="s">
        <v>6</v>
      </c>
      <c r="H1865" s="1" cm="1">
        <f t="array" ref="H1865">_xlfn.IFS(F1865="Figurado",E1865/2600,F1865="Mallas",E1865/800,F1865="Materia Prima",E1865*0)/24</f>
        <v>1.1605769230769232E-2</v>
      </c>
      <c r="I1865" s="2">
        <f t="shared" si="117"/>
        <v>40582.625</v>
      </c>
      <c r="J1865" s="3">
        <f t="shared" si="118"/>
        <v>40581.636605769228</v>
      </c>
      <c r="K1865" t="b">
        <f t="shared" si="119"/>
        <v>1</v>
      </c>
      <c r="L1865" cm="1">
        <f t="array" ref="L1865">SUMPRODUCT((Tabla2[[#This Row],[P - Horas]]&lt;Tabla2[P - Horas])*1,(Tabla2[[#This Row],[Columna1]]=Tabla2[Columna1])*1)+1</f>
        <v>30</v>
      </c>
      <c r="N1865">
        <f>_xlfn.RANK.EQ(Tabla2[[#This Row],[Columna1]],Tabla2[Columna1],1)</f>
        <v>1786</v>
      </c>
      <c r="O1865" s="3">
        <f>MAX(P1864,Tabla2[[#This Row],[Columna1]])</f>
        <v>40603.834692668192</v>
      </c>
      <c r="P1865" s="3">
        <f>O1865+Tabla2[[#This Row],[P - Horas]]</f>
        <v>40603.84629843742</v>
      </c>
    </row>
    <row r="1866" spans="1:16" x14ac:dyDescent="0.25">
      <c r="A1866">
        <v>1000017957</v>
      </c>
      <c r="B1866" s="2">
        <v>40581</v>
      </c>
      <c r="C1866" s="2">
        <f t="shared" si="116"/>
        <v>40581.625</v>
      </c>
      <c r="D1866">
        <v>724.2</v>
      </c>
      <c r="E1866">
        <v>724.2</v>
      </c>
      <c r="F1866" t="s">
        <v>5</v>
      </c>
      <c r="G1866" t="s">
        <v>6</v>
      </c>
      <c r="H1866" s="1" cm="1">
        <f t="array" ref="H1866">_xlfn.IFS(F1866="Figurado",E1866/2600,F1866="Mallas",E1866/800,F1866="Materia Prima",E1866*0)/24</f>
        <v>1.1605769230769232E-2</v>
      </c>
      <c r="I1866" s="2">
        <f t="shared" si="117"/>
        <v>40582.625</v>
      </c>
      <c r="J1866" s="3">
        <f t="shared" si="118"/>
        <v>40581.636605769228</v>
      </c>
      <c r="K1866" t="b">
        <f t="shared" si="119"/>
        <v>1</v>
      </c>
      <c r="L1866" cm="1">
        <f t="array" ref="L1866">SUMPRODUCT((Tabla2[[#This Row],[P - Horas]]&lt;Tabla2[P - Horas])*1,(Tabla2[[#This Row],[Columna1]]=Tabla2[Columna1])*1)+1</f>
        <v>30</v>
      </c>
      <c r="N1866">
        <f>_xlfn.RANK.EQ(Tabla2[[#This Row],[Columna1]],Tabla2[Columna1],1)</f>
        <v>1786</v>
      </c>
      <c r="O1866" s="3">
        <f>MAX(P1865,Tabla2[[#This Row],[Columna1]])</f>
        <v>40603.84629843742</v>
      </c>
      <c r="P1866" s="3">
        <f>O1866+Tabla2[[#This Row],[P - Horas]]</f>
        <v>40603.857904206649</v>
      </c>
    </row>
    <row r="1867" spans="1:16" x14ac:dyDescent="0.25">
      <c r="A1867">
        <v>1000017928</v>
      </c>
      <c r="B1867" s="2">
        <v>40581</v>
      </c>
      <c r="C1867" s="2">
        <f t="shared" si="116"/>
        <v>40581.625</v>
      </c>
      <c r="D1867">
        <v>250</v>
      </c>
      <c r="E1867">
        <v>340</v>
      </c>
      <c r="F1867" t="s">
        <v>16</v>
      </c>
      <c r="G1867" t="s">
        <v>45</v>
      </c>
      <c r="H1867" s="1" cm="1">
        <f t="array" ref="H1867">_xlfn.IFS(F1867="Figurado",E1867/2600,F1867="Mallas",E1867/800,F1867="Materia Prima",E1867*0)/24</f>
        <v>1.7708333333333333E-2</v>
      </c>
      <c r="I1867" s="2">
        <f t="shared" si="117"/>
        <v>40582.625</v>
      </c>
      <c r="J1867" s="3">
        <f t="shared" si="118"/>
        <v>40581.642708333333</v>
      </c>
      <c r="K1867" t="b">
        <f t="shared" si="119"/>
        <v>1</v>
      </c>
      <c r="L1867" cm="1">
        <f t="array" ref="L1867">SUMPRODUCT((Tabla2[[#This Row],[P - Horas]]&lt;Tabla2[P - Horas])*1,(Tabla2[[#This Row],[Columna1]]=Tabla2[Columna1])*1)+1</f>
        <v>29</v>
      </c>
      <c r="N1867">
        <f>_xlfn.RANK.EQ(Tabla2[[#This Row],[Columna1]],Tabla2[Columna1],1)</f>
        <v>1786</v>
      </c>
      <c r="O1867" s="3">
        <f>MAX(P1866,Tabla2[[#This Row],[Columna1]])</f>
        <v>40603.857904206649</v>
      </c>
      <c r="P1867" s="3">
        <f>O1867+Tabla2[[#This Row],[P - Horas]]</f>
        <v>40603.875612539981</v>
      </c>
    </row>
    <row r="1868" spans="1:16" x14ac:dyDescent="0.25">
      <c r="A1868">
        <v>1000017955</v>
      </c>
      <c r="B1868" s="2">
        <v>40581</v>
      </c>
      <c r="C1868" s="2">
        <f t="shared" si="116"/>
        <v>40581.625</v>
      </c>
      <c r="D1868">
        <v>1231.7</v>
      </c>
      <c r="E1868">
        <v>1231.7</v>
      </c>
      <c r="F1868" t="s">
        <v>5</v>
      </c>
      <c r="G1868" t="s">
        <v>14</v>
      </c>
      <c r="H1868" s="1" cm="1">
        <f t="array" ref="H1868">_xlfn.IFS(F1868="Figurado",E1868/2600,F1868="Mallas",E1868/800,F1868="Materia Prima",E1868*0)/24</f>
        <v>1.9738782051282051E-2</v>
      </c>
      <c r="I1868" s="2">
        <f t="shared" si="117"/>
        <v>40582.625</v>
      </c>
      <c r="J1868" s="3">
        <f t="shared" si="118"/>
        <v>40581.644738782052</v>
      </c>
      <c r="K1868" t="b">
        <f t="shared" si="119"/>
        <v>1</v>
      </c>
      <c r="L1868" cm="1">
        <f t="array" ref="L1868">SUMPRODUCT((Tabla2[[#This Row],[P - Horas]]&lt;Tabla2[P - Horas])*1,(Tabla2[[#This Row],[Columna1]]=Tabla2[Columna1])*1)+1</f>
        <v>28</v>
      </c>
      <c r="N1868">
        <f>_xlfn.RANK.EQ(Tabla2[[#This Row],[Columna1]],Tabla2[Columna1],1)</f>
        <v>1786</v>
      </c>
      <c r="O1868" s="3">
        <f>MAX(P1867,Tabla2[[#This Row],[Columna1]])</f>
        <v>40603.875612539981</v>
      </c>
      <c r="P1868" s="3">
        <f>O1868+Tabla2[[#This Row],[P - Horas]]</f>
        <v>40603.895351322033</v>
      </c>
    </row>
    <row r="1869" spans="1:16" x14ac:dyDescent="0.25">
      <c r="A1869">
        <v>1000017943</v>
      </c>
      <c r="B1869" s="2">
        <v>40581</v>
      </c>
      <c r="C1869" s="2">
        <f t="shared" si="116"/>
        <v>40581.625</v>
      </c>
      <c r="D1869">
        <v>1316</v>
      </c>
      <c r="E1869">
        <v>1316</v>
      </c>
      <c r="F1869" t="s">
        <v>5</v>
      </c>
      <c r="G1869" t="s">
        <v>14</v>
      </c>
      <c r="H1869" s="1" cm="1">
        <f t="array" ref="H1869">_xlfn.IFS(F1869="Figurado",E1869/2600,F1869="Mallas",E1869/800,F1869="Materia Prima",E1869*0)/24</f>
        <v>2.1089743589743592E-2</v>
      </c>
      <c r="I1869" s="2">
        <f t="shared" si="117"/>
        <v>40582.625</v>
      </c>
      <c r="J1869" s="3">
        <f t="shared" si="118"/>
        <v>40581.64608974359</v>
      </c>
      <c r="K1869" t="b">
        <f t="shared" si="119"/>
        <v>1</v>
      </c>
      <c r="L1869" cm="1">
        <f t="array" ref="L1869">SUMPRODUCT((Tabla2[[#This Row],[P - Horas]]&lt;Tabla2[P - Horas])*1,(Tabla2[[#This Row],[Columna1]]=Tabla2[Columna1])*1)+1</f>
        <v>27</v>
      </c>
      <c r="N1869">
        <f>_xlfn.RANK.EQ(Tabla2[[#This Row],[Columna1]],Tabla2[Columna1],1)</f>
        <v>1786</v>
      </c>
      <c r="O1869" s="3">
        <f>MAX(P1868,Tabla2[[#This Row],[Columna1]])</f>
        <v>40603.895351322033</v>
      </c>
      <c r="P1869" s="3">
        <f>O1869+Tabla2[[#This Row],[P - Horas]]</f>
        <v>40603.916441065623</v>
      </c>
    </row>
    <row r="1870" spans="1:16" x14ac:dyDescent="0.25">
      <c r="A1870">
        <v>1000017948</v>
      </c>
      <c r="B1870" s="2">
        <v>40581</v>
      </c>
      <c r="C1870" s="2">
        <f t="shared" si="116"/>
        <v>40581.625</v>
      </c>
      <c r="D1870">
        <v>1344</v>
      </c>
      <c r="E1870">
        <v>1344</v>
      </c>
      <c r="F1870" t="s">
        <v>5</v>
      </c>
      <c r="G1870" t="s">
        <v>13</v>
      </c>
      <c r="H1870" s="1" cm="1">
        <f t="array" ref="H1870">_xlfn.IFS(F1870="Figurado",E1870/2600,F1870="Mallas",E1870/800,F1870="Materia Prima",E1870*0)/24</f>
        <v>2.1538461538461538E-2</v>
      </c>
      <c r="I1870" s="2">
        <f t="shared" si="117"/>
        <v>40582.625</v>
      </c>
      <c r="J1870" s="3">
        <f t="shared" si="118"/>
        <v>40581.646538461537</v>
      </c>
      <c r="K1870" t="b">
        <f t="shared" si="119"/>
        <v>1</v>
      </c>
      <c r="L1870" cm="1">
        <f t="array" ref="L1870">SUMPRODUCT((Tabla2[[#This Row],[P - Horas]]&lt;Tabla2[P - Horas])*1,(Tabla2[[#This Row],[Columna1]]=Tabla2[Columna1])*1)+1</f>
        <v>26</v>
      </c>
      <c r="N1870">
        <f>_xlfn.RANK.EQ(Tabla2[[#This Row],[Columna1]],Tabla2[Columna1],1)</f>
        <v>1786</v>
      </c>
      <c r="O1870" s="3">
        <f>MAX(P1869,Tabla2[[#This Row],[Columna1]])</f>
        <v>40603.916441065623</v>
      </c>
      <c r="P1870" s="3">
        <f>O1870+Tabla2[[#This Row],[P - Horas]]</f>
        <v>40603.93797952716</v>
      </c>
    </row>
    <row r="1871" spans="1:16" x14ac:dyDescent="0.25">
      <c r="A1871">
        <v>1000017956</v>
      </c>
      <c r="B1871" s="2">
        <v>40581</v>
      </c>
      <c r="C1871" s="2">
        <f t="shared" si="116"/>
        <v>40581.625</v>
      </c>
      <c r="D1871">
        <v>1357.1</v>
      </c>
      <c r="E1871">
        <v>1357.1</v>
      </c>
      <c r="F1871" t="s">
        <v>5</v>
      </c>
      <c r="G1871" t="s">
        <v>14</v>
      </c>
      <c r="H1871" s="1" cm="1">
        <f t="array" ref="H1871">_xlfn.IFS(F1871="Figurado",E1871/2600,F1871="Mallas",E1871/800,F1871="Materia Prima",E1871*0)/24</f>
        <v>2.1748397435897435E-2</v>
      </c>
      <c r="I1871" s="2">
        <f t="shared" si="117"/>
        <v>40582.625</v>
      </c>
      <c r="J1871" s="3">
        <f t="shared" si="118"/>
        <v>40581.646748397434</v>
      </c>
      <c r="K1871" t="b">
        <f t="shared" si="119"/>
        <v>1</v>
      </c>
      <c r="L1871" cm="1">
        <f t="array" ref="L1871">SUMPRODUCT((Tabla2[[#This Row],[P - Horas]]&lt;Tabla2[P - Horas])*1,(Tabla2[[#This Row],[Columna1]]=Tabla2[Columna1])*1)+1</f>
        <v>24</v>
      </c>
      <c r="N1871">
        <f>_xlfn.RANK.EQ(Tabla2[[#This Row],[Columna1]],Tabla2[Columna1],1)</f>
        <v>1786</v>
      </c>
      <c r="O1871" s="3">
        <f>MAX(P1870,Tabla2[[#This Row],[Columna1]])</f>
        <v>40603.93797952716</v>
      </c>
      <c r="P1871" s="3">
        <f>O1871+Tabla2[[#This Row],[P - Horas]]</f>
        <v>40603.959727924594</v>
      </c>
    </row>
    <row r="1872" spans="1:16" x14ac:dyDescent="0.25">
      <c r="A1872">
        <v>1000017957</v>
      </c>
      <c r="B1872" s="2">
        <v>40581</v>
      </c>
      <c r="C1872" s="2">
        <f t="shared" si="116"/>
        <v>40581.625</v>
      </c>
      <c r="D1872">
        <v>1357.1</v>
      </c>
      <c r="E1872">
        <v>1357.1</v>
      </c>
      <c r="F1872" t="s">
        <v>5</v>
      </c>
      <c r="G1872" t="s">
        <v>14</v>
      </c>
      <c r="H1872" s="1" cm="1">
        <f t="array" ref="H1872">_xlfn.IFS(F1872="Figurado",E1872/2600,F1872="Mallas",E1872/800,F1872="Materia Prima",E1872*0)/24</f>
        <v>2.1748397435897435E-2</v>
      </c>
      <c r="I1872" s="2">
        <f t="shared" si="117"/>
        <v>40582.625</v>
      </c>
      <c r="J1872" s="3">
        <f t="shared" si="118"/>
        <v>40581.646748397434</v>
      </c>
      <c r="K1872" t="b">
        <f t="shared" si="119"/>
        <v>1</v>
      </c>
      <c r="L1872" cm="1">
        <f t="array" ref="L1872">SUMPRODUCT((Tabla2[[#This Row],[P - Horas]]&lt;Tabla2[P - Horas])*1,(Tabla2[[#This Row],[Columna1]]=Tabla2[Columna1])*1)+1</f>
        <v>24</v>
      </c>
      <c r="N1872">
        <f>_xlfn.RANK.EQ(Tabla2[[#This Row],[Columna1]],Tabla2[Columna1],1)</f>
        <v>1786</v>
      </c>
      <c r="O1872" s="3">
        <f>MAX(P1871,Tabla2[[#This Row],[Columna1]])</f>
        <v>40603.959727924594</v>
      </c>
      <c r="P1872" s="3">
        <f>O1872+Tabla2[[#This Row],[P - Horas]]</f>
        <v>40603.981476322027</v>
      </c>
    </row>
    <row r="1873" spans="1:16" x14ac:dyDescent="0.25">
      <c r="A1873">
        <v>1000017956</v>
      </c>
      <c r="B1873" s="2">
        <v>40581</v>
      </c>
      <c r="C1873" s="2">
        <f t="shared" si="116"/>
        <v>40581.625</v>
      </c>
      <c r="D1873">
        <v>1581.7</v>
      </c>
      <c r="E1873">
        <v>1581.7</v>
      </c>
      <c r="F1873" t="s">
        <v>5</v>
      </c>
      <c r="G1873" t="s">
        <v>13</v>
      </c>
      <c r="H1873" s="1" cm="1">
        <f t="array" ref="H1873">_xlfn.IFS(F1873="Figurado",E1873/2600,F1873="Mallas",E1873/800,F1873="Materia Prima",E1873*0)/24</f>
        <v>2.5347756410256411E-2</v>
      </c>
      <c r="I1873" s="2">
        <f t="shared" si="117"/>
        <v>40582.625</v>
      </c>
      <c r="J1873" s="3">
        <f t="shared" si="118"/>
        <v>40581.650347756411</v>
      </c>
      <c r="K1873" t="b">
        <f t="shared" si="119"/>
        <v>1</v>
      </c>
      <c r="L1873" cm="1">
        <f t="array" ref="L1873">SUMPRODUCT((Tabla2[[#This Row],[P - Horas]]&lt;Tabla2[P - Horas])*1,(Tabla2[[#This Row],[Columna1]]=Tabla2[Columna1])*1)+1</f>
        <v>22</v>
      </c>
      <c r="N1873">
        <f>_xlfn.RANK.EQ(Tabla2[[#This Row],[Columna1]],Tabla2[Columna1],1)</f>
        <v>1786</v>
      </c>
      <c r="O1873" s="3">
        <f>MAX(P1872,Tabla2[[#This Row],[Columna1]])</f>
        <v>40603.981476322027</v>
      </c>
      <c r="P1873" s="3">
        <f>O1873+Tabla2[[#This Row],[P - Horas]]</f>
        <v>40604.006824078439</v>
      </c>
    </row>
    <row r="1874" spans="1:16" x14ac:dyDescent="0.25">
      <c r="A1874">
        <v>1000017957</v>
      </c>
      <c r="B1874" s="2">
        <v>40581</v>
      </c>
      <c r="C1874" s="2">
        <f t="shared" si="116"/>
        <v>40581.625</v>
      </c>
      <c r="D1874">
        <v>1581.7</v>
      </c>
      <c r="E1874">
        <v>1581.7</v>
      </c>
      <c r="F1874" t="s">
        <v>5</v>
      </c>
      <c r="G1874" t="s">
        <v>13</v>
      </c>
      <c r="H1874" s="1" cm="1">
        <f t="array" ref="H1874">_xlfn.IFS(F1874="Figurado",E1874/2600,F1874="Mallas",E1874/800,F1874="Materia Prima",E1874*0)/24</f>
        <v>2.5347756410256411E-2</v>
      </c>
      <c r="I1874" s="2">
        <f t="shared" si="117"/>
        <v>40582.625</v>
      </c>
      <c r="J1874" s="3">
        <f t="shared" si="118"/>
        <v>40581.650347756411</v>
      </c>
      <c r="K1874" t="b">
        <f t="shared" si="119"/>
        <v>1</v>
      </c>
      <c r="L1874" cm="1">
        <f t="array" ref="L1874">SUMPRODUCT((Tabla2[[#This Row],[P - Horas]]&lt;Tabla2[P - Horas])*1,(Tabla2[[#This Row],[Columna1]]=Tabla2[Columna1])*1)+1</f>
        <v>22</v>
      </c>
      <c r="N1874">
        <f>_xlfn.RANK.EQ(Tabla2[[#This Row],[Columna1]],Tabla2[Columna1],1)</f>
        <v>1786</v>
      </c>
      <c r="O1874" s="3">
        <f>MAX(P1873,Tabla2[[#This Row],[Columna1]])</f>
        <v>40604.006824078439</v>
      </c>
      <c r="P1874" s="3">
        <f>O1874+Tabla2[[#This Row],[P - Horas]]</f>
        <v>40604.03217183485</v>
      </c>
    </row>
    <row r="1875" spans="1:16" x14ac:dyDescent="0.25">
      <c r="A1875">
        <v>1000017934</v>
      </c>
      <c r="B1875" s="2">
        <v>40581</v>
      </c>
      <c r="C1875" s="2">
        <f t="shared" si="116"/>
        <v>40581.625</v>
      </c>
      <c r="D1875">
        <v>1840.7</v>
      </c>
      <c r="E1875">
        <v>1840.7</v>
      </c>
      <c r="F1875" t="s">
        <v>5</v>
      </c>
      <c r="G1875" t="s">
        <v>13</v>
      </c>
      <c r="H1875" s="1" cm="1">
        <f t="array" ref="H1875">_xlfn.IFS(F1875="Figurado",E1875/2600,F1875="Mallas",E1875/800,F1875="Materia Prima",E1875*0)/24</f>
        <v>2.9498397435897439E-2</v>
      </c>
      <c r="I1875" s="2">
        <f t="shared" si="117"/>
        <v>40582.625</v>
      </c>
      <c r="J1875" s="3">
        <f t="shared" si="118"/>
        <v>40581.654498397438</v>
      </c>
      <c r="K1875" t="b">
        <f t="shared" si="119"/>
        <v>1</v>
      </c>
      <c r="L1875" cm="1">
        <f t="array" ref="L1875">SUMPRODUCT((Tabla2[[#This Row],[P - Horas]]&lt;Tabla2[P - Horas])*1,(Tabla2[[#This Row],[Columna1]]=Tabla2[Columna1])*1)+1</f>
        <v>21</v>
      </c>
      <c r="N1875">
        <f>_xlfn.RANK.EQ(Tabla2[[#This Row],[Columna1]],Tabla2[Columna1],1)</f>
        <v>1786</v>
      </c>
      <c r="O1875" s="3">
        <f>MAX(P1874,Tabla2[[#This Row],[Columna1]])</f>
        <v>40604.03217183485</v>
      </c>
      <c r="P1875" s="3">
        <f>O1875+Tabla2[[#This Row],[P - Horas]]</f>
        <v>40604.061670232288</v>
      </c>
    </row>
    <row r="1876" spans="1:16" x14ac:dyDescent="0.25">
      <c r="A1876">
        <v>1000017955</v>
      </c>
      <c r="B1876" s="2">
        <v>40581</v>
      </c>
      <c r="C1876" s="2">
        <f t="shared" si="116"/>
        <v>40581.625</v>
      </c>
      <c r="D1876">
        <v>2061.1999999999998</v>
      </c>
      <c r="E1876">
        <v>2061.1999999999998</v>
      </c>
      <c r="F1876" t="s">
        <v>5</v>
      </c>
      <c r="G1876" t="s">
        <v>13</v>
      </c>
      <c r="H1876" s="1" cm="1">
        <f t="array" ref="H1876">_xlfn.IFS(F1876="Figurado",E1876/2600,F1876="Mallas",E1876/800,F1876="Materia Prima",E1876*0)/24</f>
        <v>3.3032051282051278E-2</v>
      </c>
      <c r="I1876" s="2">
        <f t="shared" si="117"/>
        <v>40582.625</v>
      </c>
      <c r="J1876" s="3">
        <f t="shared" si="118"/>
        <v>40581.65803205128</v>
      </c>
      <c r="K1876" t="b">
        <f t="shared" si="119"/>
        <v>1</v>
      </c>
      <c r="L1876" cm="1">
        <f t="array" ref="L1876">SUMPRODUCT((Tabla2[[#This Row],[P - Horas]]&lt;Tabla2[P - Horas])*1,(Tabla2[[#This Row],[Columna1]]=Tabla2[Columna1])*1)+1</f>
        <v>20</v>
      </c>
      <c r="N1876">
        <f>_xlfn.RANK.EQ(Tabla2[[#This Row],[Columna1]],Tabla2[Columna1],1)</f>
        <v>1786</v>
      </c>
      <c r="O1876" s="3">
        <f>MAX(P1875,Tabla2[[#This Row],[Columna1]])</f>
        <v>40604.061670232288</v>
      </c>
      <c r="P1876" s="3">
        <f>O1876+Tabla2[[#This Row],[P - Horas]]</f>
        <v>40604.094702283568</v>
      </c>
    </row>
    <row r="1877" spans="1:16" x14ac:dyDescent="0.25">
      <c r="A1877">
        <v>1000017926</v>
      </c>
      <c r="B1877" s="2">
        <v>40581</v>
      </c>
      <c r="C1877" s="2">
        <f t="shared" si="116"/>
        <v>40581.625</v>
      </c>
      <c r="D1877">
        <v>2174</v>
      </c>
      <c r="E1877">
        <v>2174</v>
      </c>
      <c r="F1877" t="s">
        <v>5</v>
      </c>
      <c r="G1877" t="s">
        <v>13</v>
      </c>
      <c r="H1877" s="1" cm="1">
        <f t="array" ref="H1877">_xlfn.IFS(F1877="Figurado",E1877/2600,F1877="Mallas",E1877/800,F1877="Materia Prima",E1877*0)/24</f>
        <v>3.4839743589743587E-2</v>
      </c>
      <c r="I1877" s="2">
        <f t="shared" si="117"/>
        <v>40582.625</v>
      </c>
      <c r="J1877" s="3">
        <f t="shared" si="118"/>
        <v>40581.659839743588</v>
      </c>
      <c r="K1877" t="b">
        <f t="shared" si="119"/>
        <v>1</v>
      </c>
      <c r="L1877" cm="1">
        <f t="array" ref="L1877">SUMPRODUCT((Tabla2[[#This Row],[P - Horas]]&lt;Tabla2[P - Horas])*1,(Tabla2[[#This Row],[Columna1]]=Tabla2[Columna1])*1)+1</f>
        <v>19</v>
      </c>
      <c r="N1877">
        <f>_xlfn.RANK.EQ(Tabla2[[#This Row],[Columna1]],Tabla2[Columna1],1)</f>
        <v>1786</v>
      </c>
      <c r="O1877" s="3">
        <f>MAX(P1876,Tabla2[[#This Row],[Columna1]])</f>
        <v>40604.094702283568</v>
      </c>
      <c r="P1877" s="3">
        <f>O1877+Tabla2[[#This Row],[P - Horas]]</f>
        <v>40604.129542027156</v>
      </c>
    </row>
    <row r="1878" spans="1:16" x14ac:dyDescent="0.25">
      <c r="A1878">
        <v>1000017924</v>
      </c>
      <c r="B1878" s="2">
        <v>40581</v>
      </c>
      <c r="C1878" s="2">
        <f t="shared" si="116"/>
        <v>40581.625</v>
      </c>
      <c r="D1878">
        <v>500</v>
      </c>
      <c r="E1878">
        <v>680</v>
      </c>
      <c r="F1878" t="s">
        <v>16</v>
      </c>
      <c r="G1878" t="s">
        <v>45</v>
      </c>
      <c r="H1878" s="1" cm="1">
        <f t="array" ref="H1878">_xlfn.IFS(F1878="Figurado",E1878/2600,F1878="Mallas",E1878/800,F1878="Materia Prima",E1878*0)/24</f>
        <v>3.5416666666666666E-2</v>
      </c>
      <c r="I1878" s="2">
        <f t="shared" si="117"/>
        <v>40582.625</v>
      </c>
      <c r="J1878" s="3">
        <f t="shared" si="118"/>
        <v>40581.660416666666</v>
      </c>
      <c r="K1878" t="b">
        <f t="shared" si="119"/>
        <v>1</v>
      </c>
      <c r="L1878" cm="1">
        <f t="array" ref="L1878">SUMPRODUCT((Tabla2[[#This Row],[P - Horas]]&lt;Tabla2[P - Horas])*1,(Tabla2[[#This Row],[Columna1]]=Tabla2[Columna1])*1)+1</f>
        <v>18</v>
      </c>
      <c r="N1878">
        <f>_xlfn.RANK.EQ(Tabla2[[#This Row],[Columna1]],Tabla2[Columna1],1)</f>
        <v>1786</v>
      </c>
      <c r="O1878" s="3">
        <f>MAX(P1877,Tabla2[[#This Row],[Columna1]])</f>
        <v>40604.129542027156</v>
      </c>
      <c r="P1878" s="3">
        <f>O1878+Tabla2[[#This Row],[P - Horas]]</f>
        <v>40604.164958693822</v>
      </c>
    </row>
    <row r="1879" spans="1:16" x14ac:dyDescent="0.25">
      <c r="A1879">
        <v>1000017954</v>
      </c>
      <c r="B1879" s="2">
        <v>40581</v>
      </c>
      <c r="C1879" s="2">
        <f t="shared" si="116"/>
        <v>40581.625</v>
      </c>
      <c r="D1879">
        <v>2467.6</v>
      </c>
      <c r="E1879">
        <v>2467.6</v>
      </c>
      <c r="F1879" t="s">
        <v>5</v>
      </c>
      <c r="G1879" t="s">
        <v>8</v>
      </c>
      <c r="H1879" s="1" cm="1">
        <f t="array" ref="H1879">_xlfn.IFS(F1879="Figurado",E1879/2600,F1879="Mallas",E1879/800,F1879="Materia Prima",E1879*0)/24</f>
        <v>3.9544871794871796E-2</v>
      </c>
      <c r="I1879" s="2">
        <f t="shared" si="117"/>
        <v>40582.625</v>
      </c>
      <c r="J1879" s="3">
        <f t="shared" si="118"/>
        <v>40581.664544871797</v>
      </c>
      <c r="K1879" t="b">
        <f t="shared" si="119"/>
        <v>1</v>
      </c>
      <c r="L1879" cm="1">
        <f t="array" ref="L1879">SUMPRODUCT((Tabla2[[#This Row],[P - Horas]]&lt;Tabla2[P - Horas])*1,(Tabla2[[#This Row],[Columna1]]=Tabla2[Columna1])*1)+1</f>
        <v>17</v>
      </c>
      <c r="N1879">
        <f>_xlfn.RANK.EQ(Tabla2[[#This Row],[Columna1]],Tabla2[Columna1],1)</f>
        <v>1786</v>
      </c>
      <c r="O1879" s="3">
        <f>MAX(P1878,Tabla2[[#This Row],[Columna1]])</f>
        <v>40604.164958693822</v>
      </c>
      <c r="P1879" s="3">
        <f>O1879+Tabla2[[#This Row],[P - Horas]]</f>
        <v>40604.204503565619</v>
      </c>
    </row>
    <row r="1880" spans="1:16" x14ac:dyDescent="0.25">
      <c r="A1880">
        <v>1000017944</v>
      </c>
      <c r="B1880" s="2">
        <v>40581</v>
      </c>
      <c r="C1880" s="2">
        <f t="shared" si="116"/>
        <v>40581.625</v>
      </c>
      <c r="D1880">
        <v>2491.6</v>
      </c>
      <c r="E1880">
        <v>2491.6</v>
      </c>
      <c r="F1880" t="s">
        <v>5</v>
      </c>
      <c r="G1880" t="s">
        <v>6</v>
      </c>
      <c r="H1880" s="1" cm="1">
        <f t="array" ref="H1880">_xlfn.IFS(F1880="Figurado",E1880/2600,F1880="Mallas",E1880/800,F1880="Materia Prima",E1880*0)/24</f>
        <v>3.9929487179487182E-2</v>
      </c>
      <c r="I1880" s="2">
        <f t="shared" si="117"/>
        <v>40582.625</v>
      </c>
      <c r="J1880" s="3">
        <f t="shared" si="118"/>
        <v>40581.664929487182</v>
      </c>
      <c r="K1880" t="b">
        <f t="shared" si="119"/>
        <v>1</v>
      </c>
      <c r="L1880" cm="1">
        <f t="array" ref="L1880">SUMPRODUCT((Tabla2[[#This Row],[P - Horas]]&lt;Tabla2[P - Horas])*1,(Tabla2[[#This Row],[Columna1]]=Tabla2[Columna1])*1)+1</f>
        <v>16</v>
      </c>
      <c r="N1880">
        <f>_xlfn.RANK.EQ(Tabla2[[#This Row],[Columna1]],Tabla2[Columna1],1)</f>
        <v>1786</v>
      </c>
      <c r="O1880" s="3">
        <f>MAX(P1879,Tabla2[[#This Row],[Columna1]])</f>
        <v>40604.204503565619</v>
      </c>
      <c r="P1880" s="3">
        <f>O1880+Tabla2[[#This Row],[P - Horas]]</f>
        <v>40604.244433052801</v>
      </c>
    </row>
    <row r="1881" spans="1:16" x14ac:dyDescent="0.25">
      <c r="A1881">
        <v>1000017926</v>
      </c>
      <c r="B1881" s="2">
        <v>40581</v>
      </c>
      <c r="C1881" s="2">
        <f t="shared" si="116"/>
        <v>40581.625</v>
      </c>
      <c r="D1881">
        <v>3635</v>
      </c>
      <c r="E1881">
        <v>3635</v>
      </c>
      <c r="F1881" t="s">
        <v>5</v>
      </c>
      <c r="G1881" t="s">
        <v>14</v>
      </c>
      <c r="H1881" s="1" cm="1">
        <f t="array" ref="H1881">_xlfn.IFS(F1881="Figurado",E1881/2600,F1881="Mallas",E1881/800,F1881="Materia Prima",E1881*0)/24</f>
        <v>5.8253205128205122E-2</v>
      </c>
      <c r="I1881" s="2">
        <f t="shared" si="117"/>
        <v>40582.625</v>
      </c>
      <c r="J1881" s="3">
        <f t="shared" si="118"/>
        <v>40581.683253205127</v>
      </c>
      <c r="K1881" t="b">
        <f t="shared" si="119"/>
        <v>1</v>
      </c>
      <c r="L1881" cm="1">
        <f t="array" ref="L1881">SUMPRODUCT((Tabla2[[#This Row],[P - Horas]]&lt;Tabla2[P - Horas])*1,(Tabla2[[#This Row],[Columna1]]=Tabla2[Columna1])*1)+1</f>
        <v>15</v>
      </c>
      <c r="N1881">
        <f>_xlfn.RANK.EQ(Tabla2[[#This Row],[Columna1]],Tabla2[Columna1],1)</f>
        <v>1786</v>
      </c>
      <c r="O1881" s="3">
        <f>MAX(P1880,Tabla2[[#This Row],[Columna1]])</f>
        <v>40604.244433052801</v>
      </c>
      <c r="P1881" s="3">
        <f>O1881+Tabla2[[#This Row],[P - Horas]]</f>
        <v>40604.302686257928</v>
      </c>
    </row>
    <row r="1882" spans="1:16" x14ac:dyDescent="0.25">
      <c r="A1882">
        <v>1000017930</v>
      </c>
      <c r="B1882" s="2">
        <v>40581</v>
      </c>
      <c r="C1882" s="2">
        <f t="shared" si="116"/>
        <v>40581.625</v>
      </c>
      <c r="D1882">
        <v>60</v>
      </c>
      <c r="E1882">
        <v>1128.5999999999999</v>
      </c>
      <c r="F1882" t="s">
        <v>16</v>
      </c>
      <c r="G1882" t="s">
        <v>18</v>
      </c>
      <c r="H1882" s="1" cm="1">
        <f t="array" ref="H1882">_xlfn.IFS(F1882="Figurado",E1882/2600,F1882="Mallas",E1882/800,F1882="Materia Prima",E1882*0)/24</f>
        <v>5.878125E-2</v>
      </c>
      <c r="I1882" s="2">
        <f t="shared" si="117"/>
        <v>40582.625</v>
      </c>
      <c r="J1882" s="3">
        <f t="shared" si="118"/>
        <v>40581.683781250002</v>
      </c>
      <c r="K1882" t="b">
        <f t="shared" si="119"/>
        <v>1</v>
      </c>
      <c r="L1882" cm="1">
        <f t="array" ref="L1882">SUMPRODUCT((Tabla2[[#This Row],[P - Horas]]&lt;Tabla2[P - Horas])*1,(Tabla2[[#This Row],[Columna1]]=Tabla2[Columna1])*1)+1</f>
        <v>14</v>
      </c>
      <c r="N1882">
        <f>_xlfn.RANK.EQ(Tabla2[[#This Row],[Columna1]],Tabla2[Columna1],1)</f>
        <v>1786</v>
      </c>
      <c r="O1882" s="3">
        <f>MAX(P1881,Tabla2[[#This Row],[Columna1]])</f>
        <v>40604.302686257928</v>
      </c>
      <c r="P1882" s="3">
        <f>O1882+Tabla2[[#This Row],[P - Horas]]</f>
        <v>40604.36146750793</v>
      </c>
    </row>
    <row r="1883" spans="1:16" x14ac:dyDescent="0.25">
      <c r="A1883">
        <v>1000017932</v>
      </c>
      <c r="B1883" s="2">
        <v>40581</v>
      </c>
      <c r="C1883" s="2">
        <f t="shared" si="116"/>
        <v>40581.625</v>
      </c>
      <c r="D1883">
        <v>1157.68</v>
      </c>
      <c r="E1883">
        <v>1157.68</v>
      </c>
      <c r="F1883" t="s">
        <v>16</v>
      </c>
      <c r="G1883" t="s">
        <v>23</v>
      </c>
      <c r="H1883" s="1" cm="1">
        <f t="array" ref="H1883">_xlfn.IFS(F1883="Figurado",E1883/2600,F1883="Mallas",E1883/800,F1883="Materia Prima",E1883*0)/24</f>
        <v>6.0295833333333333E-2</v>
      </c>
      <c r="I1883" s="2">
        <f t="shared" si="117"/>
        <v>40582.625</v>
      </c>
      <c r="J1883" s="3">
        <f t="shared" si="118"/>
        <v>40581.685295833333</v>
      </c>
      <c r="K1883" t="b">
        <f t="shared" si="119"/>
        <v>1</v>
      </c>
      <c r="L1883" cm="1">
        <f t="array" ref="L1883">SUMPRODUCT((Tabla2[[#This Row],[P - Horas]]&lt;Tabla2[P - Horas])*1,(Tabla2[[#This Row],[Columna1]]=Tabla2[Columna1])*1)+1</f>
        <v>13</v>
      </c>
      <c r="N1883">
        <f>_xlfn.RANK.EQ(Tabla2[[#This Row],[Columna1]],Tabla2[Columna1],1)</f>
        <v>1786</v>
      </c>
      <c r="O1883" s="3">
        <f>MAX(P1882,Tabla2[[#This Row],[Columna1]])</f>
        <v>40604.36146750793</v>
      </c>
      <c r="P1883" s="3">
        <f>O1883+Tabla2[[#This Row],[P - Horas]]</f>
        <v>40604.421763341263</v>
      </c>
    </row>
    <row r="1884" spans="1:16" x14ac:dyDescent="0.25">
      <c r="A1884">
        <v>1000017926</v>
      </c>
      <c r="B1884" s="2">
        <v>40581</v>
      </c>
      <c r="C1884" s="2">
        <f t="shared" si="116"/>
        <v>40581.625</v>
      </c>
      <c r="D1884">
        <v>4199</v>
      </c>
      <c r="E1884">
        <v>4199</v>
      </c>
      <c r="F1884" t="s">
        <v>5</v>
      </c>
      <c r="G1884" t="s">
        <v>9</v>
      </c>
      <c r="H1884" s="1" cm="1">
        <f t="array" ref="H1884">_xlfn.IFS(F1884="Figurado",E1884/2600,F1884="Mallas",E1884/800,F1884="Materia Prima",E1884*0)/24</f>
        <v>6.7291666666666666E-2</v>
      </c>
      <c r="I1884" s="2">
        <f t="shared" si="117"/>
        <v>40582.625</v>
      </c>
      <c r="J1884" s="3">
        <f t="shared" si="118"/>
        <v>40581.692291666666</v>
      </c>
      <c r="K1884" t="b">
        <f t="shared" si="119"/>
        <v>1</v>
      </c>
      <c r="L1884" cm="1">
        <f t="array" ref="L1884">SUMPRODUCT((Tabla2[[#This Row],[P - Horas]]&lt;Tabla2[P - Horas])*1,(Tabla2[[#This Row],[Columna1]]=Tabla2[Columna1])*1)+1</f>
        <v>12</v>
      </c>
      <c r="N1884">
        <f>_xlfn.RANK.EQ(Tabla2[[#This Row],[Columna1]],Tabla2[Columna1],1)</f>
        <v>1786</v>
      </c>
      <c r="O1884" s="3">
        <f>MAX(P1883,Tabla2[[#This Row],[Columna1]])</f>
        <v>40604.421763341263</v>
      </c>
      <c r="P1884" s="3">
        <f>O1884+Tabla2[[#This Row],[P - Horas]]</f>
        <v>40604.489055007929</v>
      </c>
    </row>
    <row r="1885" spans="1:16" x14ac:dyDescent="0.25">
      <c r="A1885">
        <v>1000017937</v>
      </c>
      <c r="B1885" s="2">
        <v>40581</v>
      </c>
      <c r="C1885" s="2">
        <f t="shared" si="116"/>
        <v>40581.625</v>
      </c>
      <c r="D1885">
        <v>7068.3</v>
      </c>
      <c r="E1885">
        <v>7068.3</v>
      </c>
      <c r="F1885" t="s">
        <v>5</v>
      </c>
      <c r="G1885" t="s">
        <v>13</v>
      </c>
      <c r="H1885" s="1" cm="1">
        <f t="array" ref="H1885">_xlfn.IFS(F1885="Figurado",E1885/2600,F1885="Mallas",E1885/800,F1885="Materia Prima",E1885*0)/24</f>
        <v>0.11327403846153845</v>
      </c>
      <c r="I1885" s="2">
        <f t="shared" si="117"/>
        <v>40582.625</v>
      </c>
      <c r="J1885" s="3">
        <f t="shared" si="118"/>
        <v>40581.738274038464</v>
      </c>
      <c r="K1885" t="b">
        <f t="shared" si="119"/>
        <v>1</v>
      </c>
      <c r="L1885" cm="1">
        <f t="array" ref="L1885">SUMPRODUCT((Tabla2[[#This Row],[P - Horas]]&lt;Tabla2[P - Horas])*1,(Tabla2[[#This Row],[Columna1]]=Tabla2[Columna1])*1)+1</f>
        <v>11</v>
      </c>
      <c r="N1885">
        <f>_xlfn.RANK.EQ(Tabla2[[#This Row],[Columna1]],Tabla2[Columna1],1)</f>
        <v>1786</v>
      </c>
      <c r="O1885" s="3">
        <f>MAX(P1884,Tabla2[[#This Row],[Columna1]])</f>
        <v>40604.489055007929</v>
      </c>
      <c r="P1885" s="3">
        <f>O1885+Tabla2[[#This Row],[P - Horas]]</f>
        <v>40604.602329046393</v>
      </c>
    </row>
    <row r="1886" spans="1:16" x14ac:dyDescent="0.25">
      <c r="A1886">
        <v>1000017907</v>
      </c>
      <c r="B1886" s="2">
        <v>40581</v>
      </c>
      <c r="C1886" s="2">
        <f t="shared" si="116"/>
        <v>40581.625</v>
      </c>
      <c r="D1886">
        <v>7265</v>
      </c>
      <c r="E1886">
        <v>7265</v>
      </c>
      <c r="F1886" t="s">
        <v>5</v>
      </c>
      <c r="G1886" t="s">
        <v>8</v>
      </c>
      <c r="H1886" s="1" cm="1">
        <f t="array" ref="H1886">_xlfn.IFS(F1886="Figurado",E1886/2600,F1886="Mallas",E1886/800,F1886="Materia Prima",E1886*0)/24</f>
        <v>0.11642628205128204</v>
      </c>
      <c r="I1886" s="2">
        <f t="shared" si="117"/>
        <v>40582.625</v>
      </c>
      <c r="J1886" s="3">
        <f t="shared" si="118"/>
        <v>40581.741426282053</v>
      </c>
      <c r="K1886" t="b">
        <f t="shared" si="119"/>
        <v>1</v>
      </c>
      <c r="L1886" cm="1">
        <f t="array" ref="L1886">SUMPRODUCT((Tabla2[[#This Row],[P - Horas]]&lt;Tabla2[P - Horas])*1,(Tabla2[[#This Row],[Columna1]]=Tabla2[Columna1])*1)+1</f>
        <v>10</v>
      </c>
      <c r="N1886">
        <f>_xlfn.RANK.EQ(Tabla2[[#This Row],[Columna1]],Tabla2[Columna1],1)</f>
        <v>1786</v>
      </c>
      <c r="O1886" s="3">
        <f>MAX(P1885,Tabla2[[#This Row],[Columna1]])</f>
        <v>40604.602329046393</v>
      </c>
      <c r="P1886" s="3">
        <f>O1886+Tabla2[[#This Row],[P - Horas]]</f>
        <v>40604.718755328446</v>
      </c>
    </row>
    <row r="1887" spans="1:16" x14ac:dyDescent="0.25">
      <c r="A1887">
        <v>1000017935</v>
      </c>
      <c r="B1887" s="2">
        <v>40581</v>
      </c>
      <c r="C1887" s="2">
        <f t="shared" si="116"/>
        <v>40581.625</v>
      </c>
      <c r="D1887">
        <v>7783.2</v>
      </c>
      <c r="E1887">
        <v>7783.2</v>
      </c>
      <c r="F1887" t="s">
        <v>5</v>
      </c>
      <c r="G1887" t="s">
        <v>14</v>
      </c>
      <c r="H1887" s="1" cm="1">
        <f t="array" ref="H1887">_xlfn.IFS(F1887="Figurado",E1887/2600,F1887="Mallas",E1887/800,F1887="Materia Prima",E1887*0)/24</f>
        <v>0.12473076923076921</v>
      </c>
      <c r="I1887" s="2">
        <f t="shared" si="117"/>
        <v>40582.625</v>
      </c>
      <c r="J1887" s="3">
        <f t="shared" si="118"/>
        <v>40581.749730769232</v>
      </c>
      <c r="K1887" t="b">
        <f t="shared" si="119"/>
        <v>1</v>
      </c>
      <c r="L1887" cm="1">
        <f t="array" ref="L1887">SUMPRODUCT((Tabla2[[#This Row],[P - Horas]]&lt;Tabla2[P - Horas])*1,(Tabla2[[#This Row],[Columna1]]=Tabla2[Columna1])*1)+1</f>
        <v>9</v>
      </c>
      <c r="N1887">
        <f>_xlfn.RANK.EQ(Tabla2[[#This Row],[Columna1]],Tabla2[Columna1],1)</f>
        <v>1786</v>
      </c>
      <c r="O1887" s="3">
        <f>MAX(P1886,Tabla2[[#This Row],[Columna1]])</f>
        <v>40604.718755328446</v>
      </c>
      <c r="P1887" s="3">
        <f>O1887+Tabla2[[#This Row],[P - Horas]]</f>
        <v>40604.843486097678</v>
      </c>
    </row>
    <row r="1888" spans="1:16" x14ac:dyDescent="0.25">
      <c r="A1888">
        <v>1000017938</v>
      </c>
      <c r="B1888" s="2">
        <v>40581</v>
      </c>
      <c r="C1888" s="2">
        <f t="shared" si="116"/>
        <v>40581.625</v>
      </c>
      <c r="D1888">
        <v>8680.4</v>
      </c>
      <c r="E1888">
        <v>8680.4</v>
      </c>
      <c r="F1888" t="s">
        <v>5</v>
      </c>
      <c r="G1888" t="s">
        <v>13</v>
      </c>
      <c r="H1888" s="1" cm="1">
        <f t="array" ref="H1888">_xlfn.IFS(F1888="Figurado",E1888/2600,F1888="Mallas",E1888/800,F1888="Materia Prima",E1888*0)/24</f>
        <v>0.13910897435897435</v>
      </c>
      <c r="I1888" s="2">
        <f t="shared" si="117"/>
        <v>40582.625</v>
      </c>
      <c r="J1888" s="3">
        <f t="shared" si="118"/>
        <v>40581.764108974356</v>
      </c>
      <c r="K1888" t="b">
        <f t="shared" si="119"/>
        <v>1</v>
      </c>
      <c r="L1888" cm="1">
        <f t="array" ref="L1888">SUMPRODUCT((Tabla2[[#This Row],[P - Horas]]&lt;Tabla2[P - Horas])*1,(Tabla2[[#This Row],[Columna1]]=Tabla2[Columna1])*1)+1</f>
        <v>8</v>
      </c>
      <c r="N1888">
        <f>_xlfn.RANK.EQ(Tabla2[[#This Row],[Columna1]],Tabla2[Columna1],1)</f>
        <v>1786</v>
      </c>
      <c r="O1888" s="3">
        <f>MAX(P1887,Tabla2[[#This Row],[Columna1]])</f>
        <v>40604.843486097678</v>
      </c>
      <c r="P1888" s="3">
        <f>O1888+Tabla2[[#This Row],[P - Horas]]</f>
        <v>40604.982595072033</v>
      </c>
    </row>
    <row r="1889" spans="1:16" x14ac:dyDescent="0.25">
      <c r="A1889">
        <v>1000017933</v>
      </c>
      <c r="B1889" s="2">
        <v>40581</v>
      </c>
      <c r="C1889" s="2">
        <f t="shared" si="116"/>
        <v>40581.625</v>
      </c>
      <c r="D1889">
        <v>8750.6</v>
      </c>
      <c r="E1889">
        <v>8750.6</v>
      </c>
      <c r="F1889" t="s">
        <v>5</v>
      </c>
      <c r="G1889" t="s">
        <v>7</v>
      </c>
      <c r="H1889" s="1" cm="1">
        <f t="array" ref="H1889">_xlfn.IFS(F1889="Figurado",E1889/2600,F1889="Mallas",E1889/800,F1889="Materia Prima",E1889*0)/24</f>
        <v>0.14023397435897436</v>
      </c>
      <c r="I1889" s="2">
        <f t="shared" si="117"/>
        <v>40582.625</v>
      </c>
      <c r="J1889" s="3">
        <f t="shared" si="118"/>
        <v>40581.765233974358</v>
      </c>
      <c r="K1889" t="b">
        <f t="shared" si="119"/>
        <v>1</v>
      </c>
      <c r="L1889" cm="1">
        <f t="array" ref="L1889">SUMPRODUCT((Tabla2[[#This Row],[P - Horas]]&lt;Tabla2[P - Horas])*1,(Tabla2[[#This Row],[Columna1]]=Tabla2[Columna1])*1)+1</f>
        <v>7</v>
      </c>
      <c r="N1889">
        <f>_xlfn.RANK.EQ(Tabla2[[#This Row],[Columna1]],Tabla2[Columna1],1)</f>
        <v>1786</v>
      </c>
      <c r="O1889" s="3">
        <f>MAX(P1888,Tabla2[[#This Row],[Columna1]])</f>
        <v>40604.982595072033</v>
      </c>
      <c r="P1889" s="3">
        <f>O1889+Tabla2[[#This Row],[P - Horas]]</f>
        <v>40605.122829046391</v>
      </c>
    </row>
    <row r="1890" spans="1:16" x14ac:dyDescent="0.25">
      <c r="A1890">
        <v>1000017927</v>
      </c>
      <c r="B1890" s="2">
        <v>40581</v>
      </c>
      <c r="C1890" s="2">
        <f t="shared" si="116"/>
        <v>40581.625</v>
      </c>
      <c r="D1890">
        <v>2749</v>
      </c>
      <c r="E1890">
        <v>2749</v>
      </c>
      <c r="F1890" t="s">
        <v>16</v>
      </c>
      <c r="G1890" t="s">
        <v>23</v>
      </c>
      <c r="H1890" s="1" cm="1">
        <f t="array" ref="H1890">_xlfn.IFS(F1890="Figurado",E1890/2600,F1890="Mallas",E1890/800,F1890="Materia Prima",E1890*0)/24</f>
        <v>0.14317708333333332</v>
      </c>
      <c r="I1890" s="2">
        <f t="shared" si="117"/>
        <v>40582.625</v>
      </c>
      <c r="J1890" s="3">
        <f t="shared" si="118"/>
        <v>40581.768177083337</v>
      </c>
      <c r="K1890" t="b">
        <f t="shared" si="119"/>
        <v>1</v>
      </c>
      <c r="L1890" cm="1">
        <f t="array" ref="L1890">SUMPRODUCT((Tabla2[[#This Row],[P - Horas]]&lt;Tabla2[P - Horas])*1,(Tabla2[[#This Row],[Columna1]]=Tabla2[Columna1])*1)+1</f>
        <v>6</v>
      </c>
      <c r="N1890">
        <f>_xlfn.RANK.EQ(Tabla2[[#This Row],[Columna1]],Tabla2[Columna1],1)</f>
        <v>1786</v>
      </c>
      <c r="O1890" s="3">
        <f>MAX(P1889,Tabla2[[#This Row],[Columna1]])</f>
        <v>40605.122829046391</v>
      </c>
      <c r="P1890" s="3">
        <f>O1890+Tabla2[[#This Row],[P - Horas]]</f>
        <v>40605.266006129728</v>
      </c>
    </row>
    <row r="1891" spans="1:16" x14ac:dyDescent="0.25">
      <c r="A1891">
        <v>1000017929</v>
      </c>
      <c r="B1891" s="2">
        <v>40581</v>
      </c>
      <c r="C1891" s="2">
        <f t="shared" si="116"/>
        <v>40581.625</v>
      </c>
      <c r="D1891">
        <v>9193.2999999999993</v>
      </c>
      <c r="E1891">
        <v>9193.2999999999993</v>
      </c>
      <c r="F1891" t="s">
        <v>5</v>
      </c>
      <c r="G1891" t="s">
        <v>6</v>
      </c>
      <c r="H1891" s="1" cm="1">
        <f t="array" ref="H1891">_xlfn.IFS(F1891="Figurado",E1891/2600,F1891="Mallas",E1891/800,F1891="Materia Prima",E1891*0)/24</f>
        <v>0.14732852564102564</v>
      </c>
      <c r="I1891" s="2">
        <f t="shared" si="117"/>
        <v>40582.625</v>
      </c>
      <c r="J1891" s="3">
        <f t="shared" si="118"/>
        <v>40581.772328525643</v>
      </c>
      <c r="K1891" t="b">
        <f t="shared" si="119"/>
        <v>1</v>
      </c>
      <c r="L1891" cm="1">
        <f t="array" ref="L1891">SUMPRODUCT((Tabla2[[#This Row],[P - Horas]]&lt;Tabla2[P - Horas])*1,(Tabla2[[#This Row],[Columna1]]=Tabla2[Columna1])*1)+1</f>
        <v>5</v>
      </c>
      <c r="N1891">
        <f>_xlfn.RANK.EQ(Tabla2[[#This Row],[Columna1]],Tabla2[Columna1],1)</f>
        <v>1786</v>
      </c>
      <c r="O1891" s="3">
        <f>MAX(P1890,Tabla2[[#This Row],[Columna1]])</f>
        <v>40605.266006129728</v>
      </c>
      <c r="P1891" s="3">
        <f>O1891+Tabla2[[#This Row],[P - Horas]]</f>
        <v>40605.413334655372</v>
      </c>
    </row>
    <row r="1892" spans="1:16" x14ac:dyDescent="0.25">
      <c r="A1892">
        <v>1000017923</v>
      </c>
      <c r="B1892" s="2">
        <v>40581</v>
      </c>
      <c r="C1892" s="2">
        <f t="shared" si="116"/>
        <v>40581.625</v>
      </c>
      <c r="D1892">
        <v>9493.9</v>
      </c>
      <c r="E1892">
        <v>9493.9</v>
      </c>
      <c r="F1892" t="s">
        <v>5</v>
      </c>
      <c r="G1892" t="s">
        <v>14</v>
      </c>
      <c r="H1892" s="1" cm="1">
        <f t="array" ref="H1892">_xlfn.IFS(F1892="Figurado",E1892/2600,F1892="Mallas",E1892/800,F1892="Materia Prima",E1892*0)/24</f>
        <v>0.15214583333333334</v>
      </c>
      <c r="I1892" s="2">
        <f t="shared" si="117"/>
        <v>40582.625</v>
      </c>
      <c r="J1892" s="3">
        <f t="shared" si="118"/>
        <v>40581.77714583333</v>
      </c>
      <c r="K1892" t="b">
        <f t="shared" si="119"/>
        <v>1</v>
      </c>
      <c r="L1892" cm="1">
        <f t="array" ref="L1892">SUMPRODUCT((Tabla2[[#This Row],[P - Horas]]&lt;Tabla2[P - Horas])*1,(Tabla2[[#This Row],[Columna1]]=Tabla2[Columna1])*1)+1</f>
        <v>4</v>
      </c>
      <c r="N1892">
        <f>_xlfn.RANK.EQ(Tabla2[[#This Row],[Columna1]],Tabla2[Columna1],1)</f>
        <v>1786</v>
      </c>
      <c r="O1892" s="3">
        <f>MAX(P1891,Tabla2[[#This Row],[Columna1]])</f>
        <v>40605.413334655372</v>
      </c>
      <c r="P1892" s="3">
        <f>O1892+Tabla2[[#This Row],[P - Horas]]</f>
        <v>40605.565480488702</v>
      </c>
    </row>
    <row r="1893" spans="1:16" x14ac:dyDescent="0.25">
      <c r="A1893">
        <v>1000017936</v>
      </c>
      <c r="B1893" s="2">
        <v>40581</v>
      </c>
      <c r="C1893" s="2">
        <f t="shared" si="116"/>
        <v>40581.625</v>
      </c>
      <c r="D1893">
        <v>11293.4</v>
      </c>
      <c r="E1893">
        <v>11293.4</v>
      </c>
      <c r="F1893" t="s">
        <v>5</v>
      </c>
      <c r="G1893" t="s">
        <v>7</v>
      </c>
      <c r="H1893" s="1" cm="1">
        <f t="array" ref="H1893">_xlfn.IFS(F1893="Figurado",E1893/2600,F1893="Mallas",E1893/800,F1893="Materia Prima",E1893*0)/24</f>
        <v>0.18098397435897437</v>
      </c>
      <c r="I1893" s="2">
        <f t="shared" si="117"/>
        <v>40582.625</v>
      </c>
      <c r="J1893" s="3">
        <f t="shared" si="118"/>
        <v>40581.805983974358</v>
      </c>
      <c r="K1893" t="b">
        <f t="shared" si="119"/>
        <v>1</v>
      </c>
      <c r="L1893" cm="1">
        <f t="array" ref="L1893">SUMPRODUCT((Tabla2[[#This Row],[P - Horas]]&lt;Tabla2[P - Horas])*1,(Tabla2[[#This Row],[Columna1]]=Tabla2[Columna1])*1)+1</f>
        <v>3</v>
      </c>
      <c r="N1893">
        <f>_xlfn.RANK.EQ(Tabla2[[#This Row],[Columna1]],Tabla2[Columna1],1)</f>
        <v>1786</v>
      </c>
      <c r="O1893" s="3">
        <f>MAX(P1892,Tabla2[[#This Row],[Columna1]])</f>
        <v>40605.565480488702</v>
      </c>
      <c r="P1893" s="3">
        <f>O1893+Tabla2[[#This Row],[P - Horas]]</f>
        <v>40605.74646446306</v>
      </c>
    </row>
    <row r="1894" spans="1:16" x14ac:dyDescent="0.25">
      <c r="A1894">
        <v>1000017930</v>
      </c>
      <c r="B1894" s="2">
        <v>40581</v>
      </c>
      <c r="C1894" s="2">
        <f t="shared" si="116"/>
        <v>40581.625</v>
      </c>
      <c r="D1894">
        <v>120</v>
      </c>
      <c r="E1894">
        <v>5928</v>
      </c>
      <c r="F1894" t="s">
        <v>16</v>
      </c>
      <c r="G1894" t="s">
        <v>32</v>
      </c>
      <c r="H1894" s="1" cm="1">
        <f t="array" ref="H1894">_xlfn.IFS(F1894="Figurado",E1894/2600,F1894="Mallas",E1894/800,F1894="Materia Prima",E1894*0)/24</f>
        <v>0.30875000000000002</v>
      </c>
      <c r="I1894" s="2">
        <f t="shared" si="117"/>
        <v>40582.625</v>
      </c>
      <c r="J1894" s="3">
        <f t="shared" si="118"/>
        <v>40581.933749999997</v>
      </c>
      <c r="K1894" t="b">
        <f t="shared" si="119"/>
        <v>1</v>
      </c>
      <c r="L1894" cm="1">
        <f t="array" ref="L1894">SUMPRODUCT((Tabla2[[#This Row],[P - Horas]]&lt;Tabla2[P - Horas])*1,(Tabla2[[#This Row],[Columna1]]=Tabla2[Columna1])*1)+1</f>
        <v>2</v>
      </c>
      <c r="N1894">
        <f>_xlfn.RANK.EQ(Tabla2[[#This Row],[Columna1]],Tabla2[Columna1],1)</f>
        <v>1786</v>
      </c>
      <c r="O1894" s="3">
        <f>MAX(P1893,Tabla2[[#This Row],[Columna1]])</f>
        <v>40605.74646446306</v>
      </c>
      <c r="P1894" s="3">
        <f>O1894+Tabla2[[#This Row],[P - Horas]]</f>
        <v>40606.055214463056</v>
      </c>
    </row>
    <row r="1895" spans="1:16" x14ac:dyDescent="0.25">
      <c r="A1895">
        <v>1000017932</v>
      </c>
      <c r="B1895" s="2">
        <v>40581</v>
      </c>
      <c r="C1895" s="2">
        <f t="shared" si="116"/>
        <v>40581.625</v>
      </c>
      <c r="D1895">
        <v>8366.16</v>
      </c>
      <c r="E1895">
        <v>8366.16</v>
      </c>
      <c r="F1895" t="s">
        <v>16</v>
      </c>
      <c r="G1895" t="s">
        <v>23</v>
      </c>
      <c r="H1895" s="1" cm="1">
        <f t="array" ref="H1895">_xlfn.IFS(F1895="Figurado",E1895/2600,F1895="Mallas",E1895/800,F1895="Materia Prima",E1895*0)/24</f>
        <v>0.43573749999999994</v>
      </c>
      <c r="I1895" s="2">
        <f t="shared" si="117"/>
        <v>40582.625</v>
      </c>
      <c r="J1895" s="3">
        <f t="shared" si="118"/>
        <v>40582.060737500004</v>
      </c>
      <c r="K1895" t="b">
        <f t="shared" si="119"/>
        <v>1</v>
      </c>
      <c r="L1895" cm="1">
        <f t="array" ref="L1895">SUMPRODUCT((Tabla2[[#This Row],[P - Horas]]&lt;Tabla2[P - Horas])*1,(Tabla2[[#This Row],[Columna1]]=Tabla2[Columna1])*1)+1</f>
        <v>1</v>
      </c>
      <c r="N1895">
        <f>_xlfn.RANK.EQ(Tabla2[[#This Row],[Columna1]],Tabla2[Columna1],1)</f>
        <v>1786</v>
      </c>
      <c r="O1895" s="3">
        <f>MAX(P1894,Tabla2[[#This Row],[Columna1]])</f>
        <v>40606.055214463056</v>
      </c>
      <c r="P1895" s="3">
        <f>O1895+Tabla2[[#This Row],[P - Horas]]</f>
        <v>40606.49095196306</v>
      </c>
    </row>
    <row r="1896" spans="1:16" x14ac:dyDescent="0.25">
      <c r="A1896">
        <v>1000017958</v>
      </c>
      <c r="B1896" s="2">
        <v>40582</v>
      </c>
      <c r="C1896" s="2">
        <f t="shared" si="116"/>
        <v>40582.625</v>
      </c>
      <c r="D1896">
        <v>748.8</v>
      </c>
      <c r="E1896">
        <v>748.8</v>
      </c>
      <c r="F1896" t="s">
        <v>10</v>
      </c>
      <c r="G1896" t="s">
        <v>27</v>
      </c>
      <c r="H1896" s="1" cm="1">
        <f t="array" ref="H1896">_xlfn.IFS(F1896="Figurado",E1896/2600,F1896="Mallas",E1896/800,F1896="Materia Prima",E1896*0)/24</f>
        <v>0</v>
      </c>
      <c r="I1896" s="2">
        <f t="shared" si="117"/>
        <v>40583.625</v>
      </c>
      <c r="J1896" s="3">
        <f t="shared" si="118"/>
        <v>40582.625</v>
      </c>
      <c r="K1896" t="b">
        <f t="shared" si="119"/>
        <v>1</v>
      </c>
      <c r="L1896" cm="1">
        <f t="array" ref="L1896">SUMPRODUCT((Tabla2[[#This Row],[P - Horas]]&lt;Tabla2[P - Horas])*1,(Tabla2[[#This Row],[Columna1]]=Tabla2[Columna1])*1)+1</f>
        <v>34</v>
      </c>
      <c r="N1896">
        <f>_xlfn.RANK.EQ(Tabla2[[#This Row],[Columna1]],Tabla2[Columna1],1)</f>
        <v>1895</v>
      </c>
      <c r="O1896" s="3">
        <f>MAX(P1895,Tabla2[[#This Row],[Columna1]])</f>
        <v>40606.49095196306</v>
      </c>
      <c r="P1896" s="3">
        <f>O1896+Tabla2[[#This Row],[P - Horas]]</f>
        <v>40606.49095196306</v>
      </c>
    </row>
    <row r="1897" spans="1:16" x14ac:dyDescent="0.25">
      <c r="A1897">
        <v>1000017959</v>
      </c>
      <c r="B1897" s="2">
        <v>40582</v>
      </c>
      <c r="C1897" s="2">
        <f t="shared" si="116"/>
        <v>40582.625</v>
      </c>
      <c r="D1897">
        <v>840</v>
      </c>
      <c r="E1897">
        <v>840</v>
      </c>
      <c r="F1897" t="s">
        <v>10</v>
      </c>
      <c r="G1897" t="s">
        <v>15</v>
      </c>
      <c r="H1897" s="1" cm="1">
        <f t="array" ref="H1897">_xlfn.IFS(F1897="Figurado",E1897/2600,F1897="Mallas",E1897/800,F1897="Materia Prima",E1897*0)/24</f>
        <v>0</v>
      </c>
      <c r="I1897" s="2">
        <f t="shared" si="117"/>
        <v>40583.625</v>
      </c>
      <c r="J1897" s="3">
        <f t="shared" si="118"/>
        <v>40582.625</v>
      </c>
      <c r="K1897" t="b">
        <f t="shared" si="119"/>
        <v>1</v>
      </c>
      <c r="L1897" cm="1">
        <f t="array" ref="L1897">SUMPRODUCT((Tabla2[[#This Row],[P - Horas]]&lt;Tabla2[P - Horas])*1,(Tabla2[[#This Row],[Columna1]]=Tabla2[Columna1])*1)+1</f>
        <v>34</v>
      </c>
      <c r="N1897">
        <f>_xlfn.RANK.EQ(Tabla2[[#This Row],[Columna1]],Tabla2[Columna1],1)</f>
        <v>1895</v>
      </c>
      <c r="O1897" s="3">
        <f>MAX(P1896,Tabla2[[#This Row],[Columna1]])</f>
        <v>40606.49095196306</v>
      </c>
      <c r="P1897" s="3">
        <f>O1897+Tabla2[[#This Row],[P - Horas]]</f>
        <v>40606.49095196306</v>
      </c>
    </row>
    <row r="1898" spans="1:16" x14ac:dyDescent="0.25">
      <c r="A1898">
        <v>1000017960</v>
      </c>
      <c r="B1898" s="2">
        <v>40582</v>
      </c>
      <c r="C1898" s="2">
        <f t="shared" si="116"/>
        <v>40582.625</v>
      </c>
      <c r="D1898">
        <v>636.5</v>
      </c>
      <c r="E1898">
        <v>636.5</v>
      </c>
      <c r="F1898" t="s">
        <v>10</v>
      </c>
      <c r="G1898" t="s">
        <v>27</v>
      </c>
      <c r="H1898" s="1" cm="1">
        <f t="array" ref="H1898">_xlfn.IFS(F1898="Figurado",E1898/2600,F1898="Mallas",E1898/800,F1898="Materia Prima",E1898*0)/24</f>
        <v>0</v>
      </c>
      <c r="I1898" s="2">
        <f t="shared" si="117"/>
        <v>40583.625</v>
      </c>
      <c r="J1898" s="3">
        <f t="shared" si="118"/>
        <v>40582.625</v>
      </c>
      <c r="K1898" t="b">
        <f t="shared" si="119"/>
        <v>1</v>
      </c>
      <c r="L1898" cm="1">
        <f t="array" ref="L1898">SUMPRODUCT((Tabla2[[#This Row],[P - Horas]]&lt;Tabla2[P - Horas])*1,(Tabla2[[#This Row],[Columna1]]=Tabla2[Columna1])*1)+1</f>
        <v>34</v>
      </c>
      <c r="N1898">
        <f>_xlfn.RANK.EQ(Tabla2[[#This Row],[Columna1]],Tabla2[Columna1],1)</f>
        <v>1895</v>
      </c>
      <c r="O1898" s="3">
        <f>MAX(P1897,Tabla2[[#This Row],[Columna1]])</f>
        <v>40606.49095196306</v>
      </c>
      <c r="P1898" s="3">
        <f>O1898+Tabla2[[#This Row],[P - Horas]]</f>
        <v>40606.49095196306</v>
      </c>
    </row>
    <row r="1899" spans="1:16" x14ac:dyDescent="0.25">
      <c r="A1899">
        <v>1000017961</v>
      </c>
      <c r="B1899" s="2">
        <v>40582</v>
      </c>
      <c r="C1899" s="2">
        <f t="shared" si="116"/>
        <v>40582.625</v>
      </c>
      <c r="D1899">
        <v>600</v>
      </c>
      <c r="E1899">
        <v>600</v>
      </c>
      <c r="F1899" t="s">
        <v>10</v>
      </c>
      <c r="G1899" t="s">
        <v>15</v>
      </c>
      <c r="H1899" s="1" cm="1">
        <f t="array" ref="H1899">_xlfn.IFS(F1899="Figurado",E1899/2600,F1899="Mallas",E1899/800,F1899="Materia Prima",E1899*0)/24</f>
        <v>0</v>
      </c>
      <c r="I1899" s="2">
        <f t="shared" si="117"/>
        <v>40583.625</v>
      </c>
      <c r="J1899" s="3">
        <f t="shared" si="118"/>
        <v>40582.625</v>
      </c>
      <c r="K1899" t="b">
        <f t="shared" si="119"/>
        <v>1</v>
      </c>
      <c r="L1899" cm="1">
        <f t="array" ref="L1899">SUMPRODUCT((Tabla2[[#This Row],[P - Horas]]&lt;Tabla2[P - Horas])*1,(Tabla2[[#This Row],[Columna1]]=Tabla2[Columna1])*1)+1</f>
        <v>34</v>
      </c>
      <c r="N1899">
        <f>_xlfn.RANK.EQ(Tabla2[[#This Row],[Columna1]],Tabla2[Columna1],1)</f>
        <v>1895</v>
      </c>
      <c r="O1899" s="3">
        <f>MAX(P1898,Tabla2[[#This Row],[Columna1]])</f>
        <v>40606.49095196306</v>
      </c>
      <c r="P1899" s="3">
        <f>O1899+Tabla2[[#This Row],[P - Horas]]</f>
        <v>40606.49095196306</v>
      </c>
    </row>
    <row r="1900" spans="1:16" x14ac:dyDescent="0.25">
      <c r="A1900">
        <v>1000017973</v>
      </c>
      <c r="B1900" s="2">
        <v>40582</v>
      </c>
      <c r="C1900" s="2">
        <f t="shared" si="116"/>
        <v>40582.625</v>
      </c>
      <c r="D1900">
        <v>2958</v>
      </c>
      <c r="E1900">
        <v>33839.519999999997</v>
      </c>
      <c r="F1900" t="s">
        <v>10</v>
      </c>
      <c r="G1900" t="s">
        <v>64</v>
      </c>
      <c r="H1900" s="1" cm="1">
        <f t="array" ref="H1900">_xlfn.IFS(F1900="Figurado",E1900/2600,F1900="Mallas",E1900/800,F1900="Materia Prima",E1900*0)/24</f>
        <v>0</v>
      </c>
      <c r="I1900" s="2">
        <f t="shared" si="117"/>
        <v>40583.625</v>
      </c>
      <c r="J1900" s="3">
        <f t="shared" si="118"/>
        <v>40582.625</v>
      </c>
      <c r="K1900" t="b">
        <f t="shared" si="119"/>
        <v>1</v>
      </c>
      <c r="L1900" cm="1">
        <f t="array" ref="L1900">SUMPRODUCT((Tabla2[[#This Row],[P - Horas]]&lt;Tabla2[P - Horas])*1,(Tabla2[[#This Row],[Columna1]]=Tabla2[Columna1])*1)+1</f>
        <v>34</v>
      </c>
      <c r="N1900">
        <f>_xlfn.RANK.EQ(Tabla2[[#This Row],[Columna1]],Tabla2[Columna1],1)</f>
        <v>1895</v>
      </c>
      <c r="O1900" s="3">
        <f>MAX(P1899,Tabla2[[#This Row],[Columna1]])</f>
        <v>40606.49095196306</v>
      </c>
      <c r="P1900" s="3">
        <f>O1900+Tabla2[[#This Row],[P - Horas]]</f>
        <v>40606.49095196306</v>
      </c>
    </row>
    <row r="1901" spans="1:16" x14ac:dyDescent="0.25">
      <c r="A1901">
        <v>1000017968</v>
      </c>
      <c r="B1901" s="2">
        <v>40582</v>
      </c>
      <c r="C1901" s="2">
        <f t="shared" si="116"/>
        <v>40582.625</v>
      </c>
      <c r="D1901">
        <v>67.2</v>
      </c>
      <c r="E1901">
        <v>67.2</v>
      </c>
      <c r="F1901" t="s">
        <v>10</v>
      </c>
      <c r="G1901" t="s">
        <v>22</v>
      </c>
      <c r="H1901" s="1" cm="1">
        <f t="array" ref="H1901">_xlfn.IFS(F1901="Figurado",E1901/2600,F1901="Mallas",E1901/800,F1901="Materia Prima",E1901*0)/24</f>
        <v>0</v>
      </c>
      <c r="I1901" s="2">
        <f t="shared" si="117"/>
        <v>40583.625</v>
      </c>
      <c r="J1901" s="3">
        <f t="shared" si="118"/>
        <v>40582.625</v>
      </c>
      <c r="K1901" t="b">
        <f t="shared" si="119"/>
        <v>1</v>
      </c>
      <c r="L1901" cm="1">
        <f t="array" ref="L1901">SUMPRODUCT((Tabla2[[#This Row],[P - Horas]]&lt;Tabla2[P - Horas])*1,(Tabla2[[#This Row],[Columna1]]=Tabla2[Columna1])*1)+1</f>
        <v>34</v>
      </c>
      <c r="N1901">
        <f>_xlfn.RANK.EQ(Tabla2[[#This Row],[Columna1]],Tabla2[Columna1],1)</f>
        <v>1895</v>
      </c>
      <c r="O1901" s="3">
        <f>MAX(P1900,Tabla2[[#This Row],[Columna1]])</f>
        <v>40606.49095196306</v>
      </c>
      <c r="P1901" s="3">
        <f>O1901+Tabla2[[#This Row],[P - Horas]]</f>
        <v>40606.49095196306</v>
      </c>
    </row>
    <row r="1902" spans="1:16" x14ac:dyDescent="0.25">
      <c r="A1902">
        <v>1000017970</v>
      </c>
      <c r="B1902" s="2">
        <v>40582</v>
      </c>
      <c r="C1902" s="2">
        <f t="shared" si="116"/>
        <v>40582.625</v>
      </c>
      <c r="D1902">
        <v>672</v>
      </c>
      <c r="E1902">
        <v>672</v>
      </c>
      <c r="F1902" t="s">
        <v>10</v>
      </c>
      <c r="G1902" t="s">
        <v>46</v>
      </c>
      <c r="H1902" s="1" cm="1">
        <f t="array" ref="H1902">_xlfn.IFS(F1902="Figurado",E1902/2600,F1902="Mallas",E1902/800,F1902="Materia Prima",E1902*0)/24</f>
        <v>0</v>
      </c>
      <c r="I1902" s="2">
        <f t="shared" si="117"/>
        <v>40583.625</v>
      </c>
      <c r="J1902" s="3">
        <f t="shared" si="118"/>
        <v>40582.625</v>
      </c>
      <c r="K1902" t="b">
        <f t="shared" si="119"/>
        <v>1</v>
      </c>
      <c r="L1902" cm="1">
        <f t="array" ref="L1902">SUMPRODUCT((Tabla2[[#This Row],[P - Horas]]&lt;Tabla2[P - Horas])*1,(Tabla2[[#This Row],[Columna1]]=Tabla2[Columna1])*1)+1</f>
        <v>34</v>
      </c>
      <c r="N1902">
        <f>_xlfn.RANK.EQ(Tabla2[[#This Row],[Columna1]],Tabla2[Columna1],1)</f>
        <v>1895</v>
      </c>
      <c r="O1902" s="3">
        <f>MAX(P1901,Tabla2[[#This Row],[Columna1]])</f>
        <v>40606.49095196306</v>
      </c>
      <c r="P1902" s="3">
        <f>O1902+Tabla2[[#This Row],[P - Horas]]</f>
        <v>40606.49095196306</v>
      </c>
    </row>
    <row r="1903" spans="1:16" x14ac:dyDescent="0.25">
      <c r="A1903">
        <v>1000017972</v>
      </c>
      <c r="B1903" s="2">
        <v>40582</v>
      </c>
      <c r="C1903" s="2">
        <f t="shared" si="116"/>
        <v>40582.625</v>
      </c>
      <c r="D1903">
        <v>161.30000000000001</v>
      </c>
      <c r="E1903">
        <v>161.30000000000001</v>
      </c>
      <c r="F1903" t="s">
        <v>10</v>
      </c>
      <c r="G1903" t="s">
        <v>22</v>
      </c>
      <c r="H1903" s="1" cm="1">
        <f t="array" ref="H1903">_xlfn.IFS(F1903="Figurado",E1903/2600,F1903="Mallas",E1903/800,F1903="Materia Prima",E1903*0)/24</f>
        <v>0</v>
      </c>
      <c r="I1903" s="2">
        <f t="shared" si="117"/>
        <v>40583.625</v>
      </c>
      <c r="J1903" s="3">
        <f t="shared" si="118"/>
        <v>40582.625</v>
      </c>
      <c r="K1903" t="b">
        <f t="shared" si="119"/>
        <v>1</v>
      </c>
      <c r="L1903" cm="1">
        <f t="array" ref="L1903">SUMPRODUCT((Tabla2[[#This Row],[P - Horas]]&lt;Tabla2[P - Horas])*1,(Tabla2[[#This Row],[Columna1]]=Tabla2[Columna1])*1)+1</f>
        <v>34</v>
      </c>
      <c r="N1903">
        <f>_xlfn.RANK.EQ(Tabla2[[#This Row],[Columna1]],Tabla2[Columna1],1)</f>
        <v>1895</v>
      </c>
      <c r="O1903" s="3">
        <f>MAX(P1902,Tabla2[[#This Row],[Columna1]])</f>
        <v>40606.49095196306</v>
      </c>
      <c r="P1903" s="3">
        <f>O1903+Tabla2[[#This Row],[P - Horas]]</f>
        <v>40606.49095196306</v>
      </c>
    </row>
    <row r="1904" spans="1:16" x14ac:dyDescent="0.25">
      <c r="A1904">
        <v>1000017967</v>
      </c>
      <c r="B1904" s="2">
        <v>40582</v>
      </c>
      <c r="C1904" s="2">
        <f t="shared" si="116"/>
        <v>40582.625</v>
      </c>
      <c r="D1904">
        <v>2958</v>
      </c>
      <c r="E1904">
        <v>33716</v>
      </c>
      <c r="F1904" t="s">
        <v>10</v>
      </c>
      <c r="G1904" t="s">
        <v>28</v>
      </c>
      <c r="H1904" s="1" cm="1">
        <f t="array" ref="H1904">_xlfn.IFS(F1904="Figurado",E1904/2600,F1904="Mallas",E1904/800,F1904="Materia Prima",E1904*0)/24</f>
        <v>0</v>
      </c>
      <c r="I1904" s="2">
        <f t="shared" si="117"/>
        <v>40583.625</v>
      </c>
      <c r="J1904" s="3">
        <f t="shared" si="118"/>
        <v>40582.625</v>
      </c>
      <c r="K1904" t="b">
        <f t="shared" si="119"/>
        <v>1</v>
      </c>
      <c r="L1904" cm="1">
        <f t="array" ref="L1904">SUMPRODUCT((Tabla2[[#This Row],[P - Horas]]&lt;Tabla2[P - Horas])*1,(Tabla2[[#This Row],[Columna1]]=Tabla2[Columna1])*1)+1</f>
        <v>34</v>
      </c>
      <c r="N1904">
        <f>_xlfn.RANK.EQ(Tabla2[[#This Row],[Columna1]],Tabla2[Columna1],1)</f>
        <v>1895</v>
      </c>
      <c r="O1904" s="3">
        <f>MAX(P1903,Tabla2[[#This Row],[Columna1]])</f>
        <v>40606.49095196306</v>
      </c>
      <c r="P1904" s="3">
        <f>O1904+Tabla2[[#This Row],[P - Horas]]</f>
        <v>40606.49095196306</v>
      </c>
    </row>
    <row r="1905" spans="1:16" x14ac:dyDescent="0.25">
      <c r="A1905">
        <v>1000017968</v>
      </c>
      <c r="B1905" s="2">
        <v>40582</v>
      </c>
      <c r="C1905" s="2">
        <f t="shared" si="116"/>
        <v>40582.625</v>
      </c>
      <c r="D1905">
        <v>1</v>
      </c>
      <c r="E1905">
        <v>1</v>
      </c>
      <c r="F1905" t="s">
        <v>5</v>
      </c>
      <c r="G1905" t="s">
        <v>26</v>
      </c>
      <c r="H1905" s="1" cm="1">
        <f t="array" ref="H1905">_xlfn.IFS(F1905="Figurado",E1905/2600,F1905="Mallas",E1905/800,F1905="Materia Prima",E1905*0)/24</f>
        <v>1.6025641025641026E-5</v>
      </c>
      <c r="I1905" s="2">
        <f t="shared" si="117"/>
        <v>40583.625</v>
      </c>
      <c r="J1905" s="3">
        <f t="shared" si="118"/>
        <v>40582.625016025639</v>
      </c>
      <c r="K1905" t="b">
        <f t="shared" si="119"/>
        <v>1</v>
      </c>
      <c r="L1905" cm="1">
        <f t="array" ref="L1905">SUMPRODUCT((Tabla2[[#This Row],[P - Horas]]&lt;Tabla2[P - Horas])*1,(Tabla2[[#This Row],[Columna1]]=Tabla2[Columna1])*1)+1</f>
        <v>33</v>
      </c>
      <c r="N1905">
        <f>_xlfn.RANK.EQ(Tabla2[[#This Row],[Columna1]],Tabla2[Columna1],1)</f>
        <v>1895</v>
      </c>
      <c r="O1905" s="3">
        <f>MAX(P1904,Tabla2[[#This Row],[Columna1]])</f>
        <v>40606.49095196306</v>
      </c>
      <c r="P1905" s="3">
        <f>O1905+Tabla2[[#This Row],[P - Horas]]</f>
        <v>40606.490967988699</v>
      </c>
    </row>
    <row r="1906" spans="1:16" x14ac:dyDescent="0.25">
      <c r="A1906">
        <v>1000017974</v>
      </c>
      <c r="B1906" s="2">
        <v>40582</v>
      </c>
      <c r="C1906" s="2">
        <f t="shared" si="116"/>
        <v>40582.625</v>
      </c>
      <c r="D1906">
        <v>34</v>
      </c>
      <c r="E1906">
        <v>34</v>
      </c>
      <c r="F1906" t="s">
        <v>5</v>
      </c>
      <c r="G1906" t="s">
        <v>26</v>
      </c>
      <c r="H1906" s="1" cm="1">
        <f t="array" ref="H1906">_xlfn.IFS(F1906="Figurado",E1906/2600,F1906="Mallas",E1906/800,F1906="Materia Prima",E1906*0)/24</f>
        <v>5.4487179487179484E-4</v>
      </c>
      <c r="I1906" s="2">
        <f t="shared" si="117"/>
        <v>40583.625</v>
      </c>
      <c r="J1906" s="3">
        <f t="shared" si="118"/>
        <v>40582.625544871793</v>
      </c>
      <c r="K1906" t="b">
        <f t="shared" si="119"/>
        <v>1</v>
      </c>
      <c r="L1906" cm="1">
        <f t="array" ref="L1906">SUMPRODUCT((Tabla2[[#This Row],[P - Horas]]&lt;Tabla2[P - Horas])*1,(Tabla2[[#This Row],[Columna1]]=Tabla2[Columna1])*1)+1</f>
        <v>32</v>
      </c>
      <c r="N1906">
        <f>_xlfn.RANK.EQ(Tabla2[[#This Row],[Columna1]],Tabla2[Columna1],1)</f>
        <v>1895</v>
      </c>
      <c r="O1906" s="3">
        <f>MAX(P1905,Tabla2[[#This Row],[Columna1]])</f>
        <v>40606.490967988699</v>
      </c>
      <c r="P1906" s="3">
        <f>O1906+Tabla2[[#This Row],[P - Horas]]</f>
        <v>40606.491512860492</v>
      </c>
    </row>
    <row r="1907" spans="1:16" x14ac:dyDescent="0.25">
      <c r="A1907">
        <v>1000017975</v>
      </c>
      <c r="B1907" s="2">
        <v>40582</v>
      </c>
      <c r="C1907" s="2">
        <f t="shared" si="116"/>
        <v>40582.625</v>
      </c>
      <c r="D1907">
        <v>34.5</v>
      </c>
      <c r="E1907">
        <v>34.5</v>
      </c>
      <c r="F1907" t="s">
        <v>5</v>
      </c>
      <c r="G1907" t="s">
        <v>26</v>
      </c>
      <c r="H1907" s="1" cm="1">
        <f t="array" ref="H1907">_xlfn.IFS(F1907="Figurado",E1907/2600,F1907="Mallas",E1907/800,F1907="Materia Prima",E1907*0)/24</f>
        <v>5.5288461538461535E-4</v>
      </c>
      <c r="I1907" s="2">
        <f t="shared" si="117"/>
        <v>40583.625</v>
      </c>
      <c r="J1907" s="3">
        <f t="shared" si="118"/>
        <v>40582.625552884616</v>
      </c>
      <c r="K1907" t="b">
        <f t="shared" si="119"/>
        <v>1</v>
      </c>
      <c r="L1907" cm="1">
        <f t="array" ref="L1907">SUMPRODUCT((Tabla2[[#This Row],[P - Horas]]&lt;Tabla2[P - Horas])*1,(Tabla2[[#This Row],[Columna1]]=Tabla2[Columna1])*1)+1</f>
        <v>28</v>
      </c>
      <c r="N1907">
        <f>_xlfn.RANK.EQ(Tabla2[[#This Row],[Columna1]],Tabla2[Columna1],1)</f>
        <v>1895</v>
      </c>
      <c r="O1907" s="3">
        <f>MAX(P1906,Tabla2[[#This Row],[Columna1]])</f>
        <v>40606.491512860492</v>
      </c>
      <c r="P1907" s="3">
        <f>O1907+Tabla2[[#This Row],[P - Horas]]</f>
        <v>40606.492065745108</v>
      </c>
    </row>
    <row r="1908" spans="1:16" x14ac:dyDescent="0.25">
      <c r="A1908">
        <v>1000017976</v>
      </c>
      <c r="B1908" s="2">
        <v>40582</v>
      </c>
      <c r="C1908" s="2">
        <f t="shared" si="116"/>
        <v>40582.625</v>
      </c>
      <c r="D1908">
        <v>34.5</v>
      </c>
      <c r="E1908">
        <v>34.5</v>
      </c>
      <c r="F1908" t="s">
        <v>5</v>
      </c>
      <c r="G1908" t="s">
        <v>26</v>
      </c>
      <c r="H1908" s="1" cm="1">
        <f t="array" ref="H1908">_xlfn.IFS(F1908="Figurado",E1908/2600,F1908="Mallas",E1908/800,F1908="Materia Prima",E1908*0)/24</f>
        <v>5.5288461538461535E-4</v>
      </c>
      <c r="I1908" s="2">
        <f t="shared" si="117"/>
        <v>40583.625</v>
      </c>
      <c r="J1908" s="3">
        <f t="shared" si="118"/>
        <v>40582.625552884616</v>
      </c>
      <c r="K1908" t="b">
        <f t="shared" si="119"/>
        <v>1</v>
      </c>
      <c r="L1908" cm="1">
        <f t="array" ref="L1908">SUMPRODUCT((Tabla2[[#This Row],[P - Horas]]&lt;Tabla2[P - Horas])*1,(Tabla2[[#This Row],[Columna1]]=Tabla2[Columna1])*1)+1</f>
        <v>28</v>
      </c>
      <c r="N1908">
        <f>_xlfn.RANK.EQ(Tabla2[[#This Row],[Columna1]],Tabla2[Columna1],1)</f>
        <v>1895</v>
      </c>
      <c r="O1908" s="3">
        <f>MAX(P1907,Tabla2[[#This Row],[Columna1]])</f>
        <v>40606.492065745108</v>
      </c>
      <c r="P1908" s="3">
        <f>O1908+Tabla2[[#This Row],[P - Horas]]</f>
        <v>40606.492618629723</v>
      </c>
    </row>
    <row r="1909" spans="1:16" x14ac:dyDescent="0.25">
      <c r="A1909">
        <v>1000017977</v>
      </c>
      <c r="B1909" s="2">
        <v>40582</v>
      </c>
      <c r="C1909" s="2">
        <f t="shared" si="116"/>
        <v>40582.625</v>
      </c>
      <c r="D1909">
        <v>34.5</v>
      </c>
      <c r="E1909">
        <v>34.5</v>
      </c>
      <c r="F1909" t="s">
        <v>5</v>
      </c>
      <c r="G1909" t="s">
        <v>26</v>
      </c>
      <c r="H1909" s="1" cm="1">
        <f t="array" ref="H1909">_xlfn.IFS(F1909="Figurado",E1909/2600,F1909="Mallas",E1909/800,F1909="Materia Prima",E1909*0)/24</f>
        <v>5.5288461538461535E-4</v>
      </c>
      <c r="I1909" s="2">
        <f t="shared" si="117"/>
        <v>40583.625</v>
      </c>
      <c r="J1909" s="3">
        <f t="shared" si="118"/>
        <v>40582.625552884616</v>
      </c>
      <c r="K1909" t="b">
        <f t="shared" si="119"/>
        <v>1</v>
      </c>
      <c r="L1909" cm="1">
        <f t="array" ref="L1909">SUMPRODUCT((Tabla2[[#This Row],[P - Horas]]&lt;Tabla2[P - Horas])*1,(Tabla2[[#This Row],[Columna1]]=Tabla2[Columna1])*1)+1</f>
        <v>28</v>
      </c>
      <c r="N1909">
        <f>_xlfn.RANK.EQ(Tabla2[[#This Row],[Columna1]],Tabla2[Columna1],1)</f>
        <v>1895</v>
      </c>
      <c r="O1909" s="3">
        <f>MAX(P1908,Tabla2[[#This Row],[Columna1]])</f>
        <v>40606.492618629723</v>
      </c>
      <c r="P1909" s="3">
        <f>O1909+Tabla2[[#This Row],[P - Horas]]</f>
        <v>40606.493171514339</v>
      </c>
    </row>
    <row r="1910" spans="1:16" x14ac:dyDescent="0.25">
      <c r="A1910">
        <v>1000017978</v>
      </c>
      <c r="B1910" s="2">
        <v>40582</v>
      </c>
      <c r="C1910" s="2">
        <f t="shared" si="116"/>
        <v>40582.625</v>
      </c>
      <c r="D1910">
        <v>34.5</v>
      </c>
      <c r="E1910">
        <v>34.5</v>
      </c>
      <c r="F1910" t="s">
        <v>5</v>
      </c>
      <c r="G1910" t="s">
        <v>26</v>
      </c>
      <c r="H1910" s="1" cm="1">
        <f t="array" ref="H1910">_xlfn.IFS(F1910="Figurado",E1910/2600,F1910="Mallas",E1910/800,F1910="Materia Prima",E1910*0)/24</f>
        <v>5.5288461538461535E-4</v>
      </c>
      <c r="I1910" s="2">
        <f t="shared" si="117"/>
        <v>40583.625</v>
      </c>
      <c r="J1910" s="3">
        <f t="shared" si="118"/>
        <v>40582.625552884616</v>
      </c>
      <c r="K1910" t="b">
        <f t="shared" si="119"/>
        <v>1</v>
      </c>
      <c r="L1910" cm="1">
        <f t="array" ref="L1910">SUMPRODUCT((Tabla2[[#This Row],[P - Horas]]&lt;Tabla2[P - Horas])*1,(Tabla2[[#This Row],[Columna1]]=Tabla2[Columna1])*1)+1</f>
        <v>28</v>
      </c>
      <c r="N1910">
        <f>_xlfn.RANK.EQ(Tabla2[[#This Row],[Columna1]],Tabla2[Columna1],1)</f>
        <v>1895</v>
      </c>
      <c r="O1910" s="3">
        <f>MAX(P1909,Tabla2[[#This Row],[Columna1]])</f>
        <v>40606.493171514339</v>
      </c>
      <c r="P1910" s="3">
        <f>O1910+Tabla2[[#This Row],[P - Horas]]</f>
        <v>40606.493724398955</v>
      </c>
    </row>
    <row r="1911" spans="1:16" x14ac:dyDescent="0.25">
      <c r="A1911">
        <v>1000017972</v>
      </c>
      <c r="B1911" s="2">
        <v>40582</v>
      </c>
      <c r="C1911" s="2">
        <f t="shared" si="116"/>
        <v>40582.625</v>
      </c>
      <c r="D1911">
        <v>44</v>
      </c>
      <c r="E1911">
        <v>44</v>
      </c>
      <c r="F1911" t="s">
        <v>5</v>
      </c>
      <c r="G1911" t="s">
        <v>9</v>
      </c>
      <c r="H1911" s="1" cm="1">
        <f t="array" ref="H1911">_xlfn.IFS(F1911="Figurado",E1911/2600,F1911="Mallas",E1911/800,F1911="Materia Prima",E1911*0)/24</f>
        <v>7.0512820512820507E-4</v>
      </c>
      <c r="I1911" s="2">
        <f t="shared" si="117"/>
        <v>40583.625</v>
      </c>
      <c r="J1911" s="3">
        <f t="shared" si="118"/>
        <v>40582.625705128208</v>
      </c>
      <c r="K1911" t="b">
        <f t="shared" si="119"/>
        <v>1</v>
      </c>
      <c r="L1911" cm="1">
        <f t="array" ref="L1911">SUMPRODUCT((Tabla2[[#This Row],[P - Horas]]&lt;Tabla2[P - Horas])*1,(Tabla2[[#This Row],[Columna1]]=Tabla2[Columna1])*1)+1</f>
        <v>27</v>
      </c>
      <c r="N1911">
        <f>_xlfn.RANK.EQ(Tabla2[[#This Row],[Columna1]],Tabla2[Columna1],1)</f>
        <v>1895</v>
      </c>
      <c r="O1911" s="3">
        <f>MAX(P1910,Tabla2[[#This Row],[Columna1]])</f>
        <v>40606.493724398955</v>
      </c>
      <c r="P1911" s="3">
        <f>O1911+Tabla2[[#This Row],[P - Horas]]</f>
        <v>40606.494429527163</v>
      </c>
    </row>
    <row r="1912" spans="1:16" x14ac:dyDescent="0.25">
      <c r="A1912">
        <v>1000017958</v>
      </c>
      <c r="B1912" s="2">
        <v>40582</v>
      </c>
      <c r="C1912" s="2">
        <f t="shared" si="116"/>
        <v>40582.625</v>
      </c>
      <c r="D1912">
        <v>77.400000000000006</v>
      </c>
      <c r="E1912">
        <v>77.400000000000006</v>
      </c>
      <c r="F1912" t="s">
        <v>5</v>
      </c>
      <c r="G1912" t="s">
        <v>6</v>
      </c>
      <c r="H1912" s="1" cm="1">
        <f t="array" ref="H1912">_xlfn.IFS(F1912="Figurado",E1912/2600,F1912="Mallas",E1912/800,F1912="Materia Prima",E1912*0)/24</f>
        <v>1.2403846153846154E-3</v>
      </c>
      <c r="I1912" s="2">
        <f t="shared" si="117"/>
        <v>40583.625</v>
      </c>
      <c r="J1912" s="3">
        <f t="shared" si="118"/>
        <v>40582.626240384612</v>
      </c>
      <c r="K1912" t="b">
        <f t="shared" si="119"/>
        <v>1</v>
      </c>
      <c r="L1912" cm="1">
        <f t="array" ref="L1912">SUMPRODUCT((Tabla2[[#This Row],[P - Horas]]&lt;Tabla2[P - Horas])*1,(Tabla2[[#This Row],[Columna1]]=Tabla2[Columna1])*1)+1</f>
        <v>26</v>
      </c>
      <c r="N1912">
        <f>_xlfn.RANK.EQ(Tabla2[[#This Row],[Columna1]],Tabla2[Columna1],1)</f>
        <v>1895</v>
      </c>
      <c r="O1912" s="3">
        <f>MAX(P1911,Tabla2[[#This Row],[Columna1]])</f>
        <v>40606.494429527163</v>
      </c>
      <c r="P1912" s="3">
        <f>O1912+Tabla2[[#This Row],[P - Horas]]</f>
        <v>40606.495669911776</v>
      </c>
    </row>
    <row r="1913" spans="1:16" x14ac:dyDescent="0.25">
      <c r="A1913">
        <v>1000017963</v>
      </c>
      <c r="B1913" s="2">
        <v>40582</v>
      </c>
      <c r="C1913" s="2">
        <f t="shared" si="116"/>
        <v>40582.625</v>
      </c>
      <c r="D1913">
        <v>124.9</v>
      </c>
      <c r="E1913">
        <v>124.9</v>
      </c>
      <c r="F1913" t="s">
        <v>5</v>
      </c>
      <c r="G1913" t="s">
        <v>26</v>
      </c>
      <c r="H1913" s="1" cm="1">
        <f t="array" ref="H1913">_xlfn.IFS(F1913="Figurado",E1913/2600,F1913="Mallas",E1913/800,F1913="Materia Prima",E1913*0)/24</f>
        <v>2.0016025641025645E-3</v>
      </c>
      <c r="I1913" s="2">
        <f t="shared" si="117"/>
        <v>40583.625</v>
      </c>
      <c r="J1913" s="3">
        <f t="shared" si="118"/>
        <v>40582.627001602566</v>
      </c>
      <c r="K1913" t="b">
        <f t="shared" si="119"/>
        <v>1</v>
      </c>
      <c r="L1913" cm="1">
        <f t="array" ref="L1913">SUMPRODUCT((Tabla2[[#This Row],[P - Horas]]&lt;Tabla2[P - Horas])*1,(Tabla2[[#This Row],[Columna1]]=Tabla2[Columna1])*1)+1</f>
        <v>25</v>
      </c>
      <c r="N1913">
        <f>_xlfn.RANK.EQ(Tabla2[[#This Row],[Columna1]],Tabla2[Columna1],1)</f>
        <v>1895</v>
      </c>
      <c r="O1913" s="3">
        <f>MAX(P1912,Tabla2[[#This Row],[Columna1]])</f>
        <v>40606.495669911776</v>
      </c>
      <c r="P1913" s="3">
        <f>O1913+Tabla2[[#This Row],[P - Horas]]</f>
        <v>40606.497671514342</v>
      </c>
    </row>
    <row r="1914" spans="1:16" x14ac:dyDescent="0.25">
      <c r="A1914">
        <v>1000017968</v>
      </c>
      <c r="B1914" s="2">
        <v>40582</v>
      </c>
      <c r="C1914" s="2">
        <f t="shared" si="116"/>
        <v>40582.625</v>
      </c>
      <c r="D1914">
        <v>141.6</v>
      </c>
      <c r="E1914">
        <v>141.6</v>
      </c>
      <c r="F1914" t="s">
        <v>5</v>
      </c>
      <c r="G1914" t="s">
        <v>9</v>
      </c>
      <c r="H1914" s="1" cm="1">
        <f t="array" ref="H1914">_xlfn.IFS(F1914="Figurado",E1914/2600,F1914="Mallas",E1914/800,F1914="Materia Prima",E1914*0)/24</f>
        <v>2.269230769230769E-3</v>
      </c>
      <c r="I1914" s="2">
        <f t="shared" si="117"/>
        <v>40583.625</v>
      </c>
      <c r="J1914" s="3">
        <f t="shared" si="118"/>
        <v>40582.627269230768</v>
      </c>
      <c r="K1914" t="b">
        <f t="shared" si="119"/>
        <v>1</v>
      </c>
      <c r="L1914" cm="1">
        <f t="array" ref="L1914">SUMPRODUCT((Tabla2[[#This Row],[P - Horas]]&lt;Tabla2[P - Horas])*1,(Tabla2[[#This Row],[Columna1]]=Tabla2[Columna1])*1)+1</f>
        <v>24</v>
      </c>
      <c r="N1914">
        <f>_xlfn.RANK.EQ(Tabla2[[#This Row],[Columna1]],Tabla2[Columna1],1)</f>
        <v>1895</v>
      </c>
      <c r="O1914" s="3">
        <f>MAX(P1913,Tabla2[[#This Row],[Columna1]])</f>
        <v>40606.497671514342</v>
      </c>
      <c r="P1914" s="3">
        <f>O1914+Tabla2[[#This Row],[P - Horas]]</f>
        <v>40606.499940745111</v>
      </c>
    </row>
    <row r="1915" spans="1:16" x14ac:dyDescent="0.25">
      <c r="A1915">
        <v>1000017960</v>
      </c>
      <c r="B1915" s="2">
        <v>40582</v>
      </c>
      <c r="C1915" s="2">
        <f t="shared" si="116"/>
        <v>40582.625</v>
      </c>
      <c r="D1915">
        <v>154.1</v>
      </c>
      <c r="E1915">
        <v>154.1</v>
      </c>
      <c r="F1915" t="s">
        <v>5</v>
      </c>
      <c r="G1915" t="s">
        <v>6</v>
      </c>
      <c r="H1915" s="1" cm="1">
        <f t="array" ref="H1915">_xlfn.IFS(F1915="Figurado",E1915/2600,F1915="Mallas",E1915/800,F1915="Materia Prima",E1915*0)/24</f>
        <v>2.469551282051282E-3</v>
      </c>
      <c r="I1915" s="2">
        <f t="shared" si="117"/>
        <v>40583.625</v>
      </c>
      <c r="J1915" s="3">
        <f t="shared" si="118"/>
        <v>40582.627469551284</v>
      </c>
      <c r="K1915" t="b">
        <f t="shared" si="119"/>
        <v>1</v>
      </c>
      <c r="L1915" cm="1">
        <f t="array" ref="L1915">SUMPRODUCT((Tabla2[[#This Row],[P - Horas]]&lt;Tabla2[P - Horas])*1,(Tabla2[[#This Row],[Columna1]]=Tabla2[Columna1])*1)+1</f>
        <v>23</v>
      </c>
      <c r="N1915">
        <f>_xlfn.RANK.EQ(Tabla2[[#This Row],[Columna1]],Tabla2[Columna1],1)</f>
        <v>1895</v>
      </c>
      <c r="O1915" s="3">
        <f>MAX(P1914,Tabla2[[#This Row],[Columna1]])</f>
        <v>40606.499940745111</v>
      </c>
      <c r="P1915" s="3">
        <f>O1915+Tabla2[[#This Row],[P - Horas]]</f>
        <v>40606.502410296394</v>
      </c>
    </row>
    <row r="1916" spans="1:16" x14ac:dyDescent="0.25">
      <c r="A1916">
        <v>1000017972</v>
      </c>
      <c r="B1916" s="2">
        <v>40582</v>
      </c>
      <c r="C1916" s="2">
        <f t="shared" si="116"/>
        <v>40582.625</v>
      </c>
      <c r="D1916">
        <v>178.4</v>
      </c>
      <c r="E1916">
        <v>178.4</v>
      </c>
      <c r="F1916" t="s">
        <v>5</v>
      </c>
      <c r="G1916" t="s">
        <v>8</v>
      </c>
      <c r="H1916" s="1" cm="1">
        <f t="array" ref="H1916">_xlfn.IFS(F1916="Figurado",E1916/2600,F1916="Mallas",E1916/800,F1916="Materia Prima",E1916*0)/24</f>
        <v>2.8589743589743592E-3</v>
      </c>
      <c r="I1916" s="2">
        <f t="shared" si="117"/>
        <v>40583.625</v>
      </c>
      <c r="J1916" s="3">
        <f t="shared" si="118"/>
        <v>40582.62785897436</v>
      </c>
      <c r="K1916" t="b">
        <f t="shared" si="119"/>
        <v>1</v>
      </c>
      <c r="L1916" cm="1">
        <f t="array" ref="L1916">SUMPRODUCT((Tabla2[[#This Row],[P - Horas]]&lt;Tabla2[P - Horas])*1,(Tabla2[[#This Row],[Columna1]]=Tabla2[Columna1])*1)+1</f>
        <v>22</v>
      </c>
      <c r="N1916">
        <f>_xlfn.RANK.EQ(Tabla2[[#This Row],[Columna1]],Tabla2[Columna1],1)</f>
        <v>1895</v>
      </c>
      <c r="O1916" s="3">
        <f>MAX(P1915,Tabla2[[#This Row],[Columna1]])</f>
        <v>40606.502410296394</v>
      </c>
      <c r="P1916" s="3">
        <f>O1916+Tabla2[[#This Row],[P - Horas]]</f>
        <v>40606.505269270754</v>
      </c>
    </row>
    <row r="1917" spans="1:16" x14ac:dyDescent="0.25">
      <c r="A1917">
        <v>1000017961</v>
      </c>
      <c r="B1917" s="2">
        <v>40582</v>
      </c>
      <c r="C1917" s="2">
        <f t="shared" si="116"/>
        <v>40582.625</v>
      </c>
      <c r="D1917">
        <v>191.3</v>
      </c>
      <c r="E1917">
        <v>191.3</v>
      </c>
      <c r="F1917" t="s">
        <v>5</v>
      </c>
      <c r="G1917" t="s">
        <v>7</v>
      </c>
      <c r="H1917" s="1" cm="1">
        <f t="array" ref="H1917">_xlfn.IFS(F1917="Figurado",E1917/2600,F1917="Mallas",E1917/800,F1917="Materia Prima",E1917*0)/24</f>
        <v>3.0657051282051285E-3</v>
      </c>
      <c r="I1917" s="2">
        <f t="shared" si="117"/>
        <v>40583.625</v>
      </c>
      <c r="J1917" s="3">
        <f t="shared" si="118"/>
        <v>40582.628065705125</v>
      </c>
      <c r="K1917" t="b">
        <f t="shared" si="119"/>
        <v>1</v>
      </c>
      <c r="L1917" cm="1">
        <f t="array" ref="L1917">SUMPRODUCT((Tabla2[[#This Row],[P - Horas]]&lt;Tabla2[P - Horas])*1,(Tabla2[[#This Row],[Columna1]]=Tabla2[Columna1])*1)+1</f>
        <v>21</v>
      </c>
      <c r="N1917">
        <f>_xlfn.RANK.EQ(Tabla2[[#This Row],[Columna1]],Tabla2[Columna1],1)</f>
        <v>1895</v>
      </c>
      <c r="O1917" s="3">
        <f>MAX(P1916,Tabla2[[#This Row],[Columna1]])</f>
        <v>40606.505269270754</v>
      </c>
      <c r="P1917" s="3">
        <f>O1917+Tabla2[[#This Row],[P - Horas]]</f>
        <v>40606.508334975879</v>
      </c>
    </row>
    <row r="1918" spans="1:16" x14ac:dyDescent="0.25">
      <c r="A1918">
        <v>1000017961</v>
      </c>
      <c r="B1918" s="2">
        <v>40582</v>
      </c>
      <c r="C1918" s="2">
        <f t="shared" si="116"/>
        <v>40582.625</v>
      </c>
      <c r="D1918">
        <v>291.89999999999998</v>
      </c>
      <c r="E1918">
        <v>291.89999999999998</v>
      </c>
      <c r="F1918" t="s">
        <v>5</v>
      </c>
      <c r="G1918" t="s">
        <v>8</v>
      </c>
      <c r="H1918" s="1" cm="1">
        <f t="array" ref="H1918">_xlfn.IFS(F1918="Figurado",E1918/2600,F1918="Mallas",E1918/800,F1918="Materia Prima",E1918*0)/24</f>
        <v>4.677884615384615E-3</v>
      </c>
      <c r="I1918" s="2">
        <f t="shared" si="117"/>
        <v>40583.625</v>
      </c>
      <c r="J1918" s="3">
        <f t="shared" si="118"/>
        <v>40582.629677884615</v>
      </c>
      <c r="K1918" t="b">
        <f t="shared" si="119"/>
        <v>1</v>
      </c>
      <c r="L1918" cm="1">
        <f t="array" ref="L1918">SUMPRODUCT((Tabla2[[#This Row],[P - Horas]]&lt;Tabla2[P - Horas])*1,(Tabla2[[#This Row],[Columna1]]=Tabla2[Columna1])*1)+1</f>
        <v>20</v>
      </c>
      <c r="N1918">
        <f>_xlfn.RANK.EQ(Tabla2[[#This Row],[Columna1]],Tabla2[Columna1],1)</f>
        <v>1895</v>
      </c>
      <c r="O1918" s="3">
        <f>MAX(P1917,Tabla2[[#This Row],[Columna1]])</f>
        <v>40606.508334975879</v>
      </c>
      <c r="P1918" s="3">
        <f>O1918+Tabla2[[#This Row],[P - Horas]]</f>
        <v>40606.513012860494</v>
      </c>
    </row>
    <row r="1919" spans="1:16" x14ac:dyDescent="0.25">
      <c r="A1919">
        <v>1000017972</v>
      </c>
      <c r="B1919" s="2">
        <v>40582</v>
      </c>
      <c r="C1919" s="2">
        <f t="shared" si="116"/>
        <v>40582.625</v>
      </c>
      <c r="D1919">
        <v>316.8</v>
      </c>
      <c r="E1919">
        <v>316.8</v>
      </c>
      <c r="F1919" t="s">
        <v>5</v>
      </c>
      <c r="G1919" t="s">
        <v>26</v>
      </c>
      <c r="H1919" s="1" cm="1">
        <f t="array" ref="H1919">_xlfn.IFS(F1919="Figurado",E1919/2600,F1919="Mallas",E1919/800,F1919="Materia Prima",E1919*0)/24</f>
        <v>5.076923076923077E-3</v>
      </c>
      <c r="I1919" s="2">
        <f t="shared" si="117"/>
        <v>40583.625</v>
      </c>
      <c r="J1919" s="3">
        <f t="shared" si="118"/>
        <v>40582.63007692308</v>
      </c>
      <c r="K1919" t="b">
        <f t="shared" si="119"/>
        <v>1</v>
      </c>
      <c r="L1919" cm="1">
        <f t="array" ref="L1919">SUMPRODUCT((Tabla2[[#This Row],[P - Horas]]&lt;Tabla2[P - Horas])*1,(Tabla2[[#This Row],[Columna1]]=Tabla2[Columna1])*1)+1</f>
        <v>19</v>
      </c>
      <c r="N1919">
        <f>_xlfn.RANK.EQ(Tabla2[[#This Row],[Columna1]],Tabla2[Columna1],1)</f>
        <v>1895</v>
      </c>
      <c r="O1919" s="3">
        <f>MAX(P1918,Tabla2[[#This Row],[Columna1]])</f>
        <v>40606.513012860494</v>
      </c>
      <c r="P1919" s="3">
        <f>O1919+Tabla2[[#This Row],[P - Horas]]</f>
        <v>40606.518089783574</v>
      </c>
    </row>
    <row r="1920" spans="1:16" x14ac:dyDescent="0.25">
      <c r="A1920">
        <v>1000017958</v>
      </c>
      <c r="B1920" s="2">
        <v>40582</v>
      </c>
      <c r="C1920" s="2">
        <f t="shared" si="116"/>
        <v>40582.625</v>
      </c>
      <c r="D1920">
        <v>364.6</v>
      </c>
      <c r="E1920">
        <v>364.6</v>
      </c>
      <c r="F1920" t="s">
        <v>5</v>
      </c>
      <c r="G1920" t="s">
        <v>13</v>
      </c>
      <c r="H1920" s="1" cm="1">
        <f t="array" ref="H1920">_xlfn.IFS(F1920="Figurado",E1920/2600,F1920="Mallas",E1920/800,F1920="Materia Prima",E1920*0)/24</f>
        <v>5.8429487179487184E-3</v>
      </c>
      <c r="I1920" s="2">
        <f t="shared" si="117"/>
        <v>40583.625</v>
      </c>
      <c r="J1920" s="3">
        <f t="shared" si="118"/>
        <v>40582.630842948718</v>
      </c>
      <c r="K1920" t="b">
        <f t="shared" si="119"/>
        <v>1</v>
      </c>
      <c r="L1920" cm="1">
        <f t="array" ref="L1920">SUMPRODUCT((Tabla2[[#This Row],[P - Horas]]&lt;Tabla2[P - Horas])*1,(Tabla2[[#This Row],[Columna1]]=Tabla2[Columna1])*1)+1</f>
        <v>18</v>
      </c>
      <c r="N1920">
        <f>_xlfn.RANK.EQ(Tabla2[[#This Row],[Columna1]],Tabla2[Columna1],1)</f>
        <v>1895</v>
      </c>
      <c r="O1920" s="3">
        <f>MAX(P1919,Tabla2[[#This Row],[Columna1]])</f>
        <v>40606.518089783574</v>
      </c>
      <c r="P1920" s="3">
        <f>O1920+Tabla2[[#This Row],[P - Horas]]</f>
        <v>40606.523932732292</v>
      </c>
    </row>
    <row r="1921" spans="1:16" x14ac:dyDescent="0.25">
      <c r="A1921">
        <v>1000017969</v>
      </c>
      <c r="B1921" s="2">
        <v>40582</v>
      </c>
      <c r="C1921" s="2">
        <f t="shared" si="116"/>
        <v>40582.625</v>
      </c>
      <c r="D1921">
        <v>384.6</v>
      </c>
      <c r="E1921">
        <v>384.6</v>
      </c>
      <c r="F1921" t="s">
        <v>5</v>
      </c>
      <c r="G1921" t="s">
        <v>13</v>
      </c>
      <c r="H1921" s="1" cm="1">
        <f t="array" ref="H1921">_xlfn.IFS(F1921="Figurado",E1921/2600,F1921="Mallas",E1921/800,F1921="Materia Prima",E1921*0)/24</f>
        <v>6.1634615384615387E-3</v>
      </c>
      <c r="I1921" s="2">
        <f t="shared" si="117"/>
        <v>40583.625</v>
      </c>
      <c r="J1921" s="3">
        <f t="shared" si="118"/>
        <v>40582.631163461541</v>
      </c>
      <c r="K1921" t="b">
        <f t="shared" si="119"/>
        <v>1</v>
      </c>
      <c r="L1921" cm="1">
        <f t="array" ref="L1921">SUMPRODUCT((Tabla2[[#This Row],[P - Horas]]&lt;Tabla2[P - Horas])*1,(Tabla2[[#This Row],[Columna1]]=Tabla2[Columna1])*1)+1</f>
        <v>17</v>
      </c>
      <c r="N1921">
        <f>_xlfn.RANK.EQ(Tabla2[[#This Row],[Columna1]],Tabla2[Columna1],1)</f>
        <v>1895</v>
      </c>
      <c r="O1921" s="3">
        <f>MAX(P1920,Tabla2[[#This Row],[Columna1]])</f>
        <v>40606.523932732292</v>
      </c>
      <c r="P1921" s="3">
        <f>O1921+Tabla2[[#This Row],[P - Horas]]</f>
        <v>40606.530096193834</v>
      </c>
    </row>
    <row r="1922" spans="1:16" x14ac:dyDescent="0.25">
      <c r="A1922">
        <v>1000017968</v>
      </c>
      <c r="B1922" s="2">
        <v>40582</v>
      </c>
      <c r="C1922" s="2">
        <f t="shared" ref="C1922:C1985" si="120">B1922+15/24</f>
        <v>40582.625</v>
      </c>
      <c r="D1922">
        <v>530.79999999999995</v>
      </c>
      <c r="E1922">
        <v>530.79999999999995</v>
      </c>
      <c r="F1922" t="s">
        <v>5</v>
      </c>
      <c r="G1922" t="s">
        <v>8</v>
      </c>
      <c r="H1922" s="1" cm="1">
        <f t="array" ref="H1922">_xlfn.IFS(F1922="Figurado",E1922/2600,F1922="Mallas",E1922/800,F1922="Materia Prima",E1922*0)/24</f>
        <v>8.5064102564102548E-3</v>
      </c>
      <c r="I1922" s="2">
        <f t="shared" ref="I1922:I1985" si="121">IF(OR(WEEKDAY(C1922)=1,WEEKDAY(C1922+1)=1),C1922+2,C1922+1)</f>
        <v>40583.625</v>
      </c>
      <c r="J1922" s="3">
        <f t="shared" ref="J1922:J1985" si="122">H1922+C1922</f>
        <v>40582.633506410253</v>
      </c>
      <c r="K1922" t="b">
        <f t="shared" ref="K1922:K1985" si="123">I1922&gt;=J1922</f>
        <v>1</v>
      </c>
      <c r="L1922" cm="1">
        <f t="array" ref="L1922">SUMPRODUCT((Tabla2[[#This Row],[P - Horas]]&lt;Tabla2[P - Horas])*1,(Tabla2[[#This Row],[Columna1]]=Tabla2[Columna1])*1)+1</f>
        <v>16</v>
      </c>
      <c r="N1922">
        <f>_xlfn.RANK.EQ(Tabla2[[#This Row],[Columna1]],Tabla2[Columna1],1)</f>
        <v>1895</v>
      </c>
      <c r="O1922" s="3">
        <f>MAX(P1921,Tabla2[[#This Row],[Columna1]])</f>
        <v>40606.530096193834</v>
      </c>
      <c r="P1922" s="3">
        <f>O1922+Tabla2[[#This Row],[P - Horas]]</f>
        <v>40606.538602604087</v>
      </c>
    </row>
    <row r="1923" spans="1:16" x14ac:dyDescent="0.25">
      <c r="A1923">
        <v>1000017968</v>
      </c>
      <c r="B1923" s="2">
        <v>40582</v>
      </c>
      <c r="C1923" s="2">
        <f t="shared" si="120"/>
        <v>40582.625</v>
      </c>
      <c r="D1923">
        <v>638.4</v>
      </c>
      <c r="E1923">
        <v>638.4</v>
      </c>
      <c r="F1923" t="s">
        <v>5</v>
      </c>
      <c r="G1923" t="s">
        <v>14</v>
      </c>
      <c r="H1923" s="1" cm="1">
        <f t="array" ref="H1923">_xlfn.IFS(F1923="Figurado",E1923/2600,F1923="Mallas",E1923/800,F1923="Materia Prima",E1923*0)/24</f>
        <v>1.0230769230769231E-2</v>
      </c>
      <c r="I1923" s="2">
        <f t="shared" si="121"/>
        <v>40583.625</v>
      </c>
      <c r="J1923" s="3">
        <f t="shared" si="122"/>
        <v>40582.635230769229</v>
      </c>
      <c r="K1923" t="b">
        <f t="shared" si="123"/>
        <v>1</v>
      </c>
      <c r="L1923" cm="1">
        <f t="array" ref="L1923">SUMPRODUCT((Tabla2[[#This Row],[P - Horas]]&lt;Tabla2[P - Horas])*1,(Tabla2[[#This Row],[Columna1]]=Tabla2[Columna1])*1)+1</f>
        <v>15</v>
      </c>
      <c r="N1923">
        <f>_xlfn.RANK.EQ(Tabla2[[#This Row],[Columna1]],Tabla2[Columna1],1)</f>
        <v>1895</v>
      </c>
      <c r="O1923" s="3">
        <f>MAX(P1922,Tabla2[[#This Row],[Columna1]])</f>
        <v>40606.538602604087</v>
      </c>
      <c r="P1923" s="3">
        <f>O1923+Tabla2[[#This Row],[P - Horas]]</f>
        <v>40606.548833373316</v>
      </c>
    </row>
    <row r="1924" spans="1:16" x14ac:dyDescent="0.25">
      <c r="A1924">
        <v>1000017968</v>
      </c>
      <c r="B1924" s="2">
        <v>40582</v>
      </c>
      <c r="C1924" s="2">
        <f t="shared" si="120"/>
        <v>40582.625</v>
      </c>
      <c r="D1924">
        <v>725.6</v>
      </c>
      <c r="E1924">
        <v>725.6</v>
      </c>
      <c r="F1924" t="s">
        <v>5</v>
      </c>
      <c r="G1924" t="s">
        <v>6</v>
      </c>
      <c r="H1924" s="1" cm="1">
        <f t="array" ref="H1924">_xlfn.IFS(F1924="Figurado",E1924/2600,F1924="Mallas",E1924/800,F1924="Materia Prima",E1924*0)/24</f>
        <v>1.162820512820513E-2</v>
      </c>
      <c r="I1924" s="2">
        <f t="shared" si="121"/>
        <v>40583.625</v>
      </c>
      <c r="J1924" s="3">
        <f t="shared" si="122"/>
        <v>40582.636628205131</v>
      </c>
      <c r="K1924" t="b">
        <f t="shared" si="123"/>
        <v>1</v>
      </c>
      <c r="L1924" cm="1">
        <f t="array" ref="L1924">SUMPRODUCT((Tabla2[[#This Row],[P - Horas]]&lt;Tabla2[P - Horas])*1,(Tabla2[[#This Row],[Columna1]]=Tabla2[Columna1])*1)+1</f>
        <v>14</v>
      </c>
      <c r="N1924">
        <f>_xlfn.RANK.EQ(Tabla2[[#This Row],[Columna1]],Tabla2[Columna1],1)</f>
        <v>1895</v>
      </c>
      <c r="O1924" s="3">
        <f>MAX(P1923,Tabla2[[#This Row],[Columna1]])</f>
        <v>40606.548833373316</v>
      </c>
      <c r="P1924" s="3">
        <f>O1924+Tabla2[[#This Row],[P - Horas]]</f>
        <v>40606.560461578447</v>
      </c>
    </row>
    <row r="1925" spans="1:16" x14ac:dyDescent="0.25">
      <c r="A1925">
        <v>1000017972</v>
      </c>
      <c r="B1925" s="2">
        <v>40582</v>
      </c>
      <c r="C1925" s="2">
        <f t="shared" si="120"/>
        <v>40582.625</v>
      </c>
      <c r="D1925">
        <v>862.1</v>
      </c>
      <c r="E1925">
        <v>862.1</v>
      </c>
      <c r="F1925" t="s">
        <v>5</v>
      </c>
      <c r="G1925" t="s">
        <v>7</v>
      </c>
      <c r="H1925" s="1" cm="1">
        <f t="array" ref="H1925">_xlfn.IFS(F1925="Figurado",E1925/2600,F1925="Mallas",E1925/800,F1925="Materia Prima",E1925*0)/24</f>
        <v>1.381570512820513E-2</v>
      </c>
      <c r="I1925" s="2">
        <f t="shared" si="121"/>
        <v>40583.625</v>
      </c>
      <c r="J1925" s="3">
        <f t="shared" si="122"/>
        <v>40582.638815705126</v>
      </c>
      <c r="K1925" t="b">
        <f t="shared" si="123"/>
        <v>1</v>
      </c>
      <c r="L1925" cm="1">
        <f t="array" ref="L1925">SUMPRODUCT((Tabla2[[#This Row],[P - Horas]]&lt;Tabla2[P - Horas])*1,(Tabla2[[#This Row],[Columna1]]=Tabla2[Columna1])*1)+1</f>
        <v>13</v>
      </c>
      <c r="N1925">
        <f>_xlfn.RANK.EQ(Tabla2[[#This Row],[Columna1]],Tabla2[Columna1],1)</f>
        <v>1895</v>
      </c>
      <c r="O1925" s="3">
        <f>MAX(P1924,Tabla2[[#This Row],[Columna1]])</f>
        <v>40606.560461578447</v>
      </c>
      <c r="P1925" s="3">
        <f>O1925+Tabla2[[#This Row],[P - Horas]]</f>
        <v>40606.574277283573</v>
      </c>
    </row>
    <row r="1926" spans="1:16" x14ac:dyDescent="0.25">
      <c r="A1926">
        <v>1000017968</v>
      </c>
      <c r="B1926" s="2">
        <v>40582</v>
      </c>
      <c r="C1926" s="2">
        <f t="shared" si="120"/>
        <v>40582.625</v>
      </c>
      <c r="D1926">
        <v>872.2</v>
      </c>
      <c r="E1926">
        <v>872.2</v>
      </c>
      <c r="F1926" t="s">
        <v>5</v>
      </c>
      <c r="G1926" t="s">
        <v>7</v>
      </c>
      <c r="H1926" s="1" cm="1">
        <f t="array" ref="H1926">_xlfn.IFS(F1926="Figurado",E1926/2600,F1926="Mallas",E1926/800,F1926="Materia Prima",E1926*0)/24</f>
        <v>1.3977564102564103E-2</v>
      </c>
      <c r="I1926" s="2">
        <f t="shared" si="121"/>
        <v>40583.625</v>
      </c>
      <c r="J1926" s="3">
        <f t="shared" si="122"/>
        <v>40582.6389775641</v>
      </c>
      <c r="K1926" t="b">
        <f t="shared" si="123"/>
        <v>1</v>
      </c>
      <c r="L1926" cm="1">
        <f t="array" ref="L1926">SUMPRODUCT((Tabla2[[#This Row],[P - Horas]]&lt;Tabla2[P - Horas])*1,(Tabla2[[#This Row],[Columna1]]=Tabla2[Columna1])*1)+1</f>
        <v>12</v>
      </c>
      <c r="N1926">
        <f>_xlfn.RANK.EQ(Tabla2[[#This Row],[Columna1]],Tabla2[Columna1],1)</f>
        <v>1895</v>
      </c>
      <c r="O1926" s="3">
        <f>MAX(P1925,Tabla2[[#This Row],[Columna1]])</f>
        <v>40606.574277283573</v>
      </c>
      <c r="P1926" s="3">
        <f>O1926+Tabla2[[#This Row],[P - Horas]]</f>
        <v>40606.588254847673</v>
      </c>
    </row>
    <row r="1927" spans="1:16" x14ac:dyDescent="0.25">
      <c r="A1927">
        <v>1000017962</v>
      </c>
      <c r="B1927" s="2">
        <v>40582</v>
      </c>
      <c r="C1927" s="2">
        <f t="shared" si="120"/>
        <v>40582.625</v>
      </c>
      <c r="D1927">
        <v>948.3</v>
      </c>
      <c r="E1927">
        <v>948.3</v>
      </c>
      <c r="F1927" t="s">
        <v>5</v>
      </c>
      <c r="G1927" t="s">
        <v>14</v>
      </c>
      <c r="H1927" s="1" cm="1">
        <f t="array" ref="H1927">_xlfn.IFS(F1927="Figurado",E1927/2600,F1927="Mallas",E1927/800,F1927="Materia Prima",E1927*0)/24</f>
        <v>1.5197115384615384E-2</v>
      </c>
      <c r="I1927" s="2">
        <f t="shared" si="121"/>
        <v>40583.625</v>
      </c>
      <c r="J1927" s="3">
        <f t="shared" si="122"/>
        <v>40582.640197115383</v>
      </c>
      <c r="K1927" t="b">
        <f t="shared" si="123"/>
        <v>1</v>
      </c>
      <c r="L1927" cm="1">
        <f t="array" ref="L1927">SUMPRODUCT((Tabla2[[#This Row],[P - Horas]]&lt;Tabla2[P - Horas])*1,(Tabla2[[#This Row],[Columna1]]=Tabla2[Columna1])*1)+1</f>
        <v>11</v>
      </c>
      <c r="N1927">
        <f>_xlfn.RANK.EQ(Tabla2[[#This Row],[Columna1]],Tabla2[Columna1],1)</f>
        <v>1895</v>
      </c>
      <c r="O1927" s="3">
        <f>MAX(P1926,Tabla2[[#This Row],[Columna1]])</f>
        <v>40606.588254847673</v>
      </c>
      <c r="P1927" s="3">
        <f>O1927+Tabla2[[#This Row],[P - Horas]]</f>
        <v>40606.603451963056</v>
      </c>
    </row>
    <row r="1928" spans="1:16" x14ac:dyDescent="0.25">
      <c r="A1928">
        <v>1000017961</v>
      </c>
      <c r="B1928" s="2">
        <v>40582</v>
      </c>
      <c r="C1928" s="2">
        <f t="shared" si="120"/>
        <v>40582.625</v>
      </c>
      <c r="D1928">
        <v>1663</v>
      </c>
      <c r="E1928">
        <v>1663</v>
      </c>
      <c r="F1928" t="s">
        <v>5</v>
      </c>
      <c r="G1928" t="s">
        <v>6</v>
      </c>
      <c r="H1928" s="1" cm="1">
        <f t="array" ref="H1928">_xlfn.IFS(F1928="Figurado",E1928/2600,F1928="Mallas",E1928/800,F1928="Materia Prima",E1928*0)/24</f>
        <v>2.6650641025641023E-2</v>
      </c>
      <c r="I1928" s="2">
        <f t="shared" si="121"/>
        <v>40583.625</v>
      </c>
      <c r="J1928" s="3">
        <f t="shared" si="122"/>
        <v>40582.651650641026</v>
      </c>
      <c r="K1928" t="b">
        <f t="shared" si="123"/>
        <v>1</v>
      </c>
      <c r="L1928" cm="1">
        <f t="array" ref="L1928">SUMPRODUCT((Tabla2[[#This Row],[P - Horas]]&lt;Tabla2[P - Horas])*1,(Tabla2[[#This Row],[Columna1]]=Tabla2[Columna1])*1)+1</f>
        <v>10</v>
      </c>
      <c r="N1928">
        <f>_xlfn.RANK.EQ(Tabla2[[#This Row],[Columna1]],Tabla2[Columna1],1)</f>
        <v>1895</v>
      </c>
      <c r="O1928" s="3">
        <f>MAX(P1927,Tabla2[[#This Row],[Columna1]])</f>
        <v>40606.603451963056</v>
      </c>
      <c r="P1928" s="3">
        <f>O1928+Tabla2[[#This Row],[P - Horas]]</f>
        <v>40606.630102604082</v>
      </c>
    </row>
    <row r="1929" spans="1:16" x14ac:dyDescent="0.25">
      <c r="A1929">
        <v>1000017972</v>
      </c>
      <c r="B1929" s="2">
        <v>40582</v>
      </c>
      <c r="C1929" s="2">
        <f t="shared" si="120"/>
        <v>40582.625</v>
      </c>
      <c r="D1929">
        <v>1675.2</v>
      </c>
      <c r="E1929">
        <v>1675.2</v>
      </c>
      <c r="F1929" t="s">
        <v>5</v>
      </c>
      <c r="G1929" t="s">
        <v>6</v>
      </c>
      <c r="H1929" s="1" cm="1">
        <f t="array" ref="H1929">_xlfn.IFS(F1929="Figurado",E1929/2600,F1929="Mallas",E1929/800,F1929="Materia Prima",E1929*0)/24</f>
        <v>2.6846153846153849E-2</v>
      </c>
      <c r="I1929" s="2">
        <f t="shared" si="121"/>
        <v>40583.625</v>
      </c>
      <c r="J1929" s="3">
        <f t="shared" si="122"/>
        <v>40582.651846153844</v>
      </c>
      <c r="K1929" t="b">
        <f t="shared" si="123"/>
        <v>1</v>
      </c>
      <c r="L1929" cm="1">
        <f t="array" ref="L1929">SUMPRODUCT((Tabla2[[#This Row],[P - Horas]]&lt;Tabla2[P - Horas])*1,(Tabla2[[#This Row],[Columna1]]=Tabla2[Columna1])*1)+1</f>
        <v>9</v>
      </c>
      <c r="N1929">
        <f>_xlfn.RANK.EQ(Tabla2[[#This Row],[Columna1]],Tabla2[Columna1],1)</f>
        <v>1895</v>
      </c>
      <c r="O1929" s="3">
        <f>MAX(P1928,Tabla2[[#This Row],[Columna1]])</f>
        <v>40606.630102604082</v>
      </c>
      <c r="P1929" s="3">
        <f>O1929+Tabla2[[#This Row],[P - Horas]]</f>
        <v>40606.656948757925</v>
      </c>
    </row>
    <row r="1930" spans="1:16" x14ac:dyDescent="0.25">
      <c r="A1930">
        <v>1000017972</v>
      </c>
      <c r="B1930" s="2">
        <v>40582</v>
      </c>
      <c r="C1930" s="2">
        <f t="shared" si="120"/>
        <v>40582.625</v>
      </c>
      <c r="D1930">
        <v>2170.4</v>
      </c>
      <c r="E1930">
        <v>2170.4</v>
      </c>
      <c r="F1930" t="s">
        <v>5</v>
      </c>
      <c r="G1930" t="s">
        <v>14</v>
      </c>
      <c r="H1930" s="1" cm="1">
        <f t="array" ref="H1930">_xlfn.IFS(F1930="Figurado",E1930/2600,F1930="Mallas",E1930/800,F1930="Materia Prima",E1930*0)/24</f>
        <v>3.4782051282051286E-2</v>
      </c>
      <c r="I1930" s="2">
        <f t="shared" si="121"/>
        <v>40583.625</v>
      </c>
      <c r="J1930" s="3">
        <f t="shared" si="122"/>
        <v>40582.659782051283</v>
      </c>
      <c r="K1930" t="b">
        <f t="shared" si="123"/>
        <v>1</v>
      </c>
      <c r="L1930" cm="1">
        <f t="array" ref="L1930">SUMPRODUCT((Tabla2[[#This Row],[P - Horas]]&lt;Tabla2[P - Horas])*1,(Tabla2[[#This Row],[Columna1]]=Tabla2[Columna1])*1)+1</f>
        <v>8</v>
      </c>
      <c r="N1930">
        <f>_xlfn.RANK.EQ(Tabla2[[#This Row],[Columna1]],Tabla2[Columna1],1)</f>
        <v>1895</v>
      </c>
      <c r="O1930" s="3">
        <f>MAX(P1929,Tabla2[[#This Row],[Columna1]])</f>
        <v>40606.656948757925</v>
      </c>
      <c r="P1930" s="3">
        <f>O1930+Tabla2[[#This Row],[P - Horas]]</f>
        <v>40606.691730809209</v>
      </c>
    </row>
    <row r="1931" spans="1:16" x14ac:dyDescent="0.25">
      <c r="A1931">
        <v>1000017968</v>
      </c>
      <c r="B1931" s="2">
        <v>40582</v>
      </c>
      <c r="C1931" s="2">
        <f t="shared" si="120"/>
        <v>40582.625</v>
      </c>
      <c r="D1931">
        <v>2221</v>
      </c>
      <c r="E1931">
        <v>2221</v>
      </c>
      <c r="F1931" t="s">
        <v>5</v>
      </c>
      <c r="G1931" t="s">
        <v>13</v>
      </c>
      <c r="H1931" s="1" cm="1">
        <f t="array" ref="H1931">_xlfn.IFS(F1931="Figurado",E1931/2600,F1931="Mallas",E1931/800,F1931="Materia Prima",E1931*0)/24</f>
        <v>3.5592948717948721E-2</v>
      </c>
      <c r="I1931" s="2">
        <f t="shared" si="121"/>
        <v>40583.625</v>
      </c>
      <c r="J1931" s="3">
        <f t="shared" si="122"/>
        <v>40582.66059294872</v>
      </c>
      <c r="K1931" t="b">
        <f t="shared" si="123"/>
        <v>1</v>
      </c>
      <c r="L1931" cm="1">
        <f t="array" ref="L1931">SUMPRODUCT((Tabla2[[#This Row],[P - Horas]]&lt;Tabla2[P - Horas])*1,(Tabla2[[#This Row],[Columna1]]=Tabla2[Columna1])*1)+1</f>
        <v>7</v>
      </c>
      <c r="N1931">
        <f>_xlfn.RANK.EQ(Tabla2[[#This Row],[Columna1]],Tabla2[Columna1],1)</f>
        <v>1895</v>
      </c>
      <c r="O1931" s="3">
        <f>MAX(P1930,Tabla2[[#This Row],[Columna1]])</f>
        <v>40606.691730809209</v>
      </c>
      <c r="P1931" s="3">
        <f>O1931+Tabla2[[#This Row],[P - Horas]]</f>
        <v>40606.727323757928</v>
      </c>
    </row>
    <row r="1932" spans="1:16" x14ac:dyDescent="0.25">
      <c r="A1932">
        <v>1000017971</v>
      </c>
      <c r="B1932" s="2">
        <v>40582</v>
      </c>
      <c r="C1932" s="2">
        <f t="shared" si="120"/>
        <v>40582.625</v>
      </c>
      <c r="D1932">
        <v>2248.6999999999998</v>
      </c>
      <c r="E1932">
        <v>2248.6999999999998</v>
      </c>
      <c r="F1932" t="s">
        <v>5</v>
      </c>
      <c r="G1932" t="s">
        <v>13</v>
      </c>
      <c r="H1932" s="1" cm="1">
        <f t="array" ref="H1932">_xlfn.IFS(F1932="Figurado",E1932/2600,F1932="Mallas",E1932/800,F1932="Materia Prima",E1932*0)/24</f>
        <v>3.6036858974358973E-2</v>
      </c>
      <c r="I1932" s="2">
        <f t="shared" si="121"/>
        <v>40583.625</v>
      </c>
      <c r="J1932" s="3">
        <f t="shared" si="122"/>
        <v>40582.661036858975</v>
      </c>
      <c r="K1932" t="b">
        <f t="shared" si="123"/>
        <v>1</v>
      </c>
      <c r="L1932" cm="1">
        <f t="array" ref="L1932">SUMPRODUCT((Tabla2[[#This Row],[P - Horas]]&lt;Tabla2[P - Horas])*1,(Tabla2[[#This Row],[Columna1]]=Tabla2[Columna1])*1)+1</f>
        <v>6</v>
      </c>
      <c r="N1932">
        <f>_xlfn.RANK.EQ(Tabla2[[#This Row],[Columna1]],Tabla2[Columna1],1)</f>
        <v>1895</v>
      </c>
      <c r="O1932" s="3">
        <f>MAX(P1931,Tabla2[[#This Row],[Columna1]])</f>
        <v>40606.727323757928</v>
      </c>
      <c r="P1932" s="3">
        <f>O1932+Tabla2[[#This Row],[P - Horas]]</f>
        <v>40606.763360616904</v>
      </c>
    </row>
    <row r="1933" spans="1:16" x14ac:dyDescent="0.25">
      <c r="A1933">
        <v>1000017972</v>
      </c>
      <c r="B1933" s="2">
        <v>40582</v>
      </c>
      <c r="C1933" s="2">
        <f t="shared" si="120"/>
        <v>40582.625</v>
      </c>
      <c r="D1933">
        <v>2832.1</v>
      </c>
      <c r="E1933">
        <v>2832.1</v>
      </c>
      <c r="F1933" t="s">
        <v>5</v>
      </c>
      <c r="G1933" t="s">
        <v>13</v>
      </c>
      <c r="H1933" s="1" cm="1">
        <f t="array" ref="H1933">_xlfn.IFS(F1933="Figurado",E1933/2600,F1933="Mallas",E1933/800,F1933="Materia Prima",E1933*0)/24</f>
        <v>4.5386217948717944E-2</v>
      </c>
      <c r="I1933" s="2">
        <f t="shared" si="121"/>
        <v>40583.625</v>
      </c>
      <c r="J1933" s="3">
        <f t="shared" si="122"/>
        <v>40582.670386217949</v>
      </c>
      <c r="K1933" t="b">
        <f t="shared" si="123"/>
        <v>1</v>
      </c>
      <c r="L1933" cm="1">
        <f t="array" ref="L1933">SUMPRODUCT((Tabla2[[#This Row],[P - Horas]]&lt;Tabla2[P - Horas])*1,(Tabla2[[#This Row],[Columna1]]=Tabla2[Columna1])*1)+1</f>
        <v>5</v>
      </c>
      <c r="N1933">
        <f>_xlfn.RANK.EQ(Tabla2[[#This Row],[Columna1]],Tabla2[Columna1],1)</f>
        <v>1895</v>
      </c>
      <c r="O1933" s="3">
        <f>MAX(P1932,Tabla2[[#This Row],[Columna1]])</f>
        <v>40606.763360616904</v>
      </c>
      <c r="P1933" s="3">
        <f>O1933+Tabla2[[#This Row],[P - Horas]]</f>
        <v>40606.808746834853</v>
      </c>
    </row>
    <row r="1934" spans="1:16" x14ac:dyDescent="0.25">
      <c r="A1934">
        <v>1000017964</v>
      </c>
      <c r="B1934" s="2">
        <v>40582</v>
      </c>
      <c r="C1934" s="2">
        <f t="shared" si="120"/>
        <v>40582.625</v>
      </c>
      <c r="D1934">
        <v>75</v>
      </c>
      <c r="E1934">
        <v>1651.5</v>
      </c>
      <c r="F1934" t="s">
        <v>16</v>
      </c>
      <c r="G1934" t="s">
        <v>71</v>
      </c>
      <c r="H1934" s="1" cm="1">
        <f t="array" ref="H1934">_xlfn.IFS(F1934="Figurado",E1934/2600,F1934="Mallas",E1934/800,F1934="Materia Prima",E1934*0)/24</f>
        <v>8.6015624999999998E-2</v>
      </c>
      <c r="I1934" s="2">
        <f t="shared" si="121"/>
        <v>40583.625</v>
      </c>
      <c r="J1934" s="3">
        <f t="shared" si="122"/>
        <v>40582.711015624998</v>
      </c>
      <c r="K1934" t="b">
        <f t="shared" si="123"/>
        <v>1</v>
      </c>
      <c r="L1934" cm="1">
        <f t="array" ref="L1934">SUMPRODUCT((Tabla2[[#This Row],[P - Horas]]&lt;Tabla2[P - Horas])*1,(Tabla2[[#This Row],[Columna1]]=Tabla2[Columna1])*1)+1</f>
        <v>4</v>
      </c>
      <c r="N1934">
        <f>_xlfn.RANK.EQ(Tabla2[[#This Row],[Columna1]],Tabla2[Columna1],1)</f>
        <v>1895</v>
      </c>
      <c r="O1934" s="3">
        <f>MAX(P1933,Tabla2[[#This Row],[Columna1]])</f>
        <v>40606.808746834853</v>
      </c>
      <c r="P1934" s="3">
        <f>O1934+Tabla2[[#This Row],[P - Horas]]</f>
        <v>40606.894762459851</v>
      </c>
    </row>
    <row r="1935" spans="1:16" x14ac:dyDescent="0.25">
      <c r="A1935">
        <v>1000017965</v>
      </c>
      <c r="B1935" s="2">
        <v>40582</v>
      </c>
      <c r="C1935" s="2">
        <f t="shared" si="120"/>
        <v>40582.625</v>
      </c>
      <c r="D1935">
        <v>4590.8</v>
      </c>
      <c r="E1935">
        <v>4590.8</v>
      </c>
      <c r="F1935" t="s">
        <v>16</v>
      </c>
      <c r="G1935" t="s">
        <v>23</v>
      </c>
      <c r="H1935" s="1" cm="1">
        <f t="array" ref="H1935">_xlfn.IFS(F1935="Figurado",E1935/2600,F1935="Mallas",E1935/800,F1935="Materia Prima",E1935*0)/24</f>
        <v>0.23910416666666667</v>
      </c>
      <c r="I1935" s="2">
        <f t="shared" si="121"/>
        <v>40583.625</v>
      </c>
      <c r="J1935" s="3">
        <f t="shared" si="122"/>
        <v>40582.864104166663</v>
      </c>
      <c r="K1935" t="b">
        <f t="shared" si="123"/>
        <v>1</v>
      </c>
      <c r="L1935" cm="1">
        <f t="array" ref="L1935">SUMPRODUCT((Tabla2[[#This Row],[P - Horas]]&lt;Tabla2[P - Horas])*1,(Tabla2[[#This Row],[Columna1]]=Tabla2[Columna1])*1)+1</f>
        <v>3</v>
      </c>
      <c r="N1935">
        <f>_xlfn.RANK.EQ(Tabla2[[#This Row],[Columna1]],Tabla2[Columna1],1)</f>
        <v>1895</v>
      </c>
      <c r="O1935" s="3">
        <f>MAX(P1934,Tabla2[[#This Row],[Columna1]])</f>
        <v>40606.894762459851</v>
      </c>
      <c r="P1935" s="3">
        <f>O1935+Tabla2[[#This Row],[P - Horas]]</f>
        <v>40607.133866626515</v>
      </c>
    </row>
    <row r="1936" spans="1:16" x14ac:dyDescent="0.25">
      <c r="A1936">
        <v>1000017979</v>
      </c>
      <c r="B1936" s="2">
        <v>40582</v>
      </c>
      <c r="C1936" s="2">
        <f t="shared" si="120"/>
        <v>40582.625</v>
      </c>
      <c r="D1936">
        <v>150</v>
      </c>
      <c r="E1936">
        <v>8607</v>
      </c>
      <c r="F1936" t="s">
        <v>16</v>
      </c>
      <c r="G1936" t="s">
        <v>25</v>
      </c>
      <c r="H1936" s="1" cm="1">
        <f t="array" ref="H1936">_xlfn.IFS(F1936="Figurado",E1936/2600,F1936="Mallas",E1936/800,F1936="Materia Prima",E1936*0)/24</f>
        <v>0.44828124999999996</v>
      </c>
      <c r="I1936" s="2">
        <f t="shared" si="121"/>
        <v>40583.625</v>
      </c>
      <c r="J1936" s="3">
        <f t="shared" si="122"/>
        <v>40583.073281249999</v>
      </c>
      <c r="K1936" t="b">
        <f t="shared" si="123"/>
        <v>1</v>
      </c>
      <c r="L1936" cm="1">
        <f t="array" ref="L1936">SUMPRODUCT((Tabla2[[#This Row],[P - Horas]]&lt;Tabla2[P - Horas])*1,(Tabla2[[#This Row],[Columna1]]=Tabla2[Columna1])*1)+1</f>
        <v>2</v>
      </c>
      <c r="N1936">
        <f>_xlfn.RANK.EQ(Tabla2[[#This Row],[Columna1]],Tabla2[Columna1],1)</f>
        <v>1895</v>
      </c>
      <c r="O1936" s="3">
        <f>MAX(P1935,Tabla2[[#This Row],[Columna1]])</f>
        <v>40607.133866626515</v>
      </c>
      <c r="P1936" s="3">
        <f>O1936+Tabla2[[#This Row],[P - Horas]]</f>
        <v>40607.582147876514</v>
      </c>
    </row>
    <row r="1937" spans="1:16" x14ac:dyDescent="0.25">
      <c r="A1937">
        <v>1000017966</v>
      </c>
      <c r="B1937" s="2">
        <v>40582</v>
      </c>
      <c r="C1937" s="2">
        <f t="shared" si="120"/>
        <v>40582.625</v>
      </c>
      <c r="D1937">
        <v>9970.48</v>
      </c>
      <c r="E1937">
        <v>9970.48</v>
      </c>
      <c r="F1937" t="s">
        <v>16</v>
      </c>
      <c r="G1937" t="s">
        <v>23</v>
      </c>
      <c r="H1937" s="1" cm="1">
        <f t="array" ref="H1937">_xlfn.IFS(F1937="Figurado",E1937/2600,F1937="Mallas",E1937/800,F1937="Materia Prima",E1937*0)/24</f>
        <v>0.51929583333333329</v>
      </c>
      <c r="I1937" s="2">
        <f t="shared" si="121"/>
        <v>40583.625</v>
      </c>
      <c r="J1937" s="3">
        <f t="shared" si="122"/>
        <v>40583.144295833335</v>
      </c>
      <c r="K1937" t="b">
        <f t="shared" si="123"/>
        <v>1</v>
      </c>
      <c r="L1937" cm="1">
        <f t="array" ref="L1937">SUMPRODUCT((Tabla2[[#This Row],[P - Horas]]&lt;Tabla2[P - Horas])*1,(Tabla2[[#This Row],[Columna1]]=Tabla2[Columna1])*1)+1</f>
        <v>1</v>
      </c>
      <c r="N1937">
        <f>_xlfn.RANK.EQ(Tabla2[[#This Row],[Columna1]],Tabla2[Columna1],1)</f>
        <v>1895</v>
      </c>
      <c r="O1937" s="3">
        <f>MAX(P1936,Tabla2[[#This Row],[Columna1]])</f>
        <v>40607.582147876514</v>
      </c>
      <c r="P1937" s="3">
        <f>O1937+Tabla2[[#This Row],[P - Horas]]</f>
        <v>40608.101443709849</v>
      </c>
    </row>
    <row r="1938" spans="1:16" x14ac:dyDescent="0.25">
      <c r="A1938">
        <v>1000018004</v>
      </c>
      <c r="B1938" s="2">
        <v>40583</v>
      </c>
      <c r="C1938" s="2">
        <f t="shared" si="120"/>
        <v>40583.625</v>
      </c>
      <c r="D1938">
        <v>1033</v>
      </c>
      <c r="E1938">
        <v>1033</v>
      </c>
      <c r="F1938" t="s">
        <v>10</v>
      </c>
      <c r="G1938" t="s">
        <v>20</v>
      </c>
      <c r="H1938" s="1" cm="1">
        <f t="array" ref="H1938">_xlfn.IFS(F1938="Figurado",E1938/2600,F1938="Mallas",E1938/800,F1938="Materia Prima",E1938*0)/24</f>
        <v>0</v>
      </c>
      <c r="I1938" s="2">
        <f t="shared" si="121"/>
        <v>40584.625</v>
      </c>
      <c r="J1938" s="3">
        <f t="shared" si="122"/>
        <v>40583.625</v>
      </c>
      <c r="K1938" t="b">
        <f t="shared" si="123"/>
        <v>1</v>
      </c>
      <c r="L1938" cm="1">
        <f t="array" ref="L1938">SUMPRODUCT((Tabla2[[#This Row],[P - Horas]]&lt;Tabla2[P - Horas])*1,(Tabla2[[#This Row],[Columna1]]=Tabla2[Columna1])*1)+1</f>
        <v>68</v>
      </c>
      <c r="N1938">
        <f>_xlfn.RANK.EQ(Tabla2[[#This Row],[Columna1]],Tabla2[Columna1],1)</f>
        <v>1937</v>
      </c>
      <c r="O1938" s="3">
        <f>MAX(P1937,Tabla2[[#This Row],[Columna1]])</f>
        <v>40608.101443709849</v>
      </c>
      <c r="P1938" s="3">
        <f>O1938+Tabla2[[#This Row],[P - Horas]]</f>
        <v>40608.101443709849</v>
      </c>
    </row>
    <row r="1939" spans="1:16" x14ac:dyDescent="0.25">
      <c r="A1939">
        <v>1000017997</v>
      </c>
      <c r="B1939" s="2">
        <v>40583</v>
      </c>
      <c r="C1939" s="2">
        <f t="shared" si="120"/>
        <v>40583.625</v>
      </c>
      <c r="D1939">
        <v>126</v>
      </c>
      <c r="E1939">
        <v>298.49400000000003</v>
      </c>
      <c r="F1939" t="s">
        <v>10</v>
      </c>
      <c r="G1939" t="s">
        <v>72</v>
      </c>
      <c r="H1939" s="1" cm="1">
        <f t="array" ref="H1939">_xlfn.IFS(F1939="Figurado",E1939/2600,F1939="Mallas",E1939/800,F1939="Materia Prima",E1939*0)/24</f>
        <v>0</v>
      </c>
      <c r="I1939" s="2">
        <f t="shared" si="121"/>
        <v>40584.625</v>
      </c>
      <c r="J1939" s="3">
        <f t="shared" si="122"/>
        <v>40583.625</v>
      </c>
      <c r="K1939" t="b">
        <f t="shared" si="123"/>
        <v>1</v>
      </c>
      <c r="L1939" cm="1">
        <f t="array" ref="L1939">SUMPRODUCT((Tabla2[[#This Row],[P - Horas]]&lt;Tabla2[P - Horas])*1,(Tabla2[[#This Row],[Columna1]]=Tabla2[Columna1])*1)+1</f>
        <v>68</v>
      </c>
      <c r="N1939">
        <f>_xlfn.RANK.EQ(Tabla2[[#This Row],[Columna1]],Tabla2[Columna1],1)</f>
        <v>1937</v>
      </c>
      <c r="O1939" s="3">
        <f>MAX(P1938,Tabla2[[#This Row],[Columna1]])</f>
        <v>40608.101443709849</v>
      </c>
      <c r="P1939" s="3">
        <f>O1939+Tabla2[[#This Row],[P - Horas]]</f>
        <v>40608.101443709849</v>
      </c>
    </row>
    <row r="1940" spans="1:16" x14ac:dyDescent="0.25">
      <c r="A1940">
        <v>1000017980</v>
      </c>
      <c r="B1940" s="2">
        <v>40583</v>
      </c>
      <c r="C1940" s="2">
        <f t="shared" si="120"/>
        <v>40583.625</v>
      </c>
      <c r="D1940">
        <v>600</v>
      </c>
      <c r="E1940">
        <v>600</v>
      </c>
      <c r="F1940" t="s">
        <v>10</v>
      </c>
      <c r="G1940" t="s">
        <v>15</v>
      </c>
      <c r="H1940" s="1" cm="1">
        <f t="array" ref="H1940">_xlfn.IFS(F1940="Figurado",E1940/2600,F1940="Mallas",E1940/800,F1940="Materia Prima",E1940*0)/24</f>
        <v>0</v>
      </c>
      <c r="I1940" s="2">
        <f t="shared" si="121"/>
        <v>40584.625</v>
      </c>
      <c r="J1940" s="3">
        <f t="shared" si="122"/>
        <v>40583.625</v>
      </c>
      <c r="K1940" t="b">
        <f t="shared" si="123"/>
        <v>1</v>
      </c>
      <c r="L1940" cm="1">
        <f t="array" ref="L1940">SUMPRODUCT((Tabla2[[#This Row],[P - Horas]]&lt;Tabla2[P - Horas])*1,(Tabla2[[#This Row],[Columna1]]=Tabla2[Columna1])*1)+1</f>
        <v>68</v>
      </c>
      <c r="N1940">
        <f>_xlfn.RANK.EQ(Tabla2[[#This Row],[Columna1]],Tabla2[Columna1],1)</f>
        <v>1937</v>
      </c>
      <c r="O1940" s="3">
        <f>MAX(P1939,Tabla2[[#This Row],[Columna1]])</f>
        <v>40608.101443709849</v>
      </c>
      <c r="P1940" s="3">
        <f>O1940+Tabla2[[#This Row],[P - Horas]]</f>
        <v>40608.101443709849</v>
      </c>
    </row>
    <row r="1941" spans="1:16" x14ac:dyDescent="0.25">
      <c r="A1941">
        <v>1000017983</v>
      </c>
      <c r="B1941" s="2">
        <v>40583</v>
      </c>
      <c r="C1941" s="2">
        <f t="shared" si="120"/>
        <v>40583.625</v>
      </c>
      <c r="D1941">
        <v>134.4</v>
      </c>
      <c r="E1941">
        <v>134.4</v>
      </c>
      <c r="F1941" t="s">
        <v>10</v>
      </c>
      <c r="G1941" t="s">
        <v>22</v>
      </c>
      <c r="H1941" s="1" cm="1">
        <f t="array" ref="H1941">_xlfn.IFS(F1941="Figurado",E1941/2600,F1941="Mallas",E1941/800,F1941="Materia Prima",E1941*0)/24</f>
        <v>0</v>
      </c>
      <c r="I1941" s="2">
        <f t="shared" si="121"/>
        <v>40584.625</v>
      </c>
      <c r="J1941" s="3">
        <f t="shared" si="122"/>
        <v>40583.625</v>
      </c>
      <c r="K1941" t="b">
        <f t="shared" si="123"/>
        <v>1</v>
      </c>
      <c r="L1941" cm="1">
        <f t="array" ref="L1941">SUMPRODUCT((Tabla2[[#This Row],[P - Horas]]&lt;Tabla2[P - Horas])*1,(Tabla2[[#This Row],[Columna1]]=Tabla2[Columna1])*1)+1</f>
        <v>68</v>
      </c>
      <c r="N1941">
        <f>_xlfn.RANK.EQ(Tabla2[[#This Row],[Columna1]],Tabla2[Columna1],1)</f>
        <v>1937</v>
      </c>
      <c r="O1941" s="3">
        <f>MAX(P1940,Tabla2[[#This Row],[Columna1]])</f>
        <v>40608.101443709849</v>
      </c>
      <c r="P1941" s="3">
        <f>O1941+Tabla2[[#This Row],[P - Horas]]</f>
        <v>40608.101443709849</v>
      </c>
    </row>
    <row r="1942" spans="1:16" x14ac:dyDescent="0.25">
      <c r="A1942">
        <v>1000017983</v>
      </c>
      <c r="B1942" s="2">
        <v>40583</v>
      </c>
      <c r="C1942" s="2">
        <f t="shared" si="120"/>
        <v>40583.625</v>
      </c>
      <c r="D1942">
        <v>480</v>
      </c>
      <c r="E1942">
        <v>480</v>
      </c>
      <c r="F1942" t="s">
        <v>10</v>
      </c>
      <c r="G1942" t="s">
        <v>15</v>
      </c>
      <c r="H1942" s="1" cm="1">
        <f t="array" ref="H1942">_xlfn.IFS(F1942="Figurado",E1942/2600,F1942="Mallas",E1942/800,F1942="Materia Prima",E1942*0)/24</f>
        <v>0</v>
      </c>
      <c r="I1942" s="2">
        <f t="shared" si="121"/>
        <v>40584.625</v>
      </c>
      <c r="J1942" s="3">
        <f t="shared" si="122"/>
        <v>40583.625</v>
      </c>
      <c r="K1942" t="b">
        <f t="shared" si="123"/>
        <v>1</v>
      </c>
      <c r="L1942" cm="1">
        <f t="array" ref="L1942">SUMPRODUCT((Tabla2[[#This Row],[P - Horas]]&lt;Tabla2[P - Horas])*1,(Tabla2[[#This Row],[Columna1]]=Tabla2[Columna1])*1)+1</f>
        <v>68</v>
      </c>
      <c r="N1942">
        <f>_xlfn.RANK.EQ(Tabla2[[#This Row],[Columna1]],Tabla2[Columna1],1)</f>
        <v>1937</v>
      </c>
      <c r="O1942" s="3">
        <f>MAX(P1941,Tabla2[[#This Row],[Columna1]])</f>
        <v>40608.101443709849</v>
      </c>
      <c r="P1942" s="3">
        <f>O1942+Tabla2[[#This Row],[P - Horas]]</f>
        <v>40608.101443709849</v>
      </c>
    </row>
    <row r="1943" spans="1:16" x14ac:dyDescent="0.25">
      <c r="A1943">
        <v>1000017984</v>
      </c>
      <c r="B1943" s="2">
        <v>40583</v>
      </c>
      <c r="C1943" s="2">
        <f t="shared" si="120"/>
        <v>40583.625</v>
      </c>
      <c r="D1943">
        <v>1411.2</v>
      </c>
      <c r="E1943">
        <v>1411.2</v>
      </c>
      <c r="F1943" t="s">
        <v>10</v>
      </c>
      <c r="G1943" t="s">
        <v>22</v>
      </c>
      <c r="H1943" s="1" cm="1">
        <f t="array" ref="H1943">_xlfn.IFS(F1943="Figurado",E1943/2600,F1943="Mallas",E1943/800,F1943="Materia Prima",E1943*0)/24</f>
        <v>0</v>
      </c>
      <c r="I1943" s="2">
        <f t="shared" si="121"/>
        <v>40584.625</v>
      </c>
      <c r="J1943" s="3">
        <f t="shared" si="122"/>
        <v>40583.625</v>
      </c>
      <c r="K1943" t="b">
        <f t="shared" si="123"/>
        <v>1</v>
      </c>
      <c r="L1943" cm="1">
        <f t="array" ref="L1943">SUMPRODUCT((Tabla2[[#This Row],[P - Horas]]&lt;Tabla2[P - Horas])*1,(Tabla2[[#This Row],[Columna1]]=Tabla2[Columna1])*1)+1</f>
        <v>68</v>
      </c>
      <c r="N1943">
        <f>_xlfn.RANK.EQ(Tabla2[[#This Row],[Columna1]],Tabla2[Columna1],1)</f>
        <v>1937</v>
      </c>
      <c r="O1943" s="3">
        <f>MAX(P1942,Tabla2[[#This Row],[Columna1]])</f>
        <v>40608.101443709849</v>
      </c>
      <c r="P1943" s="3">
        <f>O1943+Tabla2[[#This Row],[P - Horas]]</f>
        <v>40608.101443709849</v>
      </c>
    </row>
    <row r="1944" spans="1:16" x14ac:dyDescent="0.25">
      <c r="A1944">
        <v>1000017985</v>
      </c>
      <c r="B1944" s="2">
        <v>40583</v>
      </c>
      <c r="C1944" s="2">
        <f t="shared" si="120"/>
        <v>40583.625</v>
      </c>
      <c r="D1944">
        <v>100</v>
      </c>
      <c r="E1944">
        <v>100</v>
      </c>
      <c r="F1944" t="s">
        <v>10</v>
      </c>
      <c r="G1944" t="s">
        <v>60</v>
      </c>
      <c r="H1944" s="1" cm="1">
        <f t="array" ref="H1944">_xlfn.IFS(F1944="Figurado",E1944/2600,F1944="Mallas",E1944/800,F1944="Materia Prima",E1944*0)/24</f>
        <v>0</v>
      </c>
      <c r="I1944" s="2">
        <f t="shared" si="121"/>
        <v>40584.625</v>
      </c>
      <c r="J1944" s="3">
        <f t="shared" si="122"/>
        <v>40583.625</v>
      </c>
      <c r="K1944" t="b">
        <f t="shared" si="123"/>
        <v>1</v>
      </c>
      <c r="L1944" cm="1">
        <f t="array" ref="L1944">SUMPRODUCT((Tabla2[[#This Row],[P - Horas]]&lt;Tabla2[P - Horas])*1,(Tabla2[[#This Row],[Columna1]]=Tabla2[Columna1])*1)+1</f>
        <v>68</v>
      </c>
      <c r="N1944">
        <f>_xlfn.RANK.EQ(Tabla2[[#This Row],[Columna1]],Tabla2[Columna1],1)</f>
        <v>1937</v>
      </c>
      <c r="O1944" s="3">
        <f>MAX(P1943,Tabla2[[#This Row],[Columna1]])</f>
        <v>40608.101443709849</v>
      </c>
      <c r="P1944" s="3">
        <f>O1944+Tabla2[[#This Row],[P - Horas]]</f>
        <v>40608.101443709849</v>
      </c>
    </row>
    <row r="1945" spans="1:16" x14ac:dyDescent="0.25">
      <c r="A1945">
        <v>1000017999</v>
      </c>
      <c r="B1945" s="2">
        <v>40583</v>
      </c>
      <c r="C1945" s="2">
        <f t="shared" si="120"/>
        <v>40583.625</v>
      </c>
      <c r="D1945">
        <v>336</v>
      </c>
      <c r="E1945">
        <v>336</v>
      </c>
      <c r="F1945" t="s">
        <v>10</v>
      </c>
      <c r="G1945" t="s">
        <v>22</v>
      </c>
      <c r="H1945" s="1" cm="1">
        <f t="array" ref="H1945">_xlfn.IFS(F1945="Figurado",E1945/2600,F1945="Mallas",E1945/800,F1945="Materia Prima",E1945*0)/24</f>
        <v>0</v>
      </c>
      <c r="I1945" s="2">
        <f t="shared" si="121"/>
        <v>40584.625</v>
      </c>
      <c r="J1945" s="3">
        <f t="shared" si="122"/>
        <v>40583.625</v>
      </c>
      <c r="K1945" t="b">
        <f t="shared" si="123"/>
        <v>1</v>
      </c>
      <c r="L1945" cm="1">
        <f t="array" ref="L1945">SUMPRODUCT((Tabla2[[#This Row],[P - Horas]]&lt;Tabla2[P - Horas])*1,(Tabla2[[#This Row],[Columna1]]=Tabla2[Columna1])*1)+1</f>
        <v>68</v>
      </c>
      <c r="N1945">
        <f>_xlfn.RANK.EQ(Tabla2[[#This Row],[Columna1]],Tabla2[Columna1],1)</f>
        <v>1937</v>
      </c>
      <c r="O1945" s="3">
        <f>MAX(P1944,Tabla2[[#This Row],[Columna1]])</f>
        <v>40608.101443709849</v>
      </c>
      <c r="P1945" s="3">
        <f>O1945+Tabla2[[#This Row],[P - Horas]]</f>
        <v>40608.101443709849</v>
      </c>
    </row>
    <row r="1946" spans="1:16" x14ac:dyDescent="0.25">
      <c r="A1946">
        <v>1000017999</v>
      </c>
      <c r="B1946" s="2">
        <v>40583</v>
      </c>
      <c r="C1946" s="2">
        <f t="shared" si="120"/>
        <v>40583.625</v>
      </c>
      <c r="D1946">
        <v>48</v>
      </c>
      <c r="E1946">
        <v>48</v>
      </c>
      <c r="F1946" t="s">
        <v>10</v>
      </c>
      <c r="G1946" t="s">
        <v>15</v>
      </c>
      <c r="H1946" s="1" cm="1">
        <f t="array" ref="H1946">_xlfn.IFS(F1946="Figurado",E1946/2600,F1946="Mallas",E1946/800,F1946="Materia Prima",E1946*0)/24</f>
        <v>0</v>
      </c>
      <c r="I1946" s="2">
        <f t="shared" si="121"/>
        <v>40584.625</v>
      </c>
      <c r="J1946" s="3">
        <f t="shared" si="122"/>
        <v>40583.625</v>
      </c>
      <c r="K1946" t="b">
        <f t="shared" si="123"/>
        <v>1</v>
      </c>
      <c r="L1946" cm="1">
        <f t="array" ref="L1946">SUMPRODUCT((Tabla2[[#This Row],[P - Horas]]&lt;Tabla2[P - Horas])*1,(Tabla2[[#This Row],[Columna1]]=Tabla2[Columna1])*1)+1</f>
        <v>68</v>
      </c>
      <c r="N1946">
        <f>_xlfn.RANK.EQ(Tabla2[[#This Row],[Columna1]],Tabla2[Columna1],1)</f>
        <v>1937</v>
      </c>
      <c r="O1946" s="3">
        <f>MAX(P1945,Tabla2[[#This Row],[Columna1]])</f>
        <v>40608.101443709849</v>
      </c>
      <c r="P1946" s="3">
        <f>O1946+Tabla2[[#This Row],[P - Horas]]</f>
        <v>40608.101443709849</v>
      </c>
    </row>
    <row r="1947" spans="1:16" x14ac:dyDescent="0.25">
      <c r="A1947">
        <v>1000018000</v>
      </c>
      <c r="B1947" s="2">
        <v>40583</v>
      </c>
      <c r="C1947" s="2">
        <f t="shared" si="120"/>
        <v>40583.625</v>
      </c>
      <c r="D1947">
        <v>96</v>
      </c>
      <c r="E1947">
        <v>96</v>
      </c>
      <c r="F1947" t="s">
        <v>10</v>
      </c>
      <c r="G1947" t="s">
        <v>15</v>
      </c>
      <c r="H1947" s="1" cm="1">
        <f t="array" ref="H1947">_xlfn.IFS(F1947="Figurado",E1947/2600,F1947="Mallas",E1947/800,F1947="Materia Prima",E1947*0)/24</f>
        <v>0</v>
      </c>
      <c r="I1947" s="2">
        <f t="shared" si="121"/>
        <v>40584.625</v>
      </c>
      <c r="J1947" s="3">
        <f t="shared" si="122"/>
        <v>40583.625</v>
      </c>
      <c r="K1947" t="b">
        <f t="shared" si="123"/>
        <v>1</v>
      </c>
      <c r="L1947" cm="1">
        <f t="array" ref="L1947">SUMPRODUCT((Tabla2[[#This Row],[P - Horas]]&lt;Tabla2[P - Horas])*1,(Tabla2[[#This Row],[Columna1]]=Tabla2[Columna1])*1)+1</f>
        <v>68</v>
      </c>
      <c r="N1947">
        <f>_xlfn.RANK.EQ(Tabla2[[#This Row],[Columna1]],Tabla2[Columna1],1)</f>
        <v>1937</v>
      </c>
      <c r="O1947" s="3">
        <f>MAX(P1946,Tabla2[[#This Row],[Columna1]])</f>
        <v>40608.101443709849</v>
      </c>
      <c r="P1947" s="3">
        <f>O1947+Tabla2[[#This Row],[P - Horas]]</f>
        <v>40608.101443709849</v>
      </c>
    </row>
    <row r="1948" spans="1:16" x14ac:dyDescent="0.25">
      <c r="A1948">
        <v>1000018005</v>
      </c>
      <c r="B1948" s="2">
        <v>40583</v>
      </c>
      <c r="C1948" s="2">
        <f t="shared" si="120"/>
        <v>40583.625</v>
      </c>
      <c r="D1948">
        <v>56.2</v>
      </c>
      <c r="E1948">
        <v>56.2</v>
      </c>
      <c r="F1948" t="s">
        <v>10</v>
      </c>
      <c r="G1948" t="s">
        <v>27</v>
      </c>
      <c r="H1948" s="1" cm="1">
        <f t="array" ref="H1948">_xlfn.IFS(F1948="Figurado",E1948/2600,F1948="Mallas",E1948/800,F1948="Materia Prima",E1948*0)/24</f>
        <v>0</v>
      </c>
      <c r="I1948" s="2">
        <f t="shared" si="121"/>
        <v>40584.625</v>
      </c>
      <c r="J1948" s="3">
        <f t="shared" si="122"/>
        <v>40583.625</v>
      </c>
      <c r="K1948" t="b">
        <f t="shared" si="123"/>
        <v>1</v>
      </c>
      <c r="L1948" cm="1">
        <f t="array" ref="L1948">SUMPRODUCT((Tabla2[[#This Row],[P - Horas]]&lt;Tabla2[P - Horas])*1,(Tabla2[[#This Row],[Columna1]]=Tabla2[Columna1])*1)+1</f>
        <v>68</v>
      </c>
      <c r="N1948">
        <f>_xlfn.RANK.EQ(Tabla2[[#This Row],[Columna1]],Tabla2[Columna1],1)</f>
        <v>1937</v>
      </c>
      <c r="O1948" s="3">
        <f>MAX(P1947,Tabla2[[#This Row],[Columna1]])</f>
        <v>40608.101443709849</v>
      </c>
      <c r="P1948" s="3">
        <f>O1948+Tabla2[[#This Row],[P - Horas]]</f>
        <v>40608.101443709849</v>
      </c>
    </row>
    <row r="1949" spans="1:16" x14ac:dyDescent="0.25">
      <c r="A1949">
        <v>1000018006</v>
      </c>
      <c r="B1949" s="2">
        <v>40583</v>
      </c>
      <c r="C1949" s="2">
        <f t="shared" si="120"/>
        <v>40583.625</v>
      </c>
      <c r="D1949">
        <v>280.8</v>
      </c>
      <c r="E1949">
        <v>280.8</v>
      </c>
      <c r="F1949" t="s">
        <v>10</v>
      </c>
      <c r="G1949" t="s">
        <v>27</v>
      </c>
      <c r="H1949" s="1" cm="1">
        <f t="array" ref="H1949">_xlfn.IFS(F1949="Figurado",E1949/2600,F1949="Mallas",E1949/800,F1949="Materia Prima",E1949*0)/24</f>
        <v>0</v>
      </c>
      <c r="I1949" s="2">
        <f t="shared" si="121"/>
        <v>40584.625</v>
      </c>
      <c r="J1949" s="3">
        <f t="shared" si="122"/>
        <v>40583.625</v>
      </c>
      <c r="K1949" t="b">
        <f t="shared" si="123"/>
        <v>1</v>
      </c>
      <c r="L1949" cm="1">
        <f t="array" ref="L1949">SUMPRODUCT((Tabla2[[#This Row],[P - Horas]]&lt;Tabla2[P - Horas])*1,(Tabla2[[#This Row],[Columna1]]=Tabla2[Columna1])*1)+1</f>
        <v>68</v>
      </c>
      <c r="N1949">
        <f>_xlfn.RANK.EQ(Tabla2[[#This Row],[Columna1]],Tabla2[Columna1],1)</f>
        <v>1937</v>
      </c>
      <c r="O1949" s="3">
        <f>MAX(P1948,Tabla2[[#This Row],[Columna1]])</f>
        <v>40608.101443709849</v>
      </c>
      <c r="P1949" s="3">
        <f>O1949+Tabla2[[#This Row],[P - Horas]]</f>
        <v>40608.101443709849</v>
      </c>
    </row>
    <row r="1950" spans="1:16" x14ac:dyDescent="0.25">
      <c r="A1950">
        <v>1000018007</v>
      </c>
      <c r="B1950" s="2">
        <v>40583</v>
      </c>
      <c r="C1950" s="2">
        <f t="shared" si="120"/>
        <v>40583.625</v>
      </c>
      <c r="D1950">
        <v>60</v>
      </c>
      <c r="E1950">
        <v>60</v>
      </c>
      <c r="F1950" t="s">
        <v>10</v>
      </c>
      <c r="G1950" t="s">
        <v>15</v>
      </c>
      <c r="H1950" s="1" cm="1">
        <f t="array" ref="H1950">_xlfn.IFS(F1950="Figurado",E1950/2600,F1950="Mallas",E1950/800,F1950="Materia Prima",E1950*0)/24</f>
        <v>0</v>
      </c>
      <c r="I1950" s="2">
        <f t="shared" si="121"/>
        <v>40584.625</v>
      </c>
      <c r="J1950" s="3">
        <f t="shared" si="122"/>
        <v>40583.625</v>
      </c>
      <c r="K1950" t="b">
        <f t="shared" si="123"/>
        <v>1</v>
      </c>
      <c r="L1950" cm="1">
        <f t="array" ref="L1950">SUMPRODUCT((Tabla2[[#This Row],[P - Horas]]&lt;Tabla2[P - Horas])*1,(Tabla2[[#This Row],[Columna1]]=Tabla2[Columna1])*1)+1</f>
        <v>68</v>
      </c>
      <c r="N1950">
        <f>_xlfn.RANK.EQ(Tabla2[[#This Row],[Columna1]],Tabla2[Columna1],1)</f>
        <v>1937</v>
      </c>
      <c r="O1950" s="3">
        <f>MAX(P1949,Tabla2[[#This Row],[Columna1]])</f>
        <v>40608.101443709849</v>
      </c>
      <c r="P1950" s="3">
        <f>O1950+Tabla2[[#This Row],[P - Horas]]</f>
        <v>40608.101443709849</v>
      </c>
    </row>
    <row r="1951" spans="1:16" x14ac:dyDescent="0.25">
      <c r="A1951">
        <v>1000018007</v>
      </c>
      <c r="B1951" s="2">
        <v>40583</v>
      </c>
      <c r="C1951" s="2">
        <f t="shared" si="120"/>
        <v>40583.625</v>
      </c>
      <c r="D1951">
        <v>270</v>
      </c>
      <c r="E1951">
        <v>270</v>
      </c>
      <c r="F1951" t="s">
        <v>10</v>
      </c>
      <c r="G1951" t="s">
        <v>11</v>
      </c>
      <c r="H1951" s="1" cm="1">
        <f t="array" ref="H1951">_xlfn.IFS(F1951="Figurado",E1951/2600,F1951="Mallas",E1951/800,F1951="Materia Prima",E1951*0)/24</f>
        <v>0</v>
      </c>
      <c r="I1951" s="2">
        <f t="shared" si="121"/>
        <v>40584.625</v>
      </c>
      <c r="J1951" s="3">
        <f t="shared" si="122"/>
        <v>40583.625</v>
      </c>
      <c r="K1951" t="b">
        <f t="shared" si="123"/>
        <v>1</v>
      </c>
      <c r="L1951" cm="1">
        <f t="array" ref="L1951">SUMPRODUCT((Tabla2[[#This Row],[P - Horas]]&lt;Tabla2[P - Horas])*1,(Tabla2[[#This Row],[Columna1]]=Tabla2[Columna1])*1)+1</f>
        <v>68</v>
      </c>
      <c r="N1951">
        <f>_xlfn.RANK.EQ(Tabla2[[#This Row],[Columna1]],Tabla2[Columna1],1)</f>
        <v>1937</v>
      </c>
      <c r="O1951" s="3">
        <f>MAX(P1950,Tabla2[[#This Row],[Columna1]])</f>
        <v>40608.101443709849</v>
      </c>
      <c r="P1951" s="3">
        <f>O1951+Tabla2[[#This Row],[P - Horas]]</f>
        <v>40608.101443709849</v>
      </c>
    </row>
    <row r="1952" spans="1:16" x14ac:dyDescent="0.25">
      <c r="A1952">
        <v>1000018009</v>
      </c>
      <c r="B1952" s="2">
        <v>40583</v>
      </c>
      <c r="C1952" s="2">
        <f t="shared" si="120"/>
        <v>40583.625</v>
      </c>
      <c r="D1952">
        <v>48</v>
      </c>
      <c r="E1952">
        <v>48</v>
      </c>
      <c r="F1952" t="s">
        <v>10</v>
      </c>
      <c r="G1952" t="s">
        <v>15</v>
      </c>
      <c r="H1952" s="1" cm="1">
        <f t="array" ref="H1952">_xlfn.IFS(F1952="Figurado",E1952/2600,F1952="Mallas",E1952/800,F1952="Materia Prima",E1952*0)/24</f>
        <v>0</v>
      </c>
      <c r="I1952" s="2">
        <f t="shared" si="121"/>
        <v>40584.625</v>
      </c>
      <c r="J1952" s="3">
        <f t="shared" si="122"/>
        <v>40583.625</v>
      </c>
      <c r="K1952" t="b">
        <f t="shared" si="123"/>
        <v>1</v>
      </c>
      <c r="L1952" cm="1">
        <f t="array" ref="L1952">SUMPRODUCT((Tabla2[[#This Row],[P - Horas]]&lt;Tabla2[P - Horas])*1,(Tabla2[[#This Row],[Columna1]]=Tabla2[Columna1])*1)+1</f>
        <v>68</v>
      </c>
      <c r="N1952">
        <f>_xlfn.RANK.EQ(Tabla2[[#This Row],[Columna1]],Tabla2[Columna1],1)</f>
        <v>1937</v>
      </c>
      <c r="O1952" s="3">
        <f>MAX(P1951,Tabla2[[#This Row],[Columna1]])</f>
        <v>40608.101443709849</v>
      </c>
      <c r="P1952" s="3">
        <f>O1952+Tabla2[[#This Row],[P - Horas]]</f>
        <v>40608.101443709849</v>
      </c>
    </row>
    <row r="1953" spans="1:16" x14ac:dyDescent="0.25">
      <c r="A1953">
        <v>1000018009</v>
      </c>
      <c r="B1953" s="2">
        <v>40583</v>
      </c>
      <c r="C1953" s="2">
        <f t="shared" si="120"/>
        <v>40583.625</v>
      </c>
      <c r="D1953">
        <v>74.900000000000006</v>
      </c>
      <c r="E1953">
        <v>74.900000000000006</v>
      </c>
      <c r="F1953" t="s">
        <v>10</v>
      </c>
      <c r="G1953" t="s">
        <v>27</v>
      </c>
      <c r="H1953" s="1" cm="1">
        <f t="array" ref="H1953">_xlfn.IFS(F1953="Figurado",E1953/2600,F1953="Mallas",E1953/800,F1953="Materia Prima",E1953*0)/24</f>
        <v>0</v>
      </c>
      <c r="I1953" s="2">
        <f t="shared" si="121"/>
        <v>40584.625</v>
      </c>
      <c r="J1953" s="3">
        <f t="shared" si="122"/>
        <v>40583.625</v>
      </c>
      <c r="K1953" t="b">
        <f t="shared" si="123"/>
        <v>1</v>
      </c>
      <c r="L1953" cm="1">
        <f t="array" ref="L1953">SUMPRODUCT((Tabla2[[#This Row],[P - Horas]]&lt;Tabla2[P - Horas])*1,(Tabla2[[#This Row],[Columna1]]=Tabla2[Columna1])*1)+1</f>
        <v>68</v>
      </c>
      <c r="N1953">
        <f>_xlfn.RANK.EQ(Tabla2[[#This Row],[Columna1]],Tabla2[Columna1],1)</f>
        <v>1937</v>
      </c>
      <c r="O1953" s="3">
        <f>MAX(P1952,Tabla2[[#This Row],[Columna1]])</f>
        <v>40608.101443709849</v>
      </c>
      <c r="P1953" s="3">
        <f>O1953+Tabla2[[#This Row],[P - Horas]]</f>
        <v>40608.101443709849</v>
      </c>
    </row>
    <row r="1954" spans="1:16" x14ac:dyDescent="0.25">
      <c r="A1954">
        <v>1000017987</v>
      </c>
      <c r="B1954" s="2">
        <v>40583</v>
      </c>
      <c r="C1954" s="2">
        <f t="shared" si="120"/>
        <v>40583.625</v>
      </c>
      <c r="D1954">
        <v>180</v>
      </c>
      <c r="E1954">
        <v>180</v>
      </c>
      <c r="F1954" t="s">
        <v>10</v>
      </c>
      <c r="G1954" t="s">
        <v>15</v>
      </c>
      <c r="H1954" s="1" cm="1">
        <f t="array" ref="H1954">_xlfn.IFS(F1954="Figurado",E1954/2600,F1954="Mallas",E1954/800,F1954="Materia Prima",E1954*0)/24</f>
        <v>0</v>
      </c>
      <c r="I1954" s="2">
        <f t="shared" si="121"/>
        <v>40584.625</v>
      </c>
      <c r="J1954" s="3">
        <f t="shared" si="122"/>
        <v>40583.625</v>
      </c>
      <c r="K1954" t="b">
        <f t="shared" si="123"/>
        <v>1</v>
      </c>
      <c r="L1954" cm="1">
        <f t="array" ref="L1954">SUMPRODUCT((Tabla2[[#This Row],[P - Horas]]&lt;Tabla2[P - Horas])*1,(Tabla2[[#This Row],[Columna1]]=Tabla2[Columna1])*1)+1</f>
        <v>68</v>
      </c>
      <c r="N1954">
        <f>_xlfn.RANK.EQ(Tabla2[[#This Row],[Columna1]],Tabla2[Columna1],1)</f>
        <v>1937</v>
      </c>
      <c r="O1954" s="3">
        <f>MAX(P1953,Tabla2[[#This Row],[Columna1]])</f>
        <v>40608.101443709849</v>
      </c>
      <c r="P1954" s="3">
        <f>O1954+Tabla2[[#This Row],[P - Horas]]</f>
        <v>40608.101443709849</v>
      </c>
    </row>
    <row r="1955" spans="1:16" x14ac:dyDescent="0.25">
      <c r="A1955">
        <v>1000017987</v>
      </c>
      <c r="B1955" s="2">
        <v>40583</v>
      </c>
      <c r="C1955" s="2">
        <f t="shared" si="120"/>
        <v>40583.625</v>
      </c>
      <c r="D1955">
        <v>280.8</v>
      </c>
      <c r="E1955">
        <v>280.8</v>
      </c>
      <c r="F1955" t="s">
        <v>10</v>
      </c>
      <c r="G1955" t="s">
        <v>27</v>
      </c>
      <c r="H1955" s="1" cm="1">
        <f t="array" ref="H1955">_xlfn.IFS(F1955="Figurado",E1955/2600,F1955="Mallas",E1955/800,F1955="Materia Prima",E1955*0)/24</f>
        <v>0</v>
      </c>
      <c r="I1955" s="2">
        <f t="shared" si="121"/>
        <v>40584.625</v>
      </c>
      <c r="J1955" s="3">
        <f t="shared" si="122"/>
        <v>40583.625</v>
      </c>
      <c r="K1955" t="b">
        <f t="shared" si="123"/>
        <v>1</v>
      </c>
      <c r="L1955" cm="1">
        <f t="array" ref="L1955">SUMPRODUCT((Tabla2[[#This Row],[P - Horas]]&lt;Tabla2[P - Horas])*1,(Tabla2[[#This Row],[Columna1]]=Tabla2[Columna1])*1)+1</f>
        <v>68</v>
      </c>
      <c r="N1955">
        <f>_xlfn.RANK.EQ(Tabla2[[#This Row],[Columna1]],Tabla2[Columna1],1)</f>
        <v>1937</v>
      </c>
      <c r="O1955" s="3">
        <f>MAX(P1954,Tabla2[[#This Row],[Columna1]])</f>
        <v>40608.101443709849</v>
      </c>
      <c r="P1955" s="3">
        <f>O1955+Tabla2[[#This Row],[P - Horas]]</f>
        <v>40608.101443709849</v>
      </c>
    </row>
    <row r="1956" spans="1:16" x14ac:dyDescent="0.25">
      <c r="A1956">
        <v>1000017986</v>
      </c>
      <c r="B1956" s="2">
        <v>40583</v>
      </c>
      <c r="C1956" s="2">
        <f t="shared" si="120"/>
        <v>40583.625</v>
      </c>
      <c r="D1956">
        <v>1.4</v>
      </c>
      <c r="E1956">
        <v>1.4</v>
      </c>
      <c r="F1956" t="s">
        <v>5</v>
      </c>
      <c r="G1956" t="s">
        <v>26</v>
      </c>
      <c r="H1956" s="1" cm="1">
        <f t="array" ref="H1956">_xlfn.IFS(F1956="Figurado",E1956/2600,F1956="Mallas",E1956/800,F1956="Materia Prima",E1956*0)/24</f>
        <v>2.2435897435897434E-5</v>
      </c>
      <c r="I1956" s="2">
        <f t="shared" si="121"/>
        <v>40584.625</v>
      </c>
      <c r="J1956" s="3">
        <f t="shared" si="122"/>
        <v>40583.625022435896</v>
      </c>
      <c r="K1956" t="b">
        <f t="shared" si="123"/>
        <v>1</v>
      </c>
      <c r="L1956" cm="1">
        <f t="array" ref="L1956">SUMPRODUCT((Tabla2[[#This Row],[P - Horas]]&lt;Tabla2[P - Horas])*1,(Tabla2[[#This Row],[Columna1]]=Tabla2[Columna1])*1)+1</f>
        <v>67</v>
      </c>
      <c r="N1956">
        <f>_xlfn.RANK.EQ(Tabla2[[#This Row],[Columna1]],Tabla2[Columna1],1)</f>
        <v>1937</v>
      </c>
      <c r="O1956" s="3">
        <f>MAX(P1955,Tabla2[[#This Row],[Columna1]])</f>
        <v>40608.101443709849</v>
      </c>
      <c r="P1956" s="3">
        <f>O1956+Tabla2[[#This Row],[P - Horas]]</f>
        <v>40608.101466145745</v>
      </c>
    </row>
    <row r="1957" spans="1:16" x14ac:dyDescent="0.25">
      <c r="A1957">
        <v>1000017999</v>
      </c>
      <c r="B1957" s="2">
        <v>40583</v>
      </c>
      <c r="C1957" s="2">
        <f t="shared" si="120"/>
        <v>40583.625</v>
      </c>
      <c r="D1957">
        <v>7.7</v>
      </c>
      <c r="E1957">
        <v>7.7</v>
      </c>
      <c r="F1957" t="s">
        <v>5</v>
      </c>
      <c r="G1957" t="s">
        <v>26</v>
      </c>
      <c r="H1957" s="1" cm="1">
        <f t="array" ref="H1957">_xlfn.IFS(F1957="Figurado",E1957/2600,F1957="Mallas",E1957/800,F1957="Materia Prima",E1957*0)/24</f>
        <v>1.233974358974359E-4</v>
      </c>
      <c r="I1957" s="2">
        <f t="shared" si="121"/>
        <v>40584.625</v>
      </c>
      <c r="J1957" s="3">
        <f t="shared" si="122"/>
        <v>40583.625123397433</v>
      </c>
      <c r="K1957" t="b">
        <f t="shared" si="123"/>
        <v>1</v>
      </c>
      <c r="L1957" cm="1">
        <f t="array" ref="L1957">SUMPRODUCT((Tabla2[[#This Row],[P - Horas]]&lt;Tabla2[P - Horas])*1,(Tabla2[[#This Row],[Columna1]]=Tabla2[Columna1])*1)+1</f>
        <v>66</v>
      </c>
      <c r="N1957">
        <f>_xlfn.RANK.EQ(Tabla2[[#This Row],[Columna1]],Tabla2[Columna1],1)</f>
        <v>1937</v>
      </c>
      <c r="O1957" s="3">
        <f>MAX(P1956,Tabla2[[#This Row],[Columna1]])</f>
        <v>40608.101466145745</v>
      </c>
      <c r="P1957" s="3">
        <f>O1957+Tabla2[[#This Row],[P - Horas]]</f>
        <v>40608.101589543177</v>
      </c>
    </row>
    <row r="1958" spans="1:16" x14ac:dyDescent="0.25">
      <c r="A1958">
        <v>1000017983</v>
      </c>
      <c r="B1958" s="2">
        <v>40583</v>
      </c>
      <c r="C1958" s="2">
        <f t="shared" si="120"/>
        <v>40583.625</v>
      </c>
      <c r="D1958">
        <v>29.4</v>
      </c>
      <c r="E1958">
        <v>29.4</v>
      </c>
      <c r="F1958" t="s">
        <v>5</v>
      </c>
      <c r="G1958" t="s">
        <v>8</v>
      </c>
      <c r="H1958" s="1" cm="1">
        <f t="array" ref="H1958">_xlfn.IFS(F1958="Figurado",E1958/2600,F1958="Mallas",E1958/800,F1958="Materia Prima",E1958*0)/24</f>
        <v>4.7115384615384613E-4</v>
      </c>
      <c r="I1958" s="2">
        <f t="shared" si="121"/>
        <v>40584.625</v>
      </c>
      <c r="J1958" s="3">
        <f t="shared" si="122"/>
        <v>40583.62547115385</v>
      </c>
      <c r="K1958" t="b">
        <f t="shared" si="123"/>
        <v>1</v>
      </c>
      <c r="L1958" cm="1">
        <f t="array" ref="L1958">SUMPRODUCT((Tabla2[[#This Row],[P - Horas]]&lt;Tabla2[P - Horas])*1,(Tabla2[[#This Row],[Columna1]]=Tabla2[Columna1])*1)+1</f>
        <v>65</v>
      </c>
      <c r="N1958">
        <f>_xlfn.RANK.EQ(Tabla2[[#This Row],[Columna1]],Tabla2[Columna1],1)</f>
        <v>1937</v>
      </c>
      <c r="O1958" s="3">
        <f>MAX(P1957,Tabla2[[#This Row],[Columna1]])</f>
        <v>40608.101589543177</v>
      </c>
      <c r="P1958" s="3">
        <f>O1958+Tabla2[[#This Row],[P - Horas]]</f>
        <v>40608.102060697027</v>
      </c>
    </row>
    <row r="1959" spans="1:16" x14ac:dyDescent="0.25">
      <c r="A1959">
        <v>1000018009</v>
      </c>
      <c r="B1959" s="2">
        <v>40583</v>
      </c>
      <c r="C1959" s="2">
        <f t="shared" si="120"/>
        <v>40583.625</v>
      </c>
      <c r="D1959">
        <v>30</v>
      </c>
      <c r="E1959">
        <v>30</v>
      </c>
      <c r="F1959" t="s">
        <v>5</v>
      </c>
      <c r="G1959" t="s">
        <v>7</v>
      </c>
      <c r="H1959" s="1" cm="1">
        <f t="array" ref="H1959">_xlfn.IFS(F1959="Figurado",E1959/2600,F1959="Mallas",E1959/800,F1959="Materia Prima",E1959*0)/24</f>
        <v>4.807692307692308E-4</v>
      </c>
      <c r="I1959" s="2">
        <f t="shared" si="121"/>
        <v>40584.625</v>
      </c>
      <c r="J1959" s="3">
        <f t="shared" si="122"/>
        <v>40583.625480769231</v>
      </c>
      <c r="K1959" t="b">
        <f t="shared" si="123"/>
        <v>1</v>
      </c>
      <c r="L1959" cm="1">
        <f t="array" ref="L1959">SUMPRODUCT((Tabla2[[#This Row],[P - Horas]]&lt;Tabla2[P - Horas])*1,(Tabla2[[#This Row],[Columna1]]=Tabla2[Columna1])*1)+1</f>
        <v>64</v>
      </c>
      <c r="N1959">
        <f>_xlfn.RANK.EQ(Tabla2[[#This Row],[Columna1]],Tabla2[Columna1],1)</f>
        <v>1937</v>
      </c>
      <c r="O1959" s="3">
        <f>MAX(P1958,Tabla2[[#This Row],[Columna1]])</f>
        <v>40608.102060697027</v>
      </c>
      <c r="P1959" s="3">
        <f>O1959+Tabla2[[#This Row],[P - Horas]]</f>
        <v>40608.102541466258</v>
      </c>
    </row>
    <row r="1960" spans="1:16" x14ac:dyDescent="0.25">
      <c r="A1960">
        <v>1000017998</v>
      </c>
      <c r="B1960" s="2">
        <v>40583</v>
      </c>
      <c r="C1960" s="2">
        <f t="shared" si="120"/>
        <v>40583.625</v>
      </c>
      <c r="D1960">
        <v>52.7</v>
      </c>
      <c r="E1960">
        <v>52.7</v>
      </c>
      <c r="F1960" t="s">
        <v>5</v>
      </c>
      <c r="G1960" t="s">
        <v>38</v>
      </c>
      <c r="H1960" s="1" cm="1">
        <f t="array" ref="H1960">_xlfn.IFS(F1960="Figurado",E1960/2600,F1960="Mallas",E1960/800,F1960="Materia Prima",E1960*0)/24</f>
        <v>8.445512820512822E-4</v>
      </c>
      <c r="I1960" s="2">
        <f t="shared" si="121"/>
        <v>40584.625</v>
      </c>
      <c r="J1960" s="3">
        <f t="shared" si="122"/>
        <v>40583.625844551279</v>
      </c>
      <c r="K1960" t="b">
        <f t="shared" si="123"/>
        <v>1</v>
      </c>
      <c r="L1960" cm="1">
        <f t="array" ref="L1960">SUMPRODUCT((Tabla2[[#This Row],[P - Horas]]&lt;Tabla2[P - Horas])*1,(Tabla2[[#This Row],[Columna1]]=Tabla2[Columna1])*1)+1</f>
        <v>63</v>
      </c>
      <c r="N1960">
        <f>_xlfn.RANK.EQ(Tabla2[[#This Row],[Columna1]],Tabla2[Columna1],1)</f>
        <v>1937</v>
      </c>
      <c r="O1960" s="3">
        <f>MAX(P1959,Tabla2[[#This Row],[Columna1]])</f>
        <v>40608.102541466258</v>
      </c>
      <c r="P1960" s="3">
        <f>O1960+Tabla2[[#This Row],[P - Horas]]</f>
        <v>40608.103386017538</v>
      </c>
    </row>
    <row r="1961" spans="1:16" x14ac:dyDescent="0.25">
      <c r="A1961">
        <v>1000018007</v>
      </c>
      <c r="B1961" s="2">
        <v>40583</v>
      </c>
      <c r="C1961" s="2">
        <f t="shared" si="120"/>
        <v>40583.625</v>
      </c>
      <c r="D1961">
        <v>62.4</v>
      </c>
      <c r="E1961">
        <v>62.4</v>
      </c>
      <c r="F1961" t="s">
        <v>5</v>
      </c>
      <c r="G1961" t="s">
        <v>8</v>
      </c>
      <c r="H1961" s="1" cm="1">
        <f t="array" ref="H1961">_xlfn.IFS(F1961="Figurado",E1961/2600,F1961="Mallas",E1961/800,F1961="Materia Prima",E1961*0)/24</f>
        <v>1E-3</v>
      </c>
      <c r="I1961" s="2">
        <f t="shared" si="121"/>
        <v>40584.625</v>
      </c>
      <c r="J1961" s="3">
        <f t="shared" si="122"/>
        <v>40583.625999999997</v>
      </c>
      <c r="K1961" t="b">
        <f t="shared" si="123"/>
        <v>1</v>
      </c>
      <c r="L1961" cm="1">
        <f t="array" ref="L1961">SUMPRODUCT((Tabla2[[#This Row],[P - Horas]]&lt;Tabla2[P - Horas])*1,(Tabla2[[#This Row],[Columna1]]=Tabla2[Columna1])*1)+1</f>
        <v>62</v>
      </c>
      <c r="N1961">
        <f>_xlfn.RANK.EQ(Tabla2[[#This Row],[Columna1]],Tabla2[Columna1],1)</f>
        <v>1937</v>
      </c>
      <c r="O1961" s="3">
        <f>MAX(P1960,Tabla2[[#This Row],[Columna1]])</f>
        <v>40608.103386017538</v>
      </c>
      <c r="P1961" s="3">
        <f>O1961+Tabla2[[#This Row],[P - Horas]]</f>
        <v>40608.104386017534</v>
      </c>
    </row>
    <row r="1962" spans="1:16" x14ac:dyDescent="0.25">
      <c r="A1962">
        <v>1000018009</v>
      </c>
      <c r="B1962" s="2">
        <v>40583</v>
      </c>
      <c r="C1962" s="2">
        <f t="shared" si="120"/>
        <v>40583.625</v>
      </c>
      <c r="D1962">
        <v>76.3</v>
      </c>
      <c r="E1962">
        <v>76.3</v>
      </c>
      <c r="F1962" t="s">
        <v>5</v>
      </c>
      <c r="G1962" t="s">
        <v>8</v>
      </c>
      <c r="H1962" s="1" cm="1">
        <f t="array" ref="H1962">_xlfn.IFS(F1962="Figurado",E1962/2600,F1962="Mallas",E1962/800,F1962="Materia Prima",E1962*0)/24</f>
        <v>1.2227564102564102E-3</v>
      </c>
      <c r="I1962" s="2">
        <f t="shared" si="121"/>
        <v>40584.625</v>
      </c>
      <c r="J1962" s="3">
        <f t="shared" si="122"/>
        <v>40583.626222756408</v>
      </c>
      <c r="K1962" t="b">
        <f t="shared" si="123"/>
        <v>1</v>
      </c>
      <c r="L1962" cm="1">
        <f t="array" ref="L1962">SUMPRODUCT((Tabla2[[#This Row],[P - Horas]]&lt;Tabla2[P - Horas])*1,(Tabla2[[#This Row],[Columna1]]=Tabla2[Columna1])*1)+1</f>
        <v>61</v>
      </c>
      <c r="N1962">
        <f>_xlfn.RANK.EQ(Tabla2[[#This Row],[Columna1]],Tabla2[Columna1],1)</f>
        <v>1937</v>
      </c>
      <c r="O1962" s="3">
        <f>MAX(P1961,Tabla2[[#This Row],[Columna1]])</f>
        <v>40608.104386017534</v>
      </c>
      <c r="P1962" s="3">
        <f>O1962+Tabla2[[#This Row],[P - Horas]]</f>
        <v>40608.105608773942</v>
      </c>
    </row>
    <row r="1963" spans="1:16" x14ac:dyDescent="0.25">
      <c r="A1963">
        <v>1000017983</v>
      </c>
      <c r="B1963" s="2">
        <v>40583</v>
      </c>
      <c r="C1963" s="2">
        <f t="shared" si="120"/>
        <v>40583.625</v>
      </c>
      <c r="D1963">
        <v>109.3</v>
      </c>
      <c r="E1963">
        <v>109.3</v>
      </c>
      <c r="F1963" t="s">
        <v>5</v>
      </c>
      <c r="G1963" t="s">
        <v>7</v>
      </c>
      <c r="H1963" s="1" cm="1">
        <f t="array" ref="H1963">_xlfn.IFS(F1963="Figurado",E1963/2600,F1963="Mallas",E1963/800,F1963="Materia Prima",E1963*0)/24</f>
        <v>1.751602564102564E-3</v>
      </c>
      <c r="I1963" s="2">
        <f t="shared" si="121"/>
        <v>40584.625</v>
      </c>
      <c r="J1963" s="3">
        <f t="shared" si="122"/>
        <v>40583.626751602562</v>
      </c>
      <c r="K1963" t="b">
        <f t="shared" si="123"/>
        <v>1</v>
      </c>
      <c r="L1963" cm="1">
        <f t="array" ref="L1963">SUMPRODUCT((Tabla2[[#This Row],[P - Horas]]&lt;Tabla2[P - Horas])*1,(Tabla2[[#This Row],[Columna1]]=Tabla2[Columna1])*1)+1</f>
        <v>60</v>
      </c>
      <c r="N1963">
        <f>_xlfn.RANK.EQ(Tabla2[[#This Row],[Columna1]],Tabla2[Columna1],1)</f>
        <v>1937</v>
      </c>
      <c r="O1963" s="3">
        <f>MAX(P1962,Tabla2[[#This Row],[Columna1]])</f>
        <v>40608.105608773942</v>
      </c>
      <c r="P1963" s="3">
        <f>O1963+Tabla2[[#This Row],[P - Horas]]</f>
        <v>40608.107360376503</v>
      </c>
    </row>
    <row r="1964" spans="1:16" x14ac:dyDescent="0.25">
      <c r="A1964">
        <v>1000018008</v>
      </c>
      <c r="B1964" s="2">
        <v>40583</v>
      </c>
      <c r="C1964" s="2">
        <f t="shared" si="120"/>
        <v>40583.625</v>
      </c>
      <c r="D1964">
        <v>122.4</v>
      </c>
      <c r="E1964">
        <v>122.4</v>
      </c>
      <c r="F1964" t="s">
        <v>5</v>
      </c>
      <c r="G1964" t="s">
        <v>9</v>
      </c>
      <c r="H1964" s="1" cm="1">
        <f t="array" ref="H1964">_xlfn.IFS(F1964="Figurado",E1964/2600,F1964="Mallas",E1964/800,F1964="Materia Prima",E1964*0)/24</f>
        <v>1.9615384615384616E-3</v>
      </c>
      <c r="I1964" s="2">
        <f t="shared" si="121"/>
        <v>40584.625</v>
      </c>
      <c r="J1964" s="3">
        <f t="shared" si="122"/>
        <v>40583.626961538459</v>
      </c>
      <c r="K1964" t="b">
        <f t="shared" si="123"/>
        <v>1</v>
      </c>
      <c r="L1964" cm="1">
        <f t="array" ref="L1964">SUMPRODUCT((Tabla2[[#This Row],[P - Horas]]&lt;Tabla2[P - Horas])*1,(Tabla2[[#This Row],[Columna1]]=Tabla2[Columna1])*1)+1</f>
        <v>59</v>
      </c>
      <c r="N1964">
        <f>_xlfn.RANK.EQ(Tabla2[[#This Row],[Columna1]],Tabla2[Columna1],1)</f>
        <v>1937</v>
      </c>
      <c r="O1964" s="3">
        <f>MAX(P1963,Tabla2[[#This Row],[Columna1]])</f>
        <v>40608.107360376503</v>
      </c>
      <c r="P1964" s="3">
        <f>O1964+Tabla2[[#This Row],[P - Horas]]</f>
        <v>40608.109321914962</v>
      </c>
    </row>
    <row r="1965" spans="1:16" x14ac:dyDescent="0.25">
      <c r="A1965">
        <v>1000017982</v>
      </c>
      <c r="B1965" s="2">
        <v>40583</v>
      </c>
      <c r="C1965" s="2">
        <f t="shared" si="120"/>
        <v>40583.625</v>
      </c>
      <c r="D1965">
        <v>132.69999999999999</v>
      </c>
      <c r="E1965">
        <v>132.69999999999999</v>
      </c>
      <c r="F1965" t="s">
        <v>5</v>
      </c>
      <c r="G1965" t="s">
        <v>13</v>
      </c>
      <c r="H1965" s="1" cm="1">
        <f t="array" ref="H1965">_xlfn.IFS(F1965="Figurado",E1965/2600,F1965="Mallas",E1965/800,F1965="Materia Prima",E1965*0)/24</f>
        <v>2.1266025641025637E-3</v>
      </c>
      <c r="I1965" s="2">
        <f t="shared" si="121"/>
        <v>40584.625</v>
      </c>
      <c r="J1965" s="3">
        <f t="shared" si="122"/>
        <v>40583.627126602565</v>
      </c>
      <c r="K1965" t="b">
        <f t="shared" si="123"/>
        <v>1</v>
      </c>
      <c r="L1965" cm="1">
        <f t="array" ref="L1965">SUMPRODUCT((Tabla2[[#This Row],[P - Horas]]&lt;Tabla2[P - Horas])*1,(Tabla2[[#This Row],[Columna1]]=Tabla2[Columna1])*1)+1</f>
        <v>58</v>
      </c>
      <c r="N1965">
        <f>_xlfn.RANK.EQ(Tabla2[[#This Row],[Columna1]],Tabla2[Columna1],1)</f>
        <v>1937</v>
      </c>
      <c r="O1965" s="3">
        <f>MAX(P1964,Tabla2[[#This Row],[Columna1]])</f>
        <v>40608.109321914962</v>
      </c>
      <c r="P1965" s="3">
        <f>O1965+Tabla2[[#This Row],[P - Horas]]</f>
        <v>40608.111448517528</v>
      </c>
    </row>
    <row r="1966" spans="1:16" x14ac:dyDescent="0.25">
      <c r="A1966">
        <v>1000017999</v>
      </c>
      <c r="B1966" s="2">
        <v>40583</v>
      </c>
      <c r="C1966" s="2">
        <f t="shared" si="120"/>
        <v>40583.625</v>
      </c>
      <c r="D1966">
        <v>157.9</v>
      </c>
      <c r="E1966">
        <v>157.9</v>
      </c>
      <c r="F1966" t="s">
        <v>5</v>
      </c>
      <c r="G1966" t="s">
        <v>7</v>
      </c>
      <c r="H1966" s="1" cm="1">
        <f t="array" ref="H1966">_xlfn.IFS(F1966="Figurado",E1966/2600,F1966="Mallas",E1966/800,F1966="Materia Prima",E1966*0)/24</f>
        <v>2.5304487179487181E-3</v>
      </c>
      <c r="I1966" s="2">
        <f t="shared" si="121"/>
        <v>40584.625</v>
      </c>
      <c r="J1966" s="3">
        <f t="shared" si="122"/>
        <v>40583.627530448721</v>
      </c>
      <c r="K1966" t="b">
        <f t="shared" si="123"/>
        <v>1</v>
      </c>
      <c r="L1966" cm="1">
        <f t="array" ref="L1966">SUMPRODUCT((Tabla2[[#This Row],[P - Horas]]&lt;Tabla2[P - Horas])*1,(Tabla2[[#This Row],[Columna1]]=Tabla2[Columna1])*1)+1</f>
        <v>57</v>
      </c>
      <c r="N1966">
        <f>_xlfn.RANK.EQ(Tabla2[[#This Row],[Columna1]],Tabla2[Columna1],1)</f>
        <v>1937</v>
      </c>
      <c r="O1966" s="3">
        <f>MAX(P1965,Tabla2[[#This Row],[Columna1]])</f>
        <v>40608.111448517528</v>
      </c>
      <c r="P1966" s="3">
        <f>O1966+Tabla2[[#This Row],[P - Horas]]</f>
        <v>40608.113978966248</v>
      </c>
    </row>
    <row r="1967" spans="1:16" x14ac:dyDescent="0.25">
      <c r="A1967">
        <v>1000017994</v>
      </c>
      <c r="B1967" s="2">
        <v>40583</v>
      </c>
      <c r="C1967" s="2">
        <f t="shared" si="120"/>
        <v>40583.625</v>
      </c>
      <c r="D1967">
        <v>210.4</v>
      </c>
      <c r="E1967">
        <v>210.4</v>
      </c>
      <c r="F1967" t="s">
        <v>5</v>
      </c>
      <c r="G1967" t="s">
        <v>13</v>
      </c>
      <c r="H1967" s="1" cm="1">
        <f t="array" ref="H1967">_xlfn.IFS(F1967="Figurado",E1967/2600,F1967="Mallas",E1967/800,F1967="Materia Prima",E1967*0)/24</f>
        <v>3.371794871794872E-3</v>
      </c>
      <c r="I1967" s="2">
        <f t="shared" si="121"/>
        <v>40584.625</v>
      </c>
      <c r="J1967" s="3">
        <f t="shared" si="122"/>
        <v>40583.628371794875</v>
      </c>
      <c r="K1967" t="b">
        <f t="shared" si="123"/>
        <v>1</v>
      </c>
      <c r="L1967" cm="1">
        <f t="array" ref="L1967">SUMPRODUCT((Tabla2[[#This Row],[P - Horas]]&lt;Tabla2[P - Horas])*1,(Tabla2[[#This Row],[Columna1]]=Tabla2[Columna1])*1)+1</f>
        <v>56</v>
      </c>
      <c r="N1967">
        <f>_xlfn.RANK.EQ(Tabla2[[#This Row],[Columna1]],Tabla2[Columna1],1)</f>
        <v>1937</v>
      </c>
      <c r="O1967" s="3">
        <f>MAX(P1966,Tabla2[[#This Row],[Columna1]])</f>
        <v>40608.113978966248</v>
      </c>
      <c r="P1967" s="3">
        <f>O1967+Tabla2[[#This Row],[P - Horas]]</f>
        <v>40608.117350761124</v>
      </c>
    </row>
    <row r="1968" spans="1:16" x14ac:dyDescent="0.25">
      <c r="A1968">
        <v>1000018000</v>
      </c>
      <c r="B1968" s="2">
        <v>40583</v>
      </c>
      <c r="C1968" s="2">
        <f t="shared" si="120"/>
        <v>40583.625</v>
      </c>
      <c r="D1968">
        <v>225.3</v>
      </c>
      <c r="E1968">
        <v>225.3</v>
      </c>
      <c r="F1968" t="s">
        <v>5</v>
      </c>
      <c r="G1968" t="s">
        <v>6</v>
      </c>
      <c r="H1968" s="1" cm="1">
        <f t="array" ref="H1968">_xlfn.IFS(F1968="Figurado",E1968/2600,F1968="Mallas",E1968/800,F1968="Materia Prima",E1968*0)/24</f>
        <v>3.6105769230769234E-3</v>
      </c>
      <c r="I1968" s="2">
        <f t="shared" si="121"/>
        <v>40584.625</v>
      </c>
      <c r="J1968" s="3">
        <f t="shared" si="122"/>
        <v>40583.628610576925</v>
      </c>
      <c r="K1968" t="b">
        <f t="shared" si="123"/>
        <v>1</v>
      </c>
      <c r="L1968" cm="1">
        <f t="array" ref="L1968">SUMPRODUCT((Tabla2[[#This Row],[P - Horas]]&lt;Tabla2[P - Horas])*1,(Tabla2[[#This Row],[Columna1]]=Tabla2[Columna1])*1)+1</f>
        <v>55</v>
      </c>
      <c r="N1968">
        <f>_xlfn.RANK.EQ(Tabla2[[#This Row],[Columna1]],Tabla2[Columna1],1)</f>
        <v>1937</v>
      </c>
      <c r="O1968" s="3">
        <f>MAX(P1967,Tabla2[[#This Row],[Columna1]])</f>
        <v>40608.117350761124</v>
      </c>
      <c r="P1968" s="3">
        <f>O1968+Tabla2[[#This Row],[P - Horas]]</f>
        <v>40608.120961338049</v>
      </c>
    </row>
    <row r="1969" spans="1:16" x14ac:dyDescent="0.25">
      <c r="A1969">
        <v>1000018008</v>
      </c>
      <c r="B1969" s="2">
        <v>40583</v>
      </c>
      <c r="C1969" s="2">
        <f t="shared" si="120"/>
        <v>40583.625</v>
      </c>
      <c r="D1969">
        <v>247.9</v>
      </c>
      <c r="E1969">
        <v>247.9</v>
      </c>
      <c r="F1969" t="s">
        <v>5</v>
      </c>
      <c r="G1969" t="s">
        <v>7</v>
      </c>
      <c r="H1969" s="1" cm="1">
        <f t="array" ref="H1969">_xlfn.IFS(F1969="Figurado",E1969/2600,F1969="Mallas",E1969/800,F1969="Materia Prima",E1969*0)/24</f>
        <v>3.9727564102564105E-3</v>
      </c>
      <c r="I1969" s="2">
        <f t="shared" si="121"/>
        <v>40584.625</v>
      </c>
      <c r="J1969" s="3">
        <f t="shared" si="122"/>
        <v>40583.628972756407</v>
      </c>
      <c r="K1969" t="b">
        <f t="shared" si="123"/>
        <v>1</v>
      </c>
      <c r="L1969" cm="1">
        <f t="array" ref="L1969">SUMPRODUCT((Tabla2[[#This Row],[P - Horas]]&lt;Tabla2[P - Horas])*1,(Tabla2[[#This Row],[Columna1]]=Tabla2[Columna1])*1)+1</f>
        <v>54</v>
      </c>
      <c r="N1969">
        <f>_xlfn.RANK.EQ(Tabla2[[#This Row],[Columna1]],Tabla2[Columna1],1)</f>
        <v>1937</v>
      </c>
      <c r="O1969" s="3">
        <f>MAX(P1968,Tabla2[[#This Row],[Columna1]])</f>
        <v>40608.120961338049</v>
      </c>
      <c r="P1969" s="3">
        <f>O1969+Tabla2[[#This Row],[P - Horas]]</f>
        <v>40608.124934094456</v>
      </c>
    </row>
    <row r="1970" spans="1:16" x14ac:dyDescent="0.25">
      <c r="A1970">
        <v>1000017984</v>
      </c>
      <c r="B1970" s="2">
        <v>40583</v>
      </c>
      <c r="C1970" s="2">
        <f t="shared" si="120"/>
        <v>40583.625</v>
      </c>
      <c r="D1970">
        <v>270.5</v>
      </c>
      <c r="E1970">
        <v>270.5</v>
      </c>
      <c r="F1970" t="s">
        <v>5</v>
      </c>
      <c r="G1970" t="s">
        <v>13</v>
      </c>
      <c r="H1970" s="1" cm="1">
        <f t="array" ref="H1970">_xlfn.IFS(F1970="Figurado",E1970/2600,F1970="Mallas",E1970/800,F1970="Materia Prima",E1970*0)/24</f>
        <v>4.3349358974358971E-3</v>
      </c>
      <c r="I1970" s="2">
        <f t="shared" si="121"/>
        <v>40584.625</v>
      </c>
      <c r="J1970" s="3">
        <f t="shared" si="122"/>
        <v>40583.629334935897</v>
      </c>
      <c r="K1970" t="b">
        <f t="shared" si="123"/>
        <v>1</v>
      </c>
      <c r="L1970" cm="1">
        <f t="array" ref="L1970">SUMPRODUCT((Tabla2[[#This Row],[P - Horas]]&lt;Tabla2[P - Horas])*1,(Tabla2[[#This Row],[Columna1]]=Tabla2[Columna1])*1)+1</f>
        <v>53</v>
      </c>
      <c r="N1970">
        <f>_xlfn.RANK.EQ(Tabla2[[#This Row],[Columna1]],Tabla2[Columna1],1)</f>
        <v>1937</v>
      </c>
      <c r="O1970" s="3">
        <f>MAX(P1969,Tabla2[[#This Row],[Columna1]])</f>
        <v>40608.124934094456</v>
      </c>
      <c r="P1970" s="3">
        <f>O1970+Tabla2[[#This Row],[P - Horas]]</f>
        <v>40608.129269030353</v>
      </c>
    </row>
    <row r="1971" spans="1:16" x14ac:dyDescent="0.25">
      <c r="A1971">
        <v>1000018007</v>
      </c>
      <c r="B1971" s="2">
        <v>40583</v>
      </c>
      <c r="C1971" s="2">
        <f t="shared" si="120"/>
        <v>40583.625</v>
      </c>
      <c r="D1971">
        <v>272.5</v>
      </c>
      <c r="E1971">
        <v>272.5</v>
      </c>
      <c r="F1971" t="s">
        <v>5</v>
      </c>
      <c r="G1971" t="s">
        <v>7</v>
      </c>
      <c r="H1971" s="1" cm="1">
        <f t="array" ref="H1971">_xlfn.IFS(F1971="Figurado",E1971/2600,F1971="Mallas",E1971/800,F1971="Materia Prima",E1971*0)/24</f>
        <v>4.3669871794871796E-3</v>
      </c>
      <c r="I1971" s="2">
        <f t="shared" si="121"/>
        <v>40584.625</v>
      </c>
      <c r="J1971" s="3">
        <f t="shared" si="122"/>
        <v>40583.629366987181</v>
      </c>
      <c r="K1971" t="b">
        <f t="shared" si="123"/>
        <v>1</v>
      </c>
      <c r="L1971" cm="1">
        <f t="array" ref="L1971">SUMPRODUCT((Tabla2[[#This Row],[P - Horas]]&lt;Tabla2[P - Horas])*1,(Tabla2[[#This Row],[Columna1]]=Tabla2[Columna1])*1)+1</f>
        <v>52</v>
      </c>
      <c r="N1971">
        <f>_xlfn.RANK.EQ(Tabla2[[#This Row],[Columna1]],Tabla2[Columna1],1)</f>
        <v>1937</v>
      </c>
      <c r="O1971" s="3">
        <f>MAX(P1970,Tabla2[[#This Row],[Columna1]])</f>
        <v>40608.129269030353</v>
      </c>
      <c r="P1971" s="3">
        <f>O1971+Tabla2[[#This Row],[P - Horas]]</f>
        <v>40608.133636017534</v>
      </c>
    </row>
    <row r="1972" spans="1:16" x14ac:dyDescent="0.25">
      <c r="A1972">
        <v>1000017981</v>
      </c>
      <c r="B1972" s="2">
        <v>40583</v>
      </c>
      <c r="C1972" s="2">
        <f t="shared" si="120"/>
        <v>40583.625</v>
      </c>
      <c r="D1972">
        <v>280.5</v>
      </c>
      <c r="E1972">
        <v>280.5</v>
      </c>
      <c r="F1972" t="s">
        <v>5</v>
      </c>
      <c r="G1972" t="s">
        <v>26</v>
      </c>
      <c r="H1972" s="1" cm="1">
        <f t="array" ref="H1972">_xlfn.IFS(F1972="Figurado",E1972/2600,F1972="Mallas",E1972/800,F1972="Materia Prima",E1972*0)/24</f>
        <v>4.4951923076923077E-3</v>
      </c>
      <c r="I1972" s="2">
        <f t="shared" si="121"/>
        <v>40584.625</v>
      </c>
      <c r="J1972" s="3">
        <f t="shared" si="122"/>
        <v>40583.629495192305</v>
      </c>
      <c r="K1972" t="b">
        <f t="shared" si="123"/>
        <v>1</v>
      </c>
      <c r="L1972" cm="1">
        <f t="array" ref="L1972">SUMPRODUCT((Tabla2[[#This Row],[P - Horas]]&lt;Tabla2[P - Horas])*1,(Tabla2[[#This Row],[Columna1]]=Tabla2[Columna1])*1)+1</f>
        <v>51</v>
      </c>
      <c r="N1972">
        <f>_xlfn.RANK.EQ(Tabla2[[#This Row],[Columna1]],Tabla2[Columna1],1)</f>
        <v>1937</v>
      </c>
      <c r="O1972" s="3">
        <f>MAX(P1971,Tabla2[[#This Row],[Columna1]])</f>
        <v>40608.133636017534</v>
      </c>
      <c r="P1972" s="3">
        <f>O1972+Tabla2[[#This Row],[P - Horas]]</f>
        <v>40608.138131209838</v>
      </c>
    </row>
    <row r="1973" spans="1:16" x14ac:dyDescent="0.25">
      <c r="A1973">
        <v>1000018001</v>
      </c>
      <c r="B1973" s="2">
        <v>40583</v>
      </c>
      <c r="C1973" s="2">
        <f t="shared" si="120"/>
        <v>40583.625</v>
      </c>
      <c r="D1973">
        <v>314.5</v>
      </c>
      <c r="E1973">
        <v>314.5</v>
      </c>
      <c r="F1973" t="s">
        <v>5</v>
      </c>
      <c r="G1973" t="s">
        <v>6</v>
      </c>
      <c r="H1973" s="1" cm="1">
        <f t="array" ref="H1973">_xlfn.IFS(F1973="Figurado",E1973/2600,F1973="Mallas",E1973/800,F1973="Materia Prima",E1973*0)/24</f>
        <v>5.0400641025641025E-3</v>
      </c>
      <c r="I1973" s="2">
        <f t="shared" si="121"/>
        <v>40584.625</v>
      </c>
      <c r="J1973" s="3">
        <f t="shared" si="122"/>
        <v>40583.630040064105</v>
      </c>
      <c r="K1973" t="b">
        <f t="shared" si="123"/>
        <v>1</v>
      </c>
      <c r="L1973" cm="1">
        <f t="array" ref="L1973">SUMPRODUCT((Tabla2[[#This Row],[P - Horas]]&lt;Tabla2[P - Horas])*1,(Tabla2[[#This Row],[Columna1]]=Tabla2[Columna1])*1)+1</f>
        <v>50</v>
      </c>
      <c r="N1973">
        <f>_xlfn.RANK.EQ(Tabla2[[#This Row],[Columna1]],Tabla2[Columna1],1)</f>
        <v>1937</v>
      </c>
      <c r="O1973" s="3">
        <f>MAX(P1972,Tabla2[[#This Row],[Columna1]])</f>
        <v>40608.138131209838</v>
      </c>
      <c r="P1973" s="3">
        <f>O1973+Tabla2[[#This Row],[P - Horas]]</f>
        <v>40608.143171273943</v>
      </c>
    </row>
    <row r="1974" spans="1:16" x14ac:dyDescent="0.25">
      <c r="A1974">
        <v>1000018000</v>
      </c>
      <c r="B1974" s="2">
        <v>40583</v>
      </c>
      <c r="C1974" s="2">
        <f t="shared" si="120"/>
        <v>40583.625</v>
      </c>
      <c r="D1974">
        <v>335.3</v>
      </c>
      <c r="E1974">
        <v>335.3</v>
      </c>
      <c r="F1974" t="s">
        <v>5</v>
      </c>
      <c r="G1974" t="s">
        <v>7</v>
      </c>
      <c r="H1974" s="1" cm="1">
        <f t="array" ref="H1974">_xlfn.IFS(F1974="Figurado",E1974/2600,F1974="Mallas",E1974/800,F1974="Materia Prima",E1974*0)/24</f>
        <v>5.3733974358974356E-3</v>
      </c>
      <c r="I1974" s="2">
        <f t="shared" si="121"/>
        <v>40584.625</v>
      </c>
      <c r="J1974" s="3">
        <f t="shared" si="122"/>
        <v>40583.630373397435</v>
      </c>
      <c r="K1974" t="b">
        <f t="shared" si="123"/>
        <v>1</v>
      </c>
      <c r="L1974" cm="1">
        <f t="array" ref="L1974">SUMPRODUCT((Tabla2[[#This Row],[P - Horas]]&lt;Tabla2[P - Horas])*1,(Tabla2[[#This Row],[Columna1]]=Tabla2[Columna1])*1)+1</f>
        <v>49</v>
      </c>
      <c r="N1974">
        <f>_xlfn.RANK.EQ(Tabla2[[#This Row],[Columna1]],Tabla2[Columna1],1)</f>
        <v>1937</v>
      </c>
      <c r="O1974" s="3">
        <f>MAX(P1973,Tabla2[[#This Row],[Columna1]])</f>
        <v>40608.143171273943</v>
      </c>
      <c r="P1974" s="3">
        <f>O1974+Tabla2[[#This Row],[P - Horas]]</f>
        <v>40608.148544671378</v>
      </c>
    </row>
    <row r="1975" spans="1:16" x14ac:dyDescent="0.25">
      <c r="A1975">
        <v>1000018006</v>
      </c>
      <c r="B1975" s="2">
        <v>40583</v>
      </c>
      <c r="C1975" s="2">
        <f t="shared" si="120"/>
        <v>40583.625</v>
      </c>
      <c r="D1975">
        <v>380.1</v>
      </c>
      <c r="E1975">
        <v>380.1</v>
      </c>
      <c r="F1975" t="s">
        <v>5</v>
      </c>
      <c r="G1975" t="s">
        <v>8</v>
      </c>
      <c r="H1975" s="1" cm="1">
        <f t="array" ref="H1975">_xlfn.IFS(F1975="Figurado",E1975/2600,F1975="Mallas",E1975/800,F1975="Materia Prima",E1975*0)/24</f>
        <v>6.0913461538461547E-3</v>
      </c>
      <c r="I1975" s="2">
        <f t="shared" si="121"/>
        <v>40584.625</v>
      </c>
      <c r="J1975" s="3">
        <f t="shared" si="122"/>
        <v>40583.631091346157</v>
      </c>
      <c r="K1975" t="b">
        <f t="shared" si="123"/>
        <v>1</v>
      </c>
      <c r="L1975" cm="1">
        <f t="array" ref="L1975">SUMPRODUCT((Tabla2[[#This Row],[P - Horas]]&lt;Tabla2[P - Horas])*1,(Tabla2[[#This Row],[Columna1]]=Tabla2[Columna1])*1)+1</f>
        <v>48</v>
      </c>
      <c r="N1975">
        <f>_xlfn.RANK.EQ(Tabla2[[#This Row],[Columna1]],Tabla2[Columna1],1)</f>
        <v>1937</v>
      </c>
      <c r="O1975" s="3">
        <f>MAX(P1974,Tabla2[[#This Row],[Columna1]])</f>
        <v>40608.148544671378</v>
      </c>
      <c r="P1975" s="3">
        <f>O1975+Tabla2[[#This Row],[P - Horas]]</f>
        <v>40608.154636017534</v>
      </c>
    </row>
    <row r="1976" spans="1:16" x14ac:dyDescent="0.25">
      <c r="A1976">
        <v>1000018008</v>
      </c>
      <c r="B1976" s="2">
        <v>40583</v>
      </c>
      <c r="C1976" s="2">
        <f t="shared" si="120"/>
        <v>40583.625</v>
      </c>
      <c r="D1976">
        <v>462.1</v>
      </c>
      <c r="E1976">
        <v>462.1</v>
      </c>
      <c r="F1976" t="s">
        <v>5</v>
      </c>
      <c r="G1976" t="s">
        <v>8</v>
      </c>
      <c r="H1976" s="1" cm="1">
        <f t="array" ref="H1976">_xlfn.IFS(F1976="Figurado",E1976/2600,F1976="Mallas",E1976/800,F1976="Materia Prima",E1976*0)/24</f>
        <v>7.4054487179487189E-3</v>
      </c>
      <c r="I1976" s="2">
        <f t="shared" si="121"/>
        <v>40584.625</v>
      </c>
      <c r="J1976" s="3">
        <f t="shared" si="122"/>
        <v>40583.63240544872</v>
      </c>
      <c r="K1976" t="b">
        <f t="shared" si="123"/>
        <v>1</v>
      </c>
      <c r="L1976" cm="1">
        <f t="array" ref="L1976">SUMPRODUCT((Tabla2[[#This Row],[P - Horas]]&lt;Tabla2[P - Horas])*1,(Tabla2[[#This Row],[Columna1]]=Tabla2[Columna1])*1)+1</f>
        <v>47</v>
      </c>
      <c r="N1976">
        <f>_xlfn.RANK.EQ(Tabla2[[#This Row],[Columna1]],Tabla2[Columna1],1)</f>
        <v>1937</v>
      </c>
      <c r="O1976" s="3">
        <f>MAX(P1975,Tabla2[[#This Row],[Columna1]])</f>
        <v>40608.154636017534</v>
      </c>
      <c r="P1976" s="3">
        <f>O1976+Tabla2[[#This Row],[P - Horas]]</f>
        <v>40608.162041466254</v>
      </c>
    </row>
    <row r="1977" spans="1:16" x14ac:dyDescent="0.25">
      <c r="A1977">
        <v>1000017986</v>
      </c>
      <c r="B1977" s="2">
        <v>40583</v>
      </c>
      <c r="C1977" s="2">
        <f t="shared" si="120"/>
        <v>40583.625</v>
      </c>
      <c r="D1977">
        <v>587.4</v>
      </c>
      <c r="E1977">
        <v>587.4</v>
      </c>
      <c r="F1977" t="s">
        <v>5</v>
      </c>
      <c r="G1977" t="s">
        <v>7</v>
      </c>
      <c r="H1977" s="1" cm="1">
        <f t="array" ref="H1977">_xlfn.IFS(F1977="Figurado",E1977/2600,F1977="Mallas",E1977/800,F1977="Materia Prima",E1977*0)/24</f>
        <v>9.4134615384615389E-3</v>
      </c>
      <c r="I1977" s="2">
        <f t="shared" si="121"/>
        <v>40584.625</v>
      </c>
      <c r="J1977" s="3">
        <f t="shared" si="122"/>
        <v>40583.634413461536</v>
      </c>
      <c r="K1977" t="b">
        <f t="shared" si="123"/>
        <v>1</v>
      </c>
      <c r="L1977" cm="1">
        <f t="array" ref="L1977">SUMPRODUCT((Tabla2[[#This Row],[P - Horas]]&lt;Tabla2[P - Horas])*1,(Tabla2[[#This Row],[Columna1]]=Tabla2[Columna1])*1)+1</f>
        <v>46</v>
      </c>
      <c r="N1977">
        <f>_xlfn.RANK.EQ(Tabla2[[#This Row],[Columna1]],Tabla2[Columna1],1)</f>
        <v>1937</v>
      </c>
      <c r="O1977" s="3">
        <f>MAX(P1976,Tabla2[[#This Row],[Columna1]])</f>
        <v>40608.162041466254</v>
      </c>
      <c r="P1977" s="3">
        <f>O1977+Tabla2[[#This Row],[P - Horas]]</f>
        <v>40608.171454927789</v>
      </c>
    </row>
    <row r="1978" spans="1:16" x14ac:dyDescent="0.25">
      <c r="A1978">
        <v>1000017983</v>
      </c>
      <c r="B1978" s="2">
        <v>40583</v>
      </c>
      <c r="C1978" s="2">
        <f t="shared" si="120"/>
        <v>40583.625</v>
      </c>
      <c r="D1978">
        <v>611.20000000000005</v>
      </c>
      <c r="E1978">
        <v>611.20000000000005</v>
      </c>
      <c r="F1978" t="s">
        <v>5</v>
      </c>
      <c r="G1978" t="s">
        <v>6</v>
      </c>
      <c r="H1978" s="1" cm="1">
        <f t="array" ref="H1978">_xlfn.IFS(F1978="Figurado",E1978/2600,F1978="Mallas",E1978/800,F1978="Materia Prima",E1978*0)/24</f>
        <v>9.7948717948717953E-3</v>
      </c>
      <c r="I1978" s="2">
        <f t="shared" si="121"/>
        <v>40584.625</v>
      </c>
      <c r="J1978" s="3">
        <f t="shared" si="122"/>
        <v>40583.634794871796</v>
      </c>
      <c r="K1978" t="b">
        <f t="shared" si="123"/>
        <v>1</v>
      </c>
      <c r="L1978" cm="1">
        <f t="array" ref="L1978">SUMPRODUCT((Tabla2[[#This Row],[P - Horas]]&lt;Tabla2[P - Horas])*1,(Tabla2[[#This Row],[Columna1]]=Tabla2[Columna1])*1)+1</f>
        <v>45</v>
      </c>
      <c r="N1978">
        <f>_xlfn.RANK.EQ(Tabla2[[#This Row],[Columna1]],Tabla2[Columna1],1)</f>
        <v>1937</v>
      </c>
      <c r="O1978" s="3">
        <f>MAX(P1977,Tabla2[[#This Row],[Columna1]])</f>
        <v>40608.171454927789</v>
      </c>
      <c r="P1978" s="3">
        <f>O1978+Tabla2[[#This Row],[P - Horas]]</f>
        <v>40608.181249799585</v>
      </c>
    </row>
    <row r="1979" spans="1:16" x14ac:dyDescent="0.25">
      <c r="A1979">
        <v>1000017983</v>
      </c>
      <c r="B1979" s="2">
        <v>40583</v>
      </c>
      <c r="C1979" s="2">
        <f t="shared" si="120"/>
        <v>40583.625</v>
      </c>
      <c r="D1979">
        <v>640.4</v>
      </c>
      <c r="E1979">
        <v>640.4</v>
      </c>
      <c r="F1979" t="s">
        <v>5</v>
      </c>
      <c r="G1979" t="s">
        <v>14</v>
      </c>
      <c r="H1979" s="1" cm="1">
        <f t="array" ref="H1979">_xlfn.IFS(F1979="Figurado",E1979/2600,F1979="Mallas",E1979/800,F1979="Materia Prima",E1979*0)/24</f>
        <v>1.0262820512820512E-2</v>
      </c>
      <c r="I1979" s="2">
        <f t="shared" si="121"/>
        <v>40584.625</v>
      </c>
      <c r="J1979" s="3">
        <f t="shared" si="122"/>
        <v>40583.635262820513</v>
      </c>
      <c r="K1979" t="b">
        <f t="shared" si="123"/>
        <v>1</v>
      </c>
      <c r="L1979" cm="1">
        <f t="array" ref="L1979">SUMPRODUCT((Tabla2[[#This Row],[P - Horas]]&lt;Tabla2[P - Horas])*1,(Tabla2[[#This Row],[Columna1]]=Tabla2[Columna1])*1)+1</f>
        <v>44</v>
      </c>
      <c r="N1979">
        <f>_xlfn.RANK.EQ(Tabla2[[#This Row],[Columna1]],Tabla2[Columna1],1)</f>
        <v>1937</v>
      </c>
      <c r="O1979" s="3">
        <f>MAX(P1978,Tabla2[[#This Row],[Columna1]])</f>
        <v>40608.181249799585</v>
      </c>
      <c r="P1979" s="3">
        <f>O1979+Tabla2[[#This Row],[P - Horas]]</f>
        <v>40608.191512620098</v>
      </c>
    </row>
    <row r="1980" spans="1:16" x14ac:dyDescent="0.25">
      <c r="A1980">
        <v>1000017999</v>
      </c>
      <c r="B1980" s="2">
        <v>40583</v>
      </c>
      <c r="C1980" s="2">
        <f t="shared" si="120"/>
        <v>40583.625</v>
      </c>
      <c r="D1980">
        <v>724.2</v>
      </c>
      <c r="E1980">
        <v>724.2</v>
      </c>
      <c r="F1980" t="s">
        <v>5</v>
      </c>
      <c r="G1980" t="s">
        <v>6</v>
      </c>
      <c r="H1980" s="1" cm="1">
        <f t="array" ref="H1980">_xlfn.IFS(F1980="Figurado",E1980/2600,F1980="Mallas",E1980/800,F1980="Materia Prima",E1980*0)/24</f>
        <v>1.1605769230769232E-2</v>
      </c>
      <c r="I1980" s="2">
        <f t="shared" si="121"/>
        <v>40584.625</v>
      </c>
      <c r="J1980" s="3">
        <f t="shared" si="122"/>
        <v>40583.636605769228</v>
      </c>
      <c r="K1980" t="b">
        <f t="shared" si="123"/>
        <v>1</v>
      </c>
      <c r="L1980" cm="1">
        <f t="array" ref="L1980">SUMPRODUCT((Tabla2[[#This Row],[P - Horas]]&lt;Tabla2[P - Horas])*1,(Tabla2[[#This Row],[Columna1]]=Tabla2[Columna1])*1)+1</f>
        <v>43</v>
      </c>
      <c r="N1980">
        <f>_xlfn.RANK.EQ(Tabla2[[#This Row],[Columna1]],Tabla2[Columna1],1)</f>
        <v>1937</v>
      </c>
      <c r="O1980" s="3">
        <f>MAX(P1979,Tabla2[[#This Row],[Columna1]])</f>
        <v>40608.191512620098</v>
      </c>
      <c r="P1980" s="3">
        <f>O1980+Tabla2[[#This Row],[P - Horas]]</f>
        <v>40608.203118389327</v>
      </c>
    </row>
    <row r="1981" spans="1:16" x14ac:dyDescent="0.25">
      <c r="A1981">
        <v>1000017988</v>
      </c>
      <c r="B1981" s="2">
        <v>40583</v>
      </c>
      <c r="C1981" s="2">
        <f t="shared" si="120"/>
        <v>40583.625</v>
      </c>
      <c r="D1981">
        <v>755.5</v>
      </c>
      <c r="E1981">
        <v>755.5</v>
      </c>
      <c r="F1981" t="s">
        <v>5</v>
      </c>
      <c r="G1981" t="s">
        <v>7</v>
      </c>
      <c r="H1981" s="1" cm="1">
        <f t="array" ref="H1981">_xlfn.IFS(F1981="Figurado",E1981/2600,F1981="Mallas",E1981/800,F1981="Materia Prima",E1981*0)/24</f>
        <v>1.2107371794871794E-2</v>
      </c>
      <c r="I1981" s="2">
        <f t="shared" si="121"/>
        <v>40584.625</v>
      </c>
      <c r="J1981" s="3">
        <f t="shared" si="122"/>
        <v>40583.637107371796</v>
      </c>
      <c r="K1981" t="b">
        <f t="shared" si="123"/>
        <v>1</v>
      </c>
      <c r="L1981" cm="1">
        <f t="array" ref="L1981">SUMPRODUCT((Tabla2[[#This Row],[P - Horas]]&lt;Tabla2[P - Horas])*1,(Tabla2[[#This Row],[Columna1]]=Tabla2[Columna1])*1)+1</f>
        <v>42</v>
      </c>
      <c r="N1981">
        <f>_xlfn.RANK.EQ(Tabla2[[#This Row],[Columna1]],Tabla2[Columna1],1)</f>
        <v>1937</v>
      </c>
      <c r="O1981" s="3">
        <f>MAX(P1980,Tabla2[[#This Row],[Columna1]])</f>
        <v>40608.203118389327</v>
      </c>
      <c r="P1981" s="3">
        <f>O1981+Tabla2[[#This Row],[P - Horas]]</f>
        <v>40608.215225761123</v>
      </c>
    </row>
    <row r="1982" spans="1:16" x14ac:dyDescent="0.25">
      <c r="A1982">
        <v>1000017988</v>
      </c>
      <c r="B1982" s="2">
        <v>40583</v>
      </c>
      <c r="C1982" s="2">
        <f t="shared" si="120"/>
        <v>40583.625</v>
      </c>
      <c r="D1982">
        <v>765</v>
      </c>
      <c r="E1982">
        <v>765</v>
      </c>
      <c r="F1982" t="s">
        <v>5</v>
      </c>
      <c r="G1982" t="s">
        <v>8</v>
      </c>
      <c r="H1982" s="1" cm="1">
        <f t="array" ref="H1982">_xlfn.IFS(F1982="Figurado",E1982/2600,F1982="Mallas",E1982/800,F1982="Materia Prima",E1982*0)/24</f>
        <v>1.2259615384615384E-2</v>
      </c>
      <c r="I1982" s="2">
        <f t="shared" si="121"/>
        <v>40584.625</v>
      </c>
      <c r="J1982" s="3">
        <f t="shared" si="122"/>
        <v>40583.637259615381</v>
      </c>
      <c r="K1982" t="b">
        <f t="shared" si="123"/>
        <v>1</v>
      </c>
      <c r="L1982" cm="1">
        <f t="array" ref="L1982">SUMPRODUCT((Tabla2[[#This Row],[P - Horas]]&lt;Tabla2[P - Horas])*1,(Tabla2[[#This Row],[Columna1]]=Tabla2[Columna1])*1)+1</f>
        <v>41</v>
      </c>
      <c r="N1982">
        <f>_xlfn.RANK.EQ(Tabla2[[#This Row],[Columna1]],Tabla2[Columna1],1)</f>
        <v>1937</v>
      </c>
      <c r="O1982" s="3">
        <f>MAX(P1981,Tabla2[[#This Row],[Columna1]])</f>
        <v>40608.215225761123</v>
      </c>
      <c r="P1982" s="3">
        <f>O1982+Tabla2[[#This Row],[P - Horas]]</f>
        <v>40608.227485376505</v>
      </c>
    </row>
    <row r="1983" spans="1:16" x14ac:dyDescent="0.25">
      <c r="A1983">
        <v>1000018005</v>
      </c>
      <c r="B1983" s="2">
        <v>40583</v>
      </c>
      <c r="C1983" s="2">
        <f t="shared" si="120"/>
        <v>40583.625</v>
      </c>
      <c r="D1983">
        <v>768.2</v>
      </c>
      <c r="E1983">
        <v>768.2</v>
      </c>
      <c r="F1983" t="s">
        <v>5</v>
      </c>
      <c r="G1983" t="s">
        <v>14</v>
      </c>
      <c r="H1983" s="1" cm="1">
        <f t="array" ref="H1983">_xlfn.IFS(F1983="Figurado",E1983/2600,F1983="Mallas",E1983/800,F1983="Materia Prima",E1983*0)/24</f>
        <v>1.2310897435897437E-2</v>
      </c>
      <c r="I1983" s="2">
        <f t="shared" si="121"/>
        <v>40584.625</v>
      </c>
      <c r="J1983" s="3">
        <f t="shared" si="122"/>
        <v>40583.637310897437</v>
      </c>
      <c r="K1983" t="b">
        <f t="shared" si="123"/>
        <v>1</v>
      </c>
      <c r="L1983" cm="1">
        <f t="array" ref="L1983">SUMPRODUCT((Tabla2[[#This Row],[P - Horas]]&lt;Tabla2[P - Horas])*1,(Tabla2[[#This Row],[Columna1]]=Tabla2[Columna1])*1)+1</f>
        <v>40</v>
      </c>
      <c r="N1983">
        <f>_xlfn.RANK.EQ(Tabla2[[#This Row],[Columna1]],Tabla2[Columna1],1)</f>
        <v>1937</v>
      </c>
      <c r="O1983" s="3">
        <f>MAX(P1982,Tabla2[[#This Row],[Columna1]])</f>
        <v>40608.227485376505</v>
      </c>
      <c r="P1983" s="3">
        <f>O1983+Tabla2[[#This Row],[P - Horas]]</f>
        <v>40608.239796273941</v>
      </c>
    </row>
    <row r="1984" spans="1:16" x14ac:dyDescent="0.25">
      <c r="A1984">
        <v>1000018009</v>
      </c>
      <c r="B1984" s="2">
        <v>40583</v>
      </c>
      <c r="C1984" s="2">
        <f t="shared" si="120"/>
        <v>40583.625</v>
      </c>
      <c r="D1984">
        <v>774.7</v>
      </c>
      <c r="E1984">
        <v>774.7</v>
      </c>
      <c r="F1984" t="s">
        <v>5</v>
      </c>
      <c r="G1984" t="s">
        <v>6</v>
      </c>
      <c r="H1984" s="1" cm="1">
        <f t="array" ref="H1984">_xlfn.IFS(F1984="Figurado",E1984/2600,F1984="Mallas",E1984/800,F1984="Materia Prima",E1984*0)/24</f>
        <v>1.2415064102564105E-2</v>
      </c>
      <c r="I1984" s="2">
        <f t="shared" si="121"/>
        <v>40584.625</v>
      </c>
      <c r="J1984" s="3">
        <f t="shared" si="122"/>
        <v>40583.637415064106</v>
      </c>
      <c r="K1984" t="b">
        <f t="shared" si="123"/>
        <v>1</v>
      </c>
      <c r="L1984" cm="1">
        <f t="array" ref="L1984">SUMPRODUCT((Tabla2[[#This Row],[P - Horas]]&lt;Tabla2[P - Horas])*1,(Tabla2[[#This Row],[Columna1]]=Tabla2[Columna1])*1)+1</f>
        <v>39</v>
      </c>
      <c r="N1984">
        <f>_xlfn.RANK.EQ(Tabla2[[#This Row],[Columna1]],Tabla2[Columna1],1)</f>
        <v>1937</v>
      </c>
      <c r="O1984" s="3">
        <f>MAX(P1983,Tabla2[[#This Row],[Columna1]])</f>
        <v>40608.239796273941</v>
      </c>
      <c r="P1984" s="3">
        <f>O1984+Tabla2[[#This Row],[P - Horas]]</f>
        <v>40608.252211338047</v>
      </c>
    </row>
    <row r="1985" spans="1:16" x14ac:dyDescent="0.25">
      <c r="A1985">
        <v>1000017986</v>
      </c>
      <c r="B1985" s="2">
        <v>40583</v>
      </c>
      <c r="C1985" s="2">
        <f t="shared" si="120"/>
        <v>40583.625</v>
      </c>
      <c r="D1985">
        <v>776.4</v>
      </c>
      <c r="E1985">
        <v>776.4</v>
      </c>
      <c r="F1985" t="s">
        <v>5</v>
      </c>
      <c r="G1985" t="s">
        <v>14</v>
      </c>
      <c r="H1985" s="1" cm="1">
        <f t="array" ref="H1985">_xlfn.IFS(F1985="Figurado",E1985/2600,F1985="Mallas",E1985/800,F1985="Materia Prima",E1985*0)/24</f>
        <v>1.2442307692307692E-2</v>
      </c>
      <c r="I1985" s="2">
        <f t="shared" si="121"/>
        <v>40584.625</v>
      </c>
      <c r="J1985" s="3">
        <f t="shared" si="122"/>
        <v>40583.637442307692</v>
      </c>
      <c r="K1985" t="b">
        <f t="shared" si="123"/>
        <v>1</v>
      </c>
      <c r="L1985" cm="1">
        <f t="array" ref="L1985">SUMPRODUCT((Tabla2[[#This Row],[P - Horas]]&lt;Tabla2[P - Horas])*1,(Tabla2[[#This Row],[Columna1]]=Tabla2[Columna1])*1)+1</f>
        <v>38</v>
      </c>
      <c r="N1985">
        <f>_xlfn.RANK.EQ(Tabla2[[#This Row],[Columna1]],Tabla2[Columna1],1)</f>
        <v>1937</v>
      </c>
      <c r="O1985" s="3">
        <f>MAX(P1984,Tabla2[[#This Row],[Columna1]])</f>
        <v>40608.252211338047</v>
      </c>
      <c r="P1985" s="3">
        <f>O1985+Tabla2[[#This Row],[P - Horas]]</f>
        <v>40608.26465364574</v>
      </c>
    </row>
    <row r="1986" spans="1:16" x14ac:dyDescent="0.25">
      <c r="A1986">
        <v>1000018007</v>
      </c>
      <c r="B1986" s="2">
        <v>40583</v>
      </c>
      <c r="C1986" s="2">
        <f t="shared" ref="C1986:C2049" si="124">B1986+15/24</f>
        <v>40583.625</v>
      </c>
      <c r="D1986">
        <v>812.9</v>
      </c>
      <c r="E1986">
        <v>812.9</v>
      </c>
      <c r="F1986" t="s">
        <v>5</v>
      </c>
      <c r="G1986" t="s">
        <v>14</v>
      </c>
      <c r="H1986" s="1" cm="1">
        <f t="array" ref="H1986">_xlfn.IFS(F1986="Figurado",E1986/2600,F1986="Mallas",E1986/800,F1986="Materia Prima",E1986*0)/24</f>
        <v>1.302724358974359E-2</v>
      </c>
      <c r="I1986" s="2">
        <f t="shared" ref="I1986:I2049" si="125">IF(OR(WEEKDAY(C1986)=1,WEEKDAY(C1986+1)=1),C1986+2,C1986+1)</f>
        <v>40584.625</v>
      </c>
      <c r="J1986" s="3">
        <f t="shared" ref="J1986:J2049" si="126">H1986+C1986</f>
        <v>40583.638027243593</v>
      </c>
      <c r="K1986" t="b">
        <f t="shared" ref="K1986:K2049" si="127">I1986&gt;=J1986</f>
        <v>1</v>
      </c>
      <c r="L1986" cm="1">
        <f t="array" ref="L1986">SUMPRODUCT((Tabla2[[#This Row],[P - Horas]]&lt;Tabla2[P - Horas])*1,(Tabla2[[#This Row],[Columna1]]=Tabla2[Columna1])*1)+1</f>
        <v>37</v>
      </c>
      <c r="N1986">
        <f>_xlfn.RANK.EQ(Tabla2[[#This Row],[Columna1]],Tabla2[Columna1],1)</f>
        <v>1937</v>
      </c>
      <c r="O1986" s="3">
        <f>MAX(P1985,Tabla2[[#This Row],[Columna1]])</f>
        <v>40608.26465364574</v>
      </c>
      <c r="P1986" s="3">
        <f>O1986+Tabla2[[#This Row],[P - Horas]]</f>
        <v>40608.277680889332</v>
      </c>
    </row>
    <row r="1987" spans="1:16" x14ac:dyDescent="0.25">
      <c r="A1987">
        <v>1000018007</v>
      </c>
      <c r="B1987" s="2">
        <v>40583</v>
      </c>
      <c r="C1987" s="2">
        <f t="shared" si="124"/>
        <v>40583.625</v>
      </c>
      <c r="D1987">
        <v>864.2</v>
      </c>
      <c r="E1987">
        <v>864.2</v>
      </c>
      <c r="F1987" t="s">
        <v>5</v>
      </c>
      <c r="G1987" t="s">
        <v>6</v>
      </c>
      <c r="H1987" s="1" cm="1">
        <f t="array" ref="H1987">_xlfn.IFS(F1987="Figurado",E1987/2600,F1987="Mallas",E1987/800,F1987="Materia Prima",E1987*0)/24</f>
        <v>1.3849358974358975E-2</v>
      </c>
      <c r="I1987" s="2">
        <f t="shared" si="125"/>
        <v>40584.625</v>
      </c>
      <c r="J1987" s="3">
        <f t="shared" si="126"/>
        <v>40583.638849358977</v>
      </c>
      <c r="K1987" t="b">
        <f t="shared" si="127"/>
        <v>1</v>
      </c>
      <c r="L1987" cm="1">
        <f t="array" ref="L1987">SUMPRODUCT((Tabla2[[#This Row],[P - Horas]]&lt;Tabla2[P - Horas])*1,(Tabla2[[#This Row],[Columna1]]=Tabla2[Columna1])*1)+1</f>
        <v>36</v>
      </c>
      <c r="N1987">
        <f>_xlfn.RANK.EQ(Tabla2[[#This Row],[Columna1]],Tabla2[Columna1],1)</f>
        <v>1937</v>
      </c>
      <c r="O1987" s="3">
        <f>MAX(P1986,Tabla2[[#This Row],[Columna1]])</f>
        <v>40608.277680889332</v>
      </c>
      <c r="P1987" s="3">
        <f>O1987+Tabla2[[#This Row],[P - Horas]]</f>
        <v>40608.291530248309</v>
      </c>
    </row>
    <row r="1988" spans="1:16" x14ac:dyDescent="0.25">
      <c r="A1988">
        <v>1000018009</v>
      </c>
      <c r="B1988" s="2">
        <v>40583</v>
      </c>
      <c r="C1988" s="2">
        <f t="shared" si="124"/>
        <v>40583.625</v>
      </c>
      <c r="D1988">
        <v>964.1</v>
      </c>
      <c r="E1988">
        <v>964.1</v>
      </c>
      <c r="F1988" t="s">
        <v>5</v>
      </c>
      <c r="G1988" t="s">
        <v>14</v>
      </c>
      <c r="H1988" s="1" cm="1">
        <f t="array" ref="H1988">_xlfn.IFS(F1988="Figurado",E1988/2600,F1988="Mallas",E1988/800,F1988="Materia Prima",E1988*0)/24</f>
        <v>1.5450320512820514E-2</v>
      </c>
      <c r="I1988" s="2">
        <f t="shared" si="125"/>
        <v>40584.625</v>
      </c>
      <c r="J1988" s="3">
        <f t="shared" si="126"/>
        <v>40583.640450320512</v>
      </c>
      <c r="K1988" t="b">
        <f t="shared" si="127"/>
        <v>1</v>
      </c>
      <c r="L1988" cm="1">
        <f t="array" ref="L1988">SUMPRODUCT((Tabla2[[#This Row],[P - Horas]]&lt;Tabla2[P - Horas])*1,(Tabla2[[#This Row],[Columna1]]=Tabla2[Columna1])*1)+1</f>
        <v>35</v>
      </c>
      <c r="N1988">
        <f>_xlfn.RANK.EQ(Tabla2[[#This Row],[Columna1]],Tabla2[Columna1],1)</f>
        <v>1937</v>
      </c>
      <c r="O1988" s="3">
        <f>MAX(P1987,Tabla2[[#This Row],[Columna1]])</f>
        <v>40608.291530248309</v>
      </c>
      <c r="P1988" s="3">
        <f>O1988+Tabla2[[#This Row],[P - Horas]]</f>
        <v>40608.306980568821</v>
      </c>
    </row>
    <row r="1989" spans="1:16" x14ac:dyDescent="0.25">
      <c r="A1989">
        <v>1000017986</v>
      </c>
      <c r="B1989" s="2">
        <v>40583</v>
      </c>
      <c r="C1989" s="2">
        <f t="shared" si="124"/>
        <v>40583.625</v>
      </c>
      <c r="D1989">
        <v>999.1</v>
      </c>
      <c r="E1989">
        <v>999.1</v>
      </c>
      <c r="F1989" t="s">
        <v>5</v>
      </c>
      <c r="G1989" t="s">
        <v>8</v>
      </c>
      <c r="H1989" s="1" cm="1">
        <f t="array" ref="H1989">_xlfn.IFS(F1989="Figurado",E1989/2600,F1989="Mallas",E1989/800,F1989="Materia Prima",E1989*0)/24</f>
        <v>1.6011217948717949E-2</v>
      </c>
      <c r="I1989" s="2">
        <f t="shared" si="125"/>
        <v>40584.625</v>
      </c>
      <c r="J1989" s="3">
        <f t="shared" si="126"/>
        <v>40583.641011217951</v>
      </c>
      <c r="K1989" t="b">
        <f t="shared" si="127"/>
        <v>1</v>
      </c>
      <c r="L1989" cm="1">
        <f t="array" ref="L1989">SUMPRODUCT((Tabla2[[#This Row],[P - Horas]]&lt;Tabla2[P - Horas])*1,(Tabla2[[#This Row],[Columna1]]=Tabla2[Columna1])*1)+1</f>
        <v>34</v>
      </c>
      <c r="N1989">
        <f>_xlfn.RANK.EQ(Tabla2[[#This Row],[Columna1]],Tabla2[Columna1],1)</f>
        <v>1937</v>
      </c>
      <c r="O1989" s="3">
        <f>MAX(P1988,Tabla2[[#This Row],[Columna1]])</f>
        <v>40608.306980568821</v>
      </c>
      <c r="P1989" s="3">
        <f>O1989+Tabla2[[#This Row],[P - Horas]]</f>
        <v>40608.322991786772</v>
      </c>
    </row>
    <row r="1990" spans="1:16" x14ac:dyDescent="0.25">
      <c r="A1990">
        <v>1000017986</v>
      </c>
      <c r="B1990" s="2">
        <v>40583</v>
      </c>
      <c r="C1990" s="2">
        <f t="shared" si="124"/>
        <v>40583.625</v>
      </c>
      <c r="D1990">
        <v>1080.0999999999999</v>
      </c>
      <c r="E1990">
        <v>1080.0999999999999</v>
      </c>
      <c r="F1990" t="s">
        <v>5</v>
      </c>
      <c r="G1990" t="s">
        <v>6</v>
      </c>
      <c r="H1990" s="1" cm="1">
        <f t="array" ref="H1990">_xlfn.IFS(F1990="Figurado",E1990/2600,F1990="Mallas",E1990/800,F1990="Materia Prima",E1990*0)/24</f>
        <v>1.7309294871794872E-2</v>
      </c>
      <c r="I1990" s="2">
        <f t="shared" si="125"/>
        <v>40584.625</v>
      </c>
      <c r="J1990" s="3">
        <f t="shared" si="126"/>
        <v>40583.642309294875</v>
      </c>
      <c r="K1990" t="b">
        <f t="shared" si="127"/>
        <v>1</v>
      </c>
      <c r="L1990" cm="1">
        <f t="array" ref="L1990">SUMPRODUCT((Tabla2[[#This Row],[P - Horas]]&lt;Tabla2[P - Horas])*1,(Tabla2[[#This Row],[Columna1]]=Tabla2[Columna1])*1)+1</f>
        <v>33</v>
      </c>
      <c r="N1990">
        <f>_xlfn.RANK.EQ(Tabla2[[#This Row],[Columna1]],Tabla2[Columna1],1)</f>
        <v>1937</v>
      </c>
      <c r="O1990" s="3">
        <f>MAX(P1989,Tabla2[[#This Row],[Columna1]])</f>
        <v>40608.322991786772</v>
      </c>
      <c r="P1990" s="3">
        <f>O1990+Tabla2[[#This Row],[P - Horas]]</f>
        <v>40608.340301081647</v>
      </c>
    </row>
    <row r="1991" spans="1:16" x14ac:dyDescent="0.25">
      <c r="A1991">
        <v>1000018005</v>
      </c>
      <c r="B1991" s="2">
        <v>40583</v>
      </c>
      <c r="C1991" s="2">
        <f t="shared" si="124"/>
        <v>40583.625</v>
      </c>
      <c r="D1991">
        <v>1177.2</v>
      </c>
      <c r="E1991">
        <v>1177.2</v>
      </c>
      <c r="F1991" t="s">
        <v>5</v>
      </c>
      <c r="G1991" t="s">
        <v>7</v>
      </c>
      <c r="H1991" s="1" cm="1">
        <f t="array" ref="H1991">_xlfn.IFS(F1991="Figurado",E1991/2600,F1991="Mallas",E1991/800,F1991="Materia Prima",E1991*0)/24</f>
        <v>1.8865384615384617E-2</v>
      </c>
      <c r="I1991" s="2">
        <f t="shared" si="125"/>
        <v>40584.625</v>
      </c>
      <c r="J1991" s="3">
        <f t="shared" si="126"/>
        <v>40583.643865384613</v>
      </c>
      <c r="K1991" t="b">
        <f t="shared" si="127"/>
        <v>1</v>
      </c>
      <c r="L1991" cm="1">
        <f t="array" ref="L1991">SUMPRODUCT((Tabla2[[#This Row],[P - Horas]]&lt;Tabla2[P - Horas])*1,(Tabla2[[#This Row],[Columna1]]=Tabla2[Columna1])*1)+1</f>
        <v>32</v>
      </c>
      <c r="N1991">
        <f>_xlfn.RANK.EQ(Tabla2[[#This Row],[Columna1]],Tabla2[Columna1],1)</f>
        <v>1937</v>
      </c>
      <c r="O1991" s="3">
        <f>MAX(P1990,Tabla2[[#This Row],[Columna1]])</f>
        <v>40608.340301081647</v>
      </c>
      <c r="P1991" s="3">
        <f>O1991+Tabla2[[#This Row],[P - Horas]]</f>
        <v>40608.35916646626</v>
      </c>
    </row>
    <row r="1992" spans="1:16" x14ac:dyDescent="0.25">
      <c r="A1992">
        <v>1000018008</v>
      </c>
      <c r="B1992" s="2">
        <v>40583</v>
      </c>
      <c r="C1992" s="2">
        <f t="shared" si="124"/>
        <v>40583.625</v>
      </c>
      <c r="D1992">
        <v>1208.7</v>
      </c>
      <c r="E1992">
        <v>1208.7</v>
      </c>
      <c r="F1992" t="s">
        <v>5</v>
      </c>
      <c r="G1992" t="s">
        <v>6</v>
      </c>
      <c r="H1992" s="1" cm="1">
        <f t="array" ref="H1992">_xlfn.IFS(F1992="Figurado",E1992/2600,F1992="Mallas",E1992/800,F1992="Materia Prima",E1992*0)/24</f>
        <v>1.9370192307692307E-2</v>
      </c>
      <c r="I1992" s="2">
        <f t="shared" si="125"/>
        <v>40584.625</v>
      </c>
      <c r="J1992" s="3">
        <f t="shared" si="126"/>
        <v>40583.644370192305</v>
      </c>
      <c r="K1992" t="b">
        <f t="shared" si="127"/>
        <v>1</v>
      </c>
      <c r="L1992" cm="1">
        <f t="array" ref="L1992">SUMPRODUCT((Tabla2[[#This Row],[P - Horas]]&lt;Tabla2[P - Horas])*1,(Tabla2[[#This Row],[Columna1]]=Tabla2[Columna1])*1)+1</f>
        <v>31</v>
      </c>
      <c r="N1992">
        <f>_xlfn.RANK.EQ(Tabla2[[#This Row],[Columna1]],Tabla2[Columna1],1)</f>
        <v>1937</v>
      </c>
      <c r="O1992" s="3">
        <f>MAX(P1991,Tabla2[[#This Row],[Columna1]])</f>
        <v>40608.35916646626</v>
      </c>
      <c r="P1992" s="3">
        <f>O1992+Tabla2[[#This Row],[P - Horas]]</f>
        <v>40608.378536658565</v>
      </c>
    </row>
    <row r="1993" spans="1:16" x14ac:dyDescent="0.25">
      <c r="A1993">
        <v>1000017997</v>
      </c>
      <c r="B1993" s="2">
        <v>40583</v>
      </c>
      <c r="C1993" s="2">
        <f t="shared" si="124"/>
        <v>40583.625</v>
      </c>
      <c r="D1993">
        <v>14</v>
      </c>
      <c r="E1993">
        <v>409.64</v>
      </c>
      <c r="F1993" t="s">
        <v>16</v>
      </c>
      <c r="G1993" t="s">
        <v>52</v>
      </c>
      <c r="H1993" s="1" cm="1">
        <f t="array" ref="H1993">_xlfn.IFS(F1993="Figurado",E1993/2600,F1993="Mallas",E1993/800,F1993="Materia Prima",E1993*0)/24</f>
        <v>2.1335416666666666E-2</v>
      </c>
      <c r="I1993" s="2">
        <f t="shared" si="125"/>
        <v>40584.625</v>
      </c>
      <c r="J1993" s="3">
        <f t="shared" si="126"/>
        <v>40583.64633541667</v>
      </c>
      <c r="K1993" t="b">
        <f t="shared" si="127"/>
        <v>1</v>
      </c>
      <c r="L1993" cm="1">
        <f t="array" ref="L1993">SUMPRODUCT((Tabla2[[#This Row],[P - Horas]]&lt;Tabla2[P - Horas])*1,(Tabla2[[#This Row],[Columna1]]=Tabla2[Columna1])*1)+1</f>
        <v>30</v>
      </c>
      <c r="N1993">
        <f>_xlfn.RANK.EQ(Tabla2[[#This Row],[Columna1]],Tabla2[Columna1],1)</f>
        <v>1937</v>
      </c>
      <c r="O1993" s="3">
        <f>MAX(P1992,Tabla2[[#This Row],[Columna1]])</f>
        <v>40608.378536658565</v>
      </c>
      <c r="P1993" s="3">
        <f>O1993+Tabla2[[#This Row],[P - Horas]]</f>
        <v>40608.399872075235</v>
      </c>
    </row>
    <row r="1994" spans="1:16" x14ac:dyDescent="0.25">
      <c r="A1994">
        <v>1000017986</v>
      </c>
      <c r="B1994" s="2">
        <v>40583</v>
      </c>
      <c r="C1994" s="2">
        <f t="shared" si="124"/>
        <v>40583.625</v>
      </c>
      <c r="D1994">
        <v>1350.4</v>
      </c>
      <c r="E1994">
        <v>1350.4</v>
      </c>
      <c r="F1994" t="s">
        <v>5</v>
      </c>
      <c r="G1994" t="s">
        <v>9</v>
      </c>
      <c r="H1994" s="1" cm="1">
        <f t="array" ref="H1994">_xlfn.IFS(F1994="Figurado",E1994/2600,F1994="Mallas",E1994/800,F1994="Materia Prima",E1994*0)/24</f>
        <v>2.1641025641025644E-2</v>
      </c>
      <c r="I1994" s="2">
        <f t="shared" si="125"/>
        <v>40584.625</v>
      </c>
      <c r="J1994" s="3">
        <f t="shared" si="126"/>
        <v>40583.64664102564</v>
      </c>
      <c r="K1994" t="b">
        <f t="shared" si="127"/>
        <v>1</v>
      </c>
      <c r="L1994" cm="1">
        <f t="array" ref="L1994">SUMPRODUCT((Tabla2[[#This Row],[P - Horas]]&lt;Tabla2[P - Horas])*1,(Tabla2[[#This Row],[Columna1]]=Tabla2[Columna1])*1)+1</f>
        <v>29</v>
      </c>
      <c r="N1994">
        <f>_xlfn.RANK.EQ(Tabla2[[#This Row],[Columna1]],Tabla2[Columna1],1)</f>
        <v>1937</v>
      </c>
      <c r="O1994" s="3">
        <f>MAX(P1993,Tabla2[[#This Row],[Columna1]])</f>
        <v>40608.399872075235</v>
      </c>
      <c r="P1994" s="3">
        <f>O1994+Tabla2[[#This Row],[P - Horas]]</f>
        <v>40608.421513100875</v>
      </c>
    </row>
    <row r="1995" spans="1:16" x14ac:dyDescent="0.25">
      <c r="A1995">
        <v>1000017999</v>
      </c>
      <c r="B1995" s="2">
        <v>40583</v>
      </c>
      <c r="C1995" s="2">
        <f t="shared" si="124"/>
        <v>40583.625</v>
      </c>
      <c r="D1995">
        <v>1357.1</v>
      </c>
      <c r="E1995">
        <v>1357.1</v>
      </c>
      <c r="F1995" t="s">
        <v>5</v>
      </c>
      <c r="G1995" t="s">
        <v>14</v>
      </c>
      <c r="H1995" s="1" cm="1">
        <f t="array" ref="H1995">_xlfn.IFS(F1995="Figurado",E1995/2600,F1995="Mallas",E1995/800,F1995="Materia Prima",E1995*0)/24</f>
        <v>2.1748397435897435E-2</v>
      </c>
      <c r="I1995" s="2">
        <f t="shared" si="125"/>
        <v>40584.625</v>
      </c>
      <c r="J1995" s="3">
        <f t="shared" si="126"/>
        <v>40583.646748397434</v>
      </c>
      <c r="K1995" t="b">
        <f t="shared" si="127"/>
        <v>1</v>
      </c>
      <c r="L1995" cm="1">
        <f t="array" ref="L1995">SUMPRODUCT((Tabla2[[#This Row],[P - Horas]]&lt;Tabla2[P - Horas])*1,(Tabla2[[#This Row],[Columna1]]=Tabla2[Columna1])*1)+1</f>
        <v>28</v>
      </c>
      <c r="N1995">
        <f>_xlfn.RANK.EQ(Tabla2[[#This Row],[Columna1]],Tabla2[Columna1],1)</f>
        <v>1937</v>
      </c>
      <c r="O1995" s="3">
        <f>MAX(P1994,Tabla2[[#This Row],[Columna1]])</f>
        <v>40608.421513100875</v>
      </c>
      <c r="P1995" s="3">
        <f>O1995+Tabla2[[#This Row],[P - Horas]]</f>
        <v>40608.443261498309</v>
      </c>
    </row>
    <row r="1996" spans="1:16" x14ac:dyDescent="0.25">
      <c r="A1996">
        <v>1000017988</v>
      </c>
      <c r="B1996" s="2">
        <v>40583</v>
      </c>
      <c r="C1996" s="2">
        <f t="shared" si="124"/>
        <v>40583.625</v>
      </c>
      <c r="D1996">
        <v>1393.1</v>
      </c>
      <c r="E1996">
        <v>1393.1</v>
      </c>
      <c r="F1996" t="s">
        <v>5</v>
      </c>
      <c r="G1996" t="s">
        <v>6</v>
      </c>
      <c r="H1996" s="1" cm="1">
        <f t="array" ref="H1996">_xlfn.IFS(F1996="Figurado",E1996/2600,F1996="Mallas",E1996/800,F1996="Materia Prima",E1996*0)/24</f>
        <v>2.2325320512820514E-2</v>
      </c>
      <c r="I1996" s="2">
        <f t="shared" si="125"/>
        <v>40584.625</v>
      </c>
      <c r="J1996" s="3">
        <f t="shared" si="126"/>
        <v>40583.647325320511</v>
      </c>
      <c r="K1996" t="b">
        <f t="shared" si="127"/>
        <v>1</v>
      </c>
      <c r="L1996" cm="1">
        <f t="array" ref="L1996">SUMPRODUCT((Tabla2[[#This Row],[P - Horas]]&lt;Tabla2[P - Horas])*1,(Tabla2[[#This Row],[Columna1]]=Tabla2[Columna1])*1)+1</f>
        <v>27</v>
      </c>
      <c r="N1996">
        <f>_xlfn.RANK.EQ(Tabla2[[#This Row],[Columna1]],Tabla2[Columna1],1)</f>
        <v>1937</v>
      </c>
      <c r="O1996" s="3">
        <f>MAX(P1995,Tabla2[[#This Row],[Columna1]])</f>
        <v>40608.443261498309</v>
      </c>
      <c r="P1996" s="3">
        <f>O1996+Tabla2[[#This Row],[P - Horas]]</f>
        <v>40608.46558681882</v>
      </c>
    </row>
    <row r="1997" spans="1:16" x14ac:dyDescent="0.25">
      <c r="A1997">
        <v>1000018006</v>
      </c>
      <c r="B1997" s="2">
        <v>40583</v>
      </c>
      <c r="C1997" s="2">
        <f t="shared" si="124"/>
        <v>40583.625</v>
      </c>
      <c r="D1997">
        <v>1493.4</v>
      </c>
      <c r="E1997">
        <v>1493.4</v>
      </c>
      <c r="F1997" t="s">
        <v>5</v>
      </c>
      <c r="G1997" t="s">
        <v>6</v>
      </c>
      <c r="H1997" s="1" cm="1">
        <f t="array" ref="H1997">_xlfn.IFS(F1997="Figurado",E1997/2600,F1997="Mallas",E1997/800,F1997="Materia Prima",E1997*0)/24</f>
        <v>2.3932692307692308E-2</v>
      </c>
      <c r="I1997" s="2">
        <f t="shared" si="125"/>
        <v>40584.625</v>
      </c>
      <c r="J1997" s="3">
        <f t="shared" si="126"/>
        <v>40583.648932692311</v>
      </c>
      <c r="K1997" t="b">
        <f t="shared" si="127"/>
        <v>1</v>
      </c>
      <c r="L1997" cm="1">
        <f t="array" ref="L1997">SUMPRODUCT((Tabla2[[#This Row],[P - Horas]]&lt;Tabla2[P - Horas])*1,(Tabla2[[#This Row],[Columna1]]=Tabla2[Columna1])*1)+1</f>
        <v>26</v>
      </c>
      <c r="N1997">
        <f>_xlfn.RANK.EQ(Tabla2[[#This Row],[Columna1]],Tabla2[Columna1],1)</f>
        <v>1937</v>
      </c>
      <c r="O1997" s="3">
        <f>MAX(P1996,Tabla2[[#This Row],[Columna1]])</f>
        <v>40608.46558681882</v>
      </c>
      <c r="P1997" s="3">
        <f>O1997+Tabla2[[#This Row],[P - Horas]]</f>
        <v>40608.489519511131</v>
      </c>
    </row>
    <row r="1998" spans="1:16" x14ac:dyDescent="0.25">
      <c r="A1998">
        <v>1000017999</v>
      </c>
      <c r="B1998" s="2">
        <v>40583</v>
      </c>
      <c r="C1998" s="2">
        <f t="shared" si="124"/>
        <v>40583.625</v>
      </c>
      <c r="D1998">
        <v>1581.7</v>
      </c>
      <c r="E1998">
        <v>1581.7</v>
      </c>
      <c r="F1998" t="s">
        <v>5</v>
      </c>
      <c r="G1998" t="s">
        <v>13</v>
      </c>
      <c r="H1998" s="1" cm="1">
        <f t="array" ref="H1998">_xlfn.IFS(F1998="Figurado",E1998/2600,F1998="Mallas",E1998/800,F1998="Materia Prima",E1998*0)/24</f>
        <v>2.5347756410256411E-2</v>
      </c>
      <c r="I1998" s="2">
        <f t="shared" si="125"/>
        <v>40584.625</v>
      </c>
      <c r="J1998" s="3">
        <f t="shared" si="126"/>
        <v>40583.650347756411</v>
      </c>
      <c r="K1998" t="b">
        <f t="shared" si="127"/>
        <v>1</v>
      </c>
      <c r="L1998" cm="1">
        <f t="array" ref="L1998">SUMPRODUCT((Tabla2[[#This Row],[P - Horas]]&lt;Tabla2[P - Horas])*1,(Tabla2[[#This Row],[Columna1]]=Tabla2[Columna1])*1)+1</f>
        <v>25</v>
      </c>
      <c r="N1998">
        <f>_xlfn.RANK.EQ(Tabla2[[#This Row],[Columna1]],Tabla2[Columna1],1)</f>
        <v>1937</v>
      </c>
      <c r="O1998" s="3">
        <f>MAX(P1997,Tabla2[[#This Row],[Columna1]])</f>
        <v>40608.489519511131</v>
      </c>
      <c r="P1998" s="3">
        <f>O1998+Tabla2[[#This Row],[P - Horas]]</f>
        <v>40608.514867267542</v>
      </c>
    </row>
    <row r="1999" spans="1:16" x14ac:dyDescent="0.25">
      <c r="A1999">
        <v>1000018006</v>
      </c>
      <c r="B1999" s="2">
        <v>40583</v>
      </c>
      <c r="C1999" s="2">
        <f t="shared" si="124"/>
        <v>40583.625</v>
      </c>
      <c r="D1999">
        <v>1586</v>
      </c>
      <c r="E1999">
        <v>1586</v>
      </c>
      <c r="F1999" t="s">
        <v>5</v>
      </c>
      <c r="G1999" t="s">
        <v>7</v>
      </c>
      <c r="H1999" s="1" cm="1">
        <f t="array" ref="H1999">_xlfn.IFS(F1999="Figurado",E1999/2600,F1999="Mallas",E1999/800,F1999="Materia Prima",E1999*0)/24</f>
        <v>2.5416666666666667E-2</v>
      </c>
      <c r="I1999" s="2">
        <f t="shared" si="125"/>
        <v>40584.625</v>
      </c>
      <c r="J1999" s="3">
        <f t="shared" si="126"/>
        <v>40583.650416666664</v>
      </c>
      <c r="K1999" t="b">
        <f t="shared" si="127"/>
        <v>1</v>
      </c>
      <c r="L1999" cm="1">
        <f t="array" ref="L1999">SUMPRODUCT((Tabla2[[#This Row],[P - Horas]]&lt;Tabla2[P - Horas])*1,(Tabla2[[#This Row],[Columna1]]=Tabla2[Columna1])*1)+1</f>
        <v>24</v>
      </c>
      <c r="N1999">
        <f>_xlfn.RANK.EQ(Tabla2[[#This Row],[Columna1]],Tabla2[Columna1],1)</f>
        <v>1937</v>
      </c>
      <c r="O1999" s="3">
        <f>MAX(P1998,Tabla2[[#This Row],[Columna1]])</f>
        <v>40608.514867267542</v>
      </c>
      <c r="P1999" s="3">
        <f>O1999+Tabla2[[#This Row],[P - Horas]]</f>
        <v>40608.540283934206</v>
      </c>
    </row>
    <row r="2000" spans="1:16" x14ac:dyDescent="0.25">
      <c r="A2000">
        <v>1000017988</v>
      </c>
      <c r="B2000" s="2">
        <v>40583</v>
      </c>
      <c r="C2000" s="2">
        <f t="shared" si="124"/>
        <v>40583.625</v>
      </c>
      <c r="D2000">
        <v>1728</v>
      </c>
      <c r="E2000">
        <v>1728</v>
      </c>
      <c r="F2000" t="s">
        <v>5</v>
      </c>
      <c r="G2000" t="s">
        <v>9</v>
      </c>
      <c r="H2000" s="1" cm="1">
        <f t="array" ref="H2000">_xlfn.IFS(F2000="Figurado",E2000/2600,F2000="Mallas",E2000/800,F2000="Materia Prima",E2000*0)/24</f>
        <v>2.7692307692307693E-2</v>
      </c>
      <c r="I2000" s="2">
        <f t="shared" si="125"/>
        <v>40584.625</v>
      </c>
      <c r="J2000" s="3">
        <f t="shared" si="126"/>
        <v>40583.652692307689</v>
      </c>
      <c r="K2000" t="b">
        <f t="shared" si="127"/>
        <v>1</v>
      </c>
      <c r="L2000" cm="1">
        <f t="array" ref="L2000">SUMPRODUCT((Tabla2[[#This Row],[P - Horas]]&lt;Tabla2[P - Horas])*1,(Tabla2[[#This Row],[Columna1]]=Tabla2[Columna1])*1)+1</f>
        <v>23</v>
      </c>
      <c r="N2000">
        <f>_xlfn.RANK.EQ(Tabla2[[#This Row],[Columna1]],Tabla2[Columna1],1)</f>
        <v>1937</v>
      </c>
      <c r="O2000" s="3">
        <f>MAX(P1999,Tabla2[[#This Row],[Columna1]])</f>
        <v>40608.540283934206</v>
      </c>
      <c r="P2000" s="3">
        <f>O2000+Tabla2[[#This Row],[P - Horas]]</f>
        <v>40608.567976241895</v>
      </c>
    </row>
    <row r="2001" spans="1:16" x14ac:dyDescent="0.25">
      <c r="A2001">
        <v>1000017986</v>
      </c>
      <c r="B2001" s="2">
        <v>40583</v>
      </c>
      <c r="C2001" s="2">
        <f t="shared" si="124"/>
        <v>40583.625</v>
      </c>
      <c r="D2001">
        <v>1844.1</v>
      </c>
      <c r="E2001">
        <v>1844.1</v>
      </c>
      <c r="F2001" t="s">
        <v>5</v>
      </c>
      <c r="G2001" t="s">
        <v>13</v>
      </c>
      <c r="H2001" s="1" cm="1">
        <f t="array" ref="H2001">_xlfn.IFS(F2001="Figurado",E2001/2600,F2001="Mallas",E2001/800,F2001="Materia Prima",E2001*0)/24</f>
        <v>2.9552884615384616E-2</v>
      </c>
      <c r="I2001" s="2">
        <f t="shared" si="125"/>
        <v>40584.625</v>
      </c>
      <c r="J2001" s="3">
        <f t="shared" si="126"/>
        <v>40583.654552884618</v>
      </c>
      <c r="K2001" t="b">
        <f t="shared" si="127"/>
        <v>1</v>
      </c>
      <c r="L2001" cm="1">
        <f t="array" ref="L2001">SUMPRODUCT((Tabla2[[#This Row],[P - Horas]]&lt;Tabla2[P - Horas])*1,(Tabla2[[#This Row],[Columna1]]=Tabla2[Columna1])*1)+1</f>
        <v>22</v>
      </c>
      <c r="N2001">
        <f>_xlfn.RANK.EQ(Tabla2[[#This Row],[Columna1]],Tabla2[Columna1],1)</f>
        <v>1937</v>
      </c>
      <c r="O2001" s="3">
        <f>MAX(P2000,Tabla2[[#This Row],[Columna1]])</f>
        <v>40608.567976241895</v>
      </c>
      <c r="P2001" s="3">
        <f>O2001+Tabla2[[#This Row],[P - Horas]]</f>
        <v>40608.597529126513</v>
      </c>
    </row>
    <row r="2002" spans="1:16" x14ac:dyDescent="0.25">
      <c r="A2002">
        <v>1000017988</v>
      </c>
      <c r="B2002" s="2">
        <v>40583</v>
      </c>
      <c r="C2002" s="2">
        <f t="shared" si="124"/>
        <v>40583.625</v>
      </c>
      <c r="D2002">
        <v>1959.3</v>
      </c>
      <c r="E2002">
        <v>1959.3</v>
      </c>
      <c r="F2002" t="s">
        <v>5</v>
      </c>
      <c r="G2002" t="s">
        <v>14</v>
      </c>
      <c r="H2002" s="1" cm="1">
        <f t="array" ref="H2002">_xlfn.IFS(F2002="Figurado",E2002/2600,F2002="Mallas",E2002/800,F2002="Materia Prima",E2002*0)/24</f>
        <v>3.1399038461538457E-2</v>
      </c>
      <c r="I2002" s="2">
        <f t="shared" si="125"/>
        <v>40584.625</v>
      </c>
      <c r="J2002" s="3">
        <f t="shared" si="126"/>
        <v>40583.65639903846</v>
      </c>
      <c r="K2002" t="b">
        <f t="shared" si="127"/>
        <v>1</v>
      </c>
      <c r="L2002" cm="1">
        <f t="array" ref="L2002">SUMPRODUCT((Tabla2[[#This Row],[P - Horas]]&lt;Tabla2[P - Horas])*1,(Tabla2[[#This Row],[Columna1]]=Tabla2[Columna1])*1)+1</f>
        <v>21</v>
      </c>
      <c r="N2002">
        <f>_xlfn.RANK.EQ(Tabla2[[#This Row],[Columna1]],Tabla2[Columna1],1)</f>
        <v>1937</v>
      </c>
      <c r="O2002" s="3">
        <f>MAX(P2001,Tabla2[[#This Row],[Columna1]])</f>
        <v>40608.597529126513</v>
      </c>
      <c r="P2002" s="3">
        <f>O2002+Tabla2[[#This Row],[P - Horas]]</f>
        <v>40608.628928164973</v>
      </c>
    </row>
    <row r="2003" spans="1:16" x14ac:dyDescent="0.25">
      <c r="A2003">
        <v>1000018001</v>
      </c>
      <c r="B2003" s="2">
        <v>40583</v>
      </c>
      <c r="C2003" s="2">
        <f t="shared" si="124"/>
        <v>40583.625</v>
      </c>
      <c r="D2003">
        <v>2025.7</v>
      </c>
      <c r="E2003">
        <v>2025.7</v>
      </c>
      <c r="F2003" t="s">
        <v>5</v>
      </c>
      <c r="G2003" t="s">
        <v>14</v>
      </c>
      <c r="H2003" s="1" cm="1">
        <f t="array" ref="H2003">_xlfn.IFS(F2003="Figurado",E2003/2600,F2003="Mallas",E2003/800,F2003="Materia Prima",E2003*0)/24</f>
        <v>3.2463141025641025E-2</v>
      </c>
      <c r="I2003" s="2">
        <f t="shared" si="125"/>
        <v>40584.625</v>
      </c>
      <c r="J2003" s="3">
        <f t="shared" si="126"/>
        <v>40583.657463141026</v>
      </c>
      <c r="K2003" t="b">
        <f t="shared" si="127"/>
        <v>1</v>
      </c>
      <c r="L2003" cm="1">
        <f t="array" ref="L2003">SUMPRODUCT((Tabla2[[#This Row],[P - Horas]]&lt;Tabla2[P - Horas])*1,(Tabla2[[#This Row],[Columna1]]=Tabla2[Columna1])*1)+1</f>
        <v>20</v>
      </c>
      <c r="N2003">
        <f>_xlfn.RANK.EQ(Tabla2[[#This Row],[Columna1]],Tabla2[Columna1],1)</f>
        <v>1937</v>
      </c>
      <c r="O2003" s="3">
        <f>MAX(P2002,Tabla2[[#This Row],[Columna1]])</f>
        <v>40608.628928164973</v>
      </c>
      <c r="P2003" s="3">
        <f>O2003+Tabla2[[#This Row],[P - Horas]]</f>
        <v>40608.661391305999</v>
      </c>
    </row>
    <row r="2004" spans="1:16" x14ac:dyDescent="0.25">
      <c r="A2004">
        <v>1000018005</v>
      </c>
      <c r="B2004" s="2">
        <v>40583</v>
      </c>
      <c r="C2004" s="2">
        <f t="shared" si="124"/>
        <v>40583.625</v>
      </c>
      <c r="D2004">
        <v>2231.4</v>
      </c>
      <c r="E2004">
        <v>2231.4</v>
      </c>
      <c r="F2004" t="s">
        <v>5</v>
      </c>
      <c r="G2004" t="s">
        <v>8</v>
      </c>
      <c r="H2004" s="1" cm="1">
        <f t="array" ref="H2004">_xlfn.IFS(F2004="Figurado",E2004/2600,F2004="Mallas",E2004/800,F2004="Materia Prima",E2004*0)/24</f>
        <v>3.5759615384615383E-2</v>
      </c>
      <c r="I2004" s="2">
        <f t="shared" si="125"/>
        <v>40584.625</v>
      </c>
      <c r="J2004" s="3">
        <f t="shared" si="126"/>
        <v>40583.660759615384</v>
      </c>
      <c r="K2004" t="b">
        <f t="shared" si="127"/>
        <v>1</v>
      </c>
      <c r="L2004" cm="1">
        <f t="array" ref="L2004">SUMPRODUCT((Tabla2[[#This Row],[P - Horas]]&lt;Tabla2[P - Horas])*1,(Tabla2[[#This Row],[Columna1]]=Tabla2[Columna1])*1)+1</f>
        <v>19</v>
      </c>
      <c r="N2004">
        <f>_xlfn.RANK.EQ(Tabla2[[#This Row],[Columna1]],Tabla2[Columna1],1)</f>
        <v>1937</v>
      </c>
      <c r="O2004" s="3">
        <f>MAX(P2003,Tabla2[[#This Row],[Columna1]])</f>
        <v>40608.661391305999</v>
      </c>
      <c r="P2004" s="3">
        <f>O2004+Tabla2[[#This Row],[P - Horas]]</f>
        <v>40608.697150921384</v>
      </c>
    </row>
    <row r="2005" spans="1:16" x14ac:dyDescent="0.25">
      <c r="A2005">
        <v>1000018005</v>
      </c>
      <c r="B2005" s="2">
        <v>40583</v>
      </c>
      <c r="C2005" s="2">
        <f t="shared" si="124"/>
        <v>40583.625</v>
      </c>
      <c r="D2005">
        <v>2242.6999999999998</v>
      </c>
      <c r="E2005">
        <v>2242.6999999999998</v>
      </c>
      <c r="F2005" t="s">
        <v>5</v>
      </c>
      <c r="G2005" t="s">
        <v>6</v>
      </c>
      <c r="H2005" s="1" cm="1">
        <f t="array" ref="H2005">_xlfn.IFS(F2005="Figurado",E2005/2600,F2005="Mallas",E2005/800,F2005="Materia Prima",E2005*0)/24</f>
        <v>3.5940705128205123E-2</v>
      </c>
      <c r="I2005" s="2">
        <f t="shared" si="125"/>
        <v>40584.625</v>
      </c>
      <c r="J2005" s="3">
        <f t="shared" si="126"/>
        <v>40583.660940705129</v>
      </c>
      <c r="K2005" t="b">
        <f t="shared" si="127"/>
        <v>1</v>
      </c>
      <c r="L2005" cm="1">
        <f t="array" ref="L2005">SUMPRODUCT((Tabla2[[#This Row],[P - Horas]]&lt;Tabla2[P - Horas])*1,(Tabla2[[#This Row],[Columna1]]=Tabla2[Columna1])*1)+1</f>
        <v>18</v>
      </c>
      <c r="N2005">
        <f>_xlfn.RANK.EQ(Tabla2[[#This Row],[Columna1]],Tabla2[Columna1],1)</f>
        <v>1937</v>
      </c>
      <c r="O2005" s="3">
        <f>MAX(P2004,Tabla2[[#This Row],[Columna1]])</f>
        <v>40608.697150921384</v>
      </c>
      <c r="P2005" s="3">
        <f>O2005+Tabla2[[#This Row],[P - Horas]]</f>
        <v>40608.733091626513</v>
      </c>
    </row>
    <row r="2006" spans="1:16" x14ac:dyDescent="0.25">
      <c r="A2006">
        <v>1000017997</v>
      </c>
      <c r="B2006" s="2">
        <v>40583</v>
      </c>
      <c r="C2006" s="2">
        <f t="shared" si="124"/>
        <v>40583.625</v>
      </c>
      <c r="D2006">
        <v>10</v>
      </c>
      <c r="E2006">
        <v>750.5</v>
      </c>
      <c r="F2006" t="s">
        <v>16</v>
      </c>
      <c r="G2006" t="s">
        <v>73</v>
      </c>
      <c r="H2006" s="1" cm="1">
        <f t="array" ref="H2006">_xlfn.IFS(F2006="Figurado",E2006/2600,F2006="Mallas",E2006/800,F2006="Materia Prima",E2006*0)/24</f>
        <v>3.9088541666666664E-2</v>
      </c>
      <c r="I2006" s="2">
        <f t="shared" si="125"/>
        <v>40584.625</v>
      </c>
      <c r="J2006" s="3">
        <f t="shared" si="126"/>
        <v>40583.664088541664</v>
      </c>
      <c r="K2006" t="b">
        <f t="shared" si="127"/>
        <v>1</v>
      </c>
      <c r="L2006" cm="1">
        <f t="array" ref="L2006">SUMPRODUCT((Tabla2[[#This Row],[P - Horas]]&lt;Tabla2[P - Horas])*1,(Tabla2[[#This Row],[Columna1]]=Tabla2[Columna1])*1)+1</f>
        <v>17</v>
      </c>
      <c r="N2006">
        <f>_xlfn.RANK.EQ(Tabla2[[#This Row],[Columna1]],Tabla2[Columna1],1)</f>
        <v>1937</v>
      </c>
      <c r="O2006" s="3">
        <f>MAX(P2005,Tabla2[[#This Row],[Columna1]])</f>
        <v>40608.733091626513</v>
      </c>
      <c r="P2006" s="3">
        <f>O2006+Tabla2[[#This Row],[P - Horas]]</f>
        <v>40608.772180168176</v>
      </c>
    </row>
    <row r="2007" spans="1:16" x14ac:dyDescent="0.25">
      <c r="A2007">
        <v>1000017983</v>
      </c>
      <c r="B2007" s="2">
        <v>40583</v>
      </c>
      <c r="C2007" s="2">
        <f t="shared" si="124"/>
        <v>40583.625</v>
      </c>
      <c r="D2007">
        <v>2600.5</v>
      </c>
      <c r="E2007">
        <v>2600.5</v>
      </c>
      <c r="F2007" t="s">
        <v>5</v>
      </c>
      <c r="G2007" t="s">
        <v>13</v>
      </c>
      <c r="H2007" s="1" cm="1">
        <f t="array" ref="H2007">_xlfn.IFS(F2007="Figurado",E2007/2600,F2007="Mallas",E2007/800,F2007="Materia Prima",E2007*0)/24</f>
        <v>4.1674679487179483E-2</v>
      </c>
      <c r="I2007" s="2">
        <f t="shared" si="125"/>
        <v>40584.625</v>
      </c>
      <c r="J2007" s="3">
        <f t="shared" si="126"/>
        <v>40583.666674679487</v>
      </c>
      <c r="K2007" t="b">
        <f t="shared" si="127"/>
        <v>1</v>
      </c>
      <c r="L2007" cm="1">
        <f t="array" ref="L2007">SUMPRODUCT((Tabla2[[#This Row],[P - Horas]]&lt;Tabla2[P - Horas])*1,(Tabla2[[#This Row],[Columna1]]=Tabla2[Columna1])*1)+1</f>
        <v>16</v>
      </c>
      <c r="N2007">
        <f>_xlfn.RANK.EQ(Tabla2[[#This Row],[Columna1]],Tabla2[Columna1],1)</f>
        <v>1937</v>
      </c>
      <c r="O2007" s="3">
        <f>MAX(P2006,Tabla2[[#This Row],[Columna1]])</f>
        <v>40608.772180168176</v>
      </c>
      <c r="P2007" s="3">
        <f>O2007+Tabla2[[#This Row],[P - Horas]]</f>
        <v>40608.813854847664</v>
      </c>
    </row>
    <row r="2008" spans="1:16" x14ac:dyDescent="0.25">
      <c r="A2008">
        <v>1000018008</v>
      </c>
      <c r="B2008" s="2">
        <v>40583</v>
      </c>
      <c r="C2008" s="2">
        <f t="shared" si="124"/>
        <v>40583.625</v>
      </c>
      <c r="D2008">
        <v>2694</v>
      </c>
      <c r="E2008">
        <v>2694</v>
      </c>
      <c r="F2008" t="s">
        <v>5</v>
      </c>
      <c r="G2008" t="s">
        <v>14</v>
      </c>
      <c r="H2008" s="1" cm="1">
        <f t="array" ref="H2008">_xlfn.IFS(F2008="Figurado",E2008/2600,F2008="Mallas",E2008/800,F2008="Materia Prima",E2008*0)/24</f>
        <v>4.3173076923076925E-2</v>
      </c>
      <c r="I2008" s="2">
        <f t="shared" si="125"/>
        <v>40584.625</v>
      </c>
      <c r="J2008" s="3">
        <f t="shared" si="126"/>
        <v>40583.66817307692</v>
      </c>
      <c r="K2008" t="b">
        <f t="shared" si="127"/>
        <v>1</v>
      </c>
      <c r="L2008" cm="1">
        <f t="array" ref="L2008">SUMPRODUCT((Tabla2[[#This Row],[P - Horas]]&lt;Tabla2[P - Horas])*1,(Tabla2[[#This Row],[Columna1]]=Tabla2[Columna1])*1)+1</f>
        <v>15</v>
      </c>
      <c r="N2008">
        <f>_xlfn.RANK.EQ(Tabla2[[#This Row],[Columna1]],Tabla2[Columna1],1)</f>
        <v>1937</v>
      </c>
      <c r="O2008" s="3">
        <f>MAX(P2007,Tabla2[[#This Row],[Columna1]])</f>
        <v>40608.813854847664</v>
      </c>
      <c r="P2008" s="3">
        <f>O2008+Tabla2[[#This Row],[P - Horas]]</f>
        <v>40608.857027924583</v>
      </c>
    </row>
    <row r="2009" spans="1:16" x14ac:dyDescent="0.25">
      <c r="A2009">
        <v>1000018002</v>
      </c>
      <c r="B2009" s="2">
        <v>40583</v>
      </c>
      <c r="C2009" s="2">
        <f t="shared" si="124"/>
        <v>40583.625</v>
      </c>
      <c r="D2009">
        <v>17</v>
      </c>
      <c r="E2009">
        <v>839.8</v>
      </c>
      <c r="F2009" t="s">
        <v>16</v>
      </c>
      <c r="G2009" t="s">
        <v>32</v>
      </c>
      <c r="H2009" s="1" cm="1">
        <f t="array" ref="H2009">_xlfn.IFS(F2009="Figurado",E2009/2600,F2009="Mallas",E2009/800,F2009="Materia Prima",E2009*0)/24</f>
        <v>4.3739583333333332E-2</v>
      </c>
      <c r="I2009" s="2">
        <f t="shared" si="125"/>
        <v>40584.625</v>
      </c>
      <c r="J2009" s="3">
        <f t="shared" si="126"/>
        <v>40583.668739583336</v>
      </c>
      <c r="K2009" t="b">
        <f t="shared" si="127"/>
        <v>1</v>
      </c>
      <c r="L2009" cm="1">
        <f t="array" ref="L2009">SUMPRODUCT((Tabla2[[#This Row],[P - Horas]]&lt;Tabla2[P - Horas])*1,(Tabla2[[#This Row],[Columna1]]=Tabla2[Columna1])*1)+1</f>
        <v>14</v>
      </c>
      <c r="N2009">
        <f>_xlfn.RANK.EQ(Tabla2[[#This Row],[Columna1]],Tabla2[Columna1],1)</f>
        <v>1937</v>
      </c>
      <c r="O2009" s="3">
        <f>MAX(P2008,Tabla2[[#This Row],[Columna1]])</f>
        <v>40608.857027924583</v>
      </c>
      <c r="P2009" s="3">
        <f>O2009+Tabla2[[#This Row],[P - Horas]]</f>
        <v>40608.900767507919</v>
      </c>
    </row>
    <row r="2010" spans="1:16" x14ac:dyDescent="0.25">
      <c r="A2010">
        <v>1000017988</v>
      </c>
      <c r="B2010" s="2">
        <v>40583</v>
      </c>
      <c r="C2010" s="2">
        <f t="shared" si="124"/>
        <v>40583.625</v>
      </c>
      <c r="D2010">
        <v>2772.4</v>
      </c>
      <c r="E2010">
        <v>2772.4</v>
      </c>
      <c r="F2010" t="s">
        <v>5</v>
      </c>
      <c r="G2010" t="s">
        <v>13</v>
      </c>
      <c r="H2010" s="1" cm="1">
        <f t="array" ref="H2010">_xlfn.IFS(F2010="Figurado",E2010/2600,F2010="Mallas",E2010/800,F2010="Materia Prima",E2010*0)/24</f>
        <v>4.4429487179487186E-2</v>
      </c>
      <c r="I2010" s="2">
        <f t="shared" si="125"/>
        <v>40584.625</v>
      </c>
      <c r="J2010" s="3">
        <f t="shared" si="126"/>
        <v>40583.669429487178</v>
      </c>
      <c r="K2010" t="b">
        <f t="shared" si="127"/>
        <v>1</v>
      </c>
      <c r="L2010" cm="1">
        <f t="array" ref="L2010">SUMPRODUCT((Tabla2[[#This Row],[P - Horas]]&lt;Tabla2[P - Horas])*1,(Tabla2[[#This Row],[Columna1]]=Tabla2[Columna1])*1)+1</f>
        <v>13</v>
      </c>
      <c r="N2010">
        <f>_xlfn.RANK.EQ(Tabla2[[#This Row],[Columna1]],Tabla2[Columna1],1)</f>
        <v>1937</v>
      </c>
      <c r="O2010" s="3">
        <f>MAX(P2009,Tabla2[[#This Row],[Columna1]])</f>
        <v>40608.900767507919</v>
      </c>
      <c r="P2010" s="3">
        <f>O2010+Tabla2[[#This Row],[P - Horas]]</f>
        <v>40608.945196995097</v>
      </c>
    </row>
    <row r="2011" spans="1:16" x14ac:dyDescent="0.25">
      <c r="A2011">
        <v>1000018001</v>
      </c>
      <c r="B2011" s="2">
        <v>40583</v>
      </c>
      <c r="C2011" s="2">
        <f t="shared" si="124"/>
        <v>40583.625</v>
      </c>
      <c r="D2011">
        <v>3729.6</v>
      </c>
      <c r="E2011">
        <v>3729.6</v>
      </c>
      <c r="F2011" t="s">
        <v>5</v>
      </c>
      <c r="G2011" t="s">
        <v>7</v>
      </c>
      <c r="H2011" s="1" cm="1">
        <f t="array" ref="H2011">_xlfn.IFS(F2011="Figurado",E2011/2600,F2011="Mallas",E2011/800,F2011="Materia Prima",E2011*0)/24</f>
        <v>5.9769230769230769E-2</v>
      </c>
      <c r="I2011" s="2">
        <f t="shared" si="125"/>
        <v>40584.625</v>
      </c>
      <c r="J2011" s="3">
        <f t="shared" si="126"/>
        <v>40583.684769230771</v>
      </c>
      <c r="K2011" t="b">
        <f t="shared" si="127"/>
        <v>1</v>
      </c>
      <c r="L2011" cm="1">
        <f t="array" ref="L2011">SUMPRODUCT((Tabla2[[#This Row],[P - Horas]]&lt;Tabla2[P - Horas])*1,(Tabla2[[#This Row],[Columna1]]=Tabla2[Columna1])*1)+1</f>
        <v>12</v>
      </c>
      <c r="N2011">
        <f>_xlfn.RANK.EQ(Tabla2[[#This Row],[Columna1]],Tabla2[Columna1],1)</f>
        <v>1937</v>
      </c>
      <c r="O2011" s="3">
        <f>MAX(P2010,Tabla2[[#This Row],[Columna1]])</f>
        <v>40608.945196995097</v>
      </c>
      <c r="P2011" s="3">
        <f>O2011+Tabla2[[#This Row],[P - Horas]]</f>
        <v>40609.004966225868</v>
      </c>
    </row>
    <row r="2012" spans="1:16" x14ac:dyDescent="0.25">
      <c r="A2012">
        <v>1000018005</v>
      </c>
      <c r="B2012" s="2">
        <v>40583</v>
      </c>
      <c r="C2012" s="2">
        <f t="shared" si="124"/>
        <v>40583.625</v>
      </c>
      <c r="D2012">
        <v>3738.4</v>
      </c>
      <c r="E2012">
        <v>3738.4</v>
      </c>
      <c r="F2012" t="s">
        <v>5</v>
      </c>
      <c r="G2012" t="s">
        <v>9</v>
      </c>
      <c r="H2012" s="1" cm="1">
        <f t="array" ref="H2012">_xlfn.IFS(F2012="Figurado",E2012/2600,F2012="Mallas",E2012/800,F2012="Materia Prima",E2012*0)/24</f>
        <v>5.9910256410256407E-2</v>
      </c>
      <c r="I2012" s="2">
        <f t="shared" si="125"/>
        <v>40584.625</v>
      </c>
      <c r="J2012" s="3">
        <f t="shared" si="126"/>
        <v>40583.684910256408</v>
      </c>
      <c r="K2012" t="b">
        <f t="shared" si="127"/>
        <v>1</v>
      </c>
      <c r="L2012" cm="1">
        <f t="array" ref="L2012">SUMPRODUCT((Tabla2[[#This Row],[P - Horas]]&lt;Tabla2[P - Horas])*1,(Tabla2[[#This Row],[Columna1]]=Tabla2[Columna1])*1)+1</f>
        <v>11</v>
      </c>
      <c r="N2012">
        <f>_xlfn.RANK.EQ(Tabla2[[#This Row],[Columna1]],Tabla2[Columna1],1)</f>
        <v>1937</v>
      </c>
      <c r="O2012" s="3">
        <f>MAX(P2011,Tabla2[[#This Row],[Columna1]])</f>
        <v>40609.004966225868</v>
      </c>
      <c r="P2012" s="3">
        <f>O2012+Tabla2[[#This Row],[P - Horas]]</f>
        <v>40609.064876482276</v>
      </c>
    </row>
    <row r="2013" spans="1:16" x14ac:dyDescent="0.25">
      <c r="A2013">
        <v>1000018006</v>
      </c>
      <c r="B2013" s="2">
        <v>40583</v>
      </c>
      <c r="C2013" s="2">
        <f t="shared" si="124"/>
        <v>40583.625</v>
      </c>
      <c r="D2013">
        <v>4570.5</v>
      </c>
      <c r="E2013">
        <v>4570.5</v>
      </c>
      <c r="F2013" t="s">
        <v>5</v>
      </c>
      <c r="G2013" t="s">
        <v>14</v>
      </c>
      <c r="H2013" s="1" cm="1">
        <f t="array" ref="H2013">_xlfn.IFS(F2013="Figurado",E2013/2600,F2013="Mallas",E2013/800,F2013="Materia Prima",E2013*0)/24</f>
        <v>7.3245192307692317E-2</v>
      </c>
      <c r="I2013" s="2">
        <f t="shared" si="125"/>
        <v>40584.625</v>
      </c>
      <c r="J2013" s="3">
        <f t="shared" si="126"/>
        <v>40583.69824519231</v>
      </c>
      <c r="K2013" t="b">
        <f t="shared" si="127"/>
        <v>1</v>
      </c>
      <c r="L2013" cm="1">
        <f t="array" ref="L2013">SUMPRODUCT((Tabla2[[#This Row],[P - Horas]]&lt;Tabla2[P - Horas])*1,(Tabla2[[#This Row],[Columna1]]=Tabla2[Columna1])*1)+1</f>
        <v>10</v>
      </c>
      <c r="N2013">
        <f>_xlfn.RANK.EQ(Tabla2[[#This Row],[Columna1]],Tabla2[Columna1],1)</f>
        <v>1937</v>
      </c>
      <c r="O2013" s="3">
        <f>MAX(P2012,Tabla2[[#This Row],[Columna1]])</f>
        <v>40609.064876482276</v>
      </c>
      <c r="P2013" s="3">
        <f>O2013+Tabla2[[#This Row],[P - Horas]]</f>
        <v>40609.138121674587</v>
      </c>
    </row>
    <row r="2014" spans="1:16" x14ac:dyDescent="0.25">
      <c r="A2014">
        <v>1000017991</v>
      </c>
      <c r="B2014" s="2">
        <v>40583</v>
      </c>
      <c r="C2014" s="2">
        <f t="shared" si="124"/>
        <v>40583.625</v>
      </c>
      <c r="D2014">
        <v>6358.3</v>
      </c>
      <c r="E2014">
        <v>6358.3</v>
      </c>
      <c r="F2014" t="s">
        <v>5</v>
      </c>
      <c r="G2014" t="s">
        <v>13</v>
      </c>
      <c r="H2014" s="1" cm="1">
        <f t="array" ref="H2014">_xlfn.IFS(F2014="Figurado",E2014/2600,F2014="Mallas",E2014/800,F2014="Materia Prima",E2014*0)/24</f>
        <v>0.10189583333333334</v>
      </c>
      <c r="I2014" s="2">
        <f t="shared" si="125"/>
        <v>40584.625</v>
      </c>
      <c r="J2014" s="3">
        <f t="shared" si="126"/>
        <v>40583.72689583333</v>
      </c>
      <c r="K2014" t="b">
        <f t="shared" si="127"/>
        <v>1</v>
      </c>
      <c r="L2014" cm="1">
        <f t="array" ref="L2014">SUMPRODUCT((Tabla2[[#This Row],[P - Horas]]&lt;Tabla2[P - Horas])*1,(Tabla2[[#This Row],[Columna1]]=Tabla2[Columna1])*1)+1</f>
        <v>9</v>
      </c>
      <c r="N2014">
        <f>_xlfn.RANK.EQ(Tabla2[[#This Row],[Columna1]],Tabla2[Columna1],1)</f>
        <v>1937</v>
      </c>
      <c r="O2014" s="3">
        <f>MAX(P2013,Tabla2[[#This Row],[Columna1]])</f>
        <v>40609.138121674587</v>
      </c>
      <c r="P2014" s="3">
        <f>O2014+Tabla2[[#This Row],[P - Horas]]</f>
        <v>40609.240017507916</v>
      </c>
    </row>
    <row r="2015" spans="1:16" x14ac:dyDescent="0.25">
      <c r="A2015">
        <v>1000018004</v>
      </c>
      <c r="B2015" s="2">
        <v>40583</v>
      </c>
      <c r="C2015" s="2">
        <f t="shared" si="124"/>
        <v>40583.625</v>
      </c>
      <c r="D2015">
        <v>105</v>
      </c>
      <c r="E2015">
        <v>1975.05</v>
      </c>
      <c r="F2015" t="s">
        <v>16</v>
      </c>
      <c r="G2015" t="s">
        <v>18</v>
      </c>
      <c r="H2015" s="1" cm="1">
        <f t="array" ref="H2015">_xlfn.IFS(F2015="Figurado",E2015/2600,F2015="Mallas",E2015/800,F2015="Materia Prima",E2015*0)/24</f>
        <v>0.1028671875</v>
      </c>
      <c r="I2015" s="2">
        <f t="shared" si="125"/>
        <v>40584.625</v>
      </c>
      <c r="J2015" s="3">
        <f t="shared" si="126"/>
        <v>40583.727867187503</v>
      </c>
      <c r="K2015" t="b">
        <f t="shared" si="127"/>
        <v>1</v>
      </c>
      <c r="L2015" cm="1">
        <f t="array" ref="L2015">SUMPRODUCT((Tabla2[[#This Row],[P - Horas]]&lt;Tabla2[P - Horas])*1,(Tabla2[[#This Row],[Columna1]]=Tabla2[Columna1])*1)+1</f>
        <v>8</v>
      </c>
      <c r="N2015">
        <f>_xlfn.RANK.EQ(Tabla2[[#This Row],[Columna1]],Tabla2[Columna1],1)</f>
        <v>1937</v>
      </c>
      <c r="O2015" s="3">
        <f>MAX(P2014,Tabla2[[#This Row],[Columna1]])</f>
        <v>40609.240017507916</v>
      </c>
      <c r="P2015" s="3">
        <f>O2015+Tabla2[[#This Row],[P - Horas]]</f>
        <v>40609.342884695419</v>
      </c>
    </row>
    <row r="2016" spans="1:16" x14ac:dyDescent="0.25">
      <c r="A2016">
        <v>1000018003</v>
      </c>
      <c r="B2016" s="2">
        <v>40583</v>
      </c>
      <c r="C2016" s="2">
        <f t="shared" si="124"/>
        <v>40583.625</v>
      </c>
      <c r="D2016">
        <v>54</v>
      </c>
      <c r="E2016">
        <v>2277.7199999999998</v>
      </c>
      <c r="F2016" t="s">
        <v>16</v>
      </c>
      <c r="G2016" t="s">
        <v>19</v>
      </c>
      <c r="H2016" s="1" cm="1">
        <f t="array" ref="H2016">_xlfn.IFS(F2016="Figurado",E2016/2600,F2016="Mallas",E2016/800,F2016="Materia Prima",E2016*0)/24</f>
        <v>0.11863124999999998</v>
      </c>
      <c r="I2016" s="2">
        <f t="shared" si="125"/>
        <v>40584.625</v>
      </c>
      <c r="J2016" s="3">
        <f t="shared" si="126"/>
        <v>40583.743631249999</v>
      </c>
      <c r="K2016" t="b">
        <f t="shared" si="127"/>
        <v>1</v>
      </c>
      <c r="L2016" cm="1">
        <f t="array" ref="L2016">SUMPRODUCT((Tabla2[[#This Row],[P - Horas]]&lt;Tabla2[P - Horas])*1,(Tabla2[[#This Row],[Columna1]]=Tabla2[Columna1])*1)+1</f>
        <v>7</v>
      </c>
      <c r="N2016">
        <f>_xlfn.RANK.EQ(Tabla2[[#This Row],[Columna1]],Tabla2[Columna1],1)</f>
        <v>1937</v>
      </c>
      <c r="O2016" s="3">
        <f>MAX(P2015,Tabla2[[#This Row],[Columna1]])</f>
        <v>40609.342884695419</v>
      </c>
      <c r="P2016" s="3">
        <f>O2016+Tabla2[[#This Row],[P - Horas]]</f>
        <v>40609.461515945419</v>
      </c>
    </row>
    <row r="2017" spans="1:16" x14ac:dyDescent="0.25">
      <c r="A2017">
        <v>1000017989</v>
      </c>
      <c r="B2017" s="2">
        <v>40583</v>
      </c>
      <c r="C2017" s="2">
        <f t="shared" si="124"/>
        <v>40583.625</v>
      </c>
      <c r="D2017">
        <v>10571.8</v>
      </c>
      <c r="E2017">
        <v>10571.8</v>
      </c>
      <c r="F2017" t="s">
        <v>5</v>
      </c>
      <c r="G2017" t="s">
        <v>9</v>
      </c>
      <c r="H2017" s="1" cm="1">
        <f t="array" ref="H2017">_xlfn.IFS(F2017="Figurado",E2017/2600,F2017="Mallas",E2017/800,F2017="Materia Prima",E2017*0)/24</f>
        <v>0.16941987179487181</v>
      </c>
      <c r="I2017" s="2">
        <f t="shared" si="125"/>
        <v>40584.625</v>
      </c>
      <c r="J2017" s="3">
        <f t="shared" si="126"/>
        <v>40583.794419871796</v>
      </c>
      <c r="K2017" t="b">
        <f t="shared" si="127"/>
        <v>1</v>
      </c>
      <c r="L2017" cm="1">
        <f t="array" ref="L2017">SUMPRODUCT((Tabla2[[#This Row],[P - Horas]]&lt;Tabla2[P - Horas])*1,(Tabla2[[#This Row],[Columna1]]=Tabla2[Columna1])*1)+1</f>
        <v>6</v>
      </c>
      <c r="N2017">
        <f>_xlfn.RANK.EQ(Tabla2[[#This Row],[Columna1]],Tabla2[Columna1],1)</f>
        <v>1937</v>
      </c>
      <c r="O2017" s="3">
        <f>MAX(P2016,Tabla2[[#This Row],[Columna1]])</f>
        <v>40609.461515945419</v>
      </c>
      <c r="P2017" s="3">
        <f>O2017+Tabla2[[#This Row],[P - Horas]]</f>
        <v>40609.630935817215</v>
      </c>
    </row>
    <row r="2018" spans="1:16" x14ac:dyDescent="0.25">
      <c r="A2018">
        <v>1000017990</v>
      </c>
      <c r="B2018" s="2">
        <v>40583</v>
      </c>
      <c r="C2018" s="2">
        <f t="shared" si="124"/>
        <v>40583.625</v>
      </c>
      <c r="D2018">
        <v>11752.3</v>
      </c>
      <c r="E2018">
        <v>11752.3</v>
      </c>
      <c r="F2018" t="s">
        <v>5</v>
      </c>
      <c r="G2018" t="s">
        <v>8</v>
      </c>
      <c r="H2018" s="1" cm="1">
        <f t="array" ref="H2018">_xlfn.IFS(F2018="Figurado",E2018/2600,F2018="Mallas",E2018/800,F2018="Materia Prima",E2018*0)/24</f>
        <v>0.18833814102564103</v>
      </c>
      <c r="I2018" s="2">
        <f t="shared" si="125"/>
        <v>40584.625</v>
      </c>
      <c r="J2018" s="3">
        <f t="shared" si="126"/>
        <v>40583.813338141023</v>
      </c>
      <c r="K2018" t="b">
        <f t="shared" si="127"/>
        <v>1</v>
      </c>
      <c r="L2018" cm="1">
        <f t="array" ref="L2018">SUMPRODUCT((Tabla2[[#This Row],[P - Horas]]&lt;Tabla2[P - Horas])*1,(Tabla2[[#This Row],[Columna1]]=Tabla2[Columna1])*1)+1</f>
        <v>5</v>
      </c>
      <c r="N2018">
        <f>_xlfn.RANK.EQ(Tabla2[[#This Row],[Columna1]],Tabla2[Columna1],1)</f>
        <v>1937</v>
      </c>
      <c r="O2018" s="3">
        <f>MAX(P2017,Tabla2[[#This Row],[Columna1]])</f>
        <v>40609.630935817215</v>
      </c>
      <c r="P2018" s="3">
        <f>O2018+Tabla2[[#This Row],[P - Horas]]</f>
        <v>40609.819273958237</v>
      </c>
    </row>
    <row r="2019" spans="1:16" x14ac:dyDescent="0.25">
      <c r="A2019">
        <v>1000017992</v>
      </c>
      <c r="B2019" s="2">
        <v>40583</v>
      </c>
      <c r="C2019" s="2">
        <f t="shared" si="124"/>
        <v>40583.625</v>
      </c>
      <c r="D2019">
        <v>82</v>
      </c>
      <c r="E2019">
        <v>4050.8</v>
      </c>
      <c r="F2019" t="s">
        <v>16</v>
      </c>
      <c r="G2019" t="s">
        <v>32</v>
      </c>
      <c r="H2019" s="1" cm="1">
        <f t="array" ref="H2019">_xlfn.IFS(F2019="Figurado",E2019/2600,F2019="Mallas",E2019/800,F2019="Materia Prima",E2019*0)/24</f>
        <v>0.21097916666666669</v>
      </c>
      <c r="I2019" s="2">
        <f t="shared" si="125"/>
        <v>40584.625</v>
      </c>
      <c r="J2019" s="3">
        <f t="shared" si="126"/>
        <v>40583.835979166666</v>
      </c>
      <c r="K2019" t="b">
        <f t="shared" si="127"/>
        <v>1</v>
      </c>
      <c r="L2019" cm="1">
        <f t="array" ref="L2019">SUMPRODUCT((Tabla2[[#This Row],[P - Horas]]&lt;Tabla2[P - Horas])*1,(Tabla2[[#This Row],[Columna1]]=Tabla2[Columna1])*1)+1</f>
        <v>4</v>
      </c>
      <c r="N2019">
        <f>_xlfn.RANK.EQ(Tabla2[[#This Row],[Columna1]],Tabla2[Columna1],1)</f>
        <v>1937</v>
      </c>
      <c r="O2019" s="3">
        <f>MAX(P2018,Tabla2[[#This Row],[Columna1]])</f>
        <v>40609.819273958237</v>
      </c>
      <c r="P2019" s="3">
        <f>O2019+Tabla2[[#This Row],[P - Horas]]</f>
        <v>40610.030253124904</v>
      </c>
    </row>
    <row r="2020" spans="1:16" x14ac:dyDescent="0.25">
      <c r="A2020">
        <v>1000017993</v>
      </c>
      <c r="B2020" s="2">
        <v>40583</v>
      </c>
      <c r="C2020" s="2">
        <f t="shared" si="124"/>
        <v>40583.625</v>
      </c>
      <c r="D2020">
        <v>4235.5200000000004</v>
      </c>
      <c r="E2020">
        <v>4235.5200000000004</v>
      </c>
      <c r="F2020" t="s">
        <v>16</v>
      </c>
      <c r="G2020" t="s">
        <v>23</v>
      </c>
      <c r="H2020" s="1" cm="1">
        <f t="array" ref="H2020">_xlfn.IFS(F2020="Figurado",E2020/2600,F2020="Mallas",E2020/800,F2020="Materia Prima",E2020*0)/24</f>
        <v>0.22060000000000002</v>
      </c>
      <c r="I2020" s="2">
        <f t="shared" si="125"/>
        <v>40584.625</v>
      </c>
      <c r="J2020" s="3">
        <f t="shared" si="126"/>
        <v>40583.845600000001</v>
      </c>
      <c r="K2020" t="b">
        <f t="shared" si="127"/>
        <v>1</v>
      </c>
      <c r="L2020" cm="1">
        <f t="array" ref="L2020">SUMPRODUCT((Tabla2[[#This Row],[P - Horas]]&lt;Tabla2[P - Horas])*1,(Tabla2[[#This Row],[Columna1]]=Tabla2[Columna1])*1)+1</f>
        <v>3</v>
      </c>
      <c r="N2020">
        <f>_xlfn.RANK.EQ(Tabla2[[#This Row],[Columna1]],Tabla2[Columna1],1)</f>
        <v>1937</v>
      </c>
      <c r="O2020" s="3">
        <f>MAX(P2019,Tabla2[[#This Row],[Columna1]])</f>
        <v>40610.030253124904</v>
      </c>
      <c r="P2020" s="3">
        <f>O2020+Tabla2[[#This Row],[P - Horas]]</f>
        <v>40610.250853124904</v>
      </c>
    </row>
    <row r="2021" spans="1:16" x14ac:dyDescent="0.25">
      <c r="A2021">
        <v>1000017995</v>
      </c>
      <c r="B2021" s="2">
        <v>40583</v>
      </c>
      <c r="C2021" s="2">
        <f t="shared" si="124"/>
        <v>40583.625</v>
      </c>
      <c r="D2021">
        <v>150</v>
      </c>
      <c r="E2021">
        <v>4698</v>
      </c>
      <c r="F2021" t="s">
        <v>16</v>
      </c>
      <c r="G2021" t="s">
        <v>56</v>
      </c>
      <c r="H2021" s="1" cm="1">
        <f t="array" ref="H2021">_xlfn.IFS(F2021="Figurado",E2021/2600,F2021="Mallas",E2021/800,F2021="Materia Prima",E2021*0)/24</f>
        <v>0.24468749999999997</v>
      </c>
      <c r="I2021" s="2">
        <f t="shared" si="125"/>
        <v>40584.625</v>
      </c>
      <c r="J2021" s="3">
        <f t="shared" si="126"/>
        <v>40583.869687500002</v>
      </c>
      <c r="K2021" t="b">
        <f t="shared" si="127"/>
        <v>1</v>
      </c>
      <c r="L2021" cm="1">
        <f t="array" ref="L2021">SUMPRODUCT((Tabla2[[#This Row],[P - Horas]]&lt;Tabla2[P - Horas])*1,(Tabla2[[#This Row],[Columna1]]=Tabla2[Columna1])*1)+1</f>
        <v>2</v>
      </c>
      <c r="N2021">
        <f>_xlfn.RANK.EQ(Tabla2[[#This Row],[Columna1]],Tabla2[Columna1],1)</f>
        <v>1937</v>
      </c>
      <c r="O2021" s="3">
        <f>MAX(P2020,Tabla2[[#This Row],[Columna1]])</f>
        <v>40610.250853124904</v>
      </c>
      <c r="P2021" s="3">
        <f>O2021+Tabla2[[#This Row],[P - Horas]]</f>
        <v>40610.495540624906</v>
      </c>
    </row>
    <row r="2022" spans="1:16" x14ac:dyDescent="0.25">
      <c r="A2022">
        <v>1000017996</v>
      </c>
      <c r="B2022" s="2">
        <v>40583</v>
      </c>
      <c r="C2022" s="2">
        <f t="shared" si="124"/>
        <v>40583.625</v>
      </c>
      <c r="D2022">
        <v>8151.28</v>
      </c>
      <c r="E2022">
        <v>8151.28</v>
      </c>
      <c r="F2022" t="s">
        <v>16</v>
      </c>
      <c r="G2022" t="s">
        <v>23</v>
      </c>
      <c r="H2022" s="1" cm="1">
        <f t="array" ref="H2022">_xlfn.IFS(F2022="Figurado",E2022/2600,F2022="Mallas",E2022/800,F2022="Materia Prima",E2022*0)/24</f>
        <v>0.42454583333333334</v>
      </c>
      <c r="I2022" s="2">
        <f t="shared" si="125"/>
        <v>40584.625</v>
      </c>
      <c r="J2022" s="3">
        <f t="shared" si="126"/>
        <v>40584.049545833332</v>
      </c>
      <c r="K2022" t="b">
        <f t="shared" si="127"/>
        <v>1</v>
      </c>
      <c r="L2022" cm="1">
        <f t="array" ref="L2022">SUMPRODUCT((Tabla2[[#This Row],[P - Horas]]&lt;Tabla2[P - Horas])*1,(Tabla2[[#This Row],[Columna1]]=Tabla2[Columna1])*1)+1</f>
        <v>1</v>
      </c>
      <c r="N2022">
        <f>_xlfn.RANK.EQ(Tabla2[[#This Row],[Columna1]],Tabla2[Columna1],1)</f>
        <v>1937</v>
      </c>
      <c r="O2022" s="3">
        <f>MAX(P2021,Tabla2[[#This Row],[Columna1]])</f>
        <v>40610.495540624906</v>
      </c>
      <c r="P2022" s="3">
        <f>O2022+Tabla2[[#This Row],[P - Horas]]</f>
        <v>40610.920086458238</v>
      </c>
    </row>
    <row r="2023" spans="1:16" x14ac:dyDescent="0.25">
      <c r="A2023">
        <v>1000018011</v>
      </c>
      <c r="B2023" s="2">
        <v>40584</v>
      </c>
      <c r="C2023" s="2">
        <f t="shared" si="124"/>
        <v>40584.625</v>
      </c>
      <c r="D2023">
        <v>5003</v>
      </c>
      <c r="E2023">
        <v>5003</v>
      </c>
      <c r="F2023" t="s">
        <v>10</v>
      </c>
      <c r="G2023" t="s">
        <v>20</v>
      </c>
      <c r="H2023" s="1" cm="1">
        <f t="array" ref="H2023">_xlfn.IFS(F2023="Figurado",E2023/2600,F2023="Mallas",E2023/800,F2023="Materia Prima",E2023*0)/24</f>
        <v>0</v>
      </c>
      <c r="I2023" s="2">
        <f t="shared" si="125"/>
        <v>40585.625</v>
      </c>
      <c r="J2023" s="3">
        <f t="shared" si="126"/>
        <v>40584.625</v>
      </c>
      <c r="K2023" t="b">
        <f t="shared" si="127"/>
        <v>1</v>
      </c>
      <c r="L2023" cm="1">
        <f t="array" ref="L2023">SUMPRODUCT((Tabla2[[#This Row],[P - Horas]]&lt;Tabla2[P - Horas])*1,(Tabla2[[#This Row],[Columna1]]=Tabla2[Columna1])*1)+1</f>
        <v>66</v>
      </c>
      <c r="N2023">
        <f>_xlfn.RANK.EQ(Tabla2[[#This Row],[Columna1]],Tabla2[Columna1],1)</f>
        <v>2022</v>
      </c>
      <c r="O2023" s="3">
        <f>MAX(P2022,Tabla2[[#This Row],[Columna1]])</f>
        <v>40610.920086458238</v>
      </c>
      <c r="P2023" s="3">
        <f>O2023+Tabla2[[#This Row],[P - Horas]]</f>
        <v>40610.920086458238</v>
      </c>
    </row>
    <row r="2024" spans="1:16" x14ac:dyDescent="0.25">
      <c r="A2024">
        <v>1000018028</v>
      </c>
      <c r="B2024" s="2">
        <v>40584</v>
      </c>
      <c r="C2024" s="2">
        <f t="shared" si="124"/>
        <v>40584.625</v>
      </c>
      <c r="D2024">
        <v>35000</v>
      </c>
      <c r="E2024">
        <v>35000</v>
      </c>
      <c r="F2024" t="s">
        <v>10</v>
      </c>
      <c r="G2024" t="s">
        <v>20</v>
      </c>
      <c r="H2024" s="1" cm="1">
        <f t="array" ref="H2024">_xlfn.IFS(F2024="Figurado",E2024/2600,F2024="Mallas",E2024/800,F2024="Materia Prima",E2024*0)/24</f>
        <v>0</v>
      </c>
      <c r="I2024" s="2">
        <f t="shared" si="125"/>
        <v>40585.625</v>
      </c>
      <c r="J2024" s="3">
        <f t="shared" si="126"/>
        <v>40584.625</v>
      </c>
      <c r="K2024" t="b">
        <f t="shared" si="127"/>
        <v>1</v>
      </c>
      <c r="L2024" cm="1">
        <f t="array" ref="L2024">SUMPRODUCT((Tabla2[[#This Row],[P - Horas]]&lt;Tabla2[P - Horas])*1,(Tabla2[[#This Row],[Columna1]]=Tabla2[Columna1])*1)+1</f>
        <v>66</v>
      </c>
      <c r="N2024">
        <f>_xlfn.RANK.EQ(Tabla2[[#This Row],[Columna1]],Tabla2[Columna1],1)</f>
        <v>2022</v>
      </c>
      <c r="O2024" s="3">
        <f>MAX(P2023,Tabla2[[#This Row],[Columna1]])</f>
        <v>40610.920086458238</v>
      </c>
      <c r="P2024" s="3">
        <f>O2024+Tabla2[[#This Row],[P - Horas]]</f>
        <v>40610.920086458238</v>
      </c>
    </row>
    <row r="2025" spans="1:16" x14ac:dyDescent="0.25">
      <c r="A2025">
        <v>1000018010</v>
      </c>
      <c r="B2025" s="2">
        <v>40584</v>
      </c>
      <c r="C2025" s="2">
        <f t="shared" si="124"/>
        <v>40584.625</v>
      </c>
      <c r="D2025">
        <v>120</v>
      </c>
      <c r="E2025">
        <v>120</v>
      </c>
      <c r="F2025" t="s">
        <v>10</v>
      </c>
      <c r="G2025" t="s">
        <v>15</v>
      </c>
      <c r="H2025" s="1" cm="1">
        <f t="array" ref="H2025">_xlfn.IFS(F2025="Figurado",E2025/2600,F2025="Mallas",E2025/800,F2025="Materia Prima",E2025*0)/24</f>
        <v>0</v>
      </c>
      <c r="I2025" s="2">
        <f t="shared" si="125"/>
        <v>40585.625</v>
      </c>
      <c r="J2025" s="3">
        <f t="shared" si="126"/>
        <v>40584.625</v>
      </c>
      <c r="K2025" t="b">
        <f t="shared" si="127"/>
        <v>1</v>
      </c>
      <c r="L2025" cm="1">
        <f t="array" ref="L2025">SUMPRODUCT((Tabla2[[#This Row],[P - Horas]]&lt;Tabla2[P - Horas])*1,(Tabla2[[#This Row],[Columna1]]=Tabla2[Columna1])*1)+1</f>
        <v>66</v>
      </c>
      <c r="N2025">
        <f>_xlfn.RANK.EQ(Tabla2[[#This Row],[Columna1]],Tabla2[Columna1],1)</f>
        <v>2022</v>
      </c>
      <c r="O2025" s="3">
        <f>MAX(P2024,Tabla2[[#This Row],[Columna1]])</f>
        <v>40610.920086458238</v>
      </c>
      <c r="P2025" s="3">
        <f>O2025+Tabla2[[#This Row],[P - Horas]]</f>
        <v>40610.920086458238</v>
      </c>
    </row>
    <row r="2026" spans="1:16" x14ac:dyDescent="0.25">
      <c r="A2026">
        <v>1000018016</v>
      </c>
      <c r="B2026" s="2">
        <v>40584</v>
      </c>
      <c r="C2026" s="2">
        <f t="shared" si="124"/>
        <v>40584.625</v>
      </c>
      <c r="D2026">
        <v>189</v>
      </c>
      <c r="E2026">
        <v>189</v>
      </c>
      <c r="F2026" t="s">
        <v>10</v>
      </c>
      <c r="G2026" t="s">
        <v>11</v>
      </c>
      <c r="H2026" s="1" cm="1">
        <f t="array" ref="H2026">_xlfn.IFS(F2026="Figurado",E2026/2600,F2026="Mallas",E2026/800,F2026="Materia Prima",E2026*0)/24</f>
        <v>0</v>
      </c>
      <c r="I2026" s="2">
        <f t="shared" si="125"/>
        <v>40585.625</v>
      </c>
      <c r="J2026" s="3">
        <f t="shared" si="126"/>
        <v>40584.625</v>
      </c>
      <c r="K2026" t="b">
        <f t="shared" si="127"/>
        <v>1</v>
      </c>
      <c r="L2026" cm="1">
        <f t="array" ref="L2026">SUMPRODUCT((Tabla2[[#This Row],[P - Horas]]&lt;Tabla2[P - Horas])*1,(Tabla2[[#This Row],[Columna1]]=Tabla2[Columna1])*1)+1</f>
        <v>66</v>
      </c>
      <c r="N2026">
        <f>_xlfn.RANK.EQ(Tabla2[[#This Row],[Columna1]],Tabla2[Columna1],1)</f>
        <v>2022</v>
      </c>
      <c r="O2026" s="3">
        <f>MAX(P2025,Tabla2[[#This Row],[Columna1]])</f>
        <v>40610.920086458238</v>
      </c>
      <c r="P2026" s="3">
        <f>O2026+Tabla2[[#This Row],[P - Horas]]</f>
        <v>40610.920086458238</v>
      </c>
    </row>
    <row r="2027" spans="1:16" x14ac:dyDescent="0.25">
      <c r="A2027">
        <v>1000018019</v>
      </c>
      <c r="B2027" s="2">
        <v>40584</v>
      </c>
      <c r="C2027" s="2">
        <f t="shared" si="124"/>
        <v>40584.625</v>
      </c>
      <c r="D2027">
        <v>60.5</v>
      </c>
      <c r="E2027">
        <v>60.5</v>
      </c>
      <c r="F2027" t="s">
        <v>10</v>
      </c>
      <c r="G2027" t="s">
        <v>22</v>
      </c>
      <c r="H2027" s="1" cm="1">
        <f t="array" ref="H2027">_xlfn.IFS(F2027="Figurado",E2027/2600,F2027="Mallas",E2027/800,F2027="Materia Prima",E2027*0)/24</f>
        <v>0</v>
      </c>
      <c r="I2027" s="2">
        <f t="shared" si="125"/>
        <v>40585.625</v>
      </c>
      <c r="J2027" s="3">
        <f t="shared" si="126"/>
        <v>40584.625</v>
      </c>
      <c r="K2027" t="b">
        <f t="shared" si="127"/>
        <v>1</v>
      </c>
      <c r="L2027" cm="1">
        <f t="array" ref="L2027">SUMPRODUCT((Tabla2[[#This Row],[P - Horas]]&lt;Tabla2[P - Horas])*1,(Tabla2[[#This Row],[Columna1]]=Tabla2[Columna1])*1)+1</f>
        <v>66</v>
      </c>
      <c r="N2027">
        <f>_xlfn.RANK.EQ(Tabla2[[#This Row],[Columna1]],Tabla2[Columna1],1)</f>
        <v>2022</v>
      </c>
      <c r="O2027" s="3">
        <f>MAX(P2026,Tabla2[[#This Row],[Columna1]])</f>
        <v>40610.920086458238</v>
      </c>
      <c r="P2027" s="3">
        <f>O2027+Tabla2[[#This Row],[P - Horas]]</f>
        <v>40610.920086458238</v>
      </c>
    </row>
    <row r="2028" spans="1:16" x14ac:dyDescent="0.25">
      <c r="A2028">
        <v>1000018019</v>
      </c>
      <c r="B2028" s="2">
        <v>40584</v>
      </c>
      <c r="C2028" s="2">
        <f t="shared" si="124"/>
        <v>40584.625</v>
      </c>
      <c r="D2028">
        <v>204</v>
      </c>
      <c r="E2028">
        <v>204</v>
      </c>
      <c r="F2028" t="s">
        <v>10</v>
      </c>
      <c r="G2028" t="s">
        <v>15</v>
      </c>
      <c r="H2028" s="1" cm="1">
        <f t="array" ref="H2028">_xlfn.IFS(F2028="Figurado",E2028/2600,F2028="Mallas",E2028/800,F2028="Materia Prima",E2028*0)/24</f>
        <v>0</v>
      </c>
      <c r="I2028" s="2">
        <f t="shared" si="125"/>
        <v>40585.625</v>
      </c>
      <c r="J2028" s="3">
        <f t="shared" si="126"/>
        <v>40584.625</v>
      </c>
      <c r="K2028" t="b">
        <f t="shared" si="127"/>
        <v>1</v>
      </c>
      <c r="L2028" cm="1">
        <f t="array" ref="L2028">SUMPRODUCT((Tabla2[[#This Row],[P - Horas]]&lt;Tabla2[P - Horas])*1,(Tabla2[[#This Row],[Columna1]]=Tabla2[Columna1])*1)+1</f>
        <v>66</v>
      </c>
      <c r="N2028">
        <f>_xlfn.RANK.EQ(Tabla2[[#This Row],[Columna1]],Tabla2[Columna1],1)</f>
        <v>2022</v>
      </c>
      <c r="O2028" s="3">
        <f>MAX(P2027,Tabla2[[#This Row],[Columna1]])</f>
        <v>40610.920086458238</v>
      </c>
      <c r="P2028" s="3">
        <f>O2028+Tabla2[[#This Row],[P - Horas]]</f>
        <v>40610.920086458238</v>
      </c>
    </row>
    <row r="2029" spans="1:16" x14ac:dyDescent="0.25">
      <c r="A2029">
        <v>1000018020</v>
      </c>
      <c r="B2029" s="2">
        <v>40584</v>
      </c>
      <c r="C2029" s="2">
        <f t="shared" si="124"/>
        <v>40584.625</v>
      </c>
      <c r="D2029">
        <v>40.299999999999997</v>
      </c>
      <c r="E2029">
        <v>40.299999999999997</v>
      </c>
      <c r="F2029" t="s">
        <v>10</v>
      </c>
      <c r="G2029" t="s">
        <v>22</v>
      </c>
      <c r="H2029" s="1" cm="1">
        <f t="array" ref="H2029">_xlfn.IFS(F2029="Figurado",E2029/2600,F2029="Mallas",E2029/800,F2029="Materia Prima",E2029*0)/24</f>
        <v>0</v>
      </c>
      <c r="I2029" s="2">
        <f t="shared" si="125"/>
        <v>40585.625</v>
      </c>
      <c r="J2029" s="3">
        <f t="shared" si="126"/>
        <v>40584.625</v>
      </c>
      <c r="K2029" t="b">
        <f t="shared" si="127"/>
        <v>1</v>
      </c>
      <c r="L2029" cm="1">
        <f t="array" ref="L2029">SUMPRODUCT((Tabla2[[#This Row],[P - Horas]]&lt;Tabla2[P - Horas])*1,(Tabla2[[#This Row],[Columna1]]=Tabla2[Columna1])*1)+1</f>
        <v>66</v>
      </c>
      <c r="N2029">
        <f>_xlfn.RANK.EQ(Tabla2[[#This Row],[Columna1]],Tabla2[Columna1],1)</f>
        <v>2022</v>
      </c>
      <c r="O2029" s="3">
        <f>MAX(P2028,Tabla2[[#This Row],[Columna1]])</f>
        <v>40610.920086458238</v>
      </c>
      <c r="P2029" s="3">
        <f>O2029+Tabla2[[#This Row],[P - Horas]]</f>
        <v>40610.920086458238</v>
      </c>
    </row>
    <row r="2030" spans="1:16" x14ac:dyDescent="0.25">
      <c r="A2030">
        <v>1000018024</v>
      </c>
      <c r="B2030" s="2">
        <v>40584</v>
      </c>
      <c r="C2030" s="2">
        <f t="shared" si="124"/>
        <v>40584.625</v>
      </c>
      <c r="D2030">
        <v>80.599999999999994</v>
      </c>
      <c r="E2030">
        <v>80.599999999999994</v>
      </c>
      <c r="F2030" t="s">
        <v>10</v>
      </c>
      <c r="G2030" t="s">
        <v>22</v>
      </c>
      <c r="H2030" s="1" cm="1">
        <f t="array" ref="H2030">_xlfn.IFS(F2030="Figurado",E2030/2600,F2030="Mallas",E2030/800,F2030="Materia Prima",E2030*0)/24</f>
        <v>0</v>
      </c>
      <c r="I2030" s="2">
        <f t="shared" si="125"/>
        <v>40585.625</v>
      </c>
      <c r="J2030" s="3">
        <f t="shared" si="126"/>
        <v>40584.625</v>
      </c>
      <c r="K2030" t="b">
        <f t="shared" si="127"/>
        <v>1</v>
      </c>
      <c r="L2030" cm="1">
        <f t="array" ref="L2030">SUMPRODUCT((Tabla2[[#This Row],[P - Horas]]&lt;Tabla2[P - Horas])*1,(Tabla2[[#This Row],[Columna1]]=Tabla2[Columna1])*1)+1</f>
        <v>66</v>
      </c>
      <c r="N2030">
        <f>_xlfn.RANK.EQ(Tabla2[[#This Row],[Columna1]],Tabla2[Columna1],1)</f>
        <v>2022</v>
      </c>
      <c r="O2030" s="3">
        <f>MAX(P2029,Tabla2[[#This Row],[Columna1]])</f>
        <v>40610.920086458238</v>
      </c>
      <c r="P2030" s="3">
        <f>O2030+Tabla2[[#This Row],[P - Horas]]</f>
        <v>40610.920086458238</v>
      </c>
    </row>
    <row r="2031" spans="1:16" x14ac:dyDescent="0.25">
      <c r="A2031">
        <v>1000018024</v>
      </c>
      <c r="B2031" s="2">
        <v>40584</v>
      </c>
      <c r="C2031" s="2">
        <f t="shared" si="124"/>
        <v>40584.625</v>
      </c>
      <c r="D2031">
        <v>192</v>
      </c>
      <c r="E2031">
        <v>192</v>
      </c>
      <c r="F2031" t="s">
        <v>10</v>
      </c>
      <c r="G2031" t="s">
        <v>15</v>
      </c>
      <c r="H2031" s="1" cm="1">
        <f t="array" ref="H2031">_xlfn.IFS(F2031="Figurado",E2031/2600,F2031="Mallas",E2031/800,F2031="Materia Prima",E2031*0)/24</f>
        <v>0</v>
      </c>
      <c r="I2031" s="2">
        <f t="shared" si="125"/>
        <v>40585.625</v>
      </c>
      <c r="J2031" s="3">
        <f t="shared" si="126"/>
        <v>40584.625</v>
      </c>
      <c r="K2031" t="b">
        <f t="shared" si="127"/>
        <v>1</v>
      </c>
      <c r="L2031" cm="1">
        <f t="array" ref="L2031">SUMPRODUCT((Tabla2[[#This Row],[P - Horas]]&lt;Tabla2[P - Horas])*1,(Tabla2[[#This Row],[Columna1]]=Tabla2[Columna1])*1)+1</f>
        <v>66</v>
      </c>
      <c r="N2031">
        <f>_xlfn.RANK.EQ(Tabla2[[#This Row],[Columna1]],Tabla2[Columna1],1)</f>
        <v>2022</v>
      </c>
      <c r="O2031" s="3">
        <f>MAX(P2030,Tabla2[[#This Row],[Columna1]])</f>
        <v>40610.920086458238</v>
      </c>
      <c r="P2031" s="3">
        <f>O2031+Tabla2[[#This Row],[P - Horas]]</f>
        <v>40610.920086458238</v>
      </c>
    </row>
    <row r="2032" spans="1:16" x14ac:dyDescent="0.25">
      <c r="A2032">
        <v>1000018025</v>
      </c>
      <c r="B2032" s="2">
        <v>40584</v>
      </c>
      <c r="C2032" s="2">
        <f t="shared" si="124"/>
        <v>40584.625</v>
      </c>
      <c r="D2032">
        <v>161.30000000000001</v>
      </c>
      <c r="E2032">
        <v>161.30000000000001</v>
      </c>
      <c r="F2032" t="s">
        <v>10</v>
      </c>
      <c r="G2032" t="s">
        <v>22</v>
      </c>
      <c r="H2032" s="1" cm="1">
        <f t="array" ref="H2032">_xlfn.IFS(F2032="Figurado",E2032/2600,F2032="Mallas",E2032/800,F2032="Materia Prima",E2032*0)/24</f>
        <v>0</v>
      </c>
      <c r="I2032" s="2">
        <f t="shared" si="125"/>
        <v>40585.625</v>
      </c>
      <c r="J2032" s="3">
        <f t="shared" si="126"/>
        <v>40584.625</v>
      </c>
      <c r="K2032" t="b">
        <f t="shared" si="127"/>
        <v>1</v>
      </c>
      <c r="L2032" cm="1">
        <f t="array" ref="L2032">SUMPRODUCT((Tabla2[[#This Row],[P - Horas]]&lt;Tabla2[P - Horas])*1,(Tabla2[[#This Row],[Columna1]]=Tabla2[Columna1])*1)+1</f>
        <v>66</v>
      </c>
      <c r="N2032">
        <f>_xlfn.RANK.EQ(Tabla2[[#This Row],[Columna1]],Tabla2[Columna1],1)</f>
        <v>2022</v>
      </c>
      <c r="O2032" s="3">
        <f>MAX(P2031,Tabla2[[#This Row],[Columna1]])</f>
        <v>40610.920086458238</v>
      </c>
      <c r="P2032" s="3">
        <f>O2032+Tabla2[[#This Row],[P - Horas]]</f>
        <v>40610.920086458238</v>
      </c>
    </row>
    <row r="2033" spans="1:16" x14ac:dyDescent="0.25">
      <c r="A2033">
        <v>1000018029</v>
      </c>
      <c r="B2033" s="2">
        <v>40584</v>
      </c>
      <c r="C2033" s="2">
        <f t="shared" si="124"/>
        <v>40584.625</v>
      </c>
      <c r="D2033">
        <v>242</v>
      </c>
      <c r="E2033">
        <v>143.26400000000001</v>
      </c>
      <c r="F2033" t="s">
        <v>10</v>
      </c>
      <c r="G2033" t="s">
        <v>49</v>
      </c>
      <c r="H2033" s="1" cm="1">
        <f t="array" ref="H2033">_xlfn.IFS(F2033="Figurado",E2033/2600,F2033="Mallas",E2033/800,F2033="Materia Prima",E2033*0)/24</f>
        <v>0</v>
      </c>
      <c r="I2033" s="2">
        <f t="shared" si="125"/>
        <v>40585.625</v>
      </c>
      <c r="J2033" s="3">
        <f t="shared" si="126"/>
        <v>40584.625</v>
      </c>
      <c r="K2033" t="b">
        <f t="shared" si="127"/>
        <v>1</v>
      </c>
      <c r="L2033" cm="1">
        <f t="array" ref="L2033">SUMPRODUCT((Tabla2[[#This Row],[P - Horas]]&lt;Tabla2[P - Horas])*1,(Tabla2[[#This Row],[Columna1]]=Tabla2[Columna1])*1)+1</f>
        <v>66</v>
      </c>
      <c r="N2033">
        <f>_xlfn.RANK.EQ(Tabla2[[#This Row],[Columna1]],Tabla2[Columna1],1)</f>
        <v>2022</v>
      </c>
      <c r="O2033" s="3">
        <f>MAX(P2032,Tabla2[[#This Row],[Columna1]])</f>
        <v>40610.920086458238</v>
      </c>
      <c r="P2033" s="3">
        <f>O2033+Tabla2[[#This Row],[P - Horas]]</f>
        <v>40610.920086458238</v>
      </c>
    </row>
    <row r="2034" spans="1:16" x14ac:dyDescent="0.25">
      <c r="A2034">
        <v>1000018030</v>
      </c>
      <c r="B2034" s="2">
        <v>40584</v>
      </c>
      <c r="C2034" s="2">
        <f t="shared" si="124"/>
        <v>40584.625</v>
      </c>
      <c r="D2034">
        <v>16.8</v>
      </c>
      <c r="E2034">
        <v>16.8</v>
      </c>
      <c r="F2034" t="s">
        <v>10</v>
      </c>
      <c r="G2034" t="s">
        <v>33</v>
      </c>
      <c r="H2034" s="1" cm="1">
        <f t="array" ref="H2034">_xlfn.IFS(F2034="Figurado",E2034/2600,F2034="Mallas",E2034/800,F2034="Materia Prima",E2034*0)/24</f>
        <v>0</v>
      </c>
      <c r="I2034" s="2">
        <f t="shared" si="125"/>
        <v>40585.625</v>
      </c>
      <c r="J2034" s="3">
        <f t="shared" si="126"/>
        <v>40584.625</v>
      </c>
      <c r="K2034" t="b">
        <f t="shared" si="127"/>
        <v>1</v>
      </c>
      <c r="L2034" cm="1">
        <f t="array" ref="L2034">SUMPRODUCT((Tabla2[[#This Row],[P - Horas]]&lt;Tabla2[P - Horas])*1,(Tabla2[[#This Row],[Columna1]]=Tabla2[Columna1])*1)+1</f>
        <v>66</v>
      </c>
      <c r="N2034">
        <f>_xlfn.RANK.EQ(Tabla2[[#This Row],[Columna1]],Tabla2[Columna1],1)</f>
        <v>2022</v>
      </c>
      <c r="O2034" s="3">
        <f>MAX(P2033,Tabla2[[#This Row],[Columna1]])</f>
        <v>40610.920086458238</v>
      </c>
      <c r="P2034" s="3">
        <f>O2034+Tabla2[[#This Row],[P - Horas]]</f>
        <v>40610.920086458238</v>
      </c>
    </row>
    <row r="2035" spans="1:16" x14ac:dyDescent="0.25">
      <c r="A2035">
        <v>1000018031</v>
      </c>
      <c r="B2035" s="2">
        <v>40584</v>
      </c>
      <c r="C2035" s="2">
        <f t="shared" si="124"/>
        <v>40584.625</v>
      </c>
      <c r="D2035">
        <v>16.8</v>
      </c>
      <c r="E2035">
        <v>16.8</v>
      </c>
      <c r="F2035" t="s">
        <v>10</v>
      </c>
      <c r="G2035" t="s">
        <v>33</v>
      </c>
      <c r="H2035" s="1" cm="1">
        <f t="array" ref="H2035">_xlfn.IFS(F2035="Figurado",E2035/2600,F2035="Mallas",E2035/800,F2035="Materia Prima",E2035*0)/24</f>
        <v>0</v>
      </c>
      <c r="I2035" s="2">
        <f t="shared" si="125"/>
        <v>40585.625</v>
      </c>
      <c r="J2035" s="3">
        <f t="shared" si="126"/>
        <v>40584.625</v>
      </c>
      <c r="K2035" t="b">
        <f t="shared" si="127"/>
        <v>1</v>
      </c>
      <c r="L2035" cm="1">
        <f t="array" ref="L2035">SUMPRODUCT((Tabla2[[#This Row],[P - Horas]]&lt;Tabla2[P - Horas])*1,(Tabla2[[#This Row],[Columna1]]=Tabla2[Columna1])*1)+1</f>
        <v>66</v>
      </c>
      <c r="N2035">
        <f>_xlfn.RANK.EQ(Tabla2[[#This Row],[Columna1]],Tabla2[Columna1],1)</f>
        <v>2022</v>
      </c>
      <c r="O2035" s="3">
        <f>MAX(P2034,Tabla2[[#This Row],[Columna1]])</f>
        <v>40610.920086458238</v>
      </c>
      <c r="P2035" s="3">
        <f>O2035+Tabla2[[#This Row],[P - Horas]]</f>
        <v>40610.920086458238</v>
      </c>
    </row>
    <row r="2036" spans="1:16" x14ac:dyDescent="0.25">
      <c r="A2036">
        <v>1000018032</v>
      </c>
      <c r="B2036" s="2">
        <v>40584</v>
      </c>
      <c r="C2036" s="2">
        <f t="shared" si="124"/>
        <v>40584.625</v>
      </c>
      <c r="D2036">
        <v>16.8</v>
      </c>
      <c r="E2036">
        <v>16.8</v>
      </c>
      <c r="F2036" t="s">
        <v>10</v>
      </c>
      <c r="G2036" t="s">
        <v>33</v>
      </c>
      <c r="H2036" s="1" cm="1">
        <f t="array" ref="H2036">_xlfn.IFS(F2036="Figurado",E2036/2600,F2036="Mallas",E2036/800,F2036="Materia Prima",E2036*0)/24</f>
        <v>0</v>
      </c>
      <c r="I2036" s="2">
        <f t="shared" si="125"/>
        <v>40585.625</v>
      </c>
      <c r="J2036" s="3">
        <f t="shared" si="126"/>
        <v>40584.625</v>
      </c>
      <c r="K2036" t="b">
        <f t="shared" si="127"/>
        <v>1</v>
      </c>
      <c r="L2036" cm="1">
        <f t="array" ref="L2036">SUMPRODUCT((Tabla2[[#This Row],[P - Horas]]&lt;Tabla2[P - Horas])*1,(Tabla2[[#This Row],[Columna1]]=Tabla2[Columna1])*1)+1</f>
        <v>66</v>
      </c>
      <c r="N2036">
        <f>_xlfn.RANK.EQ(Tabla2[[#This Row],[Columna1]],Tabla2[Columna1],1)</f>
        <v>2022</v>
      </c>
      <c r="O2036" s="3">
        <f>MAX(P2035,Tabla2[[#This Row],[Columna1]])</f>
        <v>40610.920086458238</v>
      </c>
      <c r="P2036" s="3">
        <f>O2036+Tabla2[[#This Row],[P - Horas]]</f>
        <v>40610.920086458238</v>
      </c>
    </row>
    <row r="2037" spans="1:16" x14ac:dyDescent="0.25">
      <c r="A2037">
        <v>1000018033</v>
      </c>
      <c r="B2037" s="2">
        <v>40584</v>
      </c>
      <c r="C2037" s="2">
        <f t="shared" si="124"/>
        <v>40584.625</v>
      </c>
      <c r="D2037">
        <v>16.8</v>
      </c>
      <c r="E2037">
        <v>16.8</v>
      </c>
      <c r="F2037" t="s">
        <v>10</v>
      </c>
      <c r="G2037" t="s">
        <v>33</v>
      </c>
      <c r="H2037" s="1" cm="1">
        <f t="array" ref="H2037">_xlfn.IFS(F2037="Figurado",E2037/2600,F2037="Mallas",E2037/800,F2037="Materia Prima",E2037*0)/24</f>
        <v>0</v>
      </c>
      <c r="I2037" s="2">
        <f t="shared" si="125"/>
        <v>40585.625</v>
      </c>
      <c r="J2037" s="3">
        <f t="shared" si="126"/>
        <v>40584.625</v>
      </c>
      <c r="K2037" t="b">
        <f t="shared" si="127"/>
        <v>1</v>
      </c>
      <c r="L2037" cm="1">
        <f t="array" ref="L2037">SUMPRODUCT((Tabla2[[#This Row],[P - Horas]]&lt;Tabla2[P - Horas])*1,(Tabla2[[#This Row],[Columna1]]=Tabla2[Columna1])*1)+1</f>
        <v>66</v>
      </c>
      <c r="N2037">
        <f>_xlfn.RANK.EQ(Tabla2[[#This Row],[Columna1]],Tabla2[Columna1],1)</f>
        <v>2022</v>
      </c>
      <c r="O2037" s="3">
        <f>MAX(P2036,Tabla2[[#This Row],[Columna1]])</f>
        <v>40610.920086458238</v>
      </c>
      <c r="P2037" s="3">
        <f>O2037+Tabla2[[#This Row],[P - Horas]]</f>
        <v>40610.920086458238</v>
      </c>
    </row>
    <row r="2038" spans="1:16" x14ac:dyDescent="0.25">
      <c r="A2038">
        <v>1000018015</v>
      </c>
      <c r="B2038" s="2">
        <v>40584</v>
      </c>
      <c r="C2038" s="2">
        <f t="shared" si="124"/>
        <v>40584.625</v>
      </c>
      <c r="D2038">
        <v>24</v>
      </c>
      <c r="E2038">
        <v>24</v>
      </c>
      <c r="F2038" t="s">
        <v>10</v>
      </c>
      <c r="G2038" t="s">
        <v>15</v>
      </c>
      <c r="H2038" s="1" cm="1">
        <f t="array" ref="H2038">_xlfn.IFS(F2038="Figurado",E2038/2600,F2038="Mallas",E2038/800,F2038="Materia Prima",E2038*0)/24</f>
        <v>0</v>
      </c>
      <c r="I2038" s="2">
        <f t="shared" si="125"/>
        <v>40585.625</v>
      </c>
      <c r="J2038" s="3">
        <f t="shared" si="126"/>
        <v>40584.625</v>
      </c>
      <c r="K2038" t="b">
        <f t="shared" si="127"/>
        <v>1</v>
      </c>
      <c r="L2038" cm="1">
        <f t="array" ref="L2038">SUMPRODUCT((Tabla2[[#This Row],[P - Horas]]&lt;Tabla2[P - Horas])*1,(Tabla2[[#This Row],[Columna1]]=Tabla2[Columna1])*1)+1</f>
        <v>66</v>
      </c>
      <c r="N2038">
        <f>_xlfn.RANK.EQ(Tabla2[[#This Row],[Columna1]],Tabla2[Columna1],1)</f>
        <v>2022</v>
      </c>
      <c r="O2038" s="3">
        <f>MAX(P2037,Tabla2[[#This Row],[Columna1]])</f>
        <v>40610.920086458238</v>
      </c>
      <c r="P2038" s="3">
        <f>O2038+Tabla2[[#This Row],[P - Horas]]</f>
        <v>40610.920086458238</v>
      </c>
    </row>
    <row r="2039" spans="1:16" x14ac:dyDescent="0.25">
      <c r="A2039">
        <v>1000018015</v>
      </c>
      <c r="B2039" s="2">
        <v>40584</v>
      </c>
      <c r="C2039" s="2">
        <f t="shared" si="124"/>
        <v>40584.625</v>
      </c>
      <c r="D2039">
        <v>18.7</v>
      </c>
      <c r="E2039">
        <v>18.7</v>
      </c>
      <c r="F2039" t="s">
        <v>10</v>
      </c>
      <c r="G2039" t="s">
        <v>27</v>
      </c>
      <c r="H2039" s="1" cm="1">
        <f t="array" ref="H2039">_xlfn.IFS(F2039="Figurado",E2039/2600,F2039="Mallas",E2039/800,F2039="Materia Prima",E2039*0)/24</f>
        <v>0</v>
      </c>
      <c r="I2039" s="2">
        <f t="shared" si="125"/>
        <v>40585.625</v>
      </c>
      <c r="J2039" s="3">
        <f t="shared" si="126"/>
        <v>40584.625</v>
      </c>
      <c r="K2039" t="b">
        <f t="shared" si="127"/>
        <v>1</v>
      </c>
      <c r="L2039" cm="1">
        <f t="array" ref="L2039">SUMPRODUCT((Tabla2[[#This Row],[P - Horas]]&lt;Tabla2[P - Horas])*1,(Tabla2[[#This Row],[Columna1]]=Tabla2[Columna1])*1)+1</f>
        <v>66</v>
      </c>
      <c r="N2039">
        <f>_xlfn.RANK.EQ(Tabla2[[#This Row],[Columna1]],Tabla2[Columna1],1)</f>
        <v>2022</v>
      </c>
      <c r="O2039" s="3">
        <f>MAX(P2038,Tabla2[[#This Row],[Columna1]])</f>
        <v>40610.920086458238</v>
      </c>
      <c r="P2039" s="3">
        <f>O2039+Tabla2[[#This Row],[P - Horas]]</f>
        <v>40610.920086458238</v>
      </c>
    </row>
    <row r="2040" spans="1:16" x14ac:dyDescent="0.25">
      <c r="A2040">
        <v>1000018015</v>
      </c>
      <c r="B2040" s="2">
        <v>40584</v>
      </c>
      <c r="C2040" s="2">
        <f t="shared" si="124"/>
        <v>40584.625</v>
      </c>
      <c r="D2040">
        <v>27</v>
      </c>
      <c r="E2040">
        <v>27</v>
      </c>
      <c r="F2040" t="s">
        <v>10</v>
      </c>
      <c r="G2040" t="s">
        <v>11</v>
      </c>
      <c r="H2040" s="1" cm="1">
        <f t="array" ref="H2040">_xlfn.IFS(F2040="Figurado",E2040/2600,F2040="Mallas",E2040/800,F2040="Materia Prima",E2040*0)/24</f>
        <v>0</v>
      </c>
      <c r="I2040" s="2">
        <f t="shared" si="125"/>
        <v>40585.625</v>
      </c>
      <c r="J2040" s="3">
        <f t="shared" si="126"/>
        <v>40584.625</v>
      </c>
      <c r="K2040" t="b">
        <f t="shared" si="127"/>
        <v>1</v>
      </c>
      <c r="L2040" cm="1">
        <f t="array" ref="L2040">SUMPRODUCT((Tabla2[[#This Row],[P - Horas]]&lt;Tabla2[P - Horas])*1,(Tabla2[[#This Row],[Columna1]]=Tabla2[Columna1])*1)+1</f>
        <v>66</v>
      </c>
      <c r="N2040">
        <f>_xlfn.RANK.EQ(Tabla2[[#This Row],[Columna1]],Tabla2[Columna1],1)</f>
        <v>2022</v>
      </c>
      <c r="O2040" s="3">
        <f>MAX(P2039,Tabla2[[#This Row],[Columna1]])</f>
        <v>40610.920086458238</v>
      </c>
      <c r="P2040" s="3">
        <f>O2040+Tabla2[[#This Row],[P - Horas]]</f>
        <v>40610.920086458238</v>
      </c>
    </row>
    <row r="2041" spans="1:16" x14ac:dyDescent="0.25">
      <c r="A2041">
        <v>1000018017</v>
      </c>
      <c r="B2041" s="2">
        <v>40584</v>
      </c>
      <c r="C2041" s="2">
        <f t="shared" si="124"/>
        <v>40584.625</v>
      </c>
      <c r="D2041">
        <v>26.9</v>
      </c>
      <c r="E2041">
        <v>26.9</v>
      </c>
      <c r="F2041" t="s">
        <v>10</v>
      </c>
      <c r="G2041" t="s">
        <v>22</v>
      </c>
      <c r="H2041" s="1" cm="1">
        <f t="array" ref="H2041">_xlfn.IFS(F2041="Figurado",E2041/2600,F2041="Mallas",E2041/800,F2041="Materia Prima",E2041*0)/24</f>
        <v>0</v>
      </c>
      <c r="I2041" s="2">
        <f t="shared" si="125"/>
        <v>40585.625</v>
      </c>
      <c r="J2041" s="3">
        <f t="shared" si="126"/>
        <v>40584.625</v>
      </c>
      <c r="K2041" t="b">
        <f t="shared" si="127"/>
        <v>1</v>
      </c>
      <c r="L2041" cm="1">
        <f t="array" ref="L2041">SUMPRODUCT((Tabla2[[#This Row],[P - Horas]]&lt;Tabla2[P - Horas])*1,(Tabla2[[#This Row],[Columna1]]=Tabla2[Columna1])*1)+1</f>
        <v>66</v>
      </c>
      <c r="N2041">
        <f>_xlfn.RANK.EQ(Tabla2[[#This Row],[Columna1]],Tabla2[Columna1],1)</f>
        <v>2022</v>
      </c>
      <c r="O2041" s="3">
        <f>MAX(P2040,Tabla2[[#This Row],[Columna1]])</f>
        <v>40610.920086458238</v>
      </c>
      <c r="P2041" s="3">
        <f>O2041+Tabla2[[#This Row],[P - Horas]]</f>
        <v>40610.920086458238</v>
      </c>
    </row>
    <row r="2042" spans="1:16" x14ac:dyDescent="0.25">
      <c r="A2042">
        <v>1000018017</v>
      </c>
      <c r="B2042" s="2">
        <v>40584</v>
      </c>
      <c r="C2042" s="2">
        <f t="shared" si="124"/>
        <v>40584.625</v>
      </c>
      <c r="D2042">
        <v>96</v>
      </c>
      <c r="E2042">
        <v>96</v>
      </c>
      <c r="F2042" t="s">
        <v>10</v>
      </c>
      <c r="G2042" t="s">
        <v>15</v>
      </c>
      <c r="H2042" s="1" cm="1">
        <f t="array" ref="H2042">_xlfn.IFS(F2042="Figurado",E2042/2600,F2042="Mallas",E2042/800,F2042="Materia Prima",E2042*0)/24</f>
        <v>0</v>
      </c>
      <c r="I2042" s="2">
        <f t="shared" si="125"/>
        <v>40585.625</v>
      </c>
      <c r="J2042" s="3">
        <f t="shared" si="126"/>
        <v>40584.625</v>
      </c>
      <c r="K2042" t="b">
        <f t="shared" si="127"/>
        <v>1</v>
      </c>
      <c r="L2042" cm="1">
        <f t="array" ref="L2042">SUMPRODUCT((Tabla2[[#This Row],[P - Horas]]&lt;Tabla2[P - Horas])*1,(Tabla2[[#This Row],[Columna1]]=Tabla2[Columna1])*1)+1</f>
        <v>66</v>
      </c>
      <c r="N2042">
        <f>_xlfn.RANK.EQ(Tabla2[[#This Row],[Columna1]],Tabla2[Columna1],1)</f>
        <v>2022</v>
      </c>
      <c r="O2042" s="3">
        <f>MAX(P2041,Tabla2[[#This Row],[Columna1]])</f>
        <v>40610.920086458238</v>
      </c>
      <c r="P2042" s="3">
        <f>O2042+Tabla2[[#This Row],[P - Horas]]</f>
        <v>40610.920086458238</v>
      </c>
    </row>
    <row r="2043" spans="1:16" x14ac:dyDescent="0.25">
      <c r="A2043">
        <v>1000018017</v>
      </c>
      <c r="B2043" s="2">
        <v>40584</v>
      </c>
      <c r="C2043" s="2">
        <f t="shared" si="124"/>
        <v>40584.625</v>
      </c>
      <c r="D2043">
        <v>37.4</v>
      </c>
      <c r="E2043">
        <v>37.4</v>
      </c>
      <c r="F2043" t="s">
        <v>10</v>
      </c>
      <c r="G2043" t="s">
        <v>27</v>
      </c>
      <c r="H2043" s="1" cm="1">
        <f t="array" ref="H2043">_xlfn.IFS(F2043="Figurado",E2043/2600,F2043="Mallas",E2043/800,F2043="Materia Prima",E2043*0)/24</f>
        <v>0</v>
      </c>
      <c r="I2043" s="2">
        <f t="shared" si="125"/>
        <v>40585.625</v>
      </c>
      <c r="J2043" s="3">
        <f t="shared" si="126"/>
        <v>40584.625</v>
      </c>
      <c r="K2043" t="b">
        <f t="shared" si="127"/>
        <v>1</v>
      </c>
      <c r="L2043" cm="1">
        <f t="array" ref="L2043">SUMPRODUCT((Tabla2[[#This Row],[P - Horas]]&lt;Tabla2[P - Horas])*1,(Tabla2[[#This Row],[Columna1]]=Tabla2[Columna1])*1)+1</f>
        <v>66</v>
      </c>
      <c r="N2043">
        <f>_xlfn.RANK.EQ(Tabla2[[#This Row],[Columna1]],Tabla2[Columna1],1)</f>
        <v>2022</v>
      </c>
      <c r="O2043" s="3">
        <f>MAX(P2042,Tabla2[[#This Row],[Columna1]])</f>
        <v>40610.920086458238</v>
      </c>
      <c r="P2043" s="3">
        <f>O2043+Tabla2[[#This Row],[P - Horas]]</f>
        <v>40610.920086458238</v>
      </c>
    </row>
    <row r="2044" spans="1:16" x14ac:dyDescent="0.25">
      <c r="A2044">
        <v>1000018018</v>
      </c>
      <c r="B2044" s="2">
        <v>40584</v>
      </c>
      <c r="C2044" s="2">
        <f t="shared" si="124"/>
        <v>40584.625</v>
      </c>
      <c r="D2044">
        <v>712.3</v>
      </c>
      <c r="E2044">
        <v>712.3</v>
      </c>
      <c r="F2044" t="s">
        <v>10</v>
      </c>
      <c r="G2044" t="s">
        <v>22</v>
      </c>
      <c r="H2044" s="1" cm="1">
        <f t="array" ref="H2044">_xlfn.IFS(F2044="Figurado",E2044/2600,F2044="Mallas",E2044/800,F2044="Materia Prima",E2044*0)/24</f>
        <v>0</v>
      </c>
      <c r="I2044" s="2">
        <f t="shared" si="125"/>
        <v>40585.625</v>
      </c>
      <c r="J2044" s="3">
        <f t="shared" si="126"/>
        <v>40584.625</v>
      </c>
      <c r="K2044" t="b">
        <f t="shared" si="127"/>
        <v>1</v>
      </c>
      <c r="L2044" cm="1">
        <f t="array" ref="L2044">SUMPRODUCT((Tabla2[[#This Row],[P - Horas]]&lt;Tabla2[P - Horas])*1,(Tabla2[[#This Row],[Columna1]]=Tabla2[Columna1])*1)+1</f>
        <v>66</v>
      </c>
      <c r="N2044">
        <f>_xlfn.RANK.EQ(Tabla2[[#This Row],[Columna1]],Tabla2[Columna1],1)</f>
        <v>2022</v>
      </c>
      <c r="O2044" s="3">
        <f>MAX(P2043,Tabla2[[#This Row],[Columna1]])</f>
        <v>40610.920086458238</v>
      </c>
      <c r="P2044" s="3">
        <f>O2044+Tabla2[[#This Row],[P - Horas]]</f>
        <v>40610.920086458238</v>
      </c>
    </row>
    <row r="2045" spans="1:16" x14ac:dyDescent="0.25">
      <c r="A2045">
        <v>1000018018</v>
      </c>
      <c r="B2045" s="2">
        <v>40584</v>
      </c>
      <c r="C2045" s="2">
        <f t="shared" si="124"/>
        <v>40584.625</v>
      </c>
      <c r="D2045">
        <v>187.2</v>
      </c>
      <c r="E2045">
        <v>187.2</v>
      </c>
      <c r="F2045" t="s">
        <v>10</v>
      </c>
      <c r="G2045" t="s">
        <v>27</v>
      </c>
      <c r="H2045" s="1" cm="1">
        <f t="array" ref="H2045">_xlfn.IFS(F2045="Figurado",E2045/2600,F2045="Mallas",E2045/800,F2045="Materia Prima",E2045*0)/24</f>
        <v>0</v>
      </c>
      <c r="I2045" s="2">
        <f t="shared" si="125"/>
        <v>40585.625</v>
      </c>
      <c r="J2045" s="3">
        <f t="shared" si="126"/>
        <v>40584.625</v>
      </c>
      <c r="K2045" t="b">
        <f t="shared" si="127"/>
        <v>1</v>
      </c>
      <c r="L2045" cm="1">
        <f t="array" ref="L2045">SUMPRODUCT((Tabla2[[#This Row],[P - Horas]]&lt;Tabla2[P - Horas])*1,(Tabla2[[#This Row],[Columna1]]=Tabla2[Columna1])*1)+1</f>
        <v>66</v>
      </c>
      <c r="N2045">
        <f>_xlfn.RANK.EQ(Tabla2[[#This Row],[Columna1]],Tabla2[Columna1],1)</f>
        <v>2022</v>
      </c>
      <c r="O2045" s="3">
        <f>MAX(P2044,Tabla2[[#This Row],[Columna1]])</f>
        <v>40610.920086458238</v>
      </c>
      <c r="P2045" s="3">
        <f>O2045+Tabla2[[#This Row],[P - Horas]]</f>
        <v>40610.920086458238</v>
      </c>
    </row>
    <row r="2046" spans="1:16" x14ac:dyDescent="0.25">
      <c r="A2046">
        <v>1000018018</v>
      </c>
      <c r="B2046" s="2">
        <v>40584</v>
      </c>
      <c r="C2046" s="2">
        <f t="shared" si="124"/>
        <v>40584.625</v>
      </c>
      <c r="D2046">
        <v>270</v>
      </c>
      <c r="E2046">
        <v>270</v>
      </c>
      <c r="F2046" t="s">
        <v>10</v>
      </c>
      <c r="G2046" t="s">
        <v>11</v>
      </c>
      <c r="H2046" s="1" cm="1">
        <f t="array" ref="H2046">_xlfn.IFS(F2046="Figurado",E2046/2600,F2046="Mallas",E2046/800,F2046="Materia Prima",E2046*0)/24</f>
        <v>0</v>
      </c>
      <c r="I2046" s="2">
        <f t="shared" si="125"/>
        <v>40585.625</v>
      </c>
      <c r="J2046" s="3">
        <f t="shared" si="126"/>
        <v>40584.625</v>
      </c>
      <c r="K2046" t="b">
        <f t="shared" si="127"/>
        <v>1</v>
      </c>
      <c r="L2046" cm="1">
        <f t="array" ref="L2046">SUMPRODUCT((Tabla2[[#This Row],[P - Horas]]&lt;Tabla2[P - Horas])*1,(Tabla2[[#This Row],[Columna1]]=Tabla2[Columna1])*1)+1</f>
        <v>66</v>
      </c>
      <c r="N2046">
        <f>_xlfn.RANK.EQ(Tabla2[[#This Row],[Columna1]],Tabla2[Columna1],1)</f>
        <v>2022</v>
      </c>
      <c r="O2046" s="3">
        <f>MAX(P2045,Tabla2[[#This Row],[Columna1]])</f>
        <v>40610.920086458238</v>
      </c>
      <c r="P2046" s="3">
        <f>O2046+Tabla2[[#This Row],[P - Horas]]</f>
        <v>40610.920086458238</v>
      </c>
    </row>
    <row r="2047" spans="1:16" x14ac:dyDescent="0.25">
      <c r="A2047">
        <v>1000018018</v>
      </c>
      <c r="B2047" s="2">
        <v>40584</v>
      </c>
      <c r="C2047" s="2">
        <f t="shared" si="124"/>
        <v>40584.625</v>
      </c>
      <c r="D2047">
        <v>73.400000000000006</v>
      </c>
      <c r="E2047">
        <v>73.400000000000006</v>
      </c>
      <c r="F2047" t="s">
        <v>10</v>
      </c>
      <c r="G2047" t="s">
        <v>12</v>
      </c>
      <c r="H2047" s="1" cm="1">
        <f t="array" ref="H2047">_xlfn.IFS(F2047="Figurado",E2047/2600,F2047="Mallas",E2047/800,F2047="Materia Prima",E2047*0)/24</f>
        <v>0</v>
      </c>
      <c r="I2047" s="2">
        <f t="shared" si="125"/>
        <v>40585.625</v>
      </c>
      <c r="J2047" s="3">
        <f t="shared" si="126"/>
        <v>40584.625</v>
      </c>
      <c r="K2047" t="b">
        <f t="shared" si="127"/>
        <v>1</v>
      </c>
      <c r="L2047" cm="1">
        <f t="array" ref="L2047">SUMPRODUCT((Tabla2[[#This Row],[P - Horas]]&lt;Tabla2[P - Horas])*1,(Tabla2[[#This Row],[Columna1]]=Tabla2[Columna1])*1)+1</f>
        <v>66</v>
      </c>
      <c r="N2047">
        <f>_xlfn.RANK.EQ(Tabla2[[#This Row],[Columna1]],Tabla2[Columna1],1)</f>
        <v>2022</v>
      </c>
      <c r="O2047" s="3">
        <f>MAX(P2046,Tabla2[[#This Row],[Columna1]])</f>
        <v>40610.920086458238</v>
      </c>
      <c r="P2047" s="3">
        <f>O2047+Tabla2[[#This Row],[P - Horas]]</f>
        <v>40610.920086458238</v>
      </c>
    </row>
    <row r="2048" spans="1:16" x14ac:dyDescent="0.25">
      <c r="A2048">
        <v>1000018018</v>
      </c>
      <c r="B2048" s="2">
        <v>40584</v>
      </c>
      <c r="C2048" s="2">
        <f t="shared" si="124"/>
        <v>40584.625</v>
      </c>
      <c r="D2048">
        <v>240</v>
      </c>
      <c r="E2048">
        <v>240</v>
      </c>
      <c r="F2048" t="s">
        <v>10</v>
      </c>
      <c r="G2048" t="s">
        <v>46</v>
      </c>
      <c r="H2048" s="1" cm="1">
        <f t="array" ref="H2048">_xlfn.IFS(F2048="Figurado",E2048/2600,F2048="Mallas",E2048/800,F2048="Materia Prima",E2048*0)/24</f>
        <v>0</v>
      </c>
      <c r="I2048" s="2">
        <f t="shared" si="125"/>
        <v>40585.625</v>
      </c>
      <c r="J2048" s="3">
        <f t="shared" si="126"/>
        <v>40584.625</v>
      </c>
      <c r="K2048" t="b">
        <f t="shared" si="127"/>
        <v>1</v>
      </c>
      <c r="L2048" cm="1">
        <f t="array" ref="L2048">SUMPRODUCT((Tabla2[[#This Row],[P - Horas]]&lt;Tabla2[P - Horas])*1,(Tabla2[[#This Row],[Columna1]]=Tabla2[Columna1])*1)+1</f>
        <v>66</v>
      </c>
      <c r="N2048">
        <f>_xlfn.RANK.EQ(Tabla2[[#This Row],[Columna1]],Tabla2[Columna1],1)</f>
        <v>2022</v>
      </c>
      <c r="O2048" s="3">
        <f>MAX(P2047,Tabla2[[#This Row],[Columna1]])</f>
        <v>40610.920086458238</v>
      </c>
      <c r="P2048" s="3">
        <f>O2048+Tabla2[[#This Row],[P - Horas]]</f>
        <v>40610.920086458238</v>
      </c>
    </row>
    <row r="2049" spans="1:16" x14ac:dyDescent="0.25">
      <c r="A2049">
        <v>1000018039</v>
      </c>
      <c r="B2049" s="2">
        <v>40584</v>
      </c>
      <c r="C2049" s="2">
        <f t="shared" si="124"/>
        <v>40584.625</v>
      </c>
      <c r="D2049">
        <v>288</v>
      </c>
      <c r="E2049">
        <v>288</v>
      </c>
      <c r="F2049" t="s">
        <v>10</v>
      </c>
      <c r="G2049" t="s">
        <v>15</v>
      </c>
      <c r="H2049" s="1" cm="1">
        <f t="array" ref="H2049">_xlfn.IFS(F2049="Figurado",E2049/2600,F2049="Mallas",E2049/800,F2049="Materia Prima",E2049*0)/24</f>
        <v>0</v>
      </c>
      <c r="I2049" s="2">
        <f t="shared" si="125"/>
        <v>40585.625</v>
      </c>
      <c r="J2049" s="3">
        <f t="shared" si="126"/>
        <v>40584.625</v>
      </c>
      <c r="K2049" t="b">
        <f t="shared" si="127"/>
        <v>1</v>
      </c>
      <c r="L2049" cm="1">
        <f t="array" ref="L2049">SUMPRODUCT((Tabla2[[#This Row],[P - Horas]]&lt;Tabla2[P - Horas])*1,(Tabla2[[#This Row],[Columna1]]=Tabla2[Columna1])*1)+1</f>
        <v>66</v>
      </c>
      <c r="N2049">
        <f>_xlfn.RANK.EQ(Tabla2[[#This Row],[Columna1]],Tabla2[Columna1],1)</f>
        <v>2022</v>
      </c>
      <c r="O2049" s="3">
        <f>MAX(P2048,Tabla2[[#This Row],[Columna1]])</f>
        <v>40610.920086458238</v>
      </c>
      <c r="P2049" s="3">
        <f>O2049+Tabla2[[#This Row],[P - Horas]]</f>
        <v>40610.920086458238</v>
      </c>
    </row>
    <row r="2050" spans="1:16" x14ac:dyDescent="0.25">
      <c r="A2050">
        <v>1000018040</v>
      </c>
      <c r="B2050" s="2">
        <v>40584</v>
      </c>
      <c r="C2050" s="2">
        <f t="shared" ref="C2050:C2113" si="128">B2050+15/24</f>
        <v>40584.625</v>
      </c>
      <c r="D2050">
        <v>5.4</v>
      </c>
      <c r="E2050">
        <v>5.4</v>
      </c>
      <c r="F2050" t="s">
        <v>5</v>
      </c>
      <c r="G2050" t="s">
        <v>26</v>
      </c>
      <c r="H2050" s="1" cm="1">
        <f t="array" ref="H2050">_xlfn.IFS(F2050="Figurado",E2050/2600,F2050="Mallas",E2050/800,F2050="Materia Prima",E2050*0)/24</f>
        <v>8.6538461538461533E-5</v>
      </c>
      <c r="I2050" s="2">
        <f t="shared" ref="I2050:I2113" si="129">IF(OR(WEEKDAY(C2050)=1,WEEKDAY(C2050+1)=1),C2050+2,C2050+1)</f>
        <v>40585.625</v>
      </c>
      <c r="J2050" s="3">
        <f t="shared" ref="J2050:J2113" si="130">H2050+C2050</f>
        <v>40584.625086538465</v>
      </c>
      <c r="K2050" t="b">
        <f t="shared" ref="K2050:K2113" si="131">I2050&gt;=J2050</f>
        <v>1</v>
      </c>
      <c r="L2050" cm="1">
        <f t="array" ref="L2050">SUMPRODUCT((Tabla2[[#This Row],[P - Horas]]&lt;Tabla2[P - Horas])*1,(Tabla2[[#This Row],[Columna1]]=Tabla2[Columna1])*1)+1</f>
        <v>65</v>
      </c>
      <c r="N2050">
        <f>_xlfn.RANK.EQ(Tabla2[[#This Row],[Columna1]],Tabla2[Columna1],1)</f>
        <v>2022</v>
      </c>
      <c r="O2050" s="3">
        <f>MAX(P2049,Tabla2[[#This Row],[Columna1]])</f>
        <v>40610.920086458238</v>
      </c>
      <c r="P2050" s="3">
        <f>O2050+Tabla2[[#This Row],[P - Horas]]</f>
        <v>40610.920172996703</v>
      </c>
    </row>
    <row r="2051" spans="1:16" x14ac:dyDescent="0.25">
      <c r="A2051">
        <v>1000018015</v>
      </c>
      <c r="B2051" s="2">
        <v>40584</v>
      </c>
      <c r="C2051" s="2">
        <f t="shared" si="128"/>
        <v>40584.625</v>
      </c>
      <c r="D2051">
        <v>6</v>
      </c>
      <c r="E2051">
        <v>6</v>
      </c>
      <c r="F2051" t="s">
        <v>5</v>
      </c>
      <c r="G2051" t="s">
        <v>26</v>
      </c>
      <c r="H2051" s="1" cm="1">
        <f t="array" ref="H2051">_xlfn.IFS(F2051="Figurado",E2051/2600,F2051="Mallas",E2051/800,F2051="Materia Prima",E2051*0)/24</f>
        <v>9.6153846153846167E-5</v>
      </c>
      <c r="I2051" s="2">
        <f t="shared" si="129"/>
        <v>40585.625</v>
      </c>
      <c r="J2051" s="3">
        <f t="shared" si="130"/>
        <v>40584.625096153846</v>
      </c>
      <c r="K2051" t="b">
        <f t="shared" si="131"/>
        <v>1</v>
      </c>
      <c r="L2051" cm="1">
        <f t="array" ref="L2051">SUMPRODUCT((Tabla2[[#This Row],[P - Horas]]&lt;Tabla2[P - Horas])*1,(Tabla2[[#This Row],[Columna1]]=Tabla2[Columna1])*1)+1</f>
        <v>63</v>
      </c>
      <c r="N2051">
        <f>_xlfn.RANK.EQ(Tabla2[[#This Row],[Columna1]],Tabla2[Columna1],1)</f>
        <v>2022</v>
      </c>
      <c r="O2051" s="3">
        <f>MAX(P2050,Tabla2[[#This Row],[Columna1]])</f>
        <v>40610.920172996703</v>
      </c>
      <c r="P2051" s="3">
        <f>O2051+Tabla2[[#This Row],[P - Horas]]</f>
        <v>40610.920269150549</v>
      </c>
    </row>
    <row r="2052" spans="1:16" x14ac:dyDescent="0.25">
      <c r="A2052">
        <v>1000018017</v>
      </c>
      <c r="B2052" s="2">
        <v>40584</v>
      </c>
      <c r="C2052" s="2">
        <f t="shared" si="128"/>
        <v>40584.625</v>
      </c>
      <c r="D2052">
        <v>6</v>
      </c>
      <c r="E2052">
        <v>6</v>
      </c>
      <c r="F2052" t="s">
        <v>5</v>
      </c>
      <c r="G2052" t="s">
        <v>26</v>
      </c>
      <c r="H2052" s="1" cm="1">
        <f t="array" ref="H2052">_xlfn.IFS(F2052="Figurado",E2052/2600,F2052="Mallas",E2052/800,F2052="Materia Prima",E2052*0)/24</f>
        <v>9.6153846153846167E-5</v>
      </c>
      <c r="I2052" s="2">
        <f t="shared" si="129"/>
        <v>40585.625</v>
      </c>
      <c r="J2052" s="3">
        <f t="shared" si="130"/>
        <v>40584.625096153846</v>
      </c>
      <c r="K2052" t="b">
        <f t="shared" si="131"/>
        <v>1</v>
      </c>
      <c r="L2052" cm="1">
        <f t="array" ref="L2052">SUMPRODUCT((Tabla2[[#This Row],[P - Horas]]&lt;Tabla2[P - Horas])*1,(Tabla2[[#This Row],[Columna1]]=Tabla2[Columna1])*1)+1</f>
        <v>63</v>
      </c>
      <c r="N2052">
        <f>_xlfn.RANK.EQ(Tabla2[[#This Row],[Columna1]],Tabla2[Columna1],1)</f>
        <v>2022</v>
      </c>
      <c r="O2052" s="3">
        <f>MAX(P2051,Tabla2[[#This Row],[Columna1]])</f>
        <v>40610.920269150549</v>
      </c>
      <c r="P2052" s="3">
        <f>O2052+Tabla2[[#This Row],[P - Horas]]</f>
        <v>40610.920365304395</v>
      </c>
    </row>
    <row r="2053" spans="1:16" x14ac:dyDescent="0.25">
      <c r="A2053">
        <v>1000018020</v>
      </c>
      <c r="B2053" s="2">
        <v>40584</v>
      </c>
      <c r="C2053" s="2">
        <f t="shared" si="128"/>
        <v>40584.625</v>
      </c>
      <c r="D2053">
        <v>50.4</v>
      </c>
      <c r="E2053">
        <v>50.4</v>
      </c>
      <c r="F2053" t="s">
        <v>5</v>
      </c>
      <c r="G2053" t="s">
        <v>9</v>
      </c>
      <c r="H2053" s="1" cm="1">
        <f t="array" ref="H2053">_xlfn.IFS(F2053="Figurado",E2053/2600,F2053="Mallas",E2053/800,F2053="Materia Prima",E2053*0)/24</f>
        <v>8.0769230769230777E-4</v>
      </c>
      <c r="I2053" s="2">
        <f t="shared" si="129"/>
        <v>40585.625</v>
      </c>
      <c r="J2053" s="3">
        <f t="shared" si="130"/>
        <v>40584.625807692304</v>
      </c>
      <c r="K2053" t="b">
        <f t="shared" si="131"/>
        <v>1</v>
      </c>
      <c r="L2053" cm="1">
        <f t="array" ref="L2053">SUMPRODUCT((Tabla2[[#This Row],[P - Horas]]&lt;Tabla2[P - Horas])*1,(Tabla2[[#This Row],[Columna1]]=Tabla2[Columna1])*1)+1</f>
        <v>62</v>
      </c>
      <c r="N2053">
        <f>_xlfn.RANK.EQ(Tabla2[[#This Row],[Columna1]],Tabla2[Columna1],1)</f>
        <v>2022</v>
      </c>
      <c r="O2053" s="3">
        <f>MAX(P2052,Tabla2[[#This Row],[Columna1]])</f>
        <v>40610.920365304395</v>
      </c>
      <c r="P2053" s="3">
        <f>O2053+Tabla2[[#This Row],[P - Horas]]</f>
        <v>40610.921172996699</v>
      </c>
    </row>
    <row r="2054" spans="1:16" x14ac:dyDescent="0.25">
      <c r="A2054">
        <v>1000018025</v>
      </c>
      <c r="B2054" s="2">
        <v>40584</v>
      </c>
      <c r="C2054" s="2">
        <f t="shared" si="128"/>
        <v>40584.625</v>
      </c>
      <c r="D2054">
        <v>72</v>
      </c>
      <c r="E2054">
        <v>72</v>
      </c>
      <c r="F2054" t="s">
        <v>5</v>
      </c>
      <c r="G2054" t="s">
        <v>9</v>
      </c>
      <c r="H2054" s="1" cm="1">
        <f t="array" ref="H2054">_xlfn.IFS(F2054="Figurado",E2054/2600,F2054="Mallas",E2054/800,F2054="Materia Prima",E2054*0)/24</f>
        <v>1.153846153846154E-3</v>
      </c>
      <c r="I2054" s="2">
        <f t="shared" si="129"/>
        <v>40585.625</v>
      </c>
      <c r="J2054" s="3">
        <f t="shared" si="130"/>
        <v>40584.626153846155</v>
      </c>
      <c r="K2054" t="b">
        <f t="shared" si="131"/>
        <v>1</v>
      </c>
      <c r="L2054" cm="1">
        <f t="array" ref="L2054">SUMPRODUCT((Tabla2[[#This Row],[P - Horas]]&lt;Tabla2[P - Horas])*1,(Tabla2[[#This Row],[Columna1]]=Tabla2[Columna1])*1)+1</f>
        <v>61</v>
      </c>
      <c r="N2054">
        <f>_xlfn.RANK.EQ(Tabla2[[#This Row],[Columna1]],Tabla2[Columna1],1)</f>
        <v>2022</v>
      </c>
      <c r="O2054" s="3">
        <f>MAX(P2053,Tabla2[[#This Row],[Columna1]])</f>
        <v>40610.921172996699</v>
      </c>
      <c r="P2054" s="3">
        <f>O2054+Tabla2[[#This Row],[P - Horas]]</f>
        <v>40610.922326842854</v>
      </c>
    </row>
    <row r="2055" spans="1:16" x14ac:dyDescent="0.25">
      <c r="A2055">
        <v>1000018024</v>
      </c>
      <c r="B2055" s="2">
        <v>40584</v>
      </c>
      <c r="C2055" s="2">
        <f t="shared" si="128"/>
        <v>40584.625</v>
      </c>
      <c r="D2055">
        <v>80.8</v>
      </c>
      <c r="E2055">
        <v>80.8</v>
      </c>
      <c r="F2055" t="s">
        <v>5</v>
      </c>
      <c r="G2055" t="s">
        <v>8</v>
      </c>
      <c r="H2055" s="1" cm="1">
        <f t="array" ref="H2055">_xlfn.IFS(F2055="Figurado",E2055/2600,F2055="Mallas",E2055/800,F2055="Materia Prima",E2055*0)/24</f>
        <v>1.2948717948717949E-3</v>
      </c>
      <c r="I2055" s="2">
        <f t="shared" si="129"/>
        <v>40585.625</v>
      </c>
      <c r="J2055" s="3">
        <f t="shared" si="130"/>
        <v>40584.626294871792</v>
      </c>
      <c r="K2055" t="b">
        <f t="shared" si="131"/>
        <v>1</v>
      </c>
      <c r="L2055" cm="1">
        <f t="array" ref="L2055">SUMPRODUCT((Tabla2[[#This Row],[P - Horas]]&lt;Tabla2[P - Horas])*1,(Tabla2[[#This Row],[Columna1]]=Tabla2[Columna1])*1)+1</f>
        <v>60</v>
      </c>
      <c r="N2055">
        <f>_xlfn.RANK.EQ(Tabla2[[#This Row],[Columna1]],Tabla2[Columna1],1)</f>
        <v>2022</v>
      </c>
      <c r="O2055" s="3">
        <f>MAX(P2054,Tabla2[[#This Row],[Columna1]])</f>
        <v>40610.922326842854</v>
      </c>
      <c r="P2055" s="3">
        <f>O2055+Tabla2[[#This Row],[P - Horas]]</f>
        <v>40610.923621714646</v>
      </c>
    </row>
    <row r="2056" spans="1:16" x14ac:dyDescent="0.25">
      <c r="A2056">
        <v>1000018018</v>
      </c>
      <c r="B2056" s="2">
        <v>40584</v>
      </c>
      <c r="C2056" s="2">
        <f t="shared" si="128"/>
        <v>40584.625</v>
      </c>
      <c r="D2056">
        <v>88.7</v>
      </c>
      <c r="E2056">
        <v>88.7</v>
      </c>
      <c r="F2056" t="s">
        <v>5</v>
      </c>
      <c r="G2056" t="s">
        <v>26</v>
      </c>
      <c r="H2056" s="1" cm="1">
        <f t="array" ref="H2056">_xlfn.IFS(F2056="Figurado",E2056/2600,F2056="Mallas",E2056/800,F2056="Materia Prima",E2056*0)/24</f>
        <v>1.421474358974359E-3</v>
      </c>
      <c r="I2056" s="2">
        <f t="shared" si="129"/>
        <v>40585.625</v>
      </c>
      <c r="J2056" s="3">
        <f t="shared" si="130"/>
        <v>40584.626421474357</v>
      </c>
      <c r="K2056" t="b">
        <f t="shared" si="131"/>
        <v>1</v>
      </c>
      <c r="L2056" cm="1">
        <f t="array" ref="L2056">SUMPRODUCT((Tabla2[[#This Row],[P - Horas]]&lt;Tabla2[P - Horas])*1,(Tabla2[[#This Row],[Columna1]]=Tabla2[Columna1])*1)+1</f>
        <v>59</v>
      </c>
      <c r="N2056">
        <f>_xlfn.RANK.EQ(Tabla2[[#This Row],[Columna1]],Tabla2[Columna1],1)</f>
        <v>2022</v>
      </c>
      <c r="O2056" s="3">
        <f>MAX(P2055,Tabla2[[#This Row],[Columna1]])</f>
        <v>40610.923621714646</v>
      </c>
      <c r="P2056" s="3">
        <f>O2056+Tabla2[[#This Row],[P - Horas]]</f>
        <v>40610.925043189003</v>
      </c>
    </row>
    <row r="2057" spans="1:16" x14ac:dyDescent="0.25">
      <c r="A2057">
        <v>1000018020</v>
      </c>
      <c r="B2057" s="2">
        <v>40584</v>
      </c>
      <c r="C2057" s="2">
        <f t="shared" si="128"/>
        <v>40584.625</v>
      </c>
      <c r="D2057">
        <v>96.9</v>
      </c>
      <c r="E2057">
        <v>96.9</v>
      </c>
      <c r="F2057" t="s">
        <v>5</v>
      </c>
      <c r="G2057" t="s">
        <v>26</v>
      </c>
      <c r="H2057" s="1" cm="1">
        <f t="array" ref="H2057">_xlfn.IFS(F2057="Figurado",E2057/2600,F2057="Mallas",E2057/800,F2057="Materia Prima",E2057*0)/24</f>
        <v>1.5528846153846155E-3</v>
      </c>
      <c r="I2057" s="2">
        <f t="shared" si="129"/>
        <v>40585.625</v>
      </c>
      <c r="J2057" s="3">
        <f t="shared" si="130"/>
        <v>40584.626552884612</v>
      </c>
      <c r="K2057" t="b">
        <f t="shared" si="131"/>
        <v>1</v>
      </c>
      <c r="L2057" cm="1">
        <f t="array" ref="L2057">SUMPRODUCT((Tabla2[[#This Row],[P - Horas]]&lt;Tabla2[P - Horas])*1,(Tabla2[[#This Row],[Columna1]]=Tabla2[Columna1])*1)+1</f>
        <v>58</v>
      </c>
      <c r="N2057">
        <f>_xlfn.RANK.EQ(Tabla2[[#This Row],[Columna1]],Tabla2[Columna1],1)</f>
        <v>2022</v>
      </c>
      <c r="O2057" s="3">
        <f>MAX(P2056,Tabla2[[#This Row],[Columna1]])</f>
        <v>40610.925043189003</v>
      </c>
      <c r="P2057" s="3">
        <f>O2057+Tabla2[[#This Row],[P - Horas]]</f>
        <v>40610.926596073616</v>
      </c>
    </row>
    <row r="2058" spans="1:16" x14ac:dyDescent="0.25">
      <c r="A2058">
        <v>1000018020</v>
      </c>
      <c r="B2058" s="2">
        <v>40584</v>
      </c>
      <c r="C2058" s="2">
        <f t="shared" si="128"/>
        <v>40584.625</v>
      </c>
      <c r="D2058">
        <v>110.8</v>
      </c>
      <c r="E2058">
        <v>110.8</v>
      </c>
      <c r="F2058" t="s">
        <v>5</v>
      </c>
      <c r="G2058" t="s">
        <v>8</v>
      </c>
      <c r="H2058" s="1" cm="1">
        <f t="array" ref="H2058">_xlfn.IFS(F2058="Figurado",E2058/2600,F2058="Mallas",E2058/800,F2058="Materia Prima",E2058*0)/24</f>
        <v>1.7756410256410257E-3</v>
      </c>
      <c r="I2058" s="2">
        <f t="shared" si="129"/>
        <v>40585.625</v>
      </c>
      <c r="J2058" s="3">
        <f t="shared" si="130"/>
        <v>40584.626775641023</v>
      </c>
      <c r="K2058" t="b">
        <f t="shared" si="131"/>
        <v>1</v>
      </c>
      <c r="L2058" cm="1">
        <f t="array" ref="L2058">SUMPRODUCT((Tabla2[[#This Row],[P - Horas]]&lt;Tabla2[P - Horas])*1,(Tabla2[[#This Row],[Columna1]]=Tabla2[Columna1])*1)+1</f>
        <v>57</v>
      </c>
      <c r="N2058">
        <f>_xlfn.RANK.EQ(Tabla2[[#This Row],[Columna1]],Tabla2[Columna1],1)</f>
        <v>2022</v>
      </c>
      <c r="O2058" s="3">
        <f>MAX(P2057,Tabla2[[#This Row],[Columna1]])</f>
        <v>40610.926596073616</v>
      </c>
      <c r="P2058" s="3">
        <f>O2058+Tabla2[[#This Row],[P - Horas]]</f>
        <v>40610.928371714639</v>
      </c>
    </row>
    <row r="2059" spans="1:16" x14ac:dyDescent="0.25">
      <c r="A2059">
        <v>1000018024</v>
      </c>
      <c r="B2059" s="2">
        <v>40584</v>
      </c>
      <c r="C2059" s="2">
        <f t="shared" si="128"/>
        <v>40584.625</v>
      </c>
      <c r="D2059">
        <v>198.7</v>
      </c>
      <c r="E2059">
        <v>198.7</v>
      </c>
      <c r="F2059" t="s">
        <v>5</v>
      </c>
      <c r="G2059" t="s">
        <v>26</v>
      </c>
      <c r="H2059" s="1" cm="1">
        <f t="array" ref="H2059">_xlfn.IFS(F2059="Figurado",E2059/2600,F2059="Mallas",E2059/800,F2059="Materia Prima",E2059*0)/24</f>
        <v>3.1842948717948714E-3</v>
      </c>
      <c r="I2059" s="2">
        <f t="shared" si="129"/>
        <v>40585.625</v>
      </c>
      <c r="J2059" s="3">
        <f t="shared" si="130"/>
        <v>40584.628184294874</v>
      </c>
      <c r="K2059" t="b">
        <f t="shared" si="131"/>
        <v>1</v>
      </c>
      <c r="L2059" cm="1">
        <f t="array" ref="L2059">SUMPRODUCT((Tabla2[[#This Row],[P - Horas]]&lt;Tabla2[P - Horas])*1,(Tabla2[[#This Row],[Columna1]]=Tabla2[Columna1])*1)+1</f>
        <v>56</v>
      </c>
      <c r="N2059">
        <f>_xlfn.RANK.EQ(Tabla2[[#This Row],[Columna1]],Tabla2[Columna1],1)</f>
        <v>2022</v>
      </c>
      <c r="O2059" s="3">
        <f>MAX(P2058,Tabla2[[#This Row],[Columna1]])</f>
        <v>40610.928371714639</v>
      </c>
      <c r="P2059" s="3">
        <f>O2059+Tabla2[[#This Row],[P - Horas]]</f>
        <v>40610.931556009513</v>
      </c>
    </row>
    <row r="2060" spans="1:16" x14ac:dyDescent="0.25">
      <c r="A2060">
        <v>1000018025</v>
      </c>
      <c r="B2060" s="2">
        <v>40584</v>
      </c>
      <c r="C2060" s="2">
        <f t="shared" si="128"/>
        <v>40584.625</v>
      </c>
      <c r="D2060">
        <v>207.8</v>
      </c>
      <c r="E2060">
        <v>207.8</v>
      </c>
      <c r="F2060" t="s">
        <v>5</v>
      </c>
      <c r="G2060" t="s">
        <v>8</v>
      </c>
      <c r="H2060" s="1" cm="1">
        <f t="array" ref="H2060">_xlfn.IFS(F2060="Figurado",E2060/2600,F2060="Mallas",E2060/800,F2060="Materia Prima",E2060*0)/24</f>
        <v>3.3301282051282056E-3</v>
      </c>
      <c r="I2060" s="2">
        <f t="shared" si="129"/>
        <v>40585.625</v>
      </c>
      <c r="J2060" s="3">
        <f t="shared" si="130"/>
        <v>40584.628330128202</v>
      </c>
      <c r="K2060" t="b">
        <f t="shared" si="131"/>
        <v>1</v>
      </c>
      <c r="L2060" cm="1">
        <f t="array" ref="L2060">SUMPRODUCT((Tabla2[[#This Row],[P - Horas]]&lt;Tabla2[P - Horas])*1,(Tabla2[[#This Row],[Columna1]]=Tabla2[Columna1])*1)+1</f>
        <v>55</v>
      </c>
      <c r="N2060">
        <f>_xlfn.RANK.EQ(Tabla2[[#This Row],[Columna1]],Tabla2[Columna1],1)</f>
        <v>2022</v>
      </c>
      <c r="O2060" s="3">
        <f>MAX(P2059,Tabla2[[#This Row],[Columna1]])</f>
        <v>40610.931556009513</v>
      </c>
      <c r="P2060" s="3">
        <f>O2060+Tabla2[[#This Row],[P - Horas]]</f>
        <v>40610.934886137715</v>
      </c>
    </row>
    <row r="2061" spans="1:16" x14ac:dyDescent="0.25">
      <c r="A2061">
        <v>1000018020</v>
      </c>
      <c r="B2061" s="2">
        <v>40584</v>
      </c>
      <c r="C2061" s="2">
        <f t="shared" si="128"/>
        <v>40584.625</v>
      </c>
      <c r="D2061">
        <v>301.7</v>
      </c>
      <c r="E2061">
        <v>301.7</v>
      </c>
      <c r="F2061" t="s">
        <v>5</v>
      </c>
      <c r="G2061" t="s">
        <v>7</v>
      </c>
      <c r="H2061" s="1" cm="1">
        <f t="array" ref="H2061">_xlfn.IFS(F2061="Figurado",E2061/2600,F2061="Mallas",E2061/800,F2061="Materia Prima",E2061*0)/24</f>
        <v>4.8349358974358976E-3</v>
      </c>
      <c r="I2061" s="2">
        <f t="shared" si="129"/>
        <v>40585.625</v>
      </c>
      <c r="J2061" s="3">
        <f t="shared" si="130"/>
        <v>40584.629834935899</v>
      </c>
      <c r="K2061" t="b">
        <f t="shared" si="131"/>
        <v>1</v>
      </c>
      <c r="L2061" cm="1">
        <f t="array" ref="L2061">SUMPRODUCT((Tabla2[[#This Row],[P - Horas]]&lt;Tabla2[P - Horas])*1,(Tabla2[[#This Row],[Columna1]]=Tabla2[Columna1])*1)+1</f>
        <v>54</v>
      </c>
      <c r="N2061">
        <f>_xlfn.RANK.EQ(Tabla2[[#This Row],[Columna1]],Tabla2[Columna1],1)</f>
        <v>2022</v>
      </c>
      <c r="O2061" s="3">
        <f>MAX(P2060,Tabla2[[#This Row],[Columna1]])</f>
        <v>40610.934886137715</v>
      </c>
      <c r="P2061" s="3">
        <f>O2061+Tabla2[[#This Row],[P - Horas]]</f>
        <v>40610.939721073613</v>
      </c>
    </row>
    <row r="2062" spans="1:16" x14ac:dyDescent="0.25">
      <c r="A2062">
        <v>1000018024</v>
      </c>
      <c r="B2062" s="2">
        <v>40584</v>
      </c>
      <c r="C2062" s="2">
        <f t="shared" si="128"/>
        <v>40584.625</v>
      </c>
      <c r="D2062">
        <v>309.60000000000002</v>
      </c>
      <c r="E2062">
        <v>309.60000000000002</v>
      </c>
      <c r="F2062" t="s">
        <v>5</v>
      </c>
      <c r="G2062" t="s">
        <v>7</v>
      </c>
      <c r="H2062" s="1" cm="1">
        <f t="array" ref="H2062">_xlfn.IFS(F2062="Figurado",E2062/2600,F2062="Mallas",E2062/800,F2062="Materia Prima",E2062*0)/24</f>
        <v>4.9615384615384617E-3</v>
      </c>
      <c r="I2062" s="2">
        <f t="shared" si="129"/>
        <v>40585.625</v>
      </c>
      <c r="J2062" s="3">
        <f t="shared" si="130"/>
        <v>40584.629961538463</v>
      </c>
      <c r="K2062" t="b">
        <f t="shared" si="131"/>
        <v>1</v>
      </c>
      <c r="L2062" cm="1">
        <f t="array" ref="L2062">SUMPRODUCT((Tabla2[[#This Row],[P - Horas]]&lt;Tabla2[P - Horas])*1,(Tabla2[[#This Row],[Columna1]]=Tabla2[Columna1])*1)+1</f>
        <v>53</v>
      </c>
      <c r="N2062">
        <f>_xlfn.RANK.EQ(Tabla2[[#This Row],[Columna1]],Tabla2[Columna1],1)</f>
        <v>2022</v>
      </c>
      <c r="O2062" s="3">
        <f>MAX(P2061,Tabla2[[#This Row],[Columna1]])</f>
        <v>40610.939721073613</v>
      </c>
      <c r="P2062" s="3">
        <f>O2062+Tabla2[[#This Row],[P - Horas]]</f>
        <v>40610.944682612077</v>
      </c>
    </row>
    <row r="2063" spans="1:16" x14ac:dyDescent="0.25">
      <c r="A2063">
        <v>1000018019</v>
      </c>
      <c r="B2063" s="2">
        <v>40584</v>
      </c>
      <c r="C2063" s="2">
        <f t="shared" si="128"/>
        <v>40584.625</v>
      </c>
      <c r="D2063">
        <v>314.2</v>
      </c>
      <c r="E2063">
        <v>314.2</v>
      </c>
      <c r="F2063" t="s">
        <v>5</v>
      </c>
      <c r="G2063" t="s">
        <v>14</v>
      </c>
      <c r="H2063" s="1" cm="1">
        <f t="array" ref="H2063">_xlfn.IFS(F2063="Figurado",E2063/2600,F2063="Mallas",E2063/800,F2063="Materia Prima",E2063*0)/24</f>
        <v>5.0352564102564097E-3</v>
      </c>
      <c r="I2063" s="2">
        <f t="shared" si="129"/>
        <v>40585.625</v>
      </c>
      <c r="J2063" s="3">
        <f t="shared" si="130"/>
        <v>40584.630035256407</v>
      </c>
      <c r="K2063" t="b">
        <f t="shared" si="131"/>
        <v>1</v>
      </c>
      <c r="L2063" cm="1">
        <f t="array" ref="L2063">SUMPRODUCT((Tabla2[[#This Row],[P - Horas]]&lt;Tabla2[P - Horas])*1,(Tabla2[[#This Row],[Columna1]]=Tabla2[Columna1])*1)+1</f>
        <v>52</v>
      </c>
      <c r="N2063">
        <f>_xlfn.RANK.EQ(Tabla2[[#This Row],[Columna1]],Tabla2[Columna1],1)</f>
        <v>2022</v>
      </c>
      <c r="O2063" s="3">
        <f>MAX(P2062,Tabla2[[#This Row],[Columna1]])</f>
        <v>40610.944682612077</v>
      </c>
      <c r="P2063" s="3">
        <f>O2063+Tabla2[[#This Row],[P - Horas]]</f>
        <v>40610.949717868483</v>
      </c>
    </row>
    <row r="2064" spans="1:16" x14ac:dyDescent="0.25">
      <c r="A2064">
        <v>1000018024</v>
      </c>
      <c r="B2064" s="2">
        <v>40584</v>
      </c>
      <c r="C2064" s="2">
        <f t="shared" si="128"/>
        <v>40584.625</v>
      </c>
      <c r="D2064">
        <v>388.2</v>
      </c>
      <c r="E2064">
        <v>388.2</v>
      </c>
      <c r="F2064" t="s">
        <v>5</v>
      </c>
      <c r="G2064" t="s">
        <v>6</v>
      </c>
      <c r="H2064" s="1" cm="1">
        <f t="array" ref="H2064">_xlfn.IFS(F2064="Figurado",E2064/2600,F2064="Mallas",E2064/800,F2064="Materia Prima",E2064*0)/24</f>
        <v>6.2211538461538459E-3</v>
      </c>
      <c r="I2064" s="2">
        <f t="shared" si="129"/>
        <v>40585.625</v>
      </c>
      <c r="J2064" s="3">
        <f t="shared" si="130"/>
        <v>40584.631221153846</v>
      </c>
      <c r="K2064" t="b">
        <f t="shared" si="131"/>
        <v>1</v>
      </c>
      <c r="L2064" cm="1">
        <f t="array" ref="L2064">SUMPRODUCT((Tabla2[[#This Row],[P - Horas]]&lt;Tabla2[P - Horas])*1,(Tabla2[[#This Row],[Columna1]]=Tabla2[Columna1])*1)+1</f>
        <v>51</v>
      </c>
      <c r="N2064">
        <f>_xlfn.RANK.EQ(Tabla2[[#This Row],[Columna1]],Tabla2[Columna1],1)</f>
        <v>2022</v>
      </c>
      <c r="O2064" s="3">
        <f>MAX(P2063,Tabla2[[#This Row],[Columna1]])</f>
        <v>40610.949717868483</v>
      </c>
      <c r="P2064" s="3">
        <f>O2064+Tabla2[[#This Row],[P - Horas]]</f>
        <v>40610.955939022329</v>
      </c>
    </row>
    <row r="2065" spans="1:16" x14ac:dyDescent="0.25">
      <c r="A2065">
        <v>1000018025</v>
      </c>
      <c r="B2065" s="2">
        <v>40584</v>
      </c>
      <c r="C2065" s="2">
        <f t="shared" si="128"/>
        <v>40584.625</v>
      </c>
      <c r="D2065">
        <v>404.5</v>
      </c>
      <c r="E2065">
        <v>404.5</v>
      </c>
      <c r="F2065" t="s">
        <v>5</v>
      </c>
      <c r="G2065" t="s">
        <v>26</v>
      </c>
      <c r="H2065" s="1" cm="1">
        <f t="array" ref="H2065">_xlfn.IFS(F2065="Figurado",E2065/2600,F2065="Mallas",E2065/800,F2065="Materia Prima",E2065*0)/24</f>
        <v>6.4823717948717949E-3</v>
      </c>
      <c r="I2065" s="2">
        <f t="shared" si="129"/>
        <v>40585.625</v>
      </c>
      <c r="J2065" s="3">
        <f t="shared" si="130"/>
        <v>40584.631482371798</v>
      </c>
      <c r="K2065" t="b">
        <f t="shared" si="131"/>
        <v>1</v>
      </c>
      <c r="L2065" cm="1">
        <f t="array" ref="L2065">SUMPRODUCT((Tabla2[[#This Row],[P - Horas]]&lt;Tabla2[P - Horas])*1,(Tabla2[[#This Row],[Columna1]]=Tabla2[Columna1])*1)+1</f>
        <v>50</v>
      </c>
      <c r="N2065">
        <f>_xlfn.RANK.EQ(Tabla2[[#This Row],[Columna1]],Tabla2[Columna1],1)</f>
        <v>2022</v>
      </c>
      <c r="O2065" s="3">
        <f>MAX(P2064,Tabla2[[#This Row],[Columna1]])</f>
        <v>40610.955939022329</v>
      </c>
      <c r="P2065" s="3">
        <f>O2065+Tabla2[[#This Row],[P - Horas]]</f>
        <v>40610.962421394128</v>
      </c>
    </row>
    <row r="2066" spans="1:16" x14ac:dyDescent="0.25">
      <c r="A2066">
        <v>1000018024</v>
      </c>
      <c r="B2066" s="2">
        <v>40584</v>
      </c>
      <c r="C2066" s="2">
        <f t="shared" si="128"/>
        <v>40584.625</v>
      </c>
      <c r="D2066">
        <v>474.4</v>
      </c>
      <c r="E2066">
        <v>474.4</v>
      </c>
      <c r="F2066" t="s">
        <v>5</v>
      </c>
      <c r="G2066" t="s">
        <v>9</v>
      </c>
      <c r="H2066" s="1" cm="1">
        <f t="array" ref="H2066">_xlfn.IFS(F2066="Figurado",E2066/2600,F2066="Mallas",E2066/800,F2066="Materia Prima",E2066*0)/24</f>
        <v>7.6025641025641022E-3</v>
      </c>
      <c r="I2066" s="2">
        <f t="shared" si="129"/>
        <v>40585.625</v>
      </c>
      <c r="J2066" s="3">
        <f t="shared" si="130"/>
        <v>40584.632602564103</v>
      </c>
      <c r="K2066" t="b">
        <f t="shared" si="131"/>
        <v>1</v>
      </c>
      <c r="L2066" cm="1">
        <f t="array" ref="L2066">SUMPRODUCT((Tabla2[[#This Row],[P - Horas]]&lt;Tabla2[P - Horas])*1,(Tabla2[[#This Row],[Columna1]]=Tabla2[Columna1])*1)+1</f>
        <v>49</v>
      </c>
      <c r="N2066">
        <f>_xlfn.RANK.EQ(Tabla2[[#This Row],[Columna1]],Tabla2[Columna1],1)</f>
        <v>2022</v>
      </c>
      <c r="O2066" s="3">
        <f>MAX(P2065,Tabla2[[#This Row],[Columna1]])</f>
        <v>40610.962421394128</v>
      </c>
      <c r="P2066" s="3">
        <f>O2066+Tabla2[[#This Row],[P - Horas]]</f>
        <v>40610.970023958231</v>
      </c>
    </row>
    <row r="2067" spans="1:16" x14ac:dyDescent="0.25">
      <c r="A2067">
        <v>1000018023</v>
      </c>
      <c r="B2067" s="2">
        <v>40584</v>
      </c>
      <c r="C2067" s="2">
        <f t="shared" si="128"/>
        <v>40584.625</v>
      </c>
      <c r="D2067">
        <v>477.4</v>
      </c>
      <c r="E2067">
        <v>477.4</v>
      </c>
      <c r="F2067" t="s">
        <v>5</v>
      </c>
      <c r="G2067" t="s">
        <v>7</v>
      </c>
      <c r="H2067" s="1" cm="1">
        <f t="array" ref="H2067">_xlfn.IFS(F2067="Figurado",E2067/2600,F2067="Mallas",E2067/800,F2067="Materia Prima",E2067*0)/24</f>
        <v>7.6506410256410246E-3</v>
      </c>
      <c r="I2067" s="2">
        <f t="shared" si="129"/>
        <v>40585.625</v>
      </c>
      <c r="J2067" s="3">
        <f t="shared" si="130"/>
        <v>40584.632650641026</v>
      </c>
      <c r="K2067" t="b">
        <f t="shared" si="131"/>
        <v>1</v>
      </c>
      <c r="L2067" cm="1">
        <f t="array" ref="L2067">SUMPRODUCT((Tabla2[[#This Row],[P - Horas]]&lt;Tabla2[P - Horas])*1,(Tabla2[[#This Row],[Columna1]]=Tabla2[Columna1])*1)+1</f>
        <v>48</v>
      </c>
      <c r="N2067">
        <f>_xlfn.RANK.EQ(Tabla2[[#This Row],[Columna1]],Tabla2[Columna1],1)</f>
        <v>2022</v>
      </c>
      <c r="O2067" s="3">
        <f>MAX(P2066,Tabla2[[#This Row],[Columna1]])</f>
        <v>40610.970023958231</v>
      </c>
      <c r="P2067" s="3">
        <f>O2067+Tabla2[[#This Row],[P - Horas]]</f>
        <v>40610.977674599257</v>
      </c>
    </row>
    <row r="2068" spans="1:16" x14ac:dyDescent="0.25">
      <c r="A2068">
        <v>1000018019</v>
      </c>
      <c r="B2068" s="2">
        <v>40584</v>
      </c>
      <c r="C2068" s="2">
        <f t="shared" si="128"/>
        <v>40584.625</v>
      </c>
      <c r="D2068">
        <v>564.79999999999995</v>
      </c>
      <c r="E2068">
        <v>564.79999999999995</v>
      </c>
      <c r="F2068" t="s">
        <v>5</v>
      </c>
      <c r="G2068" t="s">
        <v>7</v>
      </c>
      <c r="H2068" s="1" cm="1">
        <f t="array" ref="H2068">_xlfn.IFS(F2068="Figurado",E2068/2600,F2068="Mallas",E2068/800,F2068="Materia Prima",E2068*0)/24</f>
        <v>9.0512820512820506E-3</v>
      </c>
      <c r="I2068" s="2">
        <f t="shared" si="129"/>
        <v>40585.625</v>
      </c>
      <c r="J2068" s="3">
        <f t="shared" si="130"/>
        <v>40584.634051282053</v>
      </c>
      <c r="K2068" t="b">
        <f t="shared" si="131"/>
        <v>1</v>
      </c>
      <c r="L2068" cm="1">
        <f t="array" ref="L2068">SUMPRODUCT((Tabla2[[#This Row],[P - Horas]]&lt;Tabla2[P - Horas])*1,(Tabla2[[#This Row],[Columna1]]=Tabla2[Columna1])*1)+1</f>
        <v>47</v>
      </c>
      <c r="N2068">
        <f>_xlfn.RANK.EQ(Tabla2[[#This Row],[Columna1]],Tabla2[Columna1],1)</f>
        <v>2022</v>
      </c>
      <c r="O2068" s="3">
        <f>MAX(P2067,Tabla2[[#This Row],[Columna1]])</f>
        <v>40610.977674599257</v>
      </c>
      <c r="P2068" s="3">
        <f>O2068+Tabla2[[#This Row],[P - Horas]]</f>
        <v>40610.98672588131</v>
      </c>
    </row>
    <row r="2069" spans="1:16" x14ac:dyDescent="0.25">
      <c r="A2069">
        <v>1000018023</v>
      </c>
      <c r="B2069" s="2">
        <v>40584</v>
      </c>
      <c r="C2069" s="2">
        <f t="shared" si="128"/>
        <v>40584.625</v>
      </c>
      <c r="D2069">
        <v>609.29999999999995</v>
      </c>
      <c r="E2069">
        <v>609.29999999999995</v>
      </c>
      <c r="F2069" t="s">
        <v>5</v>
      </c>
      <c r="G2069" t="s">
        <v>6</v>
      </c>
      <c r="H2069" s="1" cm="1">
        <f t="array" ref="H2069">_xlfn.IFS(F2069="Figurado",E2069/2600,F2069="Mallas",E2069/800,F2069="Materia Prima",E2069*0)/24</f>
        <v>9.7644230769230751E-3</v>
      </c>
      <c r="I2069" s="2">
        <f t="shared" si="129"/>
        <v>40585.625</v>
      </c>
      <c r="J2069" s="3">
        <f t="shared" si="130"/>
        <v>40584.634764423077</v>
      </c>
      <c r="K2069" t="b">
        <f t="shared" si="131"/>
        <v>1</v>
      </c>
      <c r="L2069" cm="1">
        <f t="array" ref="L2069">SUMPRODUCT((Tabla2[[#This Row],[P - Horas]]&lt;Tabla2[P - Horas])*1,(Tabla2[[#This Row],[Columna1]]=Tabla2[Columna1])*1)+1</f>
        <v>46</v>
      </c>
      <c r="N2069">
        <f>_xlfn.RANK.EQ(Tabla2[[#This Row],[Columna1]],Tabla2[Columna1],1)</f>
        <v>2022</v>
      </c>
      <c r="O2069" s="3">
        <f>MAX(P2068,Tabla2[[#This Row],[Columna1]])</f>
        <v>40610.98672588131</v>
      </c>
      <c r="P2069" s="3">
        <f>O2069+Tabla2[[#This Row],[P - Horas]]</f>
        <v>40610.996490304387</v>
      </c>
    </row>
    <row r="2070" spans="1:16" x14ac:dyDescent="0.25">
      <c r="A2070">
        <v>1000018019</v>
      </c>
      <c r="B2070" s="2">
        <v>40584</v>
      </c>
      <c r="C2070" s="2">
        <f t="shared" si="128"/>
        <v>40584.625</v>
      </c>
      <c r="D2070">
        <v>635</v>
      </c>
      <c r="E2070">
        <v>635</v>
      </c>
      <c r="F2070" t="s">
        <v>5</v>
      </c>
      <c r="G2070" t="s">
        <v>8</v>
      </c>
      <c r="H2070" s="1" cm="1">
        <f t="array" ref="H2070">_xlfn.IFS(F2070="Figurado",E2070/2600,F2070="Mallas",E2070/800,F2070="Materia Prima",E2070*0)/24</f>
        <v>1.0176282051282052E-2</v>
      </c>
      <c r="I2070" s="2">
        <f t="shared" si="129"/>
        <v>40585.625</v>
      </c>
      <c r="J2070" s="3">
        <f t="shared" si="130"/>
        <v>40584.635176282049</v>
      </c>
      <c r="K2070" t="b">
        <f t="shared" si="131"/>
        <v>1</v>
      </c>
      <c r="L2070" cm="1">
        <f t="array" ref="L2070">SUMPRODUCT((Tabla2[[#This Row],[P - Horas]]&lt;Tabla2[P - Horas])*1,(Tabla2[[#This Row],[Columna1]]=Tabla2[Columna1])*1)+1</f>
        <v>45</v>
      </c>
      <c r="N2070">
        <f>_xlfn.RANK.EQ(Tabla2[[#This Row],[Columna1]],Tabla2[Columna1],1)</f>
        <v>2022</v>
      </c>
      <c r="O2070" s="3">
        <f>MAX(P2069,Tabla2[[#This Row],[Columna1]])</f>
        <v>40610.996490304387</v>
      </c>
      <c r="P2070" s="3">
        <f>O2070+Tabla2[[#This Row],[P - Horas]]</f>
        <v>40611.006666586436</v>
      </c>
    </row>
    <row r="2071" spans="1:16" x14ac:dyDescent="0.25">
      <c r="A2071">
        <v>1000018015</v>
      </c>
      <c r="B2071" s="2">
        <v>40584</v>
      </c>
      <c r="C2071" s="2">
        <f t="shared" si="128"/>
        <v>40584.625</v>
      </c>
      <c r="D2071">
        <v>688.8</v>
      </c>
      <c r="E2071">
        <v>688.8</v>
      </c>
      <c r="F2071" t="s">
        <v>5</v>
      </c>
      <c r="G2071" t="s">
        <v>14</v>
      </c>
      <c r="H2071" s="1" cm="1">
        <f t="array" ref="H2071">_xlfn.IFS(F2071="Figurado",E2071/2600,F2071="Mallas",E2071/800,F2071="Materia Prima",E2071*0)/24</f>
        <v>1.1038461538461539E-2</v>
      </c>
      <c r="I2071" s="2">
        <f t="shared" si="129"/>
        <v>40585.625</v>
      </c>
      <c r="J2071" s="3">
        <f t="shared" si="130"/>
        <v>40584.63603846154</v>
      </c>
      <c r="K2071" t="b">
        <f t="shared" si="131"/>
        <v>1</v>
      </c>
      <c r="L2071" cm="1">
        <f t="array" ref="L2071">SUMPRODUCT((Tabla2[[#This Row],[P - Horas]]&lt;Tabla2[P - Horas])*1,(Tabla2[[#This Row],[Columna1]]=Tabla2[Columna1])*1)+1</f>
        <v>44</v>
      </c>
      <c r="N2071">
        <f>_xlfn.RANK.EQ(Tabla2[[#This Row],[Columna1]],Tabla2[Columna1],1)</f>
        <v>2022</v>
      </c>
      <c r="O2071" s="3">
        <f>MAX(P2070,Tabla2[[#This Row],[Columna1]])</f>
        <v>40611.006666586436</v>
      </c>
      <c r="P2071" s="3">
        <f>O2071+Tabla2[[#This Row],[P - Horas]]</f>
        <v>40611.017705047976</v>
      </c>
    </row>
    <row r="2072" spans="1:16" x14ac:dyDescent="0.25">
      <c r="A2072">
        <v>1000018024</v>
      </c>
      <c r="B2072" s="2">
        <v>40584</v>
      </c>
      <c r="C2072" s="2">
        <f t="shared" si="128"/>
        <v>40584.625</v>
      </c>
      <c r="D2072">
        <v>716.4</v>
      </c>
      <c r="E2072">
        <v>716.4</v>
      </c>
      <c r="F2072" t="s">
        <v>5</v>
      </c>
      <c r="G2072" t="s">
        <v>13</v>
      </c>
      <c r="H2072" s="1" cm="1">
        <f t="array" ref="H2072">_xlfn.IFS(F2072="Figurado",E2072/2600,F2072="Mallas",E2072/800,F2072="Materia Prima",E2072*0)/24</f>
        <v>1.148076923076923E-2</v>
      </c>
      <c r="I2072" s="2">
        <f t="shared" si="129"/>
        <v>40585.625</v>
      </c>
      <c r="J2072" s="3">
        <f t="shared" si="130"/>
        <v>40584.63648076923</v>
      </c>
      <c r="K2072" t="b">
        <f t="shared" si="131"/>
        <v>1</v>
      </c>
      <c r="L2072" cm="1">
        <f t="array" ref="L2072">SUMPRODUCT((Tabla2[[#This Row],[P - Horas]]&lt;Tabla2[P - Horas])*1,(Tabla2[[#This Row],[Columna1]]=Tabla2[Columna1])*1)+1</f>
        <v>43</v>
      </c>
      <c r="N2072">
        <f>_xlfn.RANK.EQ(Tabla2[[#This Row],[Columna1]],Tabla2[Columna1],1)</f>
        <v>2022</v>
      </c>
      <c r="O2072" s="3">
        <f>MAX(P2071,Tabla2[[#This Row],[Columna1]])</f>
        <v>40611.017705047976</v>
      </c>
      <c r="P2072" s="3">
        <f>O2072+Tabla2[[#This Row],[P - Horas]]</f>
        <v>40611.029185817206</v>
      </c>
    </row>
    <row r="2073" spans="1:16" x14ac:dyDescent="0.25">
      <c r="A2073">
        <v>1000018015</v>
      </c>
      <c r="B2073" s="2">
        <v>40584</v>
      </c>
      <c r="C2073" s="2">
        <f t="shared" si="128"/>
        <v>40584.625</v>
      </c>
      <c r="D2073">
        <v>749</v>
      </c>
      <c r="E2073">
        <v>749</v>
      </c>
      <c r="F2073" t="s">
        <v>5</v>
      </c>
      <c r="G2073" t="s">
        <v>7</v>
      </c>
      <c r="H2073" s="1" cm="1">
        <f t="array" ref="H2073">_xlfn.IFS(F2073="Figurado",E2073/2600,F2073="Mallas",E2073/800,F2073="Materia Prima",E2073*0)/24</f>
        <v>1.2003205128205128E-2</v>
      </c>
      <c r="I2073" s="2">
        <f t="shared" si="129"/>
        <v>40585.625</v>
      </c>
      <c r="J2073" s="3">
        <f t="shared" si="130"/>
        <v>40584.637003205127</v>
      </c>
      <c r="K2073" t="b">
        <f t="shared" si="131"/>
        <v>1</v>
      </c>
      <c r="L2073" cm="1">
        <f t="array" ref="L2073">SUMPRODUCT((Tabla2[[#This Row],[P - Horas]]&lt;Tabla2[P - Horas])*1,(Tabla2[[#This Row],[Columna1]]=Tabla2[Columna1])*1)+1</f>
        <v>42</v>
      </c>
      <c r="N2073">
        <f>_xlfn.RANK.EQ(Tabla2[[#This Row],[Columna1]],Tabla2[Columna1],1)</f>
        <v>2022</v>
      </c>
      <c r="O2073" s="3">
        <f>MAX(P2072,Tabla2[[#This Row],[Columna1]])</f>
        <v>40611.029185817206</v>
      </c>
      <c r="P2073" s="3">
        <f>O2073+Tabla2[[#This Row],[P - Horas]]</f>
        <v>40611.041189022333</v>
      </c>
    </row>
    <row r="2074" spans="1:16" x14ac:dyDescent="0.25">
      <c r="A2074">
        <v>1000018015</v>
      </c>
      <c r="B2074" s="2">
        <v>40584</v>
      </c>
      <c r="C2074" s="2">
        <f t="shared" si="128"/>
        <v>40584.625</v>
      </c>
      <c r="D2074">
        <v>842.2</v>
      </c>
      <c r="E2074">
        <v>842.2</v>
      </c>
      <c r="F2074" t="s">
        <v>5</v>
      </c>
      <c r="G2074" t="s">
        <v>6</v>
      </c>
      <c r="H2074" s="1" cm="1">
        <f t="array" ref="H2074">_xlfn.IFS(F2074="Figurado",E2074/2600,F2074="Mallas",E2074/800,F2074="Materia Prima",E2074*0)/24</f>
        <v>1.3496794871794872E-2</v>
      </c>
      <c r="I2074" s="2">
        <f t="shared" si="129"/>
        <v>40585.625</v>
      </c>
      <c r="J2074" s="3">
        <f t="shared" si="130"/>
        <v>40584.638496794869</v>
      </c>
      <c r="K2074" t="b">
        <f t="shared" si="131"/>
        <v>1</v>
      </c>
      <c r="L2074" cm="1">
        <f t="array" ref="L2074">SUMPRODUCT((Tabla2[[#This Row],[P - Horas]]&lt;Tabla2[P - Horas])*1,(Tabla2[[#This Row],[Columna1]]=Tabla2[Columna1])*1)+1</f>
        <v>41</v>
      </c>
      <c r="N2074">
        <f>_xlfn.RANK.EQ(Tabla2[[#This Row],[Columna1]],Tabla2[Columna1],1)</f>
        <v>2022</v>
      </c>
      <c r="O2074" s="3">
        <f>MAX(P2073,Tabla2[[#This Row],[Columna1]])</f>
        <v>40611.041189022333</v>
      </c>
      <c r="P2074" s="3">
        <f>O2074+Tabla2[[#This Row],[P - Horas]]</f>
        <v>40611.054685817202</v>
      </c>
    </row>
    <row r="2075" spans="1:16" x14ac:dyDescent="0.25">
      <c r="A2075">
        <v>1000018019</v>
      </c>
      <c r="B2075" s="2">
        <v>40584</v>
      </c>
      <c r="C2075" s="2">
        <f t="shared" si="128"/>
        <v>40584.625</v>
      </c>
      <c r="D2075">
        <v>848</v>
      </c>
      <c r="E2075">
        <v>848</v>
      </c>
      <c r="F2075" t="s">
        <v>5</v>
      </c>
      <c r="G2075" t="s">
        <v>9</v>
      </c>
      <c r="H2075" s="1" cm="1">
        <f t="array" ref="H2075">_xlfn.IFS(F2075="Figurado",E2075/2600,F2075="Mallas",E2075/800,F2075="Materia Prima",E2075*0)/24</f>
        <v>1.3589743589743589E-2</v>
      </c>
      <c r="I2075" s="2">
        <f t="shared" si="129"/>
        <v>40585.625</v>
      </c>
      <c r="J2075" s="3">
        <f t="shared" si="130"/>
        <v>40584.63858974359</v>
      </c>
      <c r="K2075" t="b">
        <f t="shared" si="131"/>
        <v>1</v>
      </c>
      <c r="L2075" cm="1">
        <f t="array" ref="L2075">SUMPRODUCT((Tabla2[[#This Row],[P - Horas]]&lt;Tabla2[P - Horas])*1,(Tabla2[[#This Row],[Columna1]]=Tabla2[Columna1])*1)+1</f>
        <v>40</v>
      </c>
      <c r="N2075">
        <f>_xlfn.RANK.EQ(Tabla2[[#This Row],[Columna1]],Tabla2[Columna1],1)</f>
        <v>2022</v>
      </c>
      <c r="O2075" s="3">
        <f>MAX(P2074,Tabla2[[#This Row],[Columna1]])</f>
        <v>40611.054685817202</v>
      </c>
      <c r="P2075" s="3">
        <f>O2075+Tabla2[[#This Row],[P - Horas]]</f>
        <v>40611.068275560792</v>
      </c>
    </row>
    <row r="2076" spans="1:16" x14ac:dyDescent="0.25">
      <c r="A2076">
        <v>1000018020</v>
      </c>
      <c r="B2076" s="2">
        <v>40584</v>
      </c>
      <c r="C2076" s="2">
        <f t="shared" si="128"/>
        <v>40584.625</v>
      </c>
      <c r="D2076">
        <v>915.8</v>
      </c>
      <c r="E2076">
        <v>915.8</v>
      </c>
      <c r="F2076" t="s">
        <v>5</v>
      </c>
      <c r="G2076" t="s">
        <v>6</v>
      </c>
      <c r="H2076" s="1" cm="1">
        <f t="array" ref="H2076">_xlfn.IFS(F2076="Figurado",E2076/2600,F2076="Mallas",E2076/800,F2076="Materia Prima",E2076*0)/24</f>
        <v>1.4676282051282052E-2</v>
      </c>
      <c r="I2076" s="2">
        <f t="shared" si="129"/>
        <v>40585.625</v>
      </c>
      <c r="J2076" s="3">
        <f t="shared" si="130"/>
        <v>40584.639676282051</v>
      </c>
      <c r="K2076" t="b">
        <f t="shared" si="131"/>
        <v>1</v>
      </c>
      <c r="L2076" cm="1">
        <f t="array" ref="L2076">SUMPRODUCT((Tabla2[[#This Row],[P - Horas]]&lt;Tabla2[P - Horas])*1,(Tabla2[[#This Row],[Columna1]]=Tabla2[Columna1])*1)+1</f>
        <v>39</v>
      </c>
      <c r="N2076">
        <f>_xlfn.RANK.EQ(Tabla2[[#This Row],[Columna1]],Tabla2[Columna1],1)</f>
        <v>2022</v>
      </c>
      <c r="O2076" s="3">
        <f>MAX(P2075,Tabla2[[#This Row],[Columna1]])</f>
        <v>40611.068275560792</v>
      </c>
      <c r="P2076" s="3">
        <f>O2076+Tabla2[[#This Row],[P - Horas]]</f>
        <v>40611.082951842844</v>
      </c>
    </row>
    <row r="2077" spans="1:16" x14ac:dyDescent="0.25">
      <c r="A2077">
        <v>1000018025</v>
      </c>
      <c r="B2077" s="2">
        <v>40584</v>
      </c>
      <c r="C2077" s="2">
        <f t="shared" si="128"/>
        <v>40584.625</v>
      </c>
      <c r="D2077">
        <v>966.9</v>
      </c>
      <c r="E2077">
        <v>966.9</v>
      </c>
      <c r="F2077" t="s">
        <v>5</v>
      </c>
      <c r="G2077" t="s">
        <v>7</v>
      </c>
      <c r="H2077" s="1" cm="1">
        <f t="array" ref="H2077">_xlfn.IFS(F2077="Figurado",E2077/2600,F2077="Mallas",E2077/800,F2077="Materia Prima",E2077*0)/24</f>
        <v>1.5495192307692307E-2</v>
      </c>
      <c r="I2077" s="2">
        <f t="shared" si="129"/>
        <v>40585.625</v>
      </c>
      <c r="J2077" s="3">
        <f t="shared" si="130"/>
        <v>40584.64049519231</v>
      </c>
      <c r="K2077" t="b">
        <f t="shared" si="131"/>
        <v>1</v>
      </c>
      <c r="L2077" cm="1">
        <f t="array" ref="L2077">SUMPRODUCT((Tabla2[[#This Row],[P - Horas]]&lt;Tabla2[P - Horas])*1,(Tabla2[[#This Row],[Columna1]]=Tabla2[Columna1])*1)+1</f>
        <v>38</v>
      </c>
      <c r="N2077">
        <f>_xlfn.RANK.EQ(Tabla2[[#This Row],[Columna1]],Tabla2[Columna1],1)</f>
        <v>2022</v>
      </c>
      <c r="O2077" s="3">
        <f>MAX(P2076,Tabla2[[#This Row],[Columna1]])</f>
        <v>40611.082951842844</v>
      </c>
      <c r="P2077" s="3">
        <f>O2077+Tabla2[[#This Row],[P - Horas]]</f>
        <v>40611.098447035154</v>
      </c>
    </row>
    <row r="2078" spans="1:16" x14ac:dyDescent="0.25">
      <c r="A2078">
        <v>1000018037</v>
      </c>
      <c r="B2078" s="2">
        <v>40584</v>
      </c>
      <c r="C2078" s="2">
        <f t="shared" si="128"/>
        <v>40584.625</v>
      </c>
      <c r="D2078">
        <v>315</v>
      </c>
      <c r="E2078">
        <v>315</v>
      </c>
      <c r="F2078" t="s">
        <v>16</v>
      </c>
      <c r="G2078" t="s">
        <v>23</v>
      </c>
      <c r="H2078" s="1" cm="1">
        <f t="array" ref="H2078">_xlfn.IFS(F2078="Figurado",E2078/2600,F2078="Mallas",E2078/800,F2078="Materia Prima",E2078*0)/24</f>
        <v>1.6406250000000001E-2</v>
      </c>
      <c r="I2078" s="2">
        <f t="shared" si="129"/>
        <v>40585.625</v>
      </c>
      <c r="J2078" s="3">
        <f t="shared" si="130"/>
        <v>40584.641406249997</v>
      </c>
      <c r="K2078" t="b">
        <f t="shared" si="131"/>
        <v>1</v>
      </c>
      <c r="L2078" cm="1">
        <f t="array" ref="L2078">SUMPRODUCT((Tabla2[[#This Row],[P - Horas]]&lt;Tabla2[P - Horas])*1,(Tabla2[[#This Row],[Columna1]]=Tabla2[Columna1])*1)+1</f>
        <v>36</v>
      </c>
      <c r="N2078">
        <f>_xlfn.RANK.EQ(Tabla2[[#This Row],[Columna1]],Tabla2[Columna1],1)</f>
        <v>2022</v>
      </c>
      <c r="O2078" s="3">
        <f>MAX(P2077,Tabla2[[#This Row],[Columna1]])</f>
        <v>40611.098447035154</v>
      </c>
      <c r="P2078" s="3">
        <f>O2078+Tabla2[[#This Row],[P - Horas]]</f>
        <v>40611.114853285151</v>
      </c>
    </row>
    <row r="2079" spans="1:16" x14ac:dyDescent="0.25">
      <c r="A2079">
        <v>1000018038</v>
      </c>
      <c r="B2079" s="2">
        <v>40584</v>
      </c>
      <c r="C2079" s="2">
        <f t="shared" si="128"/>
        <v>40584.625</v>
      </c>
      <c r="D2079">
        <v>315</v>
      </c>
      <c r="E2079">
        <v>315</v>
      </c>
      <c r="F2079" t="s">
        <v>16</v>
      </c>
      <c r="G2079" t="s">
        <v>23</v>
      </c>
      <c r="H2079" s="1" cm="1">
        <f t="array" ref="H2079">_xlfn.IFS(F2079="Figurado",E2079/2600,F2079="Mallas",E2079/800,F2079="Materia Prima",E2079*0)/24</f>
        <v>1.6406250000000001E-2</v>
      </c>
      <c r="I2079" s="2">
        <f t="shared" si="129"/>
        <v>40585.625</v>
      </c>
      <c r="J2079" s="3">
        <f t="shared" si="130"/>
        <v>40584.641406249997</v>
      </c>
      <c r="K2079" t="b">
        <f t="shared" si="131"/>
        <v>1</v>
      </c>
      <c r="L2079" cm="1">
        <f t="array" ref="L2079">SUMPRODUCT((Tabla2[[#This Row],[P - Horas]]&lt;Tabla2[P - Horas])*1,(Tabla2[[#This Row],[Columna1]]=Tabla2[Columna1])*1)+1</f>
        <v>36</v>
      </c>
      <c r="N2079">
        <f>_xlfn.RANK.EQ(Tabla2[[#This Row],[Columna1]],Tabla2[Columna1],1)</f>
        <v>2022</v>
      </c>
      <c r="O2079" s="3">
        <f>MAX(P2078,Tabla2[[#This Row],[Columna1]])</f>
        <v>40611.114853285151</v>
      </c>
      <c r="P2079" s="3">
        <f>O2079+Tabla2[[#This Row],[P - Horas]]</f>
        <v>40611.131259535148</v>
      </c>
    </row>
    <row r="2080" spans="1:16" x14ac:dyDescent="0.25">
      <c r="A2080">
        <v>1000018018</v>
      </c>
      <c r="B2080" s="2">
        <v>40584</v>
      </c>
      <c r="C2080" s="2">
        <f t="shared" si="128"/>
        <v>40584.625</v>
      </c>
      <c r="D2080">
        <v>1044</v>
      </c>
      <c r="E2080">
        <v>1044</v>
      </c>
      <c r="F2080" t="s">
        <v>5</v>
      </c>
      <c r="G2080" t="s">
        <v>14</v>
      </c>
      <c r="H2080" s="1" cm="1">
        <f t="array" ref="H2080">_xlfn.IFS(F2080="Figurado",E2080/2600,F2080="Mallas",E2080/800,F2080="Materia Prima",E2080*0)/24</f>
        <v>1.673076923076923E-2</v>
      </c>
      <c r="I2080" s="2">
        <f t="shared" si="129"/>
        <v>40585.625</v>
      </c>
      <c r="J2080" s="3">
        <f t="shared" si="130"/>
        <v>40584.641730769232</v>
      </c>
      <c r="K2080" t="b">
        <f t="shared" si="131"/>
        <v>1</v>
      </c>
      <c r="L2080" cm="1">
        <f t="array" ref="L2080">SUMPRODUCT((Tabla2[[#This Row],[P - Horas]]&lt;Tabla2[P - Horas])*1,(Tabla2[[#This Row],[Columna1]]=Tabla2[Columna1])*1)+1</f>
        <v>35</v>
      </c>
      <c r="N2080">
        <f>_xlfn.RANK.EQ(Tabla2[[#This Row],[Columna1]],Tabla2[Columna1],1)</f>
        <v>2022</v>
      </c>
      <c r="O2080" s="3">
        <f>MAX(P2079,Tabla2[[#This Row],[Columna1]])</f>
        <v>40611.131259535148</v>
      </c>
      <c r="P2080" s="3">
        <f>O2080+Tabla2[[#This Row],[P - Horas]]</f>
        <v>40611.14799030438</v>
      </c>
    </row>
    <row r="2081" spans="1:16" x14ac:dyDescent="0.25">
      <c r="A2081">
        <v>1000018035</v>
      </c>
      <c r="B2081" s="2">
        <v>40584</v>
      </c>
      <c r="C2081" s="2">
        <f t="shared" si="128"/>
        <v>40584.625</v>
      </c>
      <c r="D2081">
        <v>344</v>
      </c>
      <c r="E2081">
        <v>344</v>
      </c>
      <c r="F2081" t="s">
        <v>16</v>
      </c>
      <c r="G2081" t="s">
        <v>23</v>
      </c>
      <c r="H2081" s="1" cm="1">
        <f t="array" ref="H2081">_xlfn.IFS(F2081="Figurado",E2081/2600,F2081="Mallas",E2081/800,F2081="Materia Prima",E2081*0)/24</f>
        <v>1.7916666666666668E-2</v>
      </c>
      <c r="I2081" s="2">
        <f t="shared" si="129"/>
        <v>40585.625</v>
      </c>
      <c r="J2081" s="3">
        <f t="shared" si="130"/>
        <v>40584.642916666664</v>
      </c>
      <c r="K2081" t="b">
        <f t="shared" si="131"/>
        <v>1</v>
      </c>
      <c r="L2081" cm="1">
        <f t="array" ref="L2081">SUMPRODUCT((Tabla2[[#This Row],[P - Horas]]&lt;Tabla2[P - Horas])*1,(Tabla2[[#This Row],[Columna1]]=Tabla2[Columna1])*1)+1</f>
        <v>34</v>
      </c>
      <c r="N2081">
        <f>_xlfn.RANK.EQ(Tabla2[[#This Row],[Columna1]],Tabla2[Columna1],1)</f>
        <v>2022</v>
      </c>
      <c r="O2081" s="3">
        <f>MAX(P2080,Tabla2[[#This Row],[Columna1]])</f>
        <v>40611.14799030438</v>
      </c>
      <c r="P2081" s="3">
        <f>O2081+Tabla2[[#This Row],[P - Horas]]</f>
        <v>40611.165906971044</v>
      </c>
    </row>
    <row r="2082" spans="1:16" x14ac:dyDescent="0.25">
      <c r="A2082">
        <v>1000018024</v>
      </c>
      <c r="B2082" s="2">
        <v>40584</v>
      </c>
      <c r="C2082" s="2">
        <f t="shared" si="128"/>
        <v>40584.625</v>
      </c>
      <c r="D2082">
        <v>1163.5999999999999</v>
      </c>
      <c r="E2082">
        <v>1163.5999999999999</v>
      </c>
      <c r="F2082" t="s">
        <v>5</v>
      </c>
      <c r="G2082" t="s">
        <v>14</v>
      </c>
      <c r="H2082" s="1" cm="1">
        <f t="array" ref="H2082">_xlfn.IFS(F2082="Figurado",E2082/2600,F2082="Mallas",E2082/800,F2082="Materia Prima",E2082*0)/24</f>
        <v>1.8647435897435897E-2</v>
      </c>
      <c r="I2082" s="2">
        <f t="shared" si="129"/>
        <v>40585.625</v>
      </c>
      <c r="J2082" s="3">
        <f t="shared" si="130"/>
        <v>40584.6436474359</v>
      </c>
      <c r="K2082" t="b">
        <f t="shared" si="131"/>
        <v>1</v>
      </c>
      <c r="L2082" cm="1">
        <f t="array" ref="L2082">SUMPRODUCT((Tabla2[[#This Row],[P - Horas]]&lt;Tabla2[P - Horas])*1,(Tabla2[[#This Row],[Columna1]]=Tabla2[Columna1])*1)+1</f>
        <v>33</v>
      </c>
      <c r="N2082">
        <f>_xlfn.RANK.EQ(Tabla2[[#This Row],[Columna1]],Tabla2[Columna1],1)</f>
        <v>2022</v>
      </c>
      <c r="O2082" s="3">
        <f>MAX(P2081,Tabla2[[#This Row],[Columna1]])</f>
        <v>40611.165906971044</v>
      </c>
      <c r="P2082" s="3">
        <f>O2082+Tabla2[[#This Row],[P - Horas]]</f>
        <v>40611.184554406944</v>
      </c>
    </row>
    <row r="2083" spans="1:16" x14ac:dyDescent="0.25">
      <c r="A2083">
        <v>1000018020</v>
      </c>
      <c r="B2083" s="2">
        <v>40584</v>
      </c>
      <c r="C2083" s="2">
        <f t="shared" si="128"/>
        <v>40584.625</v>
      </c>
      <c r="D2083">
        <v>1197.3</v>
      </c>
      <c r="E2083">
        <v>1197.3</v>
      </c>
      <c r="F2083" t="s">
        <v>5</v>
      </c>
      <c r="G2083" t="s">
        <v>14</v>
      </c>
      <c r="H2083" s="1" cm="1">
        <f t="array" ref="H2083">_xlfn.IFS(F2083="Figurado",E2083/2600,F2083="Mallas",E2083/800,F2083="Materia Prima",E2083*0)/24</f>
        <v>1.91875E-2</v>
      </c>
      <c r="I2083" s="2">
        <f t="shared" si="129"/>
        <v>40585.625</v>
      </c>
      <c r="J2083" s="3">
        <f t="shared" si="130"/>
        <v>40584.644187500002</v>
      </c>
      <c r="K2083" t="b">
        <f t="shared" si="131"/>
        <v>1</v>
      </c>
      <c r="L2083" cm="1">
        <f t="array" ref="L2083">SUMPRODUCT((Tabla2[[#This Row],[P - Horas]]&lt;Tabla2[P - Horas])*1,(Tabla2[[#This Row],[Columna1]]=Tabla2[Columna1])*1)+1</f>
        <v>32</v>
      </c>
      <c r="N2083">
        <f>_xlfn.RANK.EQ(Tabla2[[#This Row],[Columna1]],Tabla2[Columna1],1)</f>
        <v>2022</v>
      </c>
      <c r="O2083" s="3">
        <f>MAX(P2082,Tabla2[[#This Row],[Columna1]])</f>
        <v>40611.184554406944</v>
      </c>
      <c r="P2083" s="3">
        <f>O2083+Tabla2[[#This Row],[P - Horas]]</f>
        <v>40611.203741906946</v>
      </c>
    </row>
    <row r="2084" spans="1:16" x14ac:dyDescent="0.25">
      <c r="A2084">
        <v>1000018034</v>
      </c>
      <c r="B2084" s="2">
        <v>40584</v>
      </c>
      <c r="C2084" s="2">
        <f t="shared" si="128"/>
        <v>40584.625</v>
      </c>
      <c r="D2084">
        <v>390</v>
      </c>
      <c r="E2084">
        <v>390</v>
      </c>
      <c r="F2084" t="s">
        <v>16</v>
      </c>
      <c r="G2084" t="s">
        <v>23</v>
      </c>
      <c r="H2084" s="1" cm="1">
        <f t="array" ref="H2084">_xlfn.IFS(F2084="Figurado",E2084/2600,F2084="Mallas",E2084/800,F2084="Materia Prima",E2084*0)/24</f>
        <v>2.0312500000000001E-2</v>
      </c>
      <c r="I2084" s="2">
        <f t="shared" si="129"/>
        <v>40585.625</v>
      </c>
      <c r="J2084" s="3">
        <f t="shared" si="130"/>
        <v>40584.645312499997</v>
      </c>
      <c r="K2084" t="b">
        <f t="shared" si="131"/>
        <v>1</v>
      </c>
      <c r="L2084" cm="1">
        <f t="array" ref="L2084">SUMPRODUCT((Tabla2[[#This Row],[P - Horas]]&lt;Tabla2[P - Horas])*1,(Tabla2[[#This Row],[Columna1]]=Tabla2[Columna1])*1)+1</f>
        <v>30</v>
      </c>
      <c r="N2084">
        <f>_xlfn.RANK.EQ(Tabla2[[#This Row],[Columna1]],Tabla2[Columna1],1)</f>
        <v>2022</v>
      </c>
      <c r="O2084" s="3">
        <f>MAX(P2083,Tabla2[[#This Row],[Columna1]])</f>
        <v>40611.203741906946</v>
      </c>
      <c r="P2084" s="3">
        <f>O2084+Tabla2[[#This Row],[P - Horas]]</f>
        <v>40611.224054406943</v>
      </c>
    </row>
    <row r="2085" spans="1:16" x14ac:dyDescent="0.25">
      <c r="A2085">
        <v>1000018036</v>
      </c>
      <c r="B2085" s="2">
        <v>40584</v>
      </c>
      <c r="C2085" s="2">
        <f t="shared" si="128"/>
        <v>40584.625</v>
      </c>
      <c r="D2085">
        <v>390</v>
      </c>
      <c r="E2085">
        <v>390</v>
      </c>
      <c r="F2085" t="s">
        <v>16</v>
      </c>
      <c r="G2085" t="s">
        <v>23</v>
      </c>
      <c r="H2085" s="1" cm="1">
        <f t="array" ref="H2085">_xlfn.IFS(F2085="Figurado",E2085/2600,F2085="Mallas",E2085/800,F2085="Materia Prima",E2085*0)/24</f>
        <v>2.0312500000000001E-2</v>
      </c>
      <c r="I2085" s="2">
        <f t="shared" si="129"/>
        <v>40585.625</v>
      </c>
      <c r="J2085" s="3">
        <f t="shared" si="130"/>
        <v>40584.645312499997</v>
      </c>
      <c r="K2085" t="b">
        <f t="shared" si="131"/>
        <v>1</v>
      </c>
      <c r="L2085" cm="1">
        <f t="array" ref="L2085">SUMPRODUCT((Tabla2[[#This Row],[P - Horas]]&lt;Tabla2[P - Horas])*1,(Tabla2[[#This Row],[Columna1]]=Tabla2[Columna1])*1)+1</f>
        <v>30</v>
      </c>
      <c r="N2085">
        <f>_xlfn.RANK.EQ(Tabla2[[#This Row],[Columna1]],Tabla2[Columna1],1)</f>
        <v>2022</v>
      </c>
      <c r="O2085" s="3">
        <f>MAX(P2084,Tabla2[[#This Row],[Columna1]])</f>
        <v>40611.224054406943</v>
      </c>
      <c r="P2085" s="3">
        <f>O2085+Tabla2[[#This Row],[P - Horas]]</f>
        <v>40611.24436690694</v>
      </c>
    </row>
    <row r="2086" spans="1:16" x14ac:dyDescent="0.25">
      <c r="A2086">
        <v>1000018010</v>
      </c>
      <c r="B2086" s="2">
        <v>40584</v>
      </c>
      <c r="C2086" s="2">
        <f t="shared" si="128"/>
        <v>40584.625</v>
      </c>
      <c r="D2086">
        <v>1293.5999999999999</v>
      </c>
      <c r="E2086">
        <v>1293.5999999999999</v>
      </c>
      <c r="F2086" t="s">
        <v>5</v>
      </c>
      <c r="G2086" t="s">
        <v>13</v>
      </c>
      <c r="H2086" s="1" cm="1">
        <f t="array" ref="H2086">_xlfn.IFS(F2086="Figurado",E2086/2600,F2086="Mallas",E2086/800,F2086="Materia Prima",E2086*0)/24</f>
        <v>2.073076923076923E-2</v>
      </c>
      <c r="I2086" s="2">
        <f t="shared" si="129"/>
        <v>40585.625</v>
      </c>
      <c r="J2086" s="3">
        <f t="shared" si="130"/>
        <v>40584.645730769233</v>
      </c>
      <c r="K2086" t="b">
        <f t="shared" si="131"/>
        <v>1</v>
      </c>
      <c r="L2086" cm="1">
        <f t="array" ref="L2086">SUMPRODUCT((Tabla2[[#This Row],[P - Horas]]&lt;Tabla2[P - Horas])*1,(Tabla2[[#This Row],[Columna1]]=Tabla2[Columna1])*1)+1</f>
        <v>29</v>
      </c>
      <c r="N2086">
        <f>_xlfn.RANK.EQ(Tabla2[[#This Row],[Columna1]],Tabla2[Columna1],1)</f>
        <v>2022</v>
      </c>
      <c r="O2086" s="3">
        <f>MAX(P2085,Tabla2[[#This Row],[Columna1]])</f>
        <v>40611.24436690694</v>
      </c>
      <c r="P2086" s="3">
        <f>O2086+Tabla2[[#This Row],[P - Horas]]</f>
        <v>40611.265097676172</v>
      </c>
    </row>
    <row r="2087" spans="1:16" x14ac:dyDescent="0.25">
      <c r="A2087">
        <v>1000018010</v>
      </c>
      <c r="B2087" s="2">
        <v>40584</v>
      </c>
      <c r="C2087" s="2">
        <f t="shared" si="128"/>
        <v>40584.625</v>
      </c>
      <c r="D2087">
        <v>1588.7</v>
      </c>
      <c r="E2087">
        <v>1588.7</v>
      </c>
      <c r="F2087" t="s">
        <v>5</v>
      </c>
      <c r="G2087" t="s">
        <v>7</v>
      </c>
      <c r="H2087" s="1" cm="1">
        <f t="array" ref="H2087">_xlfn.IFS(F2087="Figurado",E2087/2600,F2087="Mallas",E2087/800,F2087="Materia Prima",E2087*0)/24</f>
        <v>2.5459935897435896E-2</v>
      </c>
      <c r="I2087" s="2">
        <f t="shared" si="129"/>
        <v>40585.625</v>
      </c>
      <c r="J2087" s="3">
        <f t="shared" si="130"/>
        <v>40584.650459935896</v>
      </c>
      <c r="K2087" t="b">
        <f t="shared" si="131"/>
        <v>1</v>
      </c>
      <c r="L2087" cm="1">
        <f t="array" ref="L2087">SUMPRODUCT((Tabla2[[#This Row],[P - Horas]]&lt;Tabla2[P - Horas])*1,(Tabla2[[#This Row],[Columna1]]=Tabla2[Columna1])*1)+1</f>
        <v>28</v>
      </c>
      <c r="N2087">
        <f>_xlfn.RANK.EQ(Tabla2[[#This Row],[Columna1]],Tabla2[Columna1],1)</f>
        <v>2022</v>
      </c>
      <c r="O2087" s="3">
        <f>MAX(P2086,Tabla2[[#This Row],[Columna1]])</f>
        <v>40611.265097676172</v>
      </c>
      <c r="P2087" s="3">
        <f>O2087+Tabla2[[#This Row],[P - Horas]]</f>
        <v>40611.290557612068</v>
      </c>
    </row>
    <row r="2088" spans="1:16" x14ac:dyDescent="0.25">
      <c r="A2088">
        <v>1000018039</v>
      </c>
      <c r="B2088" s="2">
        <v>40584</v>
      </c>
      <c r="C2088" s="2">
        <f t="shared" si="128"/>
        <v>40584.625</v>
      </c>
      <c r="D2088">
        <v>1602.7</v>
      </c>
      <c r="E2088">
        <v>1602.7</v>
      </c>
      <c r="F2088" t="s">
        <v>5</v>
      </c>
      <c r="G2088" t="s">
        <v>7</v>
      </c>
      <c r="H2088" s="1" cm="1">
        <f t="array" ref="H2088">_xlfn.IFS(F2088="Figurado",E2088/2600,F2088="Mallas",E2088/800,F2088="Materia Prima",E2088*0)/24</f>
        <v>2.5684294871794872E-2</v>
      </c>
      <c r="I2088" s="2">
        <f t="shared" si="129"/>
        <v>40585.625</v>
      </c>
      <c r="J2088" s="3">
        <f t="shared" si="130"/>
        <v>40584.650684294873</v>
      </c>
      <c r="K2088" t="b">
        <f t="shared" si="131"/>
        <v>1</v>
      </c>
      <c r="L2088" cm="1">
        <f t="array" ref="L2088">SUMPRODUCT((Tabla2[[#This Row],[P - Horas]]&lt;Tabla2[P - Horas])*1,(Tabla2[[#This Row],[Columna1]]=Tabla2[Columna1])*1)+1</f>
        <v>27</v>
      </c>
      <c r="N2088">
        <f>_xlfn.RANK.EQ(Tabla2[[#This Row],[Columna1]],Tabla2[Columna1],1)</f>
        <v>2022</v>
      </c>
      <c r="O2088" s="3">
        <f>MAX(P2087,Tabla2[[#This Row],[Columna1]])</f>
        <v>40611.290557612068</v>
      </c>
      <c r="P2088" s="3">
        <f>O2088+Tabla2[[#This Row],[P - Horas]]</f>
        <v>40611.316241906941</v>
      </c>
    </row>
    <row r="2089" spans="1:16" x14ac:dyDescent="0.25">
      <c r="A2089">
        <v>1000018025</v>
      </c>
      <c r="B2089" s="2">
        <v>40584</v>
      </c>
      <c r="C2089" s="2">
        <f t="shared" si="128"/>
        <v>40584.625</v>
      </c>
      <c r="D2089">
        <v>1608.3</v>
      </c>
      <c r="E2089">
        <v>1608.3</v>
      </c>
      <c r="F2089" t="s">
        <v>5</v>
      </c>
      <c r="G2089" t="s">
        <v>6</v>
      </c>
      <c r="H2089" s="1" cm="1">
        <f t="array" ref="H2089">_xlfn.IFS(F2089="Figurado",E2089/2600,F2089="Mallas",E2089/800,F2089="Materia Prima",E2089*0)/24</f>
        <v>2.5774038461538459E-2</v>
      </c>
      <c r="I2089" s="2">
        <f t="shared" si="129"/>
        <v>40585.625</v>
      </c>
      <c r="J2089" s="3">
        <f t="shared" si="130"/>
        <v>40584.650774038462</v>
      </c>
      <c r="K2089" t="b">
        <f t="shared" si="131"/>
        <v>1</v>
      </c>
      <c r="L2089" cm="1">
        <f t="array" ref="L2089">SUMPRODUCT((Tabla2[[#This Row],[P - Horas]]&lt;Tabla2[P - Horas])*1,(Tabla2[[#This Row],[Columna1]]=Tabla2[Columna1])*1)+1</f>
        <v>26</v>
      </c>
      <c r="N2089">
        <f>_xlfn.RANK.EQ(Tabla2[[#This Row],[Columna1]],Tabla2[Columna1],1)</f>
        <v>2022</v>
      </c>
      <c r="O2089" s="3">
        <f>MAX(P2088,Tabla2[[#This Row],[Columna1]])</f>
        <v>40611.316241906941</v>
      </c>
      <c r="P2089" s="3">
        <f>O2089+Tabla2[[#This Row],[P - Horas]]</f>
        <v>40611.342015945404</v>
      </c>
    </row>
    <row r="2090" spans="1:16" x14ac:dyDescent="0.25">
      <c r="A2090">
        <v>1000018025</v>
      </c>
      <c r="B2090" s="2">
        <v>40584</v>
      </c>
      <c r="C2090" s="2">
        <f t="shared" si="128"/>
        <v>40584.625</v>
      </c>
      <c r="D2090">
        <v>2196.8000000000002</v>
      </c>
      <c r="E2090">
        <v>2196.8000000000002</v>
      </c>
      <c r="F2090" t="s">
        <v>5</v>
      </c>
      <c r="G2090" t="s">
        <v>14</v>
      </c>
      <c r="H2090" s="1" cm="1">
        <f t="array" ref="H2090">_xlfn.IFS(F2090="Figurado",E2090/2600,F2090="Mallas",E2090/800,F2090="Materia Prima",E2090*0)/24</f>
        <v>3.5205128205128208E-2</v>
      </c>
      <c r="I2090" s="2">
        <f t="shared" si="129"/>
        <v>40585.625</v>
      </c>
      <c r="J2090" s="3">
        <f t="shared" si="130"/>
        <v>40584.660205128203</v>
      </c>
      <c r="K2090" t="b">
        <f t="shared" si="131"/>
        <v>1</v>
      </c>
      <c r="L2090" cm="1">
        <f t="array" ref="L2090">SUMPRODUCT((Tabla2[[#This Row],[P - Horas]]&lt;Tabla2[P - Horas])*1,(Tabla2[[#This Row],[Columna1]]=Tabla2[Columna1])*1)+1</f>
        <v>25</v>
      </c>
      <c r="N2090">
        <f>_xlfn.RANK.EQ(Tabla2[[#This Row],[Columna1]],Tabla2[Columna1],1)</f>
        <v>2022</v>
      </c>
      <c r="O2090" s="3">
        <f>MAX(P2089,Tabla2[[#This Row],[Columna1]])</f>
        <v>40611.342015945404</v>
      </c>
      <c r="P2090" s="3">
        <f>O2090+Tabla2[[#This Row],[P - Horas]]</f>
        <v>40611.377221073606</v>
      </c>
    </row>
    <row r="2091" spans="1:16" x14ac:dyDescent="0.25">
      <c r="A2091">
        <v>1000018039</v>
      </c>
      <c r="B2091" s="2">
        <v>40584</v>
      </c>
      <c r="C2091" s="2">
        <f t="shared" si="128"/>
        <v>40584.625</v>
      </c>
      <c r="D2091">
        <v>2359.9</v>
      </c>
      <c r="E2091">
        <v>2359.9</v>
      </c>
      <c r="F2091" t="s">
        <v>5</v>
      </c>
      <c r="G2091" t="s">
        <v>14</v>
      </c>
      <c r="H2091" s="1" cm="1">
        <f t="array" ref="H2091">_xlfn.IFS(F2091="Figurado",E2091/2600,F2091="Mallas",E2091/800,F2091="Materia Prima",E2091*0)/24</f>
        <v>3.7818910256410258E-2</v>
      </c>
      <c r="I2091" s="2">
        <f t="shared" si="129"/>
        <v>40585.625</v>
      </c>
      <c r="J2091" s="3">
        <f t="shared" si="130"/>
        <v>40584.662818910256</v>
      </c>
      <c r="K2091" t="b">
        <f t="shared" si="131"/>
        <v>1</v>
      </c>
      <c r="L2091" cm="1">
        <f t="array" ref="L2091">SUMPRODUCT((Tabla2[[#This Row],[P - Horas]]&lt;Tabla2[P - Horas])*1,(Tabla2[[#This Row],[Columna1]]=Tabla2[Columna1])*1)+1</f>
        <v>24</v>
      </c>
      <c r="N2091">
        <f>_xlfn.RANK.EQ(Tabla2[[#This Row],[Columna1]],Tabla2[Columna1],1)</f>
        <v>2022</v>
      </c>
      <c r="O2091" s="3">
        <f>MAX(P2090,Tabla2[[#This Row],[Columna1]])</f>
        <v>40611.377221073606</v>
      </c>
      <c r="P2091" s="3">
        <f>O2091+Tabla2[[#This Row],[P - Horas]]</f>
        <v>40611.415039983862</v>
      </c>
    </row>
    <row r="2092" spans="1:16" x14ac:dyDescent="0.25">
      <c r="A2092">
        <v>1000018018</v>
      </c>
      <c r="B2092" s="2">
        <v>40584</v>
      </c>
      <c r="C2092" s="2">
        <f t="shared" si="128"/>
        <v>40584.625</v>
      </c>
      <c r="D2092">
        <v>2449.6</v>
      </c>
      <c r="E2092">
        <v>2449.6</v>
      </c>
      <c r="F2092" t="s">
        <v>5</v>
      </c>
      <c r="G2092" t="s">
        <v>6</v>
      </c>
      <c r="H2092" s="1" cm="1">
        <f t="array" ref="H2092">_xlfn.IFS(F2092="Figurado",E2092/2600,F2092="Mallas",E2092/800,F2092="Materia Prima",E2092*0)/24</f>
        <v>3.9256410256410253E-2</v>
      </c>
      <c r="I2092" s="2">
        <f t="shared" si="129"/>
        <v>40585.625</v>
      </c>
      <c r="J2092" s="3">
        <f t="shared" si="130"/>
        <v>40584.664256410259</v>
      </c>
      <c r="K2092" t="b">
        <f t="shared" si="131"/>
        <v>1</v>
      </c>
      <c r="L2092" cm="1">
        <f t="array" ref="L2092">SUMPRODUCT((Tabla2[[#This Row],[P - Horas]]&lt;Tabla2[P - Horas])*1,(Tabla2[[#This Row],[Columna1]]=Tabla2[Columna1])*1)+1</f>
        <v>23</v>
      </c>
      <c r="N2092">
        <f>_xlfn.RANK.EQ(Tabla2[[#This Row],[Columna1]],Tabla2[Columna1],1)</f>
        <v>2022</v>
      </c>
      <c r="O2092" s="3">
        <f>MAX(P2091,Tabla2[[#This Row],[Columna1]])</f>
        <v>40611.415039983862</v>
      </c>
      <c r="P2092" s="3">
        <f>O2092+Tabla2[[#This Row],[P - Horas]]</f>
        <v>40611.45429639412</v>
      </c>
    </row>
    <row r="2093" spans="1:16" x14ac:dyDescent="0.25">
      <c r="A2093">
        <v>1000018018</v>
      </c>
      <c r="B2093" s="2">
        <v>40584</v>
      </c>
      <c r="C2093" s="2">
        <f t="shared" si="128"/>
        <v>40584.625</v>
      </c>
      <c r="D2093">
        <v>2513.5</v>
      </c>
      <c r="E2093">
        <v>2513.5</v>
      </c>
      <c r="F2093" t="s">
        <v>5</v>
      </c>
      <c r="G2093" t="s">
        <v>8</v>
      </c>
      <c r="H2093" s="1" cm="1">
        <f t="array" ref="H2093">_xlfn.IFS(F2093="Figurado",E2093/2600,F2093="Mallas",E2093/800,F2093="Materia Prima",E2093*0)/24</f>
        <v>4.0280448717948718E-2</v>
      </c>
      <c r="I2093" s="2">
        <f t="shared" si="129"/>
        <v>40585.625</v>
      </c>
      <c r="J2093" s="3">
        <f t="shared" si="130"/>
        <v>40584.665280448717</v>
      </c>
      <c r="K2093" t="b">
        <f t="shared" si="131"/>
        <v>1</v>
      </c>
      <c r="L2093" cm="1">
        <f t="array" ref="L2093">SUMPRODUCT((Tabla2[[#This Row],[P - Horas]]&lt;Tabla2[P - Horas])*1,(Tabla2[[#This Row],[Columna1]]=Tabla2[Columna1])*1)+1</f>
        <v>22</v>
      </c>
      <c r="N2093">
        <f>_xlfn.RANK.EQ(Tabla2[[#This Row],[Columna1]],Tabla2[Columna1],1)</f>
        <v>2022</v>
      </c>
      <c r="O2093" s="3">
        <f>MAX(P2092,Tabla2[[#This Row],[Columna1]])</f>
        <v>40611.45429639412</v>
      </c>
      <c r="P2093" s="3">
        <f>O2093+Tabla2[[#This Row],[P - Horas]]</f>
        <v>40611.494576842837</v>
      </c>
    </row>
    <row r="2094" spans="1:16" x14ac:dyDescent="0.25">
      <c r="A2094">
        <v>1000018020</v>
      </c>
      <c r="B2094" s="2">
        <v>40584</v>
      </c>
      <c r="C2094" s="2">
        <f t="shared" si="128"/>
        <v>40584.625</v>
      </c>
      <c r="D2094">
        <v>2544.1999999999998</v>
      </c>
      <c r="E2094">
        <v>2544.1999999999998</v>
      </c>
      <c r="F2094" t="s">
        <v>5</v>
      </c>
      <c r="G2094" t="s">
        <v>13</v>
      </c>
      <c r="H2094" s="1" cm="1">
        <f t="array" ref="H2094">_xlfn.IFS(F2094="Figurado",E2094/2600,F2094="Mallas",E2094/800,F2094="Materia Prima",E2094*0)/24</f>
        <v>4.0772435897435892E-2</v>
      </c>
      <c r="I2094" s="2">
        <f t="shared" si="129"/>
        <v>40585.625</v>
      </c>
      <c r="J2094" s="3">
        <f t="shared" si="130"/>
        <v>40584.665772435896</v>
      </c>
      <c r="K2094" t="b">
        <f t="shared" si="131"/>
        <v>1</v>
      </c>
      <c r="L2094" cm="1">
        <f t="array" ref="L2094">SUMPRODUCT((Tabla2[[#This Row],[P - Horas]]&lt;Tabla2[P - Horas])*1,(Tabla2[[#This Row],[Columna1]]=Tabla2[Columna1])*1)+1</f>
        <v>21</v>
      </c>
      <c r="N2094">
        <f>_xlfn.RANK.EQ(Tabla2[[#This Row],[Columna1]],Tabla2[Columna1],1)</f>
        <v>2022</v>
      </c>
      <c r="O2094" s="3">
        <f>MAX(P2093,Tabla2[[#This Row],[Columna1]])</f>
        <v>40611.494576842837</v>
      </c>
      <c r="P2094" s="3">
        <f>O2094+Tabla2[[#This Row],[P - Horas]]</f>
        <v>40611.535349278733</v>
      </c>
    </row>
    <row r="2095" spans="1:16" x14ac:dyDescent="0.25">
      <c r="A2095">
        <v>1000018025</v>
      </c>
      <c r="B2095" s="2">
        <v>40584</v>
      </c>
      <c r="C2095" s="2">
        <f t="shared" si="128"/>
        <v>40584.625</v>
      </c>
      <c r="D2095">
        <v>2744.7</v>
      </c>
      <c r="E2095">
        <v>2744.7</v>
      </c>
      <c r="F2095" t="s">
        <v>5</v>
      </c>
      <c r="G2095" t="s">
        <v>13</v>
      </c>
      <c r="H2095" s="1" cm="1">
        <f t="array" ref="H2095">_xlfn.IFS(F2095="Figurado",E2095/2600,F2095="Mallas",E2095/800,F2095="Materia Prima",E2095*0)/24</f>
        <v>4.3985576923076919E-2</v>
      </c>
      <c r="I2095" s="2">
        <f t="shared" si="129"/>
        <v>40585.625</v>
      </c>
      <c r="J2095" s="3">
        <f t="shared" si="130"/>
        <v>40584.668985576922</v>
      </c>
      <c r="K2095" t="b">
        <f t="shared" si="131"/>
        <v>1</v>
      </c>
      <c r="L2095" cm="1">
        <f t="array" ref="L2095">SUMPRODUCT((Tabla2[[#This Row],[P - Horas]]&lt;Tabla2[P - Horas])*1,(Tabla2[[#This Row],[Columna1]]=Tabla2[Columna1])*1)+1</f>
        <v>20</v>
      </c>
      <c r="N2095">
        <f>_xlfn.RANK.EQ(Tabla2[[#This Row],[Columna1]],Tabla2[Columna1],1)</f>
        <v>2022</v>
      </c>
      <c r="O2095" s="3">
        <f>MAX(P2094,Tabla2[[#This Row],[Columna1]])</f>
        <v>40611.535349278733</v>
      </c>
      <c r="P2095" s="3">
        <f>O2095+Tabla2[[#This Row],[P - Horas]]</f>
        <v>40611.579334855654</v>
      </c>
    </row>
    <row r="2096" spans="1:16" x14ac:dyDescent="0.25">
      <c r="A2096">
        <v>1000018017</v>
      </c>
      <c r="B2096" s="2">
        <v>40584</v>
      </c>
      <c r="C2096" s="2">
        <f t="shared" si="128"/>
        <v>40584.625</v>
      </c>
      <c r="D2096">
        <v>2929.1</v>
      </c>
      <c r="E2096">
        <v>2929.1</v>
      </c>
      <c r="F2096" t="s">
        <v>5</v>
      </c>
      <c r="G2096" t="s">
        <v>14</v>
      </c>
      <c r="H2096" s="1" cm="1">
        <f t="array" ref="H2096">_xlfn.IFS(F2096="Figurado",E2096/2600,F2096="Mallas",E2096/800,F2096="Materia Prima",E2096*0)/24</f>
        <v>4.6940705128205133E-2</v>
      </c>
      <c r="I2096" s="2">
        <f t="shared" si="129"/>
        <v>40585.625</v>
      </c>
      <c r="J2096" s="3">
        <f t="shared" si="130"/>
        <v>40584.671940705128</v>
      </c>
      <c r="K2096" t="b">
        <f t="shared" si="131"/>
        <v>1</v>
      </c>
      <c r="L2096" cm="1">
        <f t="array" ref="L2096">SUMPRODUCT((Tabla2[[#This Row],[P - Horas]]&lt;Tabla2[P - Horas])*1,(Tabla2[[#This Row],[Columna1]]=Tabla2[Columna1])*1)+1</f>
        <v>19</v>
      </c>
      <c r="N2096">
        <f>_xlfn.RANK.EQ(Tabla2[[#This Row],[Columna1]],Tabla2[Columna1],1)</f>
        <v>2022</v>
      </c>
      <c r="O2096" s="3">
        <f>MAX(P2095,Tabla2[[#This Row],[Columna1]])</f>
        <v>40611.579334855654</v>
      </c>
      <c r="P2096" s="3">
        <f>O2096+Tabla2[[#This Row],[P - Horas]]</f>
        <v>40611.626275560782</v>
      </c>
    </row>
    <row r="2097" spans="1:16" x14ac:dyDescent="0.25">
      <c r="A2097">
        <v>1000018019</v>
      </c>
      <c r="B2097" s="2">
        <v>40584</v>
      </c>
      <c r="C2097" s="2">
        <f t="shared" si="128"/>
        <v>40584.625</v>
      </c>
      <c r="D2097">
        <v>3068.5</v>
      </c>
      <c r="E2097">
        <v>3068.5</v>
      </c>
      <c r="F2097" t="s">
        <v>5</v>
      </c>
      <c r="G2097" t="s">
        <v>13</v>
      </c>
      <c r="H2097" s="1" cm="1">
        <f t="array" ref="H2097">_xlfn.IFS(F2097="Figurado",E2097/2600,F2097="Mallas",E2097/800,F2097="Materia Prima",E2097*0)/24</f>
        <v>4.917467948717949E-2</v>
      </c>
      <c r="I2097" s="2">
        <f t="shared" si="129"/>
        <v>40585.625</v>
      </c>
      <c r="J2097" s="3">
        <f t="shared" si="130"/>
        <v>40584.674174679487</v>
      </c>
      <c r="K2097" t="b">
        <f t="shared" si="131"/>
        <v>1</v>
      </c>
      <c r="L2097" cm="1">
        <f t="array" ref="L2097">SUMPRODUCT((Tabla2[[#This Row],[P - Horas]]&lt;Tabla2[P - Horas])*1,(Tabla2[[#This Row],[Columna1]]=Tabla2[Columna1])*1)+1</f>
        <v>18</v>
      </c>
      <c r="N2097">
        <f>_xlfn.RANK.EQ(Tabla2[[#This Row],[Columna1]],Tabla2[Columna1],1)</f>
        <v>2022</v>
      </c>
      <c r="O2097" s="3">
        <f>MAX(P2096,Tabla2[[#This Row],[Columna1]])</f>
        <v>40611.626275560782</v>
      </c>
      <c r="P2097" s="3">
        <f>O2097+Tabla2[[#This Row],[P - Horas]]</f>
        <v>40611.675450240269</v>
      </c>
    </row>
    <row r="2098" spans="1:16" x14ac:dyDescent="0.25">
      <c r="A2098">
        <v>1000018013</v>
      </c>
      <c r="B2098" s="2">
        <v>40584</v>
      </c>
      <c r="C2098" s="2">
        <f t="shared" si="128"/>
        <v>40584.625</v>
      </c>
      <c r="D2098">
        <v>953.28</v>
      </c>
      <c r="E2098">
        <v>953.28</v>
      </c>
      <c r="F2098" t="s">
        <v>16</v>
      </c>
      <c r="G2098" t="s">
        <v>23</v>
      </c>
      <c r="H2098" s="1" cm="1">
        <f t="array" ref="H2098">_xlfn.IFS(F2098="Figurado",E2098/2600,F2098="Mallas",E2098/800,F2098="Materia Prima",E2098*0)/24</f>
        <v>4.965E-2</v>
      </c>
      <c r="I2098" s="2">
        <f t="shared" si="129"/>
        <v>40585.625</v>
      </c>
      <c r="J2098" s="3">
        <f t="shared" si="130"/>
        <v>40584.674650000001</v>
      </c>
      <c r="K2098" t="b">
        <f t="shared" si="131"/>
        <v>1</v>
      </c>
      <c r="L2098" cm="1">
        <f t="array" ref="L2098">SUMPRODUCT((Tabla2[[#This Row],[P - Horas]]&lt;Tabla2[P - Horas])*1,(Tabla2[[#This Row],[Columna1]]=Tabla2[Columna1])*1)+1</f>
        <v>17</v>
      </c>
      <c r="N2098">
        <f>_xlfn.RANK.EQ(Tabla2[[#This Row],[Columna1]],Tabla2[Columna1],1)</f>
        <v>2022</v>
      </c>
      <c r="O2098" s="3">
        <f>MAX(P2097,Tabla2[[#This Row],[Columna1]])</f>
        <v>40611.675450240269</v>
      </c>
      <c r="P2098" s="3">
        <f>O2098+Tabla2[[#This Row],[P - Horas]]</f>
        <v>40611.72510024027</v>
      </c>
    </row>
    <row r="2099" spans="1:16" x14ac:dyDescent="0.25">
      <c r="A2099">
        <v>1000018039</v>
      </c>
      <c r="B2099" s="2">
        <v>40584</v>
      </c>
      <c r="C2099" s="2">
        <f t="shared" si="128"/>
        <v>40584.625</v>
      </c>
      <c r="D2099">
        <v>3119.3</v>
      </c>
      <c r="E2099">
        <v>3119.3</v>
      </c>
      <c r="F2099" t="s">
        <v>5</v>
      </c>
      <c r="G2099" t="s">
        <v>13</v>
      </c>
      <c r="H2099" s="1" cm="1">
        <f t="array" ref="H2099">_xlfn.IFS(F2099="Figurado",E2099/2600,F2099="Mallas",E2099/800,F2099="Materia Prima",E2099*0)/24</f>
        <v>4.998878205128205E-2</v>
      </c>
      <c r="I2099" s="2">
        <f t="shared" si="129"/>
        <v>40585.625</v>
      </c>
      <c r="J2099" s="3">
        <f t="shared" si="130"/>
        <v>40584.674988782048</v>
      </c>
      <c r="K2099" t="b">
        <f t="shared" si="131"/>
        <v>1</v>
      </c>
      <c r="L2099" cm="1">
        <f t="array" ref="L2099">SUMPRODUCT((Tabla2[[#This Row],[P - Horas]]&lt;Tabla2[P - Horas])*1,(Tabla2[[#This Row],[Columna1]]=Tabla2[Columna1])*1)+1</f>
        <v>16</v>
      </c>
      <c r="N2099">
        <f>_xlfn.RANK.EQ(Tabla2[[#This Row],[Columna1]],Tabla2[Columna1],1)</f>
        <v>2022</v>
      </c>
      <c r="O2099" s="3">
        <f>MAX(P2098,Tabla2[[#This Row],[Columna1]])</f>
        <v>40611.72510024027</v>
      </c>
      <c r="P2099" s="3">
        <f>O2099+Tabla2[[#This Row],[P - Horas]]</f>
        <v>40611.775089022318</v>
      </c>
    </row>
    <row r="2100" spans="1:16" x14ac:dyDescent="0.25">
      <c r="A2100">
        <v>1000018040</v>
      </c>
      <c r="B2100" s="2">
        <v>40584</v>
      </c>
      <c r="C2100" s="2">
        <f t="shared" si="128"/>
        <v>40584.625</v>
      </c>
      <c r="D2100">
        <v>3262.6</v>
      </c>
      <c r="E2100">
        <v>3262.6</v>
      </c>
      <c r="F2100" t="s">
        <v>5</v>
      </c>
      <c r="G2100" t="s">
        <v>13</v>
      </c>
      <c r="H2100" s="1" cm="1">
        <f t="array" ref="H2100">_xlfn.IFS(F2100="Figurado",E2100/2600,F2100="Mallas",E2100/800,F2100="Materia Prima",E2100*0)/24</f>
        <v>5.2285256410256407E-2</v>
      </c>
      <c r="I2100" s="2">
        <f t="shared" si="129"/>
        <v>40585.625</v>
      </c>
      <c r="J2100" s="3">
        <f t="shared" si="130"/>
        <v>40584.67728525641</v>
      </c>
      <c r="K2100" t="b">
        <f t="shared" si="131"/>
        <v>1</v>
      </c>
      <c r="L2100" cm="1">
        <f t="array" ref="L2100">SUMPRODUCT((Tabla2[[#This Row],[P - Horas]]&lt;Tabla2[P - Horas])*1,(Tabla2[[#This Row],[Columna1]]=Tabla2[Columna1])*1)+1</f>
        <v>15</v>
      </c>
      <c r="N2100">
        <f>_xlfn.RANK.EQ(Tabla2[[#This Row],[Columna1]],Tabla2[Columna1],1)</f>
        <v>2022</v>
      </c>
      <c r="O2100" s="3">
        <f>MAX(P2099,Tabla2[[#This Row],[Columna1]])</f>
        <v>40611.775089022318</v>
      </c>
      <c r="P2100" s="3">
        <f>O2100+Tabla2[[#This Row],[P - Horas]]</f>
        <v>40611.827374278728</v>
      </c>
    </row>
    <row r="2101" spans="1:16" x14ac:dyDescent="0.25">
      <c r="A2101">
        <v>1000018017</v>
      </c>
      <c r="B2101" s="2">
        <v>40584</v>
      </c>
      <c r="C2101" s="2">
        <f t="shared" si="128"/>
        <v>40584.625</v>
      </c>
      <c r="D2101">
        <v>3361.2</v>
      </c>
      <c r="E2101">
        <v>3361.2</v>
      </c>
      <c r="F2101" t="s">
        <v>5</v>
      </c>
      <c r="G2101" t="s">
        <v>7</v>
      </c>
      <c r="H2101" s="1" cm="1">
        <f t="array" ref="H2101">_xlfn.IFS(F2101="Figurado",E2101/2600,F2101="Mallas",E2101/800,F2101="Materia Prima",E2101*0)/24</f>
        <v>5.3865384615384614E-2</v>
      </c>
      <c r="I2101" s="2">
        <f t="shared" si="129"/>
        <v>40585.625</v>
      </c>
      <c r="J2101" s="3">
        <f t="shared" si="130"/>
        <v>40584.678865384616</v>
      </c>
      <c r="K2101" t="b">
        <f t="shared" si="131"/>
        <v>1</v>
      </c>
      <c r="L2101" cm="1">
        <f t="array" ref="L2101">SUMPRODUCT((Tabla2[[#This Row],[P - Horas]]&lt;Tabla2[P - Horas])*1,(Tabla2[[#This Row],[Columna1]]=Tabla2[Columna1])*1)+1</f>
        <v>14</v>
      </c>
      <c r="N2101">
        <f>_xlfn.RANK.EQ(Tabla2[[#This Row],[Columna1]],Tabla2[Columna1],1)</f>
        <v>2022</v>
      </c>
      <c r="O2101" s="3">
        <f>MAX(P2100,Tabla2[[#This Row],[Columna1]])</f>
        <v>40611.827374278728</v>
      </c>
      <c r="P2101" s="3">
        <f>O2101+Tabla2[[#This Row],[P - Horas]]</f>
        <v>40611.881239663344</v>
      </c>
    </row>
    <row r="2102" spans="1:16" x14ac:dyDescent="0.25">
      <c r="A2102">
        <v>1000018021</v>
      </c>
      <c r="B2102" s="2">
        <v>40584</v>
      </c>
      <c r="C2102" s="2">
        <f t="shared" si="128"/>
        <v>40584.625</v>
      </c>
      <c r="D2102">
        <v>3367.4</v>
      </c>
      <c r="E2102">
        <v>3367.4</v>
      </c>
      <c r="F2102" t="s">
        <v>5</v>
      </c>
      <c r="G2102" t="s">
        <v>13</v>
      </c>
      <c r="H2102" s="1" cm="1">
        <f t="array" ref="H2102">_xlfn.IFS(F2102="Figurado",E2102/2600,F2102="Mallas",E2102/800,F2102="Materia Prima",E2102*0)/24</f>
        <v>5.396474358974359E-2</v>
      </c>
      <c r="I2102" s="2">
        <f t="shared" si="129"/>
        <v>40585.625</v>
      </c>
      <c r="J2102" s="3">
        <f t="shared" si="130"/>
        <v>40584.678964743587</v>
      </c>
      <c r="K2102" t="b">
        <f t="shared" si="131"/>
        <v>1</v>
      </c>
      <c r="L2102" cm="1">
        <f t="array" ref="L2102">SUMPRODUCT((Tabla2[[#This Row],[P - Horas]]&lt;Tabla2[P - Horas])*1,(Tabla2[[#This Row],[Columna1]]=Tabla2[Columna1])*1)+1</f>
        <v>13</v>
      </c>
      <c r="N2102">
        <f>_xlfn.RANK.EQ(Tabla2[[#This Row],[Columna1]],Tabla2[Columna1],1)</f>
        <v>2022</v>
      </c>
      <c r="O2102" s="3">
        <f>MAX(P2101,Tabla2[[#This Row],[Columna1]])</f>
        <v>40611.881239663344</v>
      </c>
      <c r="P2102" s="3">
        <f>O2102+Tabla2[[#This Row],[P - Horas]]</f>
        <v>40611.935204406931</v>
      </c>
    </row>
    <row r="2103" spans="1:16" x14ac:dyDescent="0.25">
      <c r="A2103">
        <v>1000018010</v>
      </c>
      <c r="B2103" s="2">
        <v>40584</v>
      </c>
      <c r="C2103" s="2">
        <f t="shared" si="128"/>
        <v>40584.625</v>
      </c>
      <c r="D2103">
        <v>3468.9</v>
      </c>
      <c r="E2103">
        <v>3468.9</v>
      </c>
      <c r="F2103" t="s">
        <v>5</v>
      </c>
      <c r="G2103" t="s">
        <v>6</v>
      </c>
      <c r="H2103" s="1" cm="1">
        <f t="array" ref="H2103">_xlfn.IFS(F2103="Figurado",E2103/2600,F2103="Mallas",E2103/800,F2103="Materia Prima",E2103*0)/24</f>
        <v>5.5591346153846151E-2</v>
      </c>
      <c r="I2103" s="2">
        <f t="shared" si="129"/>
        <v>40585.625</v>
      </c>
      <c r="J2103" s="3">
        <f t="shared" si="130"/>
        <v>40584.68059134615</v>
      </c>
      <c r="K2103" t="b">
        <f t="shared" si="131"/>
        <v>1</v>
      </c>
      <c r="L2103" cm="1">
        <f t="array" ref="L2103">SUMPRODUCT((Tabla2[[#This Row],[P - Horas]]&lt;Tabla2[P - Horas])*1,(Tabla2[[#This Row],[Columna1]]=Tabla2[Columna1])*1)+1</f>
        <v>12</v>
      </c>
      <c r="N2103">
        <f>_xlfn.RANK.EQ(Tabla2[[#This Row],[Columna1]],Tabla2[Columna1],1)</f>
        <v>2022</v>
      </c>
      <c r="O2103" s="3">
        <f>MAX(P2102,Tabla2[[#This Row],[Columna1]])</f>
        <v>40611.935204406931</v>
      </c>
      <c r="P2103" s="3">
        <f>O2103+Tabla2[[#This Row],[P - Horas]]</f>
        <v>40611.990795753081</v>
      </c>
    </row>
    <row r="2104" spans="1:16" x14ac:dyDescent="0.25">
      <c r="A2104">
        <v>1000018010</v>
      </c>
      <c r="B2104" s="2">
        <v>40584</v>
      </c>
      <c r="C2104" s="2">
        <f t="shared" si="128"/>
        <v>40584.625</v>
      </c>
      <c r="D2104">
        <v>3807.2</v>
      </c>
      <c r="E2104">
        <v>3807.2</v>
      </c>
      <c r="F2104" t="s">
        <v>5</v>
      </c>
      <c r="G2104" t="s">
        <v>14</v>
      </c>
      <c r="H2104" s="1" cm="1">
        <f t="array" ref="H2104">_xlfn.IFS(F2104="Figurado",E2104/2600,F2104="Mallas",E2104/800,F2104="Materia Prima",E2104*0)/24</f>
        <v>6.1012820512820511E-2</v>
      </c>
      <c r="I2104" s="2">
        <f t="shared" si="129"/>
        <v>40585.625</v>
      </c>
      <c r="J2104" s="3">
        <f t="shared" si="130"/>
        <v>40584.686012820515</v>
      </c>
      <c r="K2104" t="b">
        <f t="shared" si="131"/>
        <v>1</v>
      </c>
      <c r="L2104" cm="1">
        <f t="array" ref="L2104">SUMPRODUCT((Tabla2[[#This Row],[P - Horas]]&lt;Tabla2[P - Horas])*1,(Tabla2[[#This Row],[Columna1]]=Tabla2[Columna1])*1)+1</f>
        <v>11</v>
      </c>
      <c r="N2104">
        <f>_xlfn.RANK.EQ(Tabla2[[#This Row],[Columna1]],Tabla2[Columna1],1)</f>
        <v>2022</v>
      </c>
      <c r="O2104" s="3">
        <f>MAX(P2103,Tabla2[[#This Row],[Columna1]])</f>
        <v>40611.990795753081</v>
      </c>
      <c r="P2104" s="3">
        <f>O2104+Tabla2[[#This Row],[P - Horas]]</f>
        <v>40612.051808573597</v>
      </c>
    </row>
    <row r="2105" spans="1:16" x14ac:dyDescent="0.25">
      <c r="A2105">
        <v>1000018018</v>
      </c>
      <c r="B2105" s="2">
        <v>40584</v>
      </c>
      <c r="C2105" s="2">
        <f t="shared" si="128"/>
        <v>40584.625</v>
      </c>
      <c r="D2105">
        <v>4340.8</v>
      </c>
      <c r="E2105">
        <v>4340.8</v>
      </c>
      <c r="F2105" t="s">
        <v>5</v>
      </c>
      <c r="G2105" t="s">
        <v>9</v>
      </c>
      <c r="H2105" s="1" cm="1">
        <f t="array" ref="H2105">_xlfn.IFS(F2105="Figurado",E2105/2600,F2105="Mallas",E2105/800,F2105="Materia Prima",E2105*0)/24</f>
        <v>6.9564102564102573E-2</v>
      </c>
      <c r="I2105" s="2">
        <f t="shared" si="129"/>
        <v>40585.625</v>
      </c>
      <c r="J2105" s="3">
        <f t="shared" si="130"/>
        <v>40584.694564102567</v>
      </c>
      <c r="K2105" t="b">
        <f t="shared" si="131"/>
        <v>1</v>
      </c>
      <c r="L2105" cm="1">
        <f t="array" ref="L2105">SUMPRODUCT((Tabla2[[#This Row],[P - Horas]]&lt;Tabla2[P - Horas])*1,(Tabla2[[#This Row],[Columna1]]=Tabla2[Columna1])*1)+1</f>
        <v>10</v>
      </c>
      <c r="N2105">
        <f>_xlfn.RANK.EQ(Tabla2[[#This Row],[Columna1]],Tabla2[Columna1],1)</f>
        <v>2022</v>
      </c>
      <c r="O2105" s="3">
        <f>MAX(P2104,Tabla2[[#This Row],[Columna1]])</f>
        <v>40612.051808573597</v>
      </c>
      <c r="P2105" s="3">
        <f>O2105+Tabla2[[#This Row],[P - Horas]]</f>
        <v>40612.121372676163</v>
      </c>
    </row>
    <row r="2106" spans="1:16" x14ac:dyDescent="0.25">
      <c r="A2106">
        <v>1000018019</v>
      </c>
      <c r="B2106" s="2">
        <v>40584</v>
      </c>
      <c r="C2106" s="2">
        <f t="shared" si="128"/>
        <v>40584.625</v>
      </c>
      <c r="D2106">
        <v>5745.4</v>
      </c>
      <c r="E2106">
        <v>5745.4</v>
      </c>
      <c r="F2106" t="s">
        <v>5</v>
      </c>
      <c r="G2106" t="s">
        <v>6</v>
      </c>
      <c r="H2106" s="1" cm="1">
        <f t="array" ref="H2106">_xlfn.IFS(F2106="Figurado",E2106/2600,F2106="Mallas",E2106/800,F2106="Materia Prima",E2106*0)/24</f>
        <v>9.2073717948717937E-2</v>
      </c>
      <c r="I2106" s="2">
        <f t="shared" si="129"/>
        <v>40585.625</v>
      </c>
      <c r="J2106" s="3">
        <f t="shared" si="130"/>
        <v>40584.717073717948</v>
      </c>
      <c r="K2106" t="b">
        <f t="shared" si="131"/>
        <v>1</v>
      </c>
      <c r="L2106" cm="1">
        <f t="array" ref="L2106">SUMPRODUCT((Tabla2[[#This Row],[P - Horas]]&lt;Tabla2[P - Horas])*1,(Tabla2[[#This Row],[Columna1]]=Tabla2[Columna1])*1)+1</f>
        <v>9</v>
      </c>
      <c r="N2106">
        <f>_xlfn.RANK.EQ(Tabla2[[#This Row],[Columna1]],Tabla2[Columna1],1)</f>
        <v>2022</v>
      </c>
      <c r="O2106" s="3">
        <f>MAX(P2105,Tabla2[[#This Row],[Columna1]])</f>
        <v>40612.121372676163</v>
      </c>
      <c r="P2106" s="3">
        <f>O2106+Tabla2[[#This Row],[P - Horas]]</f>
        <v>40612.213446394111</v>
      </c>
    </row>
    <row r="2107" spans="1:16" x14ac:dyDescent="0.25">
      <c r="A2107">
        <v>1000018023</v>
      </c>
      <c r="B2107" s="2">
        <v>40584</v>
      </c>
      <c r="C2107" s="2">
        <f t="shared" si="128"/>
        <v>40584.625</v>
      </c>
      <c r="D2107">
        <v>5914.2</v>
      </c>
      <c r="E2107">
        <v>5914.2</v>
      </c>
      <c r="F2107" t="s">
        <v>5</v>
      </c>
      <c r="G2107" t="s">
        <v>14</v>
      </c>
      <c r="H2107" s="1" cm="1">
        <f t="array" ref="H2107">_xlfn.IFS(F2107="Figurado",E2107/2600,F2107="Mallas",E2107/800,F2107="Materia Prima",E2107*0)/24</f>
        <v>9.4778846153846144E-2</v>
      </c>
      <c r="I2107" s="2">
        <f t="shared" si="129"/>
        <v>40585.625</v>
      </c>
      <c r="J2107" s="3">
        <f t="shared" si="130"/>
        <v>40584.719778846156</v>
      </c>
      <c r="K2107" t="b">
        <f t="shared" si="131"/>
        <v>1</v>
      </c>
      <c r="L2107" cm="1">
        <f t="array" ref="L2107">SUMPRODUCT((Tabla2[[#This Row],[P - Horas]]&lt;Tabla2[P - Horas])*1,(Tabla2[[#This Row],[Columna1]]=Tabla2[Columna1])*1)+1</f>
        <v>8</v>
      </c>
      <c r="N2107">
        <f>_xlfn.RANK.EQ(Tabla2[[#This Row],[Columna1]],Tabla2[Columna1],1)</f>
        <v>2022</v>
      </c>
      <c r="O2107" s="3">
        <f>MAX(P2106,Tabla2[[#This Row],[Columna1]])</f>
        <v>40612.213446394111</v>
      </c>
      <c r="P2107" s="3">
        <f>O2107+Tabla2[[#This Row],[P - Horas]]</f>
        <v>40612.308225240267</v>
      </c>
    </row>
    <row r="2108" spans="1:16" x14ac:dyDescent="0.25">
      <c r="A2108">
        <v>1000018012</v>
      </c>
      <c r="B2108" s="2">
        <v>40584</v>
      </c>
      <c r="C2108" s="2">
        <f t="shared" si="128"/>
        <v>40584.625</v>
      </c>
      <c r="D2108">
        <v>6699</v>
      </c>
      <c r="E2108">
        <v>6699</v>
      </c>
      <c r="F2108" t="s">
        <v>5</v>
      </c>
      <c r="G2108" t="s">
        <v>13</v>
      </c>
      <c r="H2108" s="1" cm="1">
        <f t="array" ref="H2108">_xlfn.IFS(F2108="Figurado",E2108/2600,F2108="Mallas",E2108/800,F2108="Materia Prima",E2108*0)/24</f>
        <v>0.10735576923076923</v>
      </c>
      <c r="I2108" s="2">
        <f t="shared" si="129"/>
        <v>40585.625</v>
      </c>
      <c r="J2108" s="3">
        <f t="shared" si="130"/>
        <v>40584.732355769229</v>
      </c>
      <c r="K2108" t="b">
        <f t="shared" si="131"/>
        <v>1</v>
      </c>
      <c r="L2108" cm="1">
        <f t="array" ref="L2108">SUMPRODUCT((Tabla2[[#This Row],[P - Horas]]&lt;Tabla2[P - Horas])*1,(Tabla2[[#This Row],[Columna1]]=Tabla2[Columna1])*1)+1</f>
        <v>7</v>
      </c>
      <c r="N2108">
        <f>_xlfn.RANK.EQ(Tabla2[[#This Row],[Columna1]],Tabla2[Columna1],1)</f>
        <v>2022</v>
      </c>
      <c r="O2108" s="3">
        <f>MAX(P2107,Tabla2[[#This Row],[Columna1]])</f>
        <v>40612.308225240267</v>
      </c>
      <c r="P2108" s="3">
        <f>O2108+Tabla2[[#This Row],[P - Horas]]</f>
        <v>40612.415581009496</v>
      </c>
    </row>
    <row r="2109" spans="1:16" x14ac:dyDescent="0.25">
      <c r="A2109">
        <v>1000018022</v>
      </c>
      <c r="B2109" s="2">
        <v>40584</v>
      </c>
      <c r="C2109" s="2">
        <f t="shared" si="128"/>
        <v>40584.625</v>
      </c>
      <c r="D2109">
        <v>9689.2000000000007</v>
      </c>
      <c r="E2109">
        <v>9689.2000000000007</v>
      </c>
      <c r="F2109" t="s">
        <v>5</v>
      </c>
      <c r="G2109" t="s">
        <v>14</v>
      </c>
      <c r="H2109" s="1" cm="1">
        <f t="array" ref="H2109">_xlfn.IFS(F2109="Figurado",E2109/2600,F2109="Mallas",E2109/800,F2109="Materia Prima",E2109*0)/24</f>
        <v>0.15527564102564104</v>
      </c>
      <c r="I2109" s="2">
        <f t="shared" si="129"/>
        <v>40585.625</v>
      </c>
      <c r="J2109" s="3">
        <f t="shared" si="130"/>
        <v>40584.780275641024</v>
      </c>
      <c r="K2109" t="b">
        <f t="shared" si="131"/>
        <v>1</v>
      </c>
      <c r="L2109" cm="1">
        <f t="array" ref="L2109">SUMPRODUCT((Tabla2[[#This Row],[P - Horas]]&lt;Tabla2[P - Horas])*1,(Tabla2[[#This Row],[Columna1]]=Tabla2[Columna1])*1)+1</f>
        <v>6</v>
      </c>
      <c r="N2109">
        <f>_xlfn.RANK.EQ(Tabla2[[#This Row],[Columna1]],Tabla2[Columna1],1)</f>
        <v>2022</v>
      </c>
      <c r="O2109" s="3">
        <f>MAX(P2108,Tabla2[[#This Row],[Columna1]])</f>
        <v>40612.415581009496</v>
      </c>
      <c r="P2109" s="3">
        <f>O2109+Tabla2[[#This Row],[P - Horas]]</f>
        <v>40612.57085665052</v>
      </c>
    </row>
    <row r="2110" spans="1:16" x14ac:dyDescent="0.25">
      <c r="A2110">
        <v>1000018026</v>
      </c>
      <c r="B2110" s="2">
        <v>40584</v>
      </c>
      <c r="C2110" s="2">
        <f t="shared" si="128"/>
        <v>40584.625</v>
      </c>
      <c r="D2110">
        <v>10302.799999999999</v>
      </c>
      <c r="E2110">
        <v>10302.799999999999</v>
      </c>
      <c r="F2110" t="s">
        <v>5</v>
      </c>
      <c r="G2110" t="s">
        <v>9</v>
      </c>
      <c r="H2110" s="1" cm="1">
        <f t="array" ref="H2110">_xlfn.IFS(F2110="Figurado",E2110/2600,F2110="Mallas",E2110/800,F2110="Materia Prima",E2110*0)/24</f>
        <v>0.16510897435897434</v>
      </c>
      <c r="I2110" s="2">
        <f t="shared" si="129"/>
        <v>40585.625</v>
      </c>
      <c r="J2110" s="3">
        <f t="shared" si="130"/>
        <v>40584.790108974361</v>
      </c>
      <c r="K2110" t="b">
        <f t="shared" si="131"/>
        <v>1</v>
      </c>
      <c r="L2110" cm="1">
        <f t="array" ref="L2110">SUMPRODUCT((Tabla2[[#This Row],[P - Horas]]&lt;Tabla2[P - Horas])*1,(Tabla2[[#This Row],[Columna1]]=Tabla2[Columna1])*1)+1</f>
        <v>5</v>
      </c>
      <c r="N2110">
        <f>_xlfn.RANK.EQ(Tabla2[[#This Row],[Columna1]],Tabla2[Columna1],1)</f>
        <v>2022</v>
      </c>
      <c r="O2110" s="3">
        <f>MAX(P2109,Tabla2[[#This Row],[Columna1]])</f>
        <v>40612.57085665052</v>
      </c>
      <c r="P2110" s="3">
        <f>O2110+Tabla2[[#This Row],[P - Horas]]</f>
        <v>40612.735965624881</v>
      </c>
    </row>
    <row r="2111" spans="1:16" x14ac:dyDescent="0.25">
      <c r="A2111">
        <v>1000018018</v>
      </c>
      <c r="B2111" s="2">
        <v>40584</v>
      </c>
      <c r="C2111" s="2">
        <f t="shared" si="128"/>
        <v>40584.625</v>
      </c>
      <c r="D2111">
        <v>10640.7</v>
      </c>
      <c r="E2111">
        <v>10640.7</v>
      </c>
      <c r="F2111" t="s">
        <v>5</v>
      </c>
      <c r="G2111" t="s">
        <v>7</v>
      </c>
      <c r="H2111" s="1" cm="1">
        <f t="array" ref="H2111">_xlfn.IFS(F2111="Figurado",E2111/2600,F2111="Mallas",E2111/800,F2111="Materia Prima",E2111*0)/24</f>
        <v>0.17052403846153849</v>
      </c>
      <c r="I2111" s="2">
        <f t="shared" si="129"/>
        <v>40585.625</v>
      </c>
      <c r="J2111" s="3">
        <f t="shared" si="130"/>
        <v>40584.795524038462</v>
      </c>
      <c r="K2111" t="b">
        <f t="shared" si="131"/>
        <v>1</v>
      </c>
      <c r="L2111" cm="1">
        <f t="array" ref="L2111">SUMPRODUCT((Tabla2[[#This Row],[P - Horas]]&lt;Tabla2[P - Horas])*1,(Tabla2[[#This Row],[Columna1]]=Tabla2[Columna1])*1)+1</f>
        <v>4</v>
      </c>
      <c r="N2111">
        <f>_xlfn.RANK.EQ(Tabla2[[#This Row],[Columna1]],Tabla2[Columna1],1)</f>
        <v>2022</v>
      </c>
      <c r="O2111" s="3">
        <f>MAX(P2110,Tabla2[[#This Row],[Columna1]])</f>
        <v>40612.735965624881</v>
      </c>
      <c r="P2111" s="3">
        <f>O2111+Tabla2[[#This Row],[P - Horas]]</f>
        <v>40612.906489663343</v>
      </c>
    </row>
    <row r="2112" spans="1:16" x14ac:dyDescent="0.25">
      <c r="A2112">
        <v>1000018011</v>
      </c>
      <c r="B2112" s="2">
        <v>40584</v>
      </c>
      <c r="C2112" s="2">
        <f t="shared" si="128"/>
        <v>40584.625</v>
      </c>
      <c r="D2112">
        <v>150</v>
      </c>
      <c r="E2112">
        <v>4698</v>
      </c>
      <c r="F2112" t="s">
        <v>16</v>
      </c>
      <c r="G2112" t="s">
        <v>56</v>
      </c>
      <c r="H2112" s="1" cm="1">
        <f t="array" ref="H2112">_xlfn.IFS(F2112="Figurado",E2112/2600,F2112="Mallas",E2112/800,F2112="Materia Prima",E2112*0)/24</f>
        <v>0.24468749999999997</v>
      </c>
      <c r="I2112" s="2">
        <f t="shared" si="129"/>
        <v>40585.625</v>
      </c>
      <c r="J2112" s="3">
        <f t="shared" si="130"/>
        <v>40584.869687500002</v>
      </c>
      <c r="K2112" t="b">
        <f t="shared" si="131"/>
        <v>1</v>
      </c>
      <c r="L2112" cm="1">
        <f t="array" ref="L2112">SUMPRODUCT((Tabla2[[#This Row],[P - Horas]]&lt;Tabla2[P - Horas])*1,(Tabla2[[#This Row],[Columna1]]=Tabla2[Columna1])*1)+1</f>
        <v>3</v>
      </c>
      <c r="N2112">
        <f>_xlfn.RANK.EQ(Tabla2[[#This Row],[Columna1]],Tabla2[Columna1],1)</f>
        <v>2022</v>
      </c>
      <c r="O2112" s="3">
        <f>MAX(P2111,Tabla2[[#This Row],[Columna1]])</f>
        <v>40612.906489663343</v>
      </c>
      <c r="P2112" s="3">
        <f>O2112+Tabla2[[#This Row],[P - Horas]]</f>
        <v>40613.151177163345</v>
      </c>
    </row>
    <row r="2113" spans="1:16" x14ac:dyDescent="0.25">
      <c r="A2113">
        <v>1000018027</v>
      </c>
      <c r="B2113" s="2">
        <v>40584</v>
      </c>
      <c r="C2113" s="2">
        <f t="shared" si="128"/>
        <v>40584.625</v>
      </c>
      <c r="D2113">
        <v>8306.9599999999991</v>
      </c>
      <c r="E2113">
        <v>8306.9599999999991</v>
      </c>
      <c r="F2113" t="s">
        <v>16</v>
      </c>
      <c r="G2113" t="s">
        <v>23</v>
      </c>
      <c r="H2113" s="1" cm="1">
        <f t="array" ref="H2113">_xlfn.IFS(F2113="Figurado",E2113/2600,F2113="Mallas",E2113/800,F2113="Materia Prima",E2113*0)/24</f>
        <v>0.43265416666666662</v>
      </c>
      <c r="I2113" s="2">
        <f t="shared" si="129"/>
        <v>40585.625</v>
      </c>
      <c r="J2113" s="3">
        <f t="shared" si="130"/>
        <v>40585.057654166667</v>
      </c>
      <c r="K2113" t="b">
        <f t="shared" si="131"/>
        <v>1</v>
      </c>
      <c r="L2113" cm="1">
        <f t="array" ref="L2113">SUMPRODUCT((Tabla2[[#This Row],[P - Horas]]&lt;Tabla2[P - Horas])*1,(Tabla2[[#This Row],[Columna1]]=Tabla2[Columna1])*1)+1</f>
        <v>2</v>
      </c>
      <c r="N2113">
        <f>_xlfn.RANK.EQ(Tabla2[[#This Row],[Columna1]],Tabla2[Columna1],1)</f>
        <v>2022</v>
      </c>
      <c r="O2113" s="3">
        <f>MAX(P2112,Tabla2[[#This Row],[Columna1]])</f>
        <v>40613.151177163345</v>
      </c>
      <c r="P2113" s="3">
        <f>O2113+Tabla2[[#This Row],[P - Horas]]</f>
        <v>40613.583831330012</v>
      </c>
    </row>
    <row r="2114" spans="1:16" x14ac:dyDescent="0.25">
      <c r="A2114">
        <v>1000018014</v>
      </c>
      <c r="B2114" s="2">
        <v>40584</v>
      </c>
      <c r="C2114" s="2">
        <f t="shared" ref="C2114:C2177" si="132">B2114+15/24</f>
        <v>40584.625</v>
      </c>
      <c r="D2114">
        <v>9068.7800000000007</v>
      </c>
      <c r="E2114">
        <v>9068.7800000000007</v>
      </c>
      <c r="F2114" t="s">
        <v>16</v>
      </c>
      <c r="G2114" t="s">
        <v>23</v>
      </c>
      <c r="H2114" s="1" cm="1">
        <f t="array" ref="H2114">_xlfn.IFS(F2114="Figurado",E2114/2600,F2114="Mallas",E2114/800,F2114="Materia Prima",E2114*0)/24</f>
        <v>0.47233229166666674</v>
      </c>
      <c r="I2114" s="2">
        <f t="shared" ref="I2114:I2177" si="133">IF(OR(WEEKDAY(C2114)=1,WEEKDAY(C2114+1)=1),C2114+2,C2114+1)</f>
        <v>40585.625</v>
      </c>
      <c r="J2114" s="3">
        <f t="shared" ref="J2114:J2177" si="134">H2114+C2114</f>
        <v>40585.097332291669</v>
      </c>
      <c r="K2114" t="b">
        <f t="shared" ref="K2114:K2177" si="135">I2114&gt;=J2114</f>
        <v>1</v>
      </c>
      <c r="L2114" cm="1">
        <f t="array" ref="L2114">SUMPRODUCT((Tabla2[[#This Row],[P - Horas]]&lt;Tabla2[P - Horas])*1,(Tabla2[[#This Row],[Columna1]]=Tabla2[Columna1])*1)+1</f>
        <v>1</v>
      </c>
      <c r="N2114">
        <f>_xlfn.RANK.EQ(Tabla2[[#This Row],[Columna1]],Tabla2[Columna1],1)</f>
        <v>2022</v>
      </c>
      <c r="O2114" s="3">
        <f>MAX(P2113,Tabla2[[#This Row],[Columna1]])</f>
        <v>40613.583831330012</v>
      </c>
      <c r="P2114" s="3">
        <f>O2114+Tabla2[[#This Row],[P - Horas]]</f>
        <v>40614.056163621681</v>
      </c>
    </row>
    <row r="2115" spans="1:16" x14ac:dyDescent="0.25">
      <c r="A2115">
        <v>1000018041</v>
      </c>
      <c r="B2115" s="2">
        <v>40585</v>
      </c>
      <c r="C2115" s="2">
        <f t="shared" si="132"/>
        <v>40585.625</v>
      </c>
      <c r="D2115">
        <v>26.9</v>
      </c>
      <c r="E2115">
        <v>26.9</v>
      </c>
      <c r="F2115" t="s">
        <v>10</v>
      </c>
      <c r="G2115" t="s">
        <v>22</v>
      </c>
      <c r="H2115" s="1" cm="1">
        <f t="array" ref="H2115">_xlfn.IFS(F2115="Figurado",E2115/2600,F2115="Mallas",E2115/800,F2115="Materia Prima",E2115*0)/24</f>
        <v>0</v>
      </c>
      <c r="I2115" s="2">
        <f t="shared" si="133"/>
        <v>40586.625</v>
      </c>
      <c r="J2115" s="3">
        <f t="shared" si="134"/>
        <v>40585.625</v>
      </c>
      <c r="K2115" t="b">
        <f t="shared" si="135"/>
        <v>1</v>
      </c>
      <c r="L2115" cm="1">
        <f t="array" ref="L2115">SUMPRODUCT((Tabla2[[#This Row],[P - Horas]]&lt;Tabla2[P - Horas])*1,(Tabla2[[#This Row],[Columna1]]=Tabla2[Columna1])*1)+1</f>
        <v>56</v>
      </c>
      <c r="N2115">
        <f>_xlfn.RANK.EQ(Tabla2[[#This Row],[Columna1]],Tabla2[Columna1],1)</f>
        <v>2114</v>
      </c>
      <c r="O2115" s="3">
        <f>MAX(P2114,Tabla2[[#This Row],[Columna1]])</f>
        <v>40614.056163621681</v>
      </c>
      <c r="P2115" s="3">
        <f>O2115+Tabla2[[#This Row],[P - Horas]]</f>
        <v>40614.056163621681</v>
      </c>
    </row>
    <row r="2116" spans="1:16" x14ac:dyDescent="0.25">
      <c r="A2116">
        <v>1000018045</v>
      </c>
      <c r="B2116" s="2">
        <v>40585</v>
      </c>
      <c r="C2116" s="2">
        <f t="shared" si="132"/>
        <v>40585.625</v>
      </c>
      <c r="D2116">
        <v>26.9</v>
      </c>
      <c r="E2116">
        <v>26.9</v>
      </c>
      <c r="F2116" t="s">
        <v>10</v>
      </c>
      <c r="G2116" t="s">
        <v>22</v>
      </c>
      <c r="H2116" s="1" cm="1">
        <f t="array" ref="H2116">_xlfn.IFS(F2116="Figurado",E2116/2600,F2116="Mallas",E2116/800,F2116="Materia Prima",E2116*0)/24</f>
        <v>0</v>
      </c>
      <c r="I2116" s="2">
        <f t="shared" si="133"/>
        <v>40586.625</v>
      </c>
      <c r="J2116" s="3">
        <f t="shared" si="134"/>
        <v>40585.625</v>
      </c>
      <c r="K2116" t="b">
        <f t="shared" si="135"/>
        <v>1</v>
      </c>
      <c r="L2116" cm="1">
        <f t="array" ref="L2116">SUMPRODUCT((Tabla2[[#This Row],[P - Horas]]&lt;Tabla2[P - Horas])*1,(Tabla2[[#This Row],[Columna1]]=Tabla2[Columna1])*1)+1</f>
        <v>56</v>
      </c>
      <c r="N2116">
        <f>_xlfn.RANK.EQ(Tabla2[[#This Row],[Columna1]],Tabla2[Columna1],1)</f>
        <v>2114</v>
      </c>
      <c r="O2116" s="3">
        <f>MAX(P2115,Tabla2[[#This Row],[Columna1]])</f>
        <v>40614.056163621681</v>
      </c>
      <c r="P2116" s="3">
        <f>O2116+Tabla2[[#This Row],[P - Horas]]</f>
        <v>40614.056163621681</v>
      </c>
    </row>
    <row r="2117" spans="1:16" x14ac:dyDescent="0.25">
      <c r="A2117">
        <v>1000018051</v>
      </c>
      <c r="B2117" s="2">
        <v>40585</v>
      </c>
      <c r="C2117" s="2">
        <f t="shared" si="132"/>
        <v>40585.625</v>
      </c>
      <c r="D2117">
        <v>806.4</v>
      </c>
      <c r="E2117">
        <v>806.4</v>
      </c>
      <c r="F2117" t="s">
        <v>10</v>
      </c>
      <c r="G2117" t="s">
        <v>22</v>
      </c>
      <c r="H2117" s="1" cm="1">
        <f t="array" ref="H2117">_xlfn.IFS(F2117="Figurado",E2117/2600,F2117="Mallas",E2117/800,F2117="Materia Prima",E2117*0)/24</f>
        <v>0</v>
      </c>
      <c r="I2117" s="2">
        <f t="shared" si="133"/>
        <v>40586.625</v>
      </c>
      <c r="J2117" s="3">
        <f t="shared" si="134"/>
        <v>40585.625</v>
      </c>
      <c r="K2117" t="b">
        <f t="shared" si="135"/>
        <v>1</v>
      </c>
      <c r="L2117" cm="1">
        <f t="array" ref="L2117">SUMPRODUCT((Tabla2[[#This Row],[P - Horas]]&lt;Tabla2[P - Horas])*1,(Tabla2[[#This Row],[Columna1]]=Tabla2[Columna1])*1)+1</f>
        <v>56</v>
      </c>
      <c r="N2117">
        <f>_xlfn.RANK.EQ(Tabla2[[#This Row],[Columna1]],Tabla2[Columna1],1)</f>
        <v>2114</v>
      </c>
      <c r="O2117" s="3">
        <f>MAX(P2116,Tabla2[[#This Row],[Columna1]])</f>
        <v>40614.056163621681</v>
      </c>
      <c r="P2117" s="3">
        <f>O2117+Tabla2[[#This Row],[P - Horas]]</f>
        <v>40614.056163621681</v>
      </c>
    </row>
    <row r="2118" spans="1:16" x14ac:dyDescent="0.25">
      <c r="A2118">
        <v>1000018052</v>
      </c>
      <c r="B2118" s="2">
        <v>40585</v>
      </c>
      <c r="C2118" s="2">
        <f t="shared" si="132"/>
        <v>40585.625</v>
      </c>
      <c r="D2118">
        <v>108</v>
      </c>
      <c r="E2118">
        <v>108</v>
      </c>
      <c r="F2118" t="s">
        <v>10</v>
      </c>
      <c r="G2118" t="s">
        <v>11</v>
      </c>
      <c r="H2118" s="1" cm="1">
        <f t="array" ref="H2118">_xlfn.IFS(F2118="Figurado",E2118/2600,F2118="Mallas",E2118/800,F2118="Materia Prima",E2118*0)/24</f>
        <v>0</v>
      </c>
      <c r="I2118" s="2">
        <f t="shared" si="133"/>
        <v>40586.625</v>
      </c>
      <c r="J2118" s="3">
        <f t="shared" si="134"/>
        <v>40585.625</v>
      </c>
      <c r="K2118" t="b">
        <f t="shared" si="135"/>
        <v>1</v>
      </c>
      <c r="L2118" cm="1">
        <f t="array" ref="L2118">SUMPRODUCT((Tabla2[[#This Row],[P - Horas]]&lt;Tabla2[P - Horas])*1,(Tabla2[[#This Row],[Columna1]]=Tabla2[Columna1])*1)+1</f>
        <v>56</v>
      </c>
      <c r="N2118">
        <f>_xlfn.RANK.EQ(Tabla2[[#This Row],[Columna1]],Tabla2[Columna1],1)</f>
        <v>2114</v>
      </c>
      <c r="O2118" s="3">
        <f>MAX(P2117,Tabla2[[#This Row],[Columna1]])</f>
        <v>40614.056163621681</v>
      </c>
      <c r="P2118" s="3">
        <f>O2118+Tabla2[[#This Row],[P - Horas]]</f>
        <v>40614.056163621681</v>
      </c>
    </row>
    <row r="2119" spans="1:16" x14ac:dyDescent="0.25">
      <c r="A2119">
        <v>1000018057</v>
      </c>
      <c r="B2119" s="2">
        <v>40585</v>
      </c>
      <c r="C2119" s="2">
        <f t="shared" si="132"/>
        <v>40585.625</v>
      </c>
      <c r="D2119">
        <v>11713</v>
      </c>
      <c r="E2119">
        <v>11713</v>
      </c>
      <c r="F2119" t="s">
        <v>10</v>
      </c>
      <c r="G2119" t="s">
        <v>20</v>
      </c>
      <c r="H2119" s="1" cm="1">
        <f t="array" ref="H2119">_xlfn.IFS(F2119="Figurado",E2119/2600,F2119="Mallas",E2119/800,F2119="Materia Prima",E2119*0)/24</f>
        <v>0</v>
      </c>
      <c r="I2119" s="2">
        <f t="shared" si="133"/>
        <v>40586.625</v>
      </c>
      <c r="J2119" s="3">
        <f t="shared" si="134"/>
        <v>40585.625</v>
      </c>
      <c r="K2119" t="b">
        <f t="shared" si="135"/>
        <v>1</v>
      </c>
      <c r="L2119" cm="1">
        <f t="array" ref="L2119">SUMPRODUCT((Tabla2[[#This Row],[P - Horas]]&lt;Tabla2[P - Horas])*1,(Tabla2[[#This Row],[Columna1]]=Tabla2[Columna1])*1)+1</f>
        <v>56</v>
      </c>
      <c r="N2119">
        <f>_xlfn.RANK.EQ(Tabla2[[#This Row],[Columna1]],Tabla2[Columna1],1)</f>
        <v>2114</v>
      </c>
      <c r="O2119" s="3">
        <f>MAX(P2118,Tabla2[[#This Row],[Columna1]])</f>
        <v>40614.056163621681</v>
      </c>
      <c r="P2119" s="3">
        <f>O2119+Tabla2[[#This Row],[P - Horas]]</f>
        <v>40614.056163621681</v>
      </c>
    </row>
    <row r="2120" spans="1:16" x14ac:dyDescent="0.25">
      <c r="A2120">
        <v>1000018054</v>
      </c>
      <c r="B2120" s="2">
        <v>40585</v>
      </c>
      <c r="C2120" s="2">
        <f t="shared" si="132"/>
        <v>40585.625</v>
      </c>
      <c r="D2120">
        <v>35004</v>
      </c>
      <c r="E2120">
        <v>35004</v>
      </c>
      <c r="F2120" t="s">
        <v>10</v>
      </c>
      <c r="G2120" t="s">
        <v>15</v>
      </c>
      <c r="H2120" s="1" cm="1">
        <f t="array" ref="H2120">_xlfn.IFS(F2120="Figurado",E2120/2600,F2120="Mallas",E2120/800,F2120="Materia Prima",E2120*0)/24</f>
        <v>0</v>
      </c>
      <c r="I2120" s="2">
        <f t="shared" si="133"/>
        <v>40586.625</v>
      </c>
      <c r="J2120" s="3">
        <f t="shared" si="134"/>
        <v>40585.625</v>
      </c>
      <c r="K2120" t="b">
        <f t="shared" si="135"/>
        <v>1</v>
      </c>
      <c r="L2120" cm="1">
        <f t="array" ref="L2120">SUMPRODUCT((Tabla2[[#This Row],[P - Horas]]&lt;Tabla2[P - Horas])*1,(Tabla2[[#This Row],[Columna1]]=Tabla2[Columna1])*1)+1</f>
        <v>56</v>
      </c>
      <c r="N2120">
        <f>_xlfn.RANK.EQ(Tabla2[[#This Row],[Columna1]],Tabla2[Columna1],1)</f>
        <v>2114</v>
      </c>
      <c r="O2120" s="3">
        <f>MAX(P2119,Tabla2[[#This Row],[Columna1]])</f>
        <v>40614.056163621681</v>
      </c>
      <c r="P2120" s="3">
        <f>O2120+Tabla2[[#This Row],[P - Horas]]</f>
        <v>40614.056163621681</v>
      </c>
    </row>
    <row r="2121" spans="1:16" x14ac:dyDescent="0.25">
      <c r="A2121">
        <v>1000018060</v>
      </c>
      <c r="B2121" s="2">
        <v>40585</v>
      </c>
      <c r="C2121" s="2">
        <f t="shared" si="132"/>
        <v>40585.625</v>
      </c>
      <c r="D2121">
        <v>11660</v>
      </c>
      <c r="E2121">
        <v>11660</v>
      </c>
      <c r="F2121" t="s">
        <v>10</v>
      </c>
      <c r="G2121" t="s">
        <v>20</v>
      </c>
      <c r="H2121" s="1" cm="1">
        <f t="array" ref="H2121">_xlfn.IFS(F2121="Figurado",E2121/2600,F2121="Mallas",E2121/800,F2121="Materia Prima",E2121*0)/24</f>
        <v>0</v>
      </c>
      <c r="I2121" s="2">
        <f t="shared" si="133"/>
        <v>40586.625</v>
      </c>
      <c r="J2121" s="3">
        <f t="shared" si="134"/>
        <v>40585.625</v>
      </c>
      <c r="K2121" t="b">
        <f t="shared" si="135"/>
        <v>1</v>
      </c>
      <c r="L2121" cm="1">
        <f t="array" ref="L2121">SUMPRODUCT((Tabla2[[#This Row],[P - Horas]]&lt;Tabla2[P - Horas])*1,(Tabla2[[#This Row],[Columna1]]=Tabla2[Columna1])*1)+1</f>
        <v>56</v>
      </c>
      <c r="N2121">
        <f>_xlfn.RANK.EQ(Tabla2[[#This Row],[Columna1]],Tabla2[Columna1],1)</f>
        <v>2114</v>
      </c>
      <c r="O2121" s="3">
        <f>MAX(P2120,Tabla2[[#This Row],[Columna1]])</f>
        <v>40614.056163621681</v>
      </c>
      <c r="P2121" s="3">
        <f>O2121+Tabla2[[#This Row],[P - Horas]]</f>
        <v>40614.056163621681</v>
      </c>
    </row>
    <row r="2122" spans="1:16" x14ac:dyDescent="0.25">
      <c r="A2122">
        <v>1000018041</v>
      </c>
      <c r="B2122" s="2">
        <v>40585</v>
      </c>
      <c r="C2122" s="2">
        <f t="shared" si="132"/>
        <v>40585.625</v>
      </c>
      <c r="D2122">
        <v>7.1</v>
      </c>
      <c r="E2122">
        <v>7.1</v>
      </c>
      <c r="F2122" t="s">
        <v>5</v>
      </c>
      <c r="G2122" t="s">
        <v>26</v>
      </c>
      <c r="H2122" s="1" cm="1">
        <f t="array" ref="H2122">_xlfn.IFS(F2122="Figurado",E2122/2600,F2122="Mallas",E2122/800,F2122="Materia Prima",E2122*0)/24</f>
        <v>1.1378205128205128E-4</v>
      </c>
      <c r="I2122" s="2">
        <f t="shared" si="133"/>
        <v>40586.625</v>
      </c>
      <c r="J2122" s="3">
        <f t="shared" si="134"/>
        <v>40585.625113782051</v>
      </c>
      <c r="K2122" t="b">
        <f t="shared" si="135"/>
        <v>1</v>
      </c>
      <c r="L2122" cm="1">
        <f t="array" ref="L2122">SUMPRODUCT((Tabla2[[#This Row],[P - Horas]]&lt;Tabla2[P - Horas])*1,(Tabla2[[#This Row],[Columna1]]=Tabla2[Columna1])*1)+1</f>
        <v>55</v>
      </c>
      <c r="N2122">
        <f>_xlfn.RANK.EQ(Tabla2[[#This Row],[Columna1]],Tabla2[Columna1],1)</f>
        <v>2114</v>
      </c>
      <c r="O2122" s="3">
        <f>MAX(P2121,Tabla2[[#This Row],[Columna1]])</f>
        <v>40614.056163621681</v>
      </c>
      <c r="P2122" s="3">
        <f>O2122+Tabla2[[#This Row],[P - Horas]]</f>
        <v>40614.056277403732</v>
      </c>
    </row>
    <row r="2123" spans="1:16" x14ac:dyDescent="0.25">
      <c r="A2123">
        <v>1000018055</v>
      </c>
      <c r="B2123" s="2">
        <v>40585</v>
      </c>
      <c r="C2123" s="2">
        <f t="shared" si="132"/>
        <v>40585.625</v>
      </c>
      <c r="D2123">
        <v>14.8</v>
      </c>
      <c r="E2123">
        <v>14.8</v>
      </c>
      <c r="F2123" t="s">
        <v>5</v>
      </c>
      <c r="G2123" t="s">
        <v>13</v>
      </c>
      <c r="H2123" s="1" cm="1">
        <f t="array" ref="H2123">_xlfn.IFS(F2123="Figurado",E2123/2600,F2123="Mallas",E2123/800,F2123="Materia Prima",E2123*0)/24</f>
        <v>2.371794871794872E-4</v>
      </c>
      <c r="I2123" s="2">
        <f t="shared" si="133"/>
        <v>40586.625</v>
      </c>
      <c r="J2123" s="3">
        <f t="shared" si="134"/>
        <v>40585.625237179491</v>
      </c>
      <c r="K2123" t="b">
        <f t="shared" si="135"/>
        <v>1</v>
      </c>
      <c r="L2123" cm="1">
        <f t="array" ref="L2123">SUMPRODUCT((Tabla2[[#This Row],[P - Horas]]&lt;Tabla2[P - Horas])*1,(Tabla2[[#This Row],[Columna1]]=Tabla2[Columna1])*1)+1</f>
        <v>54</v>
      </c>
      <c r="N2123">
        <f>_xlfn.RANK.EQ(Tabla2[[#This Row],[Columna1]],Tabla2[Columna1],1)</f>
        <v>2114</v>
      </c>
      <c r="O2123" s="3">
        <f>MAX(P2122,Tabla2[[#This Row],[Columna1]])</f>
        <v>40614.056277403732</v>
      </c>
      <c r="P2123" s="3">
        <f>O2123+Tabla2[[#This Row],[P - Horas]]</f>
        <v>40614.056514583222</v>
      </c>
    </row>
    <row r="2124" spans="1:16" x14ac:dyDescent="0.25">
      <c r="A2124">
        <v>1000018045</v>
      </c>
      <c r="B2124" s="2">
        <v>40585</v>
      </c>
      <c r="C2124" s="2">
        <f t="shared" si="132"/>
        <v>40585.625</v>
      </c>
      <c r="D2124">
        <v>17.8</v>
      </c>
      <c r="E2124">
        <v>17.8</v>
      </c>
      <c r="F2124" t="s">
        <v>5</v>
      </c>
      <c r="G2124" t="s">
        <v>26</v>
      </c>
      <c r="H2124" s="1" cm="1">
        <f t="array" ref="H2124">_xlfn.IFS(F2124="Figurado",E2124/2600,F2124="Mallas",E2124/800,F2124="Materia Prima",E2124*0)/24</f>
        <v>2.8525641025641029E-4</v>
      </c>
      <c r="I2124" s="2">
        <f t="shared" si="133"/>
        <v>40586.625</v>
      </c>
      <c r="J2124" s="3">
        <f t="shared" si="134"/>
        <v>40585.625285256407</v>
      </c>
      <c r="K2124" t="b">
        <f t="shared" si="135"/>
        <v>1</v>
      </c>
      <c r="L2124" cm="1">
        <f t="array" ref="L2124">SUMPRODUCT((Tabla2[[#This Row],[P - Horas]]&lt;Tabla2[P - Horas])*1,(Tabla2[[#This Row],[Columna1]]=Tabla2[Columna1])*1)+1</f>
        <v>53</v>
      </c>
      <c r="N2124">
        <f>_xlfn.RANK.EQ(Tabla2[[#This Row],[Columna1]],Tabla2[Columna1],1)</f>
        <v>2114</v>
      </c>
      <c r="O2124" s="3">
        <f>MAX(P2123,Tabla2[[#This Row],[Columna1]])</f>
        <v>40614.056514583222</v>
      </c>
      <c r="P2124" s="3">
        <f>O2124+Tabla2[[#This Row],[P - Horas]]</f>
        <v>40614.056799839629</v>
      </c>
    </row>
    <row r="2125" spans="1:16" x14ac:dyDescent="0.25">
      <c r="A2125">
        <v>1000018048</v>
      </c>
      <c r="B2125" s="2">
        <v>40585</v>
      </c>
      <c r="C2125" s="2">
        <f t="shared" si="132"/>
        <v>40585.625</v>
      </c>
      <c r="D2125">
        <v>20.7</v>
      </c>
      <c r="E2125">
        <v>20.7</v>
      </c>
      <c r="F2125" t="s">
        <v>5</v>
      </c>
      <c r="G2125" t="s">
        <v>26</v>
      </c>
      <c r="H2125" s="1" cm="1">
        <f t="array" ref="H2125">_xlfn.IFS(F2125="Figurado",E2125/2600,F2125="Mallas",E2125/800,F2125="Materia Prima",E2125*0)/24</f>
        <v>3.3173076923076922E-4</v>
      </c>
      <c r="I2125" s="2">
        <f t="shared" si="133"/>
        <v>40586.625</v>
      </c>
      <c r="J2125" s="3">
        <f t="shared" si="134"/>
        <v>40585.625331730771</v>
      </c>
      <c r="K2125" t="b">
        <f t="shared" si="135"/>
        <v>1</v>
      </c>
      <c r="L2125" cm="1">
        <f t="array" ref="L2125">SUMPRODUCT((Tabla2[[#This Row],[P - Horas]]&lt;Tabla2[P - Horas])*1,(Tabla2[[#This Row],[Columna1]]=Tabla2[Columna1])*1)+1</f>
        <v>52</v>
      </c>
      <c r="N2125">
        <f>_xlfn.RANK.EQ(Tabla2[[#This Row],[Columna1]],Tabla2[Columna1],1)</f>
        <v>2114</v>
      </c>
      <c r="O2125" s="3">
        <f>MAX(P2124,Tabla2[[#This Row],[Columna1]])</f>
        <v>40614.056799839629</v>
      </c>
      <c r="P2125" s="3">
        <f>O2125+Tabla2[[#This Row],[P - Horas]]</f>
        <v>40614.0571315704</v>
      </c>
    </row>
    <row r="2126" spans="1:16" x14ac:dyDescent="0.25">
      <c r="A2126">
        <v>1000018048</v>
      </c>
      <c r="B2126" s="2">
        <v>40585</v>
      </c>
      <c r="C2126" s="2">
        <f t="shared" si="132"/>
        <v>40585.625</v>
      </c>
      <c r="D2126">
        <v>23.2</v>
      </c>
      <c r="E2126">
        <v>23.2</v>
      </c>
      <c r="F2126" t="s">
        <v>5</v>
      </c>
      <c r="G2126" t="s">
        <v>14</v>
      </c>
      <c r="H2126" s="1" cm="1">
        <f t="array" ref="H2126">_xlfn.IFS(F2126="Figurado",E2126/2600,F2126="Mallas",E2126/800,F2126="Materia Prima",E2126*0)/24</f>
        <v>3.7179487179487175E-4</v>
      </c>
      <c r="I2126" s="2">
        <f t="shared" si="133"/>
        <v>40586.625</v>
      </c>
      <c r="J2126" s="3">
        <f t="shared" si="134"/>
        <v>40585.625371794871</v>
      </c>
      <c r="K2126" t="b">
        <f t="shared" si="135"/>
        <v>1</v>
      </c>
      <c r="L2126" cm="1">
        <f t="array" ref="L2126">SUMPRODUCT((Tabla2[[#This Row],[P - Horas]]&lt;Tabla2[P - Horas])*1,(Tabla2[[#This Row],[Columna1]]=Tabla2[Columna1])*1)+1</f>
        <v>51</v>
      </c>
      <c r="N2126">
        <f>_xlfn.RANK.EQ(Tabla2[[#This Row],[Columna1]],Tabla2[Columna1],1)</f>
        <v>2114</v>
      </c>
      <c r="O2126" s="3">
        <f>MAX(P2125,Tabla2[[#This Row],[Columna1]])</f>
        <v>40614.0571315704</v>
      </c>
      <c r="P2126" s="3">
        <f>O2126+Tabla2[[#This Row],[P - Horas]]</f>
        <v>40614.057503365271</v>
      </c>
    </row>
    <row r="2127" spans="1:16" x14ac:dyDescent="0.25">
      <c r="A2127">
        <v>1000018072</v>
      </c>
      <c r="B2127" s="2">
        <v>40585</v>
      </c>
      <c r="C2127" s="2">
        <f t="shared" si="132"/>
        <v>40585.625</v>
      </c>
      <c r="D2127">
        <v>31.3</v>
      </c>
      <c r="E2127">
        <v>31.3</v>
      </c>
      <c r="F2127" t="s">
        <v>5</v>
      </c>
      <c r="G2127" t="s">
        <v>26</v>
      </c>
      <c r="H2127" s="1" cm="1">
        <f t="array" ref="H2127">_xlfn.IFS(F2127="Figurado",E2127/2600,F2127="Mallas",E2127/800,F2127="Materia Prima",E2127*0)/24</f>
        <v>5.0160256410256411E-4</v>
      </c>
      <c r="I2127" s="2">
        <f t="shared" si="133"/>
        <v>40586.625</v>
      </c>
      <c r="J2127" s="3">
        <f t="shared" si="134"/>
        <v>40585.625501602561</v>
      </c>
      <c r="K2127" t="b">
        <f t="shared" si="135"/>
        <v>1</v>
      </c>
      <c r="L2127" cm="1">
        <f t="array" ref="L2127">SUMPRODUCT((Tabla2[[#This Row],[P - Horas]]&lt;Tabla2[P - Horas])*1,(Tabla2[[#This Row],[Columna1]]=Tabla2[Columna1])*1)+1</f>
        <v>50</v>
      </c>
      <c r="N2127">
        <f>_xlfn.RANK.EQ(Tabla2[[#This Row],[Columna1]],Tabla2[Columna1],1)</f>
        <v>2114</v>
      </c>
      <c r="O2127" s="3">
        <f>MAX(P2126,Tabla2[[#This Row],[Columna1]])</f>
        <v>40614.057503365271</v>
      </c>
      <c r="P2127" s="3">
        <f>O2127+Tabla2[[#This Row],[P - Horas]]</f>
        <v>40614.058004967832</v>
      </c>
    </row>
    <row r="2128" spans="1:16" x14ac:dyDescent="0.25">
      <c r="A2128">
        <v>1000018048</v>
      </c>
      <c r="B2128" s="2">
        <v>40585</v>
      </c>
      <c r="C2128" s="2">
        <f t="shared" si="132"/>
        <v>40585.625</v>
      </c>
      <c r="D2128">
        <v>35.1</v>
      </c>
      <c r="E2128">
        <v>35.1</v>
      </c>
      <c r="F2128" t="s">
        <v>5</v>
      </c>
      <c r="G2128" t="s">
        <v>7</v>
      </c>
      <c r="H2128" s="1" cm="1">
        <f t="array" ref="H2128">_xlfn.IFS(F2128="Figurado",E2128/2600,F2128="Mallas",E2128/800,F2128="Materia Prima",E2128*0)/24</f>
        <v>5.6249999999999996E-4</v>
      </c>
      <c r="I2128" s="2">
        <f t="shared" si="133"/>
        <v>40586.625</v>
      </c>
      <c r="J2128" s="3">
        <f t="shared" si="134"/>
        <v>40585.625562499998</v>
      </c>
      <c r="K2128" t="b">
        <f t="shared" si="135"/>
        <v>1</v>
      </c>
      <c r="L2128" cm="1">
        <f t="array" ref="L2128">SUMPRODUCT((Tabla2[[#This Row],[P - Horas]]&lt;Tabla2[P - Horas])*1,(Tabla2[[#This Row],[Columna1]]=Tabla2[Columna1])*1)+1</f>
        <v>49</v>
      </c>
      <c r="N2128">
        <f>_xlfn.RANK.EQ(Tabla2[[#This Row],[Columna1]],Tabla2[Columna1],1)</f>
        <v>2114</v>
      </c>
      <c r="O2128" s="3">
        <f>MAX(P2127,Tabla2[[#This Row],[Columna1]])</f>
        <v>40614.058004967832</v>
      </c>
      <c r="P2128" s="3">
        <f>O2128+Tabla2[[#This Row],[P - Horas]]</f>
        <v>40614.05856746783</v>
      </c>
    </row>
    <row r="2129" spans="1:16" x14ac:dyDescent="0.25">
      <c r="A2129">
        <v>1000018065</v>
      </c>
      <c r="B2129" s="2">
        <v>40585</v>
      </c>
      <c r="C2129" s="2">
        <f t="shared" si="132"/>
        <v>40585.625</v>
      </c>
      <c r="D2129">
        <v>54</v>
      </c>
      <c r="E2129">
        <v>54</v>
      </c>
      <c r="F2129" t="s">
        <v>5</v>
      </c>
      <c r="G2129" t="s">
        <v>14</v>
      </c>
      <c r="H2129" s="1" cm="1">
        <f t="array" ref="H2129">_xlfn.IFS(F2129="Figurado",E2129/2600,F2129="Mallas",E2129/800,F2129="Materia Prima",E2129*0)/24</f>
        <v>8.6538461538461541E-4</v>
      </c>
      <c r="I2129" s="2">
        <f t="shared" si="133"/>
        <v>40586.625</v>
      </c>
      <c r="J2129" s="3">
        <f t="shared" si="134"/>
        <v>40585.625865384616</v>
      </c>
      <c r="K2129" t="b">
        <f t="shared" si="135"/>
        <v>1</v>
      </c>
      <c r="L2129" cm="1">
        <f t="array" ref="L2129">SUMPRODUCT((Tabla2[[#This Row],[P - Horas]]&lt;Tabla2[P - Horas])*1,(Tabla2[[#This Row],[Columna1]]=Tabla2[Columna1])*1)+1</f>
        <v>48</v>
      </c>
      <c r="N2129">
        <f>_xlfn.RANK.EQ(Tabla2[[#This Row],[Columna1]],Tabla2[Columna1],1)</f>
        <v>2114</v>
      </c>
      <c r="O2129" s="3">
        <f>MAX(P2128,Tabla2[[#This Row],[Columna1]])</f>
        <v>40614.05856746783</v>
      </c>
      <c r="P2129" s="3">
        <f>O2129+Tabla2[[#This Row],[P - Horas]]</f>
        <v>40614.059432852446</v>
      </c>
    </row>
    <row r="2130" spans="1:16" x14ac:dyDescent="0.25">
      <c r="A2130">
        <v>1000018048</v>
      </c>
      <c r="B2130" s="2">
        <v>40585</v>
      </c>
      <c r="C2130" s="2">
        <f t="shared" si="132"/>
        <v>40585.625</v>
      </c>
      <c r="D2130">
        <v>100.8</v>
      </c>
      <c r="E2130">
        <v>100.8</v>
      </c>
      <c r="F2130" t="s">
        <v>5</v>
      </c>
      <c r="G2130" t="s">
        <v>6</v>
      </c>
      <c r="H2130" s="1" cm="1">
        <f t="array" ref="H2130">_xlfn.IFS(F2130="Figurado",E2130/2600,F2130="Mallas",E2130/800,F2130="Materia Prima",E2130*0)/24</f>
        <v>1.6153846153846155E-3</v>
      </c>
      <c r="I2130" s="2">
        <f t="shared" si="133"/>
        <v>40586.625</v>
      </c>
      <c r="J2130" s="3">
        <f t="shared" si="134"/>
        <v>40585.626615384615</v>
      </c>
      <c r="K2130" t="b">
        <f t="shared" si="135"/>
        <v>1</v>
      </c>
      <c r="L2130" cm="1">
        <f t="array" ref="L2130">SUMPRODUCT((Tabla2[[#This Row],[P - Horas]]&lt;Tabla2[P - Horas])*1,(Tabla2[[#This Row],[Columna1]]=Tabla2[Columna1])*1)+1</f>
        <v>47</v>
      </c>
      <c r="N2130">
        <f>_xlfn.RANK.EQ(Tabla2[[#This Row],[Columna1]],Tabla2[Columna1],1)</f>
        <v>2114</v>
      </c>
      <c r="O2130" s="3">
        <f>MAX(P2129,Tabla2[[#This Row],[Columna1]])</f>
        <v>40614.059432852446</v>
      </c>
      <c r="P2130" s="3">
        <f>O2130+Tabla2[[#This Row],[P - Horas]]</f>
        <v>40614.061048237061</v>
      </c>
    </row>
    <row r="2131" spans="1:16" x14ac:dyDescent="0.25">
      <c r="A2131">
        <v>1000018072</v>
      </c>
      <c r="B2131" s="2">
        <v>40585</v>
      </c>
      <c r="C2131" s="2">
        <f t="shared" si="132"/>
        <v>40585.625</v>
      </c>
      <c r="D2131">
        <v>145.6</v>
      </c>
      <c r="E2131">
        <v>145.6</v>
      </c>
      <c r="F2131" t="s">
        <v>5</v>
      </c>
      <c r="G2131" t="s">
        <v>6</v>
      </c>
      <c r="H2131" s="1" cm="1">
        <f t="array" ref="H2131">_xlfn.IFS(F2131="Figurado",E2131/2600,F2131="Mallas",E2131/800,F2131="Materia Prima",E2131*0)/24</f>
        <v>2.3333333333333335E-3</v>
      </c>
      <c r="I2131" s="2">
        <f t="shared" si="133"/>
        <v>40586.625</v>
      </c>
      <c r="J2131" s="3">
        <f t="shared" si="134"/>
        <v>40585.62733333333</v>
      </c>
      <c r="K2131" t="b">
        <f t="shared" si="135"/>
        <v>1</v>
      </c>
      <c r="L2131" cm="1">
        <f t="array" ref="L2131">SUMPRODUCT((Tabla2[[#This Row],[P - Horas]]&lt;Tabla2[P - Horas])*1,(Tabla2[[#This Row],[Columna1]]=Tabla2[Columna1])*1)+1</f>
        <v>46</v>
      </c>
      <c r="N2131">
        <f>_xlfn.RANK.EQ(Tabla2[[#This Row],[Columna1]],Tabla2[Columna1],1)</f>
        <v>2114</v>
      </c>
      <c r="O2131" s="3">
        <f>MAX(P2130,Tabla2[[#This Row],[Columna1]])</f>
        <v>40614.061048237061</v>
      </c>
      <c r="P2131" s="3">
        <f>O2131+Tabla2[[#This Row],[P - Horas]]</f>
        <v>40614.063381570391</v>
      </c>
    </row>
    <row r="2132" spans="1:16" x14ac:dyDescent="0.25">
      <c r="A2132">
        <v>1000018069</v>
      </c>
      <c r="B2132" s="2">
        <v>40585</v>
      </c>
      <c r="C2132" s="2">
        <f t="shared" si="132"/>
        <v>40585.625</v>
      </c>
      <c r="D2132">
        <v>165</v>
      </c>
      <c r="E2132">
        <v>165</v>
      </c>
      <c r="F2132" t="s">
        <v>5</v>
      </c>
      <c r="G2132" t="s">
        <v>14</v>
      </c>
      <c r="H2132" s="1" cm="1">
        <f t="array" ref="H2132">_xlfn.IFS(F2132="Figurado",E2132/2600,F2132="Mallas",E2132/800,F2132="Materia Prima",E2132*0)/24</f>
        <v>2.6442307692307689E-3</v>
      </c>
      <c r="I2132" s="2">
        <f t="shared" si="133"/>
        <v>40586.625</v>
      </c>
      <c r="J2132" s="3">
        <f t="shared" si="134"/>
        <v>40585.627644230772</v>
      </c>
      <c r="K2132" t="b">
        <f t="shared" si="135"/>
        <v>1</v>
      </c>
      <c r="L2132" cm="1">
        <f t="array" ref="L2132">SUMPRODUCT((Tabla2[[#This Row],[P - Horas]]&lt;Tabla2[P - Horas])*1,(Tabla2[[#This Row],[Columna1]]=Tabla2[Columna1])*1)+1</f>
        <v>45</v>
      </c>
      <c r="N2132">
        <f>_xlfn.RANK.EQ(Tabla2[[#This Row],[Columna1]],Tabla2[Columna1],1)</f>
        <v>2114</v>
      </c>
      <c r="O2132" s="3">
        <f>MAX(P2131,Tabla2[[#This Row],[Columna1]])</f>
        <v>40614.063381570391</v>
      </c>
      <c r="P2132" s="3">
        <f>O2132+Tabla2[[#This Row],[P - Horas]]</f>
        <v>40614.066025801163</v>
      </c>
    </row>
    <row r="2133" spans="1:16" x14ac:dyDescent="0.25">
      <c r="A2133">
        <v>1000018066</v>
      </c>
      <c r="B2133" s="2">
        <v>40585</v>
      </c>
      <c r="C2133" s="2">
        <f t="shared" si="132"/>
        <v>40585.625</v>
      </c>
      <c r="D2133">
        <v>174</v>
      </c>
      <c r="E2133">
        <v>174</v>
      </c>
      <c r="F2133" t="s">
        <v>5</v>
      </c>
      <c r="G2133" t="s">
        <v>13</v>
      </c>
      <c r="H2133" s="1" cm="1">
        <f t="array" ref="H2133">_xlfn.IFS(F2133="Figurado",E2133/2600,F2133="Mallas",E2133/800,F2133="Materia Prima",E2133*0)/24</f>
        <v>2.7884615384615383E-3</v>
      </c>
      <c r="I2133" s="2">
        <f t="shared" si="133"/>
        <v>40586.625</v>
      </c>
      <c r="J2133" s="3">
        <f t="shared" si="134"/>
        <v>40585.627788461541</v>
      </c>
      <c r="K2133" t="b">
        <f t="shared" si="135"/>
        <v>1</v>
      </c>
      <c r="L2133" cm="1">
        <f t="array" ref="L2133">SUMPRODUCT((Tabla2[[#This Row],[P - Horas]]&lt;Tabla2[P - Horas])*1,(Tabla2[[#This Row],[Columna1]]=Tabla2[Columna1])*1)+1</f>
        <v>44</v>
      </c>
      <c r="N2133">
        <f>_xlfn.RANK.EQ(Tabla2[[#This Row],[Columna1]],Tabla2[Columna1],1)</f>
        <v>2114</v>
      </c>
      <c r="O2133" s="3">
        <f>MAX(P2132,Tabla2[[#This Row],[Columna1]])</f>
        <v>40614.066025801163</v>
      </c>
      <c r="P2133" s="3">
        <f>O2133+Tabla2[[#This Row],[P - Horas]]</f>
        <v>40614.068814262704</v>
      </c>
    </row>
    <row r="2134" spans="1:16" x14ac:dyDescent="0.25">
      <c r="A2134">
        <v>1000018073</v>
      </c>
      <c r="B2134" s="2">
        <v>40585</v>
      </c>
      <c r="C2134" s="2">
        <f t="shared" si="132"/>
        <v>40585.625</v>
      </c>
      <c r="D2134">
        <v>231.1</v>
      </c>
      <c r="E2134">
        <v>231.1</v>
      </c>
      <c r="F2134" t="s">
        <v>5</v>
      </c>
      <c r="G2134" t="s">
        <v>13</v>
      </c>
      <c r="H2134" s="1" cm="1">
        <f t="array" ref="H2134">_xlfn.IFS(F2134="Figurado",E2134/2600,F2134="Mallas",E2134/800,F2134="Materia Prima",E2134*0)/24</f>
        <v>3.703525641025641E-3</v>
      </c>
      <c r="I2134" s="2">
        <f t="shared" si="133"/>
        <v>40586.625</v>
      </c>
      <c r="J2134" s="3">
        <f t="shared" si="134"/>
        <v>40585.628703525639</v>
      </c>
      <c r="K2134" t="b">
        <f t="shared" si="135"/>
        <v>1</v>
      </c>
      <c r="L2134" cm="1">
        <f t="array" ref="L2134">SUMPRODUCT((Tabla2[[#This Row],[P - Horas]]&lt;Tabla2[P - Horas])*1,(Tabla2[[#This Row],[Columna1]]=Tabla2[Columna1])*1)+1</f>
        <v>43</v>
      </c>
      <c r="N2134">
        <f>_xlfn.RANK.EQ(Tabla2[[#This Row],[Columna1]],Tabla2[Columna1],1)</f>
        <v>2114</v>
      </c>
      <c r="O2134" s="3">
        <f>MAX(P2133,Tabla2[[#This Row],[Columna1]])</f>
        <v>40614.068814262704</v>
      </c>
      <c r="P2134" s="3">
        <f>O2134+Tabla2[[#This Row],[P - Horas]]</f>
        <v>40614.072517788343</v>
      </c>
    </row>
    <row r="2135" spans="1:16" x14ac:dyDescent="0.25">
      <c r="A2135">
        <v>1000018072</v>
      </c>
      <c r="B2135" s="2">
        <v>40585</v>
      </c>
      <c r="C2135" s="2">
        <f t="shared" si="132"/>
        <v>40585.625</v>
      </c>
      <c r="D2135">
        <v>273.7</v>
      </c>
      <c r="E2135">
        <v>273.7</v>
      </c>
      <c r="F2135" t="s">
        <v>5</v>
      </c>
      <c r="G2135" t="s">
        <v>13</v>
      </c>
      <c r="H2135" s="1" cm="1">
        <f t="array" ref="H2135">_xlfn.IFS(F2135="Figurado",E2135/2600,F2135="Mallas",E2135/800,F2135="Materia Prima",E2135*0)/24</f>
        <v>4.3862179487179484E-3</v>
      </c>
      <c r="I2135" s="2">
        <f t="shared" si="133"/>
        <v>40586.625</v>
      </c>
      <c r="J2135" s="3">
        <f t="shared" si="134"/>
        <v>40585.629386217952</v>
      </c>
      <c r="K2135" t="b">
        <f t="shared" si="135"/>
        <v>1</v>
      </c>
      <c r="L2135" cm="1">
        <f t="array" ref="L2135">SUMPRODUCT((Tabla2[[#This Row],[P - Horas]]&lt;Tabla2[P - Horas])*1,(Tabla2[[#This Row],[Columna1]]=Tabla2[Columna1])*1)+1</f>
        <v>42</v>
      </c>
      <c r="N2135">
        <f>_xlfn.RANK.EQ(Tabla2[[#This Row],[Columna1]],Tabla2[Columna1],1)</f>
        <v>2114</v>
      </c>
      <c r="O2135" s="3">
        <f>MAX(P2134,Tabla2[[#This Row],[Columna1]])</f>
        <v>40614.072517788343</v>
      </c>
      <c r="P2135" s="3">
        <f>O2135+Tabla2[[#This Row],[P - Horas]]</f>
        <v>40614.076904006295</v>
      </c>
    </row>
    <row r="2136" spans="1:16" x14ac:dyDescent="0.25">
      <c r="A2136">
        <v>1000018048</v>
      </c>
      <c r="B2136" s="2">
        <v>40585</v>
      </c>
      <c r="C2136" s="2">
        <f t="shared" si="132"/>
        <v>40585.625</v>
      </c>
      <c r="D2136">
        <v>323.10000000000002</v>
      </c>
      <c r="E2136">
        <v>323.10000000000002</v>
      </c>
      <c r="F2136" t="s">
        <v>5</v>
      </c>
      <c r="G2136" t="s">
        <v>8</v>
      </c>
      <c r="H2136" s="1" cm="1">
        <f t="array" ref="H2136">_xlfn.IFS(F2136="Figurado",E2136/2600,F2136="Mallas",E2136/800,F2136="Materia Prima",E2136*0)/24</f>
        <v>5.1778846153846163E-3</v>
      </c>
      <c r="I2136" s="2">
        <f t="shared" si="133"/>
        <v>40586.625</v>
      </c>
      <c r="J2136" s="3">
        <f t="shared" si="134"/>
        <v>40585.630177884617</v>
      </c>
      <c r="K2136" t="b">
        <f t="shared" si="135"/>
        <v>1</v>
      </c>
      <c r="L2136" cm="1">
        <f t="array" ref="L2136">SUMPRODUCT((Tabla2[[#This Row],[P - Horas]]&lt;Tabla2[P - Horas])*1,(Tabla2[[#This Row],[Columna1]]=Tabla2[Columna1])*1)+1</f>
        <v>41</v>
      </c>
      <c r="N2136">
        <f>_xlfn.RANK.EQ(Tabla2[[#This Row],[Columna1]],Tabla2[Columna1],1)</f>
        <v>2114</v>
      </c>
      <c r="O2136" s="3">
        <f>MAX(P2135,Tabla2[[#This Row],[Columna1]])</f>
        <v>40614.076904006295</v>
      </c>
      <c r="P2136" s="3">
        <f>O2136+Tabla2[[#This Row],[P - Horas]]</f>
        <v>40614.082081890912</v>
      </c>
    </row>
    <row r="2137" spans="1:16" x14ac:dyDescent="0.25">
      <c r="A2137">
        <v>1000018067</v>
      </c>
      <c r="B2137" s="2">
        <v>40585</v>
      </c>
      <c r="C2137" s="2">
        <f t="shared" si="132"/>
        <v>40585.625</v>
      </c>
      <c r="D2137">
        <v>341.5</v>
      </c>
      <c r="E2137">
        <v>341.5</v>
      </c>
      <c r="F2137" t="s">
        <v>5</v>
      </c>
      <c r="G2137" t="s">
        <v>13</v>
      </c>
      <c r="H2137" s="1" cm="1">
        <f t="array" ref="H2137">_xlfn.IFS(F2137="Figurado",E2137/2600,F2137="Mallas",E2137/800,F2137="Materia Prima",E2137*0)/24</f>
        <v>5.4727564102564101E-3</v>
      </c>
      <c r="I2137" s="2">
        <f t="shared" si="133"/>
        <v>40586.625</v>
      </c>
      <c r="J2137" s="3">
        <f t="shared" si="134"/>
        <v>40585.630472756413</v>
      </c>
      <c r="K2137" t="b">
        <f t="shared" si="135"/>
        <v>1</v>
      </c>
      <c r="L2137" cm="1">
        <f t="array" ref="L2137">SUMPRODUCT((Tabla2[[#This Row],[P - Horas]]&lt;Tabla2[P - Horas])*1,(Tabla2[[#This Row],[Columna1]]=Tabla2[Columna1])*1)+1</f>
        <v>40</v>
      </c>
      <c r="N2137">
        <f>_xlfn.RANK.EQ(Tabla2[[#This Row],[Columna1]],Tabla2[Columna1],1)</f>
        <v>2114</v>
      </c>
      <c r="O2137" s="3">
        <f>MAX(P2136,Tabla2[[#This Row],[Columna1]])</f>
        <v>40614.082081890912</v>
      </c>
      <c r="P2137" s="3">
        <f>O2137+Tabla2[[#This Row],[P - Horas]]</f>
        <v>40614.087554647325</v>
      </c>
    </row>
    <row r="2138" spans="1:16" x14ac:dyDescent="0.25">
      <c r="A2138">
        <v>1000018071</v>
      </c>
      <c r="B2138" s="2">
        <v>40585</v>
      </c>
      <c r="C2138" s="2">
        <f t="shared" si="132"/>
        <v>40585.625</v>
      </c>
      <c r="D2138">
        <v>349.4</v>
      </c>
      <c r="E2138">
        <v>349.4</v>
      </c>
      <c r="F2138" t="s">
        <v>5</v>
      </c>
      <c r="G2138" t="s">
        <v>6</v>
      </c>
      <c r="H2138" s="1" cm="1">
        <f t="array" ref="H2138">_xlfn.IFS(F2138="Figurado",E2138/2600,F2138="Mallas",E2138/800,F2138="Materia Prima",E2138*0)/24</f>
        <v>5.5993589743589742E-3</v>
      </c>
      <c r="I2138" s="2">
        <f t="shared" si="133"/>
        <v>40586.625</v>
      </c>
      <c r="J2138" s="3">
        <f t="shared" si="134"/>
        <v>40585.630599358978</v>
      </c>
      <c r="K2138" t="b">
        <f t="shared" si="135"/>
        <v>1</v>
      </c>
      <c r="L2138" cm="1">
        <f t="array" ref="L2138">SUMPRODUCT((Tabla2[[#This Row],[P - Horas]]&lt;Tabla2[P - Horas])*1,(Tabla2[[#This Row],[Columna1]]=Tabla2[Columna1])*1)+1</f>
        <v>39</v>
      </c>
      <c r="N2138">
        <f>_xlfn.RANK.EQ(Tabla2[[#This Row],[Columna1]],Tabla2[Columna1],1)</f>
        <v>2114</v>
      </c>
      <c r="O2138" s="3">
        <f>MAX(P2137,Tabla2[[#This Row],[Columna1]])</f>
        <v>40614.087554647325</v>
      </c>
      <c r="P2138" s="3">
        <f>O2138+Tabla2[[#This Row],[P - Horas]]</f>
        <v>40614.093154006303</v>
      </c>
    </row>
    <row r="2139" spans="1:16" x14ac:dyDescent="0.25">
      <c r="A2139">
        <v>1000018066</v>
      </c>
      <c r="B2139" s="2">
        <v>40585</v>
      </c>
      <c r="C2139" s="2">
        <f t="shared" si="132"/>
        <v>40585.625</v>
      </c>
      <c r="D2139">
        <v>353.1</v>
      </c>
      <c r="E2139">
        <v>353.1</v>
      </c>
      <c r="F2139" t="s">
        <v>5</v>
      </c>
      <c r="G2139" t="s">
        <v>14</v>
      </c>
      <c r="H2139" s="1" cm="1">
        <f t="array" ref="H2139">_xlfn.IFS(F2139="Figurado",E2139/2600,F2139="Mallas",E2139/800,F2139="Materia Prima",E2139*0)/24</f>
        <v>5.6586538461538471E-3</v>
      </c>
      <c r="I2139" s="2">
        <f t="shared" si="133"/>
        <v>40586.625</v>
      </c>
      <c r="J2139" s="3">
        <f t="shared" si="134"/>
        <v>40585.630658653849</v>
      </c>
      <c r="K2139" t="b">
        <f t="shared" si="135"/>
        <v>1</v>
      </c>
      <c r="L2139" cm="1">
        <f t="array" ref="L2139">SUMPRODUCT((Tabla2[[#This Row],[P - Horas]]&lt;Tabla2[P - Horas])*1,(Tabla2[[#This Row],[Columna1]]=Tabla2[Columna1])*1)+1</f>
        <v>38</v>
      </c>
      <c r="N2139">
        <f>_xlfn.RANK.EQ(Tabla2[[#This Row],[Columna1]],Tabla2[Columna1],1)</f>
        <v>2114</v>
      </c>
      <c r="O2139" s="3">
        <f>MAX(P2138,Tabla2[[#This Row],[Columna1]])</f>
        <v>40614.093154006303</v>
      </c>
      <c r="P2139" s="3">
        <f>O2139+Tabla2[[#This Row],[P - Horas]]</f>
        <v>40614.098812660151</v>
      </c>
    </row>
    <row r="2140" spans="1:16" x14ac:dyDescent="0.25">
      <c r="A2140">
        <v>1000018065</v>
      </c>
      <c r="B2140" s="2">
        <v>40585</v>
      </c>
      <c r="C2140" s="2">
        <f t="shared" si="132"/>
        <v>40585.625</v>
      </c>
      <c r="D2140">
        <v>371.6</v>
      </c>
      <c r="E2140">
        <v>371.6</v>
      </c>
      <c r="F2140" t="s">
        <v>5</v>
      </c>
      <c r="G2140" t="s">
        <v>6</v>
      </c>
      <c r="H2140" s="1" cm="1">
        <f t="array" ref="H2140">_xlfn.IFS(F2140="Figurado",E2140/2600,F2140="Mallas",E2140/800,F2140="Materia Prima",E2140*0)/24</f>
        <v>5.9551282051282057E-3</v>
      </c>
      <c r="I2140" s="2">
        <f t="shared" si="133"/>
        <v>40586.625</v>
      </c>
      <c r="J2140" s="3">
        <f t="shared" si="134"/>
        <v>40585.630955128203</v>
      </c>
      <c r="K2140" t="b">
        <f t="shared" si="135"/>
        <v>1</v>
      </c>
      <c r="L2140" cm="1">
        <f t="array" ref="L2140">SUMPRODUCT((Tabla2[[#This Row],[P - Horas]]&lt;Tabla2[P - Horas])*1,(Tabla2[[#This Row],[Columna1]]=Tabla2[Columna1])*1)+1</f>
        <v>37</v>
      </c>
      <c r="N2140">
        <f>_xlfn.RANK.EQ(Tabla2[[#This Row],[Columna1]],Tabla2[Columna1],1)</f>
        <v>2114</v>
      </c>
      <c r="O2140" s="3">
        <f>MAX(P2139,Tabla2[[#This Row],[Columna1]])</f>
        <v>40614.098812660151</v>
      </c>
      <c r="P2140" s="3">
        <f>O2140+Tabla2[[#This Row],[P - Horas]]</f>
        <v>40614.104767788354</v>
      </c>
    </row>
    <row r="2141" spans="1:16" x14ac:dyDescent="0.25">
      <c r="A2141">
        <v>1000018071</v>
      </c>
      <c r="B2141" s="2">
        <v>40585</v>
      </c>
      <c r="C2141" s="2">
        <f t="shared" si="132"/>
        <v>40585.625</v>
      </c>
      <c r="D2141">
        <v>501.6</v>
      </c>
      <c r="E2141">
        <v>501.6</v>
      </c>
      <c r="F2141" t="s">
        <v>5</v>
      </c>
      <c r="G2141" t="s">
        <v>14</v>
      </c>
      <c r="H2141" s="1" cm="1">
        <f t="array" ref="H2141">_xlfn.IFS(F2141="Figurado",E2141/2600,F2141="Mallas",E2141/800,F2141="Materia Prima",E2141*0)/24</f>
        <v>8.0384615384615377E-3</v>
      </c>
      <c r="I2141" s="2">
        <f t="shared" si="133"/>
        <v>40586.625</v>
      </c>
      <c r="J2141" s="3">
        <f t="shared" si="134"/>
        <v>40585.633038461536</v>
      </c>
      <c r="K2141" t="b">
        <f t="shared" si="135"/>
        <v>1</v>
      </c>
      <c r="L2141" cm="1">
        <f t="array" ref="L2141">SUMPRODUCT((Tabla2[[#This Row],[P - Horas]]&lt;Tabla2[P - Horas])*1,(Tabla2[[#This Row],[Columna1]]=Tabla2[Columna1])*1)+1</f>
        <v>36</v>
      </c>
      <c r="N2141">
        <f>_xlfn.RANK.EQ(Tabla2[[#This Row],[Columna1]],Tabla2[Columna1],1)</f>
        <v>2114</v>
      </c>
      <c r="O2141" s="3">
        <f>MAX(P2140,Tabla2[[#This Row],[Columna1]])</f>
        <v>40614.104767788354</v>
      </c>
      <c r="P2141" s="3">
        <f>O2141+Tabla2[[#This Row],[P - Horas]]</f>
        <v>40614.11280624989</v>
      </c>
    </row>
    <row r="2142" spans="1:16" x14ac:dyDescent="0.25">
      <c r="A2142">
        <v>1000018067</v>
      </c>
      <c r="B2142" s="2">
        <v>40585</v>
      </c>
      <c r="C2142" s="2">
        <f t="shared" si="132"/>
        <v>40585.625</v>
      </c>
      <c r="D2142">
        <v>609</v>
      </c>
      <c r="E2142">
        <v>609</v>
      </c>
      <c r="F2142" t="s">
        <v>5</v>
      </c>
      <c r="G2142" t="s">
        <v>6</v>
      </c>
      <c r="H2142" s="1" cm="1">
        <f t="array" ref="H2142">_xlfn.IFS(F2142="Figurado",E2142/2600,F2142="Mallas",E2142/800,F2142="Materia Prima",E2142*0)/24</f>
        <v>9.7596153846153857E-3</v>
      </c>
      <c r="I2142" s="2">
        <f t="shared" si="133"/>
        <v>40586.625</v>
      </c>
      <c r="J2142" s="3">
        <f t="shared" si="134"/>
        <v>40585.634759615386</v>
      </c>
      <c r="K2142" t="b">
        <f t="shared" si="135"/>
        <v>1</v>
      </c>
      <c r="L2142" cm="1">
        <f t="array" ref="L2142">SUMPRODUCT((Tabla2[[#This Row],[P - Horas]]&lt;Tabla2[P - Horas])*1,(Tabla2[[#This Row],[Columna1]]=Tabla2[Columna1])*1)+1</f>
        <v>35</v>
      </c>
      <c r="N2142">
        <f>_xlfn.RANK.EQ(Tabla2[[#This Row],[Columna1]],Tabla2[Columna1],1)</f>
        <v>2114</v>
      </c>
      <c r="O2142" s="3">
        <f>MAX(P2141,Tabla2[[#This Row],[Columna1]])</f>
        <v>40614.11280624989</v>
      </c>
      <c r="P2142" s="3">
        <f>O2142+Tabla2[[#This Row],[P - Horas]]</f>
        <v>40614.122565865277</v>
      </c>
    </row>
    <row r="2143" spans="1:16" x14ac:dyDescent="0.25">
      <c r="A2143">
        <v>1000018063</v>
      </c>
      <c r="B2143" s="2">
        <v>40585</v>
      </c>
      <c r="C2143" s="2">
        <f t="shared" si="132"/>
        <v>40585.625</v>
      </c>
      <c r="D2143">
        <v>620.79999999999995</v>
      </c>
      <c r="E2143">
        <v>620.79999999999995</v>
      </c>
      <c r="F2143" t="s">
        <v>5</v>
      </c>
      <c r="G2143" t="s">
        <v>13</v>
      </c>
      <c r="H2143" s="1" cm="1">
        <f t="array" ref="H2143">_xlfn.IFS(F2143="Figurado",E2143/2600,F2143="Mallas",E2143/800,F2143="Materia Prima",E2143*0)/24</f>
        <v>9.948717948717949E-3</v>
      </c>
      <c r="I2143" s="2">
        <f t="shared" si="133"/>
        <v>40586.625</v>
      </c>
      <c r="J2143" s="3">
        <f t="shared" si="134"/>
        <v>40585.634948717947</v>
      </c>
      <c r="K2143" t="b">
        <f t="shared" si="135"/>
        <v>1</v>
      </c>
      <c r="L2143" cm="1">
        <f t="array" ref="L2143">SUMPRODUCT((Tabla2[[#This Row],[P - Horas]]&lt;Tabla2[P - Horas])*1,(Tabla2[[#This Row],[Columna1]]=Tabla2[Columna1])*1)+1</f>
        <v>33</v>
      </c>
      <c r="N2143">
        <f>_xlfn.RANK.EQ(Tabla2[[#This Row],[Columna1]],Tabla2[Columna1],1)</f>
        <v>2114</v>
      </c>
      <c r="O2143" s="3">
        <f>MAX(P2142,Tabla2[[#This Row],[Columna1]])</f>
        <v>40614.122565865277</v>
      </c>
      <c r="P2143" s="3">
        <f>O2143+Tabla2[[#This Row],[P - Horas]]</f>
        <v>40614.132514583223</v>
      </c>
    </row>
    <row r="2144" spans="1:16" x14ac:dyDescent="0.25">
      <c r="A2144">
        <v>1000018070</v>
      </c>
      <c r="B2144" s="2">
        <v>40585</v>
      </c>
      <c r="C2144" s="2">
        <f t="shared" si="132"/>
        <v>40585.625</v>
      </c>
      <c r="D2144">
        <v>620.79999999999995</v>
      </c>
      <c r="E2144">
        <v>620.79999999999995</v>
      </c>
      <c r="F2144" t="s">
        <v>5</v>
      </c>
      <c r="G2144" t="s">
        <v>13</v>
      </c>
      <c r="H2144" s="1" cm="1">
        <f t="array" ref="H2144">_xlfn.IFS(F2144="Figurado",E2144/2600,F2144="Mallas",E2144/800,F2144="Materia Prima",E2144*0)/24</f>
        <v>9.948717948717949E-3</v>
      </c>
      <c r="I2144" s="2">
        <f t="shared" si="133"/>
        <v>40586.625</v>
      </c>
      <c r="J2144" s="3">
        <f t="shared" si="134"/>
        <v>40585.634948717947</v>
      </c>
      <c r="K2144" t="b">
        <f t="shared" si="135"/>
        <v>1</v>
      </c>
      <c r="L2144" cm="1">
        <f t="array" ref="L2144">SUMPRODUCT((Tabla2[[#This Row],[P - Horas]]&lt;Tabla2[P - Horas])*1,(Tabla2[[#This Row],[Columna1]]=Tabla2[Columna1])*1)+1</f>
        <v>33</v>
      </c>
      <c r="N2144">
        <f>_xlfn.RANK.EQ(Tabla2[[#This Row],[Columna1]],Tabla2[Columna1],1)</f>
        <v>2114</v>
      </c>
      <c r="O2144" s="3">
        <f>MAX(P2143,Tabla2[[#This Row],[Columna1]])</f>
        <v>40614.132514583223</v>
      </c>
      <c r="P2144" s="3">
        <f>O2144+Tabla2[[#This Row],[P - Horas]]</f>
        <v>40614.14246330117</v>
      </c>
    </row>
    <row r="2145" spans="1:16" x14ac:dyDescent="0.25">
      <c r="A2145">
        <v>1000018064</v>
      </c>
      <c r="B2145" s="2">
        <v>40585</v>
      </c>
      <c r="C2145" s="2">
        <f t="shared" si="132"/>
        <v>40585.625</v>
      </c>
      <c r="D2145">
        <v>653.20000000000005</v>
      </c>
      <c r="E2145">
        <v>653.20000000000005</v>
      </c>
      <c r="F2145" t="s">
        <v>5</v>
      </c>
      <c r="G2145" t="s">
        <v>13</v>
      </c>
      <c r="H2145" s="1" cm="1">
        <f t="array" ref="H2145">_xlfn.IFS(F2145="Figurado",E2145/2600,F2145="Mallas",E2145/800,F2145="Materia Prima",E2145*0)/24</f>
        <v>1.0467948717948719E-2</v>
      </c>
      <c r="I2145" s="2">
        <f t="shared" si="133"/>
        <v>40586.625</v>
      </c>
      <c r="J2145" s="3">
        <f t="shared" si="134"/>
        <v>40585.635467948719</v>
      </c>
      <c r="K2145" t="b">
        <f t="shared" si="135"/>
        <v>1</v>
      </c>
      <c r="L2145" cm="1">
        <f t="array" ref="L2145">SUMPRODUCT((Tabla2[[#This Row],[P - Horas]]&lt;Tabla2[P - Horas])*1,(Tabla2[[#This Row],[Columna1]]=Tabla2[Columna1])*1)+1</f>
        <v>32</v>
      </c>
      <c r="N2145">
        <f>_xlfn.RANK.EQ(Tabla2[[#This Row],[Columna1]],Tabla2[Columna1],1)</f>
        <v>2114</v>
      </c>
      <c r="O2145" s="3">
        <f>MAX(P2144,Tabla2[[#This Row],[Columna1]])</f>
        <v>40614.14246330117</v>
      </c>
      <c r="P2145" s="3">
        <f>O2145+Tabla2[[#This Row],[P - Horas]]</f>
        <v>40614.15293124989</v>
      </c>
    </row>
    <row r="2146" spans="1:16" x14ac:dyDescent="0.25">
      <c r="A2146">
        <v>1000018069</v>
      </c>
      <c r="B2146" s="2">
        <v>40585</v>
      </c>
      <c r="C2146" s="2">
        <f t="shared" si="132"/>
        <v>40585.625</v>
      </c>
      <c r="D2146">
        <v>664.6</v>
      </c>
      <c r="E2146">
        <v>664.6</v>
      </c>
      <c r="F2146" t="s">
        <v>5</v>
      </c>
      <c r="G2146" t="s">
        <v>6</v>
      </c>
      <c r="H2146" s="1" cm="1">
        <f t="array" ref="H2146">_xlfn.IFS(F2146="Figurado",E2146/2600,F2146="Mallas",E2146/800,F2146="Materia Prima",E2146*0)/24</f>
        <v>1.0650641025641026E-2</v>
      </c>
      <c r="I2146" s="2">
        <f t="shared" si="133"/>
        <v>40586.625</v>
      </c>
      <c r="J2146" s="3">
        <f t="shared" si="134"/>
        <v>40585.635650641023</v>
      </c>
      <c r="K2146" t="b">
        <f t="shared" si="135"/>
        <v>1</v>
      </c>
      <c r="L2146" cm="1">
        <f t="array" ref="L2146">SUMPRODUCT((Tabla2[[#This Row],[P - Horas]]&lt;Tabla2[P - Horas])*1,(Tabla2[[#This Row],[Columna1]]=Tabla2[Columna1])*1)+1</f>
        <v>31</v>
      </c>
      <c r="N2146">
        <f>_xlfn.RANK.EQ(Tabla2[[#This Row],[Columna1]],Tabla2[Columna1],1)</f>
        <v>2114</v>
      </c>
      <c r="O2146" s="3">
        <f>MAX(P2145,Tabla2[[#This Row],[Columna1]])</f>
        <v>40614.15293124989</v>
      </c>
      <c r="P2146" s="3">
        <f>O2146+Tabla2[[#This Row],[P - Horas]]</f>
        <v>40614.163581890913</v>
      </c>
    </row>
    <row r="2147" spans="1:16" x14ac:dyDescent="0.25">
      <c r="A2147">
        <v>1000018048</v>
      </c>
      <c r="B2147" s="2">
        <v>40585</v>
      </c>
      <c r="C2147" s="2">
        <f t="shared" si="132"/>
        <v>40585.625</v>
      </c>
      <c r="D2147">
        <v>719.3</v>
      </c>
      <c r="E2147">
        <v>719.3</v>
      </c>
      <c r="F2147" t="s">
        <v>5</v>
      </c>
      <c r="G2147" t="s">
        <v>13</v>
      </c>
      <c r="H2147" s="1" cm="1">
        <f t="array" ref="H2147">_xlfn.IFS(F2147="Figurado",E2147/2600,F2147="Mallas",E2147/800,F2147="Materia Prima",E2147*0)/24</f>
        <v>1.1527243589743589E-2</v>
      </c>
      <c r="I2147" s="2">
        <f t="shared" si="133"/>
        <v>40586.625</v>
      </c>
      <c r="J2147" s="3">
        <f t="shared" si="134"/>
        <v>40585.636527243587</v>
      </c>
      <c r="K2147" t="b">
        <f t="shared" si="135"/>
        <v>1</v>
      </c>
      <c r="L2147" cm="1">
        <f t="array" ref="L2147">SUMPRODUCT((Tabla2[[#This Row],[P - Horas]]&lt;Tabla2[P - Horas])*1,(Tabla2[[#This Row],[Columna1]]=Tabla2[Columna1])*1)+1</f>
        <v>30</v>
      </c>
      <c r="N2147">
        <f>_xlfn.RANK.EQ(Tabla2[[#This Row],[Columna1]],Tabla2[Columna1],1)</f>
        <v>2114</v>
      </c>
      <c r="O2147" s="3">
        <f>MAX(P2146,Tabla2[[#This Row],[Columna1]])</f>
        <v>40614.163581890913</v>
      </c>
      <c r="P2147" s="3">
        <f>O2147+Tabla2[[#This Row],[P - Horas]]</f>
        <v>40614.1751091345</v>
      </c>
    </row>
    <row r="2148" spans="1:16" x14ac:dyDescent="0.25">
      <c r="A2148">
        <v>1000018065</v>
      </c>
      <c r="B2148" s="2">
        <v>40585</v>
      </c>
      <c r="C2148" s="2">
        <f t="shared" si="132"/>
        <v>40585.625</v>
      </c>
      <c r="D2148">
        <v>730.8</v>
      </c>
      <c r="E2148">
        <v>730.8</v>
      </c>
      <c r="F2148" t="s">
        <v>5</v>
      </c>
      <c r="G2148" t="s">
        <v>7</v>
      </c>
      <c r="H2148" s="1" cm="1">
        <f t="array" ref="H2148">_xlfn.IFS(F2148="Figurado",E2148/2600,F2148="Mallas",E2148/800,F2148="Materia Prima",E2148*0)/24</f>
        <v>1.1711538461538461E-2</v>
      </c>
      <c r="I2148" s="2">
        <f t="shared" si="133"/>
        <v>40586.625</v>
      </c>
      <c r="J2148" s="3">
        <f t="shared" si="134"/>
        <v>40585.636711538464</v>
      </c>
      <c r="K2148" t="b">
        <f t="shared" si="135"/>
        <v>1</v>
      </c>
      <c r="L2148" cm="1">
        <f t="array" ref="L2148">SUMPRODUCT((Tabla2[[#This Row],[P - Horas]]&lt;Tabla2[P - Horas])*1,(Tabla2[[#This Row],[Columna1]]=Tabla2[Columna1])*1)+1</f>
        <v>29</v>
      </c>
      <c r="N2148">
        <f>_xlfn.RANK.EQ(Tabla2[[#This Row],[Columna1]],Tabla2[Columna1],1)</f>
        <v>2114</v>
      </c>
      <c r="O2148" s="3">
        <f>MAX(P2147,Tabla2[[#This Row],[Columna1]])</f>
        <v>40614.1751091345</v>
      </c>
      <c r="P2148" s="3">
        <f>O2148+Tabla2[[#This Row],[P - Horas]]</f>
        <v>40614.186820672963</v>
      </c>
    </row>
    <row r="2149" spans="1:16" x14ac:dyDescent="0.25">
      <c r="A2149">
        <v>1000018068</v>
      </c>
      <c r="B2149" s="2">
        <v>40585</v>
      </c>
      <c r="C2149" s="2">
        <f t="shared" si="132"/>
        <v>40585.625</v>
      </c>
      <c r="D2149">
        <v>751.3</v>
      </c>
      <c r="E2149">
        <v>751.3</v>
      </c>
      <c r="F2149" t="s">
        <v>5</v>
      </c>
      <c r="G2149" t="s">
        <v>6</v>
      </c>
      <c r="H2149" s="1" cm="1">
        <f t="array" ref="H2149">_xlfn.IFS(F2149="Figurado",E2149/2600,F2149="Mallas",E2149/800,F2149="Materia Prima",E2149*0)/24</f>
        <v>1.2040064102564101E-2</v>
      </c>
      <c r="I2149" s="2">
        <f t="shared" si="133"/>
        <v>40586.625</v>
      </c>
      <c r="J2149" s="3">
        <f t="shared" si="134"/>
        <v>40585.637040064103</v>
      </c>
      <c r="K2149" t="b">
        <f t="shared" si="135"/>
        <v>1</v>
      </c>
      <c r="L2149" cm="1">
        <f t="array" ref="L2149">SUMPRODUCT((Tabla2[[#This Row],[P - Horas]]&lt;Tabla2[P - Horas])*1,(Tabla2[[#This Row],[Columna1]]=Tabla2[Columna1])*1)+1</f>
        <v>28</v>
      </c>
      <c r="N2149">
        <f>_xlfn.RANK.EQ(Tabla2[[#This Row],[Columna1]],Tabla2[Columna1],1)</f>
        <v>2114</v>
      </c>
      <c r="O2149" s="3">
        <f>MAX(P2148,Tabla2[[#This Row],[Columna1]])</f>
        <v>40614.186820672963</v>
      </c>
      <c r="P2149" s="3">
        <f>O2149+Tabla2[[#This Row],[P - Horas]]</f>
        <v>40614.198860737066</v>
      </c>
    </row>
    <row r="2150" spans="1:16" x14ac:dyDescent="0.25">
      <c r="A2150">
        <v>1000018069</v>
      </c>
      <c r="B2150" s="2">
        <v>40585</v>
      </c>
      <c r="C2150" s="2">
        <f t="shared" si="132"/>
        <v>40585.625</v>
      </c>
      <c r="D2150">
        <v>771.8</v>
      </c>
      <c r="E2150">
        <v>771.8</v>
      </c>
      <c r="F2150" t="s">
        <v>5</v>
      </c>
      <c r="G2150" t="s">
        <v>13</v>
      </c>
      <c r="H2150" s="1" cm="1">
        <f t="array" ref="H2150">_xlfn.IFS(F2150="Figurado",E2150/2600,F2150="Mallas",E2150/800,F2150="Materia Prima",E2150*0)/24</f>
        <v>1.2368589743589743E-2</v>
      </c>
      <c r="I2150" s="2">
        <f t="shared" si="133"/>
        <v>40586.625</v>
      </c>
      <c r="J2150" s="3">
        <f t="shared" si="134"/>
        <v>40585.637368589742</v>
      </c>
      <c r="K2150" t="b">
        <f t="shared" si="135"/>
        <v>1</v>
      </c>
      <c r="L2150" cm="1">
        <f t="array" ref="L2150">SUMPRODUCT((Tabla2[[#This Row],[P - Horas]]&lt;Tabla2[P - Horas])*1,(Tabla2[[#This Row],[Columna1]]=Tabla2[Columna1])*1)+1</f>
        <v>27</v>
      </c>
      <c r="N2150">
        <f>_xlfn.RANK.EQ(Tabla2[[#This Row],[Columna1]],Tabla2[Columna1],1)</f>
        <v>2114</v>
      </c>
      <c r="O2150" s="3">
        <f>MAX(P2149,Tabla2[[#This Row],[Columna1]])</f>
        <v>40614.198860737066</v>
      </c>
      <c r="P2150" s="3">
        <f>O2150+Tabla2[[#This Row],[P - Horas]]</f>
        <v>40614.211229326807</v>
      </c>
    </row>
    <row r="2151" spans="1:16" x14ac:dyDescent="0.25">
      <c r="A2151">
        <v>1000018068</v>
      </c>
      <c r="B2151" s="2">
        <v>40585</v>
      </c>
      <c r="C2151" s="2">
        <f t="shared" si="132"/>
        <v>40585.625</v>
      </c>
      <c r="D2151">
        <v>846.7</v>
      </c>
      <c r="E2151">
        <v>846.7</v>
      </c>
      <c r="F2151" t="s">
        <v>5</v>
      </c>
      <c r="G2151" t="s">
        <v>13</v>
      </c>
      <c r="H2151" s="1" cm="1">
        <f t="array" ref="H2151">_xlfn.IFS(F2151="Figurado",E2151/2600,F2151="Mallas",E2151/800,F2151="Materia Prima",E2151*0)/24</f>
        <v>1.3568910256410258E-2</v>
      </c>
      <c r="I2151" s="2">
        <f t="shared" si="133"/>
        <v>40586.625</v>
      </c>
      <c r="J2151" s="3">
        <f t="shared" si="134"/>
        <v>40585.638568910254</v>
      </c>
      <c r="K2151" t="b">
        <f t="shared" si="135"/>
        <v>1</v>
      </c>
      <c r="L2151" cm="1">
        <f t="array" ref="L2151">SUMPRODUCT((Tabla2[[#This Row],[P - Horas]]&lt;Tabla2[P - Horas])*1,(Tabla2[[#This Row],[Columna1]]=Tabla2[Columna1])*1)+1</f>
        <v>26</v>
      </c>
      <c r="N2151">
        <f>_xlfn.RANK.EQ(Tabla2[[#This Row],[Columna1]],Tabla2[Columna1],1)</f>
        <v>2114</v>
      </c>
      <c r="O2151" s="3">
        <f>MAX(P2150,Tabla2[[#This Row],[Columna1]])</f>
        <v>40614.211229326807</v>
      </c>
      <c r="P2151" s="3">
        <f>O2151+Tabla2[[#This Row],[P - Horas]]</f>
        <v>40614.224798237061</v>
      </c>
    </row>
    <row r="2152" spans="1:16" x14ac:dyDescent="0.25">
      <c r="A2152">
        <v>1000018072</v>
      </c>
      <c r="B2152" s="2">
        <v>40585</v>
      </c>
      <c r="C2152" s="2">
        <f t="shared" si="132"/>
        <v>40585.625</v>
      </c>
      <c r="D2152">
        <v>877.6</v>
      </c>
      <c r="E2152">
        <v>877.6</v>
      </c>
      <c r="F2152" t="s">
        <v>5</v>
      </c>
      <c r="G2152" t="s">
        <v>14</v>
      </c>
      <c r="H2152" s="1" cm="1">
        <f t="array" ref="H2152">_xlfn.IFS(F2152="Figurado",E2152/2600,F2152="Mallas",E2152/800,F2152="Materia Prima",E2152*0)/24</f>
        <v>1.4064102564102565E-2</v>
      </c>
      <c r="I2152" s="2">
        <f t="shared" si="133"/>
        <v>40586.625</v>
      </c>
      <c r="J2152" s="3">
        <f t="shared" si="134"/>
        <v>40585.639064102565</v>
      </c>
      <c r="K2152" t="b">
        <f t="shared" si="135"/>
        <v>1</v>
      </c>
      <c r="L2152" cm="1">
        <f t="array" ref="L2152">SUMPRODUCT((Tabla2[[#This Row],[P - Horas]]&lt;Tabla2[P - Horas])*1,(Tabla2[[#This Row],[Columna1]]=Tabla2[Columna1])*1)+1</f>
        <v>25</v>
      </c>
      <c r="N2152">
        <f>_xlfn.RANK.EQ(Tabla2[[#This Row],[Columna1]],Tabla2[Columna1],1)</f>
        <v>2114</v>
      </c>
      <c r="O2152" s="3">
        <f>MAX(P2151,Tabla2[[#This Row],[Columna1]])</f>
        <v>40614.224798237061</v>
      </c>
      <c r="P2152" s="3">
        <f>O2152+Tabla2[[#This Row],[P - Horas]]</f>
        <v>40614.238862339625</v>
      </c>
    </row>
    <row r="2153" spans="1:16" x14ac:dyDescent="0.25">
      <c r="A2153">
        <v>1000018056</v>
      </c>
      <c r="B2153" s="2">
        <v>40585</v>
      </c>
      <c r="C2153" s="2">
        <f t="shared" si="132"/>
        <v>40585.625</v>
      </c>
      <c r="D2153">
        <v>939.6</v>
      </c>
      <c r="E2153">
        <v>939.6</v>
      </c>
      <c r="F2153" t="s">
        <v>5</v>
      </c>
      <c r="G2153" t="s">
        <v>14</v>
      </c>
      <c r="H2153" s="1" cm="1">
        <f t="array" ref="H2153">_xlfn.IFS(F2153="Figurado",E2153/2600,F2153="Mallas",E2153/800,F2153="Materia Prima",E2153*0)/24</f>
        <v>1.5057692307692308E-2</v>
      </c>
      <c r="I2153" s="2">
        <f t="shared" si="133"/>
        <v>40586.625</v>
      </c>
      <c r="J2153" s="3">
        <f t="shared" si="134"/>
        <v>40585.640057692304</v>
      </c>
      <c r="K2153" t="b">
        <f t="shared" si="135"/>
        <v>1</v>
      </c>
      <c r="L2153" cm="1">
        <f t="array" ref="L2153">SUMPRODUCT((Tabla2[[#This Row],[P - Horas]]&lt;Tabla2[P - Horas])*1,(Tabla2[[#This Row],[Columna1]]=Tabla2[Columna1])*1)+1</f>
        <v>24</v>
      </c>
      <c r="N2153">
        <f>_xlfn.RANK.EQ(Tabla2[[#This Row],[Columna1]],Tabla2[Columna1],1)</f>
        <v>2114</v>
      </c>
      <c r="O2153" s="3">
        <f>MAX(P2152,Tabla2[[#This Row],[Columna1]])</f>
        <v>40614.238862339625</v>
      </c>
      <c r="P2153" s="3">
        <f>O2153+Tabla2[[#This Row],[P - Horas]]</f>
        <v>40614.25392003193</v>
      </c>
    </row>
    <row r="2154" spans="1:16" x14ac:dyDescent="0.25">
      <c r="A2154">
        <v>1000018074</v>
      </c>
      <c r="B2154" s="2">
        <v>40585</v>
      </c>
      <c r="C2154" s="2">
        <f t="shared" si="132"/>
        <v>40585.625</v>
      </c>
      <c r="D2154">
        <v>939.8</v>
      </c>
      <c r="E2154">
        <v>939.8</v>
      </c>
      <c r="F2154" t="s">
        <v>5</v>
      </c>
      <c r="G2154" t="s">
        <v>13</v>
      </c>
      <c r="H2154" s="1" cm="1">
        <f t="array" ref="H2154">_xlfn.IFS(F2154="Figurado",E2154/2600,F2154="Mallas",E2154/800,F2154="Materia Prima",E2154*0)/24</f>
        <v>1.5060897435897435E-2</v>
      </c>
      <c r="I2154" s="2">
        <f t="shared" si="133"/>
        <v>40586.625</v>
      </c>
      <c r="J2154" s="3">
        <f t="shared" si="134"/>
        <v>40585.640060897436</v>
      </c>
      <c r="K2154" t="b">
        <f t="shared" si="135"/>
        <v>1</v>
      </c>
      <c r="L2154" cm="1">
        <f t="array" ref="L2154">SUMPRODUCT((Tabla2[[#This Row],[P - Horas]]&lt;Tabla2[P - Horas])*1,(Tabla2[[#This Row],[Columna1]]=Tabla2[Columna1])*1)+1</f>
        <v>23</v>
      </c>
      <c r="N2154">
        <f>_xlfn.RANK.EQ(Tabla2[[#This Row],[Columna1]],Tabla2[Columna1],1)</f>
        <v>2114</v>
      </c>
      <c r="O2154" s="3">
        <f>MAX(P2153,Tabla2[[#This Row],[Columna1]])</f>
        <v>40614.25392003193</v>
      </c>
      <c r="P2154" s="3">
        <f>O2154+Tabla2[[#This Row],[P - Horas]]</f>
        <v>40614.268980929366</v>
      </c>
    </row>
    <row r="2155" spans="1:16" x14ac:dyDescent="0.25">
      <c r="A2155">
        <v>1000018046</v>
      </c>
      <c r="B2155" s="2">
        <v>40585</v>
      </c>
      <c r="C2155" s="2">
        <f t="shared" si="132"/>
        <v>40585.625</v>
      </c>
      <c r="D2155">
        <v>995.1</v>
      </c>
      <c r="E2155">
        <v>995.1</v>
      </c>
      <c r="F2155" t="s">
        <v>5</v>
      </c>
      <c r="G2155" t="s">
        <v>6</v>
      </c>
      <c r="H2155" s="1" cm="1">
        <f t="array" ref="H2155">_xlfn.IFS(F2155="Figurado",E2155/2600,F2155="Mallas",E2155/800,F2155="Materia Prima",E2155*0)/24</f>
        <v>1.5947115384615386E-2</v>
      </c>
      <c r="I2155" s="2">
        <f t="shared" si="133"/>
        <v>40586.625</v>
      </c>
      <c r="J2155" s="3">
        <f t="shared" si="134"/>
        <v>40585.640947115382</v>
      </c>
      <c r="K2155" t="b">
        <f t="shared" si="135"/>
        <v>1</v>
      </c>
      <c r="L2155" cm="1">
        <f t="array" ref="L2155">SUMPRODUCT((Tabla2[[#This Row],[P - Horas]]&lt;Tabla2[P - Horas])*1,(Tabla2[[#This Row],[Columna1]]=Tabla2[Columna1])*1)+1</f>
        <v>22</v>
      </c>
      <c r="N2155">
        <f>_xlfn.RANK.EQ(Tabla2[[#This Row],[Columna1]],Tabla2[Columna1],1)</f>
        <v>2114</v>
      </c>
      <c r="O2155" s="3">
        <f>MAX(P2154,Tabla2[[#This Row],[Columna1]])</f>
        <v>40614.268980929366</v>
      </c>
      <c r="P2155" s="3">
        <f>O2155+Tabla2[[#This Row],[P - Horas]]</f>
        <v>40614.284928044748</v>
      </c>
    </row>
    <row r="2156" spans="1:16" x14ac:dyDescent="0.25">
      <c r="A2156">
        <v>1000018065</v>
      </c>
      <c r="B2156" s="2">
        <v>40585</v>
      </c>
      <c r="C2156" s="2">
        <f t="shared" si="132"/>
        <v>40585.625</v>
      </c>
      <c r="D2156">
        <v>1030.8</v>
      </c>
      <c r="E2156">
        <v>1030.8</v>
      </c>
      <c r="F2156" t="s">
        <v>5</v>
      </c>
      <c r="G2156" t="s">
        <v>13</v>
      </c>
      <c r="H2156" s="1" cm="1">
        <f t="array" ref="H2156">_xlfn.IFS(F2156="Figurado",E2156/2600,F2156="Mallas",E2156/800,F2156="Materia Prima",E2156*0)/24</f>
        <v>1.6519230769230769E-2</v>
      </c>
      <c r="I2156" s="2">
        <f t="shared" si="133"/>
        <v>40586.625</v>
      </c>
      <c r="J2156" s="3">
        <f t="shared" si="134"/>
        <v>40585.641519230769</v>
      </c>
      <c r="K2156" t="b">
        <f t="shared" si="135"/>
        <v>1</v>
      </c>
      <c r="L2156" cm="1">
        <f t="array" ref="L2156">SUMPRODUCT((Tabla2[[#This Row],[P - Horas]]&lt;Tabla2[P - Horas])*1,(Tabla2[[#This Row],[Columna1]]=Tabla2[Columna1])*1)+1</f>
        <v>21</v>
      </c>
      <c r="N2156">
        <f>_xlfn.RANK.EQ(Tabla2[[#This Row],[Columna1]],Tabla2[Columna1],1)</f>
        <v>2114</v>
      </c>
      <c r="O2156" s="3">
        <f>MAX(P2155,Tabla2[[#This Row],[Columna1]])</f>
        <v>40614.284928044748</v>
      </c>
      <c r="P2156" s="3">
        <f>O2156+Tabla2[[#This Row],[P - Horas]]</f>
        <v>40614.301447275517</v>
      </c>
    </row>
    <row r="2157" spans="1:16" x14ac:dyDescent="0.25">
      <c r="A2157">
        <v>1000018051</v>
      </c>
      <c r="B2157" s="2">
        <v>40585</v>
      </c>
      <c r="C2157" s="2">
        <f t="shared" si="132"/>
        <v>40585.625</v>
      </c>
      <c r="D2157">
        <v>1104.3</v>
      </c>
      <c r="E2157">
        <v>1104.3</v>
      </c>
      <c r="F2157" t="s">
        <v>5</v>
      </c>
      <c r="G2157" t="s">
        <v>26</v>
      </c>
      <c r="H2157" s="1" cm="1">
        <f t="array" ref="H2157">_xlfn.IFS(F2157="Figurado",E2157/2600,F2157="Mallas",E2157/800,F2157="Materia Prima",E2157*0)/24</f>
        <v>1.7697115384615384E-2</v>
      </c>
      <c r="I2157" s="2">
        <f t="shared" si="133"/>
        <v>40586.625</v>
      </c>
      <c r="J2157" s="3">
        <f t="shared" si="134"/>
        <v>40585.642697115385</v>
      </c>
      <c r="K2157" t="b">
        <f t="shared" si="135"/>
        <v>1</v>
      </c>
      <c r="L2157" cm="1">
        <f t="array" ref="L2157">SUMPRODUCT((Tabla2[[#This Row],[P - Horas]]&lt;Tabla2[P - Horas])*1,(Tabla2[[#This Row],[Columna1]]=Tabla2[Columna1])*1)+1</f>
        <v>20</v>
      </c>
      <c r="N2157">
        <f>_xlfn.RANK.EQ(Tabla2[[#This Row],[Columna1]],Tabla2[Columna1],1)</f>
        <v>2114</v>
      </c>
      <c r="O2157" s="3">
        <f>MAX(P2156,Tabla2[[#This Row],[Columna1]])</f>
        <v>40614.301447275517</v>
      </c>
      <c r="P2157" s="3">
        <f>O2157+Tabla2[[#This Row],[P - Horas]]</f>
        <v>40614.319144390902</v>
      </c>
    </row>
    <row r="2158" spans="1:16" x14ac:dyDescent="0.25">
      <c r="A2158">
        <v>1000018047</v>
      </c>
      <c r="B2158" s="2">
        <v>40585</v>
      </c>
      <c r="C2158" s="2">
        <f t="shared" si="132"/>
        <v>40585.625</v>
      </c>
      <c r="D2158">
        <v>1276.5999999999999</v>
      </c>
      <c r="E2158">
        <v>1276.5999999999999</v>
      </c>
      <c r="F2158" t="s">
        <v>5</v>
      </c>
      <c r="G2158" t="s">
        <v>13</v>
      </c>
      <c r="H2158" s="1" cm="1">
        <f t="array" ref="H2158">_xlfn.IFS(F2158="Figurado",E2158/2600,F2158="Mallas",E2158/800,F2158="Materia Prima",E2158*0)/24</f>
        <v>2.0458333333333332E-2</v>
      </c>
      <c r="I2158" s="2">
        <f t="shared" si="133"/>
        <v>40586.625</v>
      </c>
      <c r="J2158" s="3">
        <f t="shared" si="134"/>
        <v>40585.645458333332</v>
      </c>
      <c r="K2158" t="b">
        <f t="shared" si="135"/>
        <v>1</v>
      </c>
      <c r="L2158" cm="1">
        <f t="array" ref="L2158">SUMPRODUCT((Tabla2[[#This Row],[P - Horas]]&lt;Tabla2[P - Horas])*1,(Tabla2[[#This Row],[Columna1]]=Tabla2[Columna1])*1)+1</f>
        <v>19</v>
      </c>
      <c r="N2158">
        <f>_xlfn.RANK.EQ(Tabla2[[#This Row],[Columna1]],Tabla2[Columna1],1)</f>
        <v>2114</v>
      </c>
      <c r="O2158" s="3">
        <f>MAX(P2157,Tabla2[[#This Row],[Columna1]])</f>
        <v>40614.319144390902</v>
      </c>
      <c r="P2158" s="3">
        <f>O2158+Tabla2[[#This Row],[P - Horas]]</f>
        <v>40614.339602724234</v>
      </c>
    </row>
    <row r="2159" spans="1:16" x14ac:dyDescent="0.25">
      <c r="A2159">
        <v>1000018056</v>
      </c>
      <c r="B2159" s="2">
        <v>40585</v>
      </c>
      <c r="C2159" s="2">
        <f t="shared" si="132"/>
        <v>40585.625</v>
      </c>
      <c r="D2159">
        <v>1561.2</v>
      </c>
      <c r="E2159">
        <v>1561.2</v>
      </c>
      <c r="F2159" t="s">
        <v>5</v>
      </c>
      <c r="G2159" t="s">
        <v>6</v>
      </c>
      <c r="H2159" s="1" cm="1">
        <f t="array" ref="H2159">_xlfn.IFS(F2159="Figurado",E2159/2600,F2159="Mallas",E2159/800,F2159="Materia Prima",E2159*0)/24</f>
        <v>2.5019230769230769E-2</v>
      </c>
      <c r="I2159" s="2">
        <f t="shared" si="133"/>
        <v>40586.625</v>
      </c>
      <c r="J2159" s="3">
        <f t="shared" si="134"/>
        <v>40585.650019230772</v>
      </c>
      <c r="K2159" t="b">
        <f t="shared" si="135"/>
        <v>1</v>
      </c>
      <c r="L2159" cm="1">
        <f t="array" ref="L2159">SUMPRODUCT((Tabla2[[#This Row],[P - Horas]]&lt;Tabla2[P - Horas])*1,(Tabla2[[#This Row],[Columna1]]=Tabla2[Columna1])*1)+1</f>
        <v>18</v>
      </c>
      <c r="N2159">
        <f>_xlfn.RANK.EQ(Tabla2[[#This Row],[Columna1]],Tabla2[Columna1],1)</f>
        <v>2114</v>
      </c>
      <c r="O2159" s="3">
        <f>MAX(P2158,Tabla2[[#This Row],[Columna1]])</f>
        <v>40614.339602724234</v>
      </c>
      <c r="P2159" s="3">
        <f>O2159+Tabla2[[#This Row],[P - Horas]]</f>
        <v>40614.364621955006</v>
      </c>
    </row>
    <row r="2160" spans="1:16" x14ac:dyDescent="0.25">
      <c r="A2160">
        <v>1000018041</v>
      </c>
      <c r="B2160" s="2">
        <v>40585</v>
      </c>
      <c r="C2160" s="2">
        <f t="shared" si="132"/>
        <v>40585.625</v>
      </c>
      <c r="D2160">
        <v>2160</v>
      </c>
      <c r="E2160">
        <v>2160</v>
      </c>
      <c r="F2160" t="s">
        <v>5</v>
      </c>
      <c r="G2160" t="s">
        <v>13</v>
      </c>
      <c r="H2160" s="1" cm="1">
        <f t="array" ref="H2160">_xlfn.IFS(F2160="Figurado",E2160/2600,F2160="Mallas",E2160/800,F2160="Materia Prima",E2160*0)/24</f>
        <v>3.4615384615384617E-2</v>
      </c>
      <c r="I2160" s="2">
        <f t="shared" si="133"/>
        <v>40586.625</v>
      </c>
      <c r="J2160" s="3">
        <f t="shared" si="134"/>
        <v>40585.659615384619</v>
      </c>
      <c r="K2160" t="b">
        <f t="shared" si="135"/>
        <v>1</v>
      </c>
      <c r="L2160" cm="1">
        <f t="array" ref="L2160">SUMPRODUCT((Tabla2[[#This Row],[P - Horas]]&lt;Tabla2[P - Horas])*1,(Tabla2[[#This Row],[Columna1]]=Tabla2[Columna1])*1)+1</f>
        <v>17</v>
      </c>
      <c r="N2160">
        <f>_xlfn.RANK.EQ(Tabla2[[#This Row],[Columna1]],Tabla2[Columna1],1)</f>
        <v>2114</v>
      </c>
      <c r="O2160" s="3">
        <f>MAX(P2159,Tabla2[[#This Row],[Columna1]])</f>
        <v>40614.364621955006</v>
      </c>
      <c r="P2160" s="3">
        <f>O2160+Tabla2[[#This Row],[P - Horas]]</f>
        <v>40614.399237339625</v>
      </c>
    </row>
    <row r="2161" spans="1:16" x14ac:dyDescent="0.25">
      <c r="A2161">
        <v>1000018056</v>
      </c>
      <c r="B2161" s="2">
        <v>40585</v>
      </c>
      <c r="C2161" s="2">
        <f t="shared" si="132"/>
        <v>40585.625</v>
      </c>
      <c r="D2161">
        <v>3090.3</v>
      </c>
      <c r="E2161">
        <v>3090.3</v>
      </c>
      <c r="F2161" t="s">
        <v>5</v>
      </c>
      <c r="G2161" t="s">
        <v>13</v>
      </c>
      <c r="H2161" s="1" cm="1">
        <f t="array" ref="H2161">_xlfn.IFS(F2161="Figurado",E2161/2600,F2161="Mallas",E2161/800,F2161="Materia Prima",E2161*0)/24</f>
        <v>4.9524038461538467E-2</v>
      </c>
      <c r="I2161" s="2">
        <f t="shared" si="133"/>
        <v>40586.625</v>
      </c>
      <c r="J2161" s="3">
        <f t="shared" si="134"/>
        <v>40585.674524038463</v>
      </c>
      <c r="K2161" t="b">
        <f t="shared" si="135"/>
        <v>1</v>
      </c>
      <c r="L2161" cm="1">
        <f t="array" ref="L2161">SUMPRODUCT((Tabla2[[#This Row],[P - Horas]]&lt;Tabla2[P - Horas])*1,(Tabla2[[#This Row],[Columna1]]=Tabla2[Columna1])*1)+1</f>
        <v>16</v>
      </c>
      <c r="N2161">
        <f>_xlfn.RANK.EQ(Tabla2[[#This Row],[Columna1]],Tabla2[Columna1],1)</f>
        <v>2114</v>
      </c>
      <c r="O2161" s="3">
        <f>MAX(P2160,Tabla2[[#This Row],[Columna1]])</f>
        <v>40614.399237339625</v>
      </c>
      <c r="P2161" s="3">
        <f>O2161+Tabla2[[#This Row],[P - Horas]]</f>
        <v>40614.448761378088</v>
      </c>
    </row>
    <row r="2162" spans="1:16" x14ac:dyDescent="0.25">
      <c r="A2162">
        <v>1000018049</v>
      </c>
      <c r="B2162" s="2">
        <v>40585</v>
      </c>
      <c r="C2162" s="2">
        <f t="shared" si="132"/>
        <v>40585.625</v>
      </c>
      <c r="D2162">
        <v>3583.2</v>
      </c>
      <c r="E2162">
        <v>3583.2</v>
      </c>
      <c r="F2162" t="s">
        <v>5</v>
      </c>
      <c r="G2162" t="s">
        <v>24</v>
      </c>
      <c r="H2162" s="1" cm="1">
        <f t="array" ref="H2162">_xlfn.IFS(F2162="Figurado",E2162/2600,F2162="Mallas",E2162/800,F2162="Materia Prima",E2162*0)/24</f>
        <v>5.7423076923076917E-2</v>
      </c>
      <c r="I2162" s="2">
        <f t="shared" si="133"/>
        <v>40586.625</v>
      </c>
      <c r="J2162" s="3">
        <f t="shared" si="134"/>
        <v>40585.68242307692</v>
      </c>
      <c r="K2162" t="b">
        <f t="shared" si="135"/>
        <v>1</v>
      </c>
      <c r="L2162" cm="1">
        <f t="array" ref="L2162">SUMPRODUCT((Tabla2[[#This Row],[P - Horas]]&lt;Tabla2[P - Horas])*1,(Tabla2[[#This Row],[Columna1]]=Tabla2[Columna1])*1)+1</f>
        <v>15</v>
      </c>
      <c r="N2162">
        <f>_xlfn.RANK.EQ(Tabla2[[#This Row],[Columna1]],Tabla2[Columna1],1)</f>
        <v>2114</v>
      </c>
      <c r="O2162" s="3">
        <f>MAX(P2161,Tabla2[[#This Row],[Columna1]])</f>
        <v>40614.448761378088</v>
      </c>
      <c r="P2162" s="3">
        <f>O2162+Tabla2[[#This Row],[P - Horas]]</f>
        <v>40614.506184455007</v>
      </c>
    </row>
    <row r="2163" spans="1:16" x14ac:dyDescent="0.25">
      <c r="A2163">
        <v>1000018051</v>
      </c>
      <c r="B2163" s="2">
        <v>40585</v>
      </c>
      <c r="C2163" s="2">
        <f t="shared" si="132"/>
        <v>40585.625</v>
      </c>
      <c r="D2163">
        <v>3786.2</v>
      </c>
      <c r="E2163">
        <v>3786.2</v>
      </c>
      <c r="F2163" t="s">
        <v>5</v>
      </c>
      <c r="G2163" t="s">
        <v>13</v>
      </c>
      <c r="H2163" s="1" cm="1">
        <f t="array" ref="H2163">_xlfn.IFS(F2163="Figurado",E2163/2600,F2163="Mallas",E2163/800,F2163="Materia Prima",E2163*0)/24</f>
        <v>6.0676282051282053E-2</v>
      </c>
      <c r="I2163" s="2">
        <f t="shared" si="133"/>
        <v>40586.625</v>
      </c>
      <c r="J2163" s="3">
        <f t="shared" si="134"/>
        <v>40585.685676282053</v>
      </c>
      <c r="K2163" t="b">
        <f t="shared" si="135"/>
        <v>1</v>
      </c>
      <c r="L2163" cm="1">
        <f t="array" ref="L2163">SUMPRODUCT((Tabla2[[#This Row],[P - Horas]]&lt;Tabla2[P - Horas])*1,(Tabla2[[#This Row],[Columna1]]=Tabla2[Columna1])*1)+1</f>
        <v>14</v>
      </c>
      <c r="N2163">
        <f>_xlfn.RANK.EQ(Tabla2[[#This Row],[Columna1]],Tabla2[Columna1],1)</f>
        <v>2114</v>
      </c>
      <c r="O2163" s="3">
        <f>MAX(P2162,Tabla2[[#This Row],[Columna1]])</f>
        <v>40614.506184455007</v>
      </c>
      <c r="P2163" s="3">
        <f>O2163+Tabla2[[#This Row],[P - Horas]]</f>
        <v>40614.566860737061</v>
      </c>
    </row>
    <row r="2164" spans="1:16" x14ac:dyDescent="0.25">
      <c r="A2164">
        <v>1000018049</v>
      </c>
      <c r="B2164" s="2">
        <v>40585</v>
      </c>
      <c r="C2164" s="2">
        <f t="shared" si="132"/>
        <v>40585.625</v>
      </c>
      <c r="D2164">
        <v>3825.5</v>
      </c>
      <c r="E2164">
        <v>3825.5</v>
      </c>
      <c r="F2164" t="s">
        <v>5</v>
      </c>
      <c r="G2164" t="s">
        <v>13</v>
      </c>
      <c r="H2164" s="1" cm="1">
        <f t="array" ref="H2164">_xlfn.IFS(F2164="Figurado",E2164/2600,F2164="Mallas",E2164/800,F2164="Materia Prima",E2164*0)/24</f>
        <v>6.1306089743589746E-2</v>
      </c>
      <c r="I2164" s="2">
        <f t="shared" si="133"/>
        <v>40586.625</v>
      </c>
      <c r="J2164" s="3">
        <f t="shared" si="134"/>
        <v>40585.686306089745</v>
      </c>
      <c r="K2164" t="b">
        <f t="shared" si="135"/>
        <v>1</v>
      </c>
      <c r="L2164" cm="1">
        <f t="array" ref="L2164">SUMPRODUCT((Tabla2[[#This Row],[P - Horas]]&lt;Tabla2[P - Horas])*1,(Tabla2[[#This Row],[Columna1]]=Tabla2[Columna1])*1)+1</f>
        <v>13</v>
      </c>
      <c r="N2164">
        <f>_xlfn.RANK.EQ(Tabla2[[#This Row],[Columna1]],Tabla2[Columna1],1)</f>
        <v>2114</v>
      </c>
      <c r="O2164" s="3">
        <f>MAX(P2163,Tabla2[[#This Row],[Columna1]])</f>
        <v>40614.566860737061</v>
      </c>
      <c r="P2164" s="3">
        <f>O2164+Tabla2[[#This Row],[P - Horas]]</f>
        <v>40614.628166826806</v>
      </c>
    </row>
    <row r="2165" spans="1:16" x14ac:dyDescent="0.25">
      <c r="A2165">
        <v>1000018058</v>
      </c>
      <c r="B2165" s="2">
        <v>40585</v>
      </c>
      <c r="C2165" s="2">
        <f t="shared" si="132"/>
        <v>40585.625</v>
      </c>
      <c r="D2165">
        <v>1222.8</v>
      </c>
      <c r="E2165">
        <v>1222.8</v>
      </c>
      <c r="F2165" t="s">
        <v>16</v>
      </c>
      <c r="G2165" t="s">
        <v>23</v>
      </c>
      <c r="H2165" s="1" cm="1">
        <f t="array" ref="H2165">_xlfn.IFS(F2165="Figurado",E2165/2600,F2165="Mallas",E2165/800,F2165="Materia Prima",E2165*0)/24</f>
        <v>6.3687499999999994E-2</v>
      </c>
      <c r="I2165" s="2">
        <f t="shared" si="133"/>
        <v>40586.625</v>
      </c>
      <c r="J2165" s="3">
        <f t="shared" si="134"/>
        <v>40585.688687499998</v>
      </c>
      <c r="K2165" t="b">
        <f t="shared" si="135"/>
        <v>1</v>
      </c>
      <c r="L2165" cm="1">
        <f t="array" ref="L2165">SUMPRODUCT((Tabla2[[#This Row],[P - Horas]]&lt;Tabla2[P - Horas])*1,(Tabla2[[#This Row],[Columna1]]=Tabla2[Columna1])*1)+1</f>
        <v>12</v>
      </c>
      <c r="N2165">
        <f>_xlfn.RANK.EQ(Tabla2[[#This Row],[Columna1]],Tabla2[Columna1],1)</f>
        <v>2114</v>
      </c>
      <c r="O2165" s="3">
        <f>MAX(P2164,Tabla2[[#This Row],[Columna1]])</f>
        <v>40614.628166826806</v>
      </c>
      <c r="P2165" s="3">
        <f>O2165+Tabla2[[#This Row],[P - Horas]]</f>
        <v>40614.691854326804</v>
      </c>
    </row>
    <row r="2166" spans="1:16" x14ac:dyDescent="0.25">
      <c r="A2166">
        <v>1000018052</v>
      </c>
      <c r="B2166" s="2">
        <v>40585</v>
      </c>
      <c r="C2166" s="2">
        <f t="shared" si="132"/>
        <v>40585.625</v>
      </c>
      <c r="D2166">
        <v>4186</v>
      </c>
      <c r="E2166">
        <v>4186</v>
      </c>
      <c r="F2166" t="s">
        <v>5</v>
      </c>
      <c r="G2166" t="s">
        <v>9</v>
      </c>
      <c r="H2166" s="1" cm="1">
        <f t="array" ref="H2166">_xlfn.IFS(F2166="Figurado",E2166/2600,F2166="Mallas",E2166/800,F2166="Materia Prima",E2166*0)/24</f>
        <v>6.7083333333333342E-2</v>
      </c>
      <c r="I2166" s="2">
        <f t="shared" si="133"/>
        <v>40586.625</v>
      </c>
      <c r="J2166" s="3">
        <f t="shared" si="134"/>
        <v>40585.692083333335</v>
      </c>
      <c r="K2166" t="b">
        <f t="shared" si="135"/>
        <v>1</v>
      </c>
      <c r="L2166" cm="1">
        <f t="array" ref="L2166">SUMPRODUCT((Tabla2[[#This Row],[P - Horas]]&lt;Tabla2[P - Horas])*1,(Tabla2[[#This Row],[Columna1]]=Tabla2[Columna1])*1)+1</f>
        <v>11</v>
      </c>
      <c r="N2166">
        <f>_xlfn.RANK.EQ(Tabla2[[#This Row],[Columna1]],Tabla2[Columna1],1)</f>
        <v>2114</v>
      </c>
      <c r="O2166" s="3">
        <f>MAX(P2165,Tabla2[[#This Row],[Columna1]])</f>
        <v>40614.691854326804</v>
      </c>
      <c r="P2166" s="3">
        <f>O2166+Tabla2[[#This Row],[P - Horas]]</f>
        <v>40614.758937660139</v>
      </c>
    </row>
    <row r="2167" spans="1:16" x14ac:dyDescent="0.25">
      <c r="A2167">
        <v>1000018042</v>
      </c>
      <c r="B2167" s="2">
        <v>40585</v>
      </c>
      <c r="C2167" s="2">
        <f t="shared" si="132"/>
        <v>40585.625</v>
      </c>
      <c r="D2167">
        <v>4192.6000000000004</v>
      </c>
      <c r="E2167">
        <v>4192.6000000000004</v>
      </c>
      <c r="F2167" t="s">
        <v>5</v>
      </c>
      <c r="G2167" t="s">
        <v>13</v>
      </c>
      <c r="H2167" s="1" cm="1">
        <f t="array" ref="H2167">_xlfn.IFS(F2167="Figurado",E2167/2600,F2167="Mallas",E2167/800,F2167="Materia Prima",E2167*0)/24</f>
        <v>6.7189102564102571E-2</v>
      </c>
      <c r="I2167" s="2">
        <f t="shared" si="133"/>
        <v>40586.625</v>
      </c>
      <c r="J2167" s="3">
        <f t="shared" si="134"/>
        <v>40585.692189102563</v>
      </c>
      <c r="K2167" t="b">
        <f t="shared" si="135"/>
        <v>1</v>
      </c>
      <c r="L2167" cm="1">
        <f t="array" ref="L2167">SUMPRODUCT((Tabla2[[#This Row],[P - Horas]]&lt;Tabla2[P - Horas])*1,(Tabla2[[#This Row],[Columna1]]=Tabla2[Columna1])*1)+1</f>
        <v>10</v>
      </c>
      <c r="N2167">
        <f>_xlfn.RANK.EQ(Tabla2[[#This Row],[Columna1]],Tabla2[Columna1],1)</f>
        <v>2114</v>
      </c>
      <c r="O2167" s="3">
        <f>MAX(P2166,Tabla2[[#This Row],[Columna1]])</f>
        <v>40614.758937660139</v>
      </c>
      <c r="P2167" s="3">
        <f>O2167+Tabla2[[#This Row],[P - Horas]]</f>
        <v>40614.826126762702</v>
      </c>
    </row>
    <row r="2168" spans="1:16" x14ac:dyDescent="0.25">
      <c r="A2168">
        <v>1000018056</v>
      </c>
      <c r="B2168" s="2">
        <v>40585</v>
      </c>
      <c r="C2168" s="2">
        <f t="shared" si="132"/>
        <v>40585.625</v>
      </c>
      <c r="D2168">
        <v>5826.6</v>
      </c>
      <c r="E2168">
        <v>5826.6</v>
      </c>
      <c r="F2168" t="s">
        <v>5</v>
      </c>
      <c r="G2168" t="s">
        <v>7</v>
      </c>
      <c r="H2168" s="1" cm="1">
        <f t="array" ref="H2168">_xlfn.IFS(F2168="Figurado",E2168/2600,F2168="Mallas",E2168/800,F2168="Materia Prima",E2168*0)/24</f>
        <v>9.3375E-2</v>
      </c>
      <c r="I2168" s="2">
        <f t="shared" si="133"/>
        <v>40586.625</v>
      </c>
      <c r="J2168" s="3">
        <f t="shared" si="134"/>
        <v>40585.718374999997</v>
      </c>
      <c r="K2168" t="b">
        <f t="shared" si="135"/>
        <v>1</v>
      </c>
      <c r="L2168" cm="1">
        <f t="array" ref="L2168">SUMPRODUCT((Tabla2[[#This Row],[P - Horas]]&lt;Tabla2[P - Horas])*1,(Tabla2[[#This Row],[Columna1]]=Tabla2[Columna1])*1)+1</f>
        <v>9</v>
      </c>
      <c r="N2168">
        <f>_xlfn.RANK.EQ(Tabla2[[#This Row],[Columna1]],Tabla2[Columna1],1)</f>
        <v>2114</v>
      </c>
      <c r="O2168" s="3">
        <f>MAX(P2167,Tabla2[[#This Row],[Columna1]])</f>
        <v>40614.826126762702</v>
      </c>
      <c r="P2168" s="3">
        <f>O2168+Tabla2[[#This Row],[P - Horas]]</f>
        <v>40614.919501762699</v>
      </c>
    </row>
    <row r="2169" spans="1:16" x14ac:dyDescent="0.25">
      <c r="A2169">
        <v>1000018043</v>
      </c>
      <c r="B2169" s="2">
        <v>40585</v>
      </c>
      <c r="C2169" s="2">
        <f t="shared" si="132"/>
        <v>40585.625</v>
      </c>
      <c r="D2169">
        <v>1803</v>
      </c>
      <c r="E2169">
        <v>1803</v>
      </c>
      <c r="F2169" t="s">
        <v>16</v>
      </c>
      <c r="G2169" t="s">
        <v>23</v>
      </c>
      <c r="H2169" s="1" cm="1">
        <f t="array" ref="H2169">_xlfn.IFS(F2169="Figurado",E2169/2600,F2169="Mallas",E2169/800,F2169="Materia Prima",E2169*0)/24</f>
        <v>9.3906250000000011E-2</v>
      </c>
      <c r="I2169" s="2">
        <f t="shared" si="133"/>
        <v>40586.625</v>
      </c>
      <c r="J2169" s="3">
        <f t="shared" si="134"/>
        <v>40585.718906249997</v>
      </c>
      <c r="K2169" t="b">
        <f t="shared" si="135"/>
        <v>1</v>
      </c>
      <c r="L2169" cm="1">
        <f t="array" ref="L2169">SUMPRODUCT((Tabla2[[#This Row],[P - Horas]]&lt;Tabla2[P - Horas])*1,(Tabla2[[#This Row],[Columna1]]=Tabla2[Columna1])*1)+1</f>
        <v>8</v>
      </c>
      <c r="N2169">
        <f>_xlfn.RANK.EQ(Tabla2[[#This Row],[Columna1]],Tabla2[Columna1],1)</f>
        <v>2114</v>
      </c>
      <c r="O2169" s="3">
        <f>MAX(P2168,Tabla2[[#This Row],[Columna1]])</f>
        <v>40614.919501762699</v>
      </c>
      <c r="P2169" s="3">
        <f>O2169+Tabla2[[#This Row],[P - Horas]]</f>
        <v>40615.013408012695</v>
      </c>
    </row>
    <row r="2170" spans="1:16" x14ac:dyDescent="0.25">
      <c r="A2170">
        <v>1000018045</v>
      </c>
      <c r="B2170" s="2">
        <v>40585</v>
      </c>
      <c r="C2170" s="2">
        <f t="shared" si="132"/>
        <v>40585.625</v>
      </c>
      <c r="D2170">
        <v>6110.7</v>
      </c>
      <c r="E2170">
        <v>6110.7</v>
      </c>
      <c r="F2170" t="s">
        <v>5</v>
      </c>
      <c r="G2170" t="s">
        <v>13</v>
      </c>
      <c r="H2170" s="1" cm="1">
        <f t="array" ref="H2170">_xlfn.IFS(F2170="Figurado",E2170/2600,F2170="Mallas",E2170/800,F2170="Materia Prima",E2170*0)/24</f>
        <v>9.7927884615384611E-2</v>
      </c>
      <c r="I2170" s="2">
        <f t="shared" si="133"/>
        <v>40586.625</v>
      </c>
      <c r="J2170" s="3">
        <f t="shared" si="134"/>
        <v>40585.722927884613</v>
      </c>
      <c r="K2170" t="b">
        <f t="shared" si="135"/>
        <v>1</v>
      </c>
      <c r="L2170" cm="1">
        <f t="array" ref="L2170">SUMPRODUCT((Tabla2[[#This Row],[P - Horas]]&lt;Tabla2[P - Horas])*1,(Tabla2[[#This Row],[Columna1]]=Tabla2[Columna1])*1)+1</f>
        <v>7</v>
      </c>
      <c r="N2170">
        <f>_xlfn.RANK.EQ(Tabla2[[#This Row],[Columna1]],Tabla2[Columna1],1)</f>
        <v>2114</v>
      </c>
      <c r="O2170" s="3">
        <f>MAX(P2169,Tabla2[[#This Row],[Columna1]])</f>
        <v>40615.013408012695</v>
      </c>
      <c r="P2170" s="3">
        <f>O2170+Tabla2[[#This Row],[P - Horas]]</f>
        <v>40615.111335897309</v>
      </c>
    </row>
    <row r="2171" spans="1:16" x14ac:dyDescent="0.25">
      <c r="A2171">
        <v>1000018052</v>
      </c>
      <c r="B2171" s="2">
        <v>40585</v>
      </c>
      <c r="C2171" s="2">
        <f t="shared" si="132"/>
        <v>40585.625</v>
      </c>
      <c r="D2171">
        <v>7081.8</v>
      </c>
      <c r="E2171">
        <v>7081.8</v>
      </c>
      <c r="F2171" t="s">
        <v>5</v>
      </c>
      <c r="G2171" t="s">
        <v>7</v>
      </c>
      <c r="H2171" s="1" cm="1">
        <f t="array" ref="H2171">_xlfn.IFS(F2171="Figurado",E2171/2600,F2171="Mallas",E2171/800,F2171="Materia Prima",E2171*0)/24</f>
        <v>0.11349038461538462</v>
      </c>
      <c r="I2171" s="2">
        <f t="shared" si="133"/>
        <v>40586.625</v>
      </c>
      <c r="J2171" s="3">
        <f t="shared" si="134"/>
        <v>40585.738490384618</v>
      </c>
      <c r="K2171" t="b">
        <f t="shared" si="135"/>
        <v>1</v>
      </c>
      <c r="L2171" cm="1">
        <f t="array" ref="L2171">SUMPRODUCT((Tabla2[[#This Row],[P - Horas]]&lt;Tabla2[P - Horas])*1,(Tabla2[[#This Row],[Columna1]]=Tabla2[Columna1])*1)+1</f>
        <v>6</v>
      </c>
      <c r="N2171">
        <f>_xlfn.RANK.EQ(Tabla2[[#This Row],[Columna1]],Tabla2[Columna1],1)</f>
        <v>2114</v>
      </c>
      <c r="O2171" s="3">
        <f>MAX(P2170,Tabla2[[#This Row],[Columna1]])</f>
        <v>40615.111335897309</v>
      </c>
      <c r="P2171" s="3">
        <f>O2171+Tabla2[[#This Row],[P - Horas]]</f>
        <v>40615.224826281927</v>
      </c>
    </row>
    <row r="2172" spans="1:16" x14ac:dyDescent="0.25">
      <c r="A2172">
        <v>1000018061</v>
      </c>
      <c r="B2172" s="2">
        <v>40585</v>
      </c>
      <c r="C2172" s="2">
        <f t="shared" si="132"/>
        <v>40585.625</v>
      </c>
      <c r="D2172">
        <v>45</v>
      </c>
      <c r="E2172">
        <v>2582.1</v>
      </c>
      <c r="F2172" t="s">
        <v>16</v>
      </c>
      <c r="G2172" t="s">
        <v>25</v>
      </c>
      <c r="H2172" s="1" cm="1">
        <f t="array" ref="H2172">_xlfn.IFS(F2172="Figurado",E2172/2600,F2172="Mallas",E2172/800,F2172="Materia Prima",E2172*0)/24</f>
        <v>0.13448437499999999</v>
      </c>
      <c r="I2172" s="2">
        <f t="shared" si="133"/>
        <v>40586.625</v>
      </c>
      <c r="J2172" s="3">
        <f t="shared" si="134"/>
        <v>40585.759484374998</v>
      </c>
      <c r="K2172" t="b">
        <f t="shared" si="135"/>
        <v>1</v>
      </c>
      <c r="L2172" cm="1">
        <f t="array" ref="L2172">SUMPRODUCT((Tabla2[[#This Row],[P - Horas]]&lt;Tabla2[P - Horas])*1,(Tabla2[[#This Row],[Columna1]]=Tabla2[Columna1])*1)+1</f>
        <v>5</v>
      </c>
      <c r="N2172">
        <f>_xlfn.RANK.EQ(Tabla2[[#This Row],[Columna1]],Tabla2[Columna1],1)</f>
        <v>2114</v>
      </c>
      <c r="O2172" s="3">
        <f>MAX(P2171,Tabla2[[#This Row],[Columna1]])</f>
        <v>40615.224826281927</v>
      </c>
      <c r="P2172" s="3">
        <f>O2172+Tabla2[[#This Row],[P - Horas]]</f>
        <v>40615.359310656924</v>
      </c>
    </row>
    <row r="2173" spans="1:16" x14ac:dyDescent="0.25">
      <c r="A2173">
        <v>1000018053</v>
      </c>
      <c r="B2173" s="2">
        <v>40585</v>
      </c>
      <c r="C2173" s="2">
        <f t="shared" si="132"/>
        <v>40585.625</v>
      </c>
      <c r="D2173">
        <v>13319.6</v>
      </c>
      <c r="E2173">
        <v>13319.6</v>
      </c>
      <c r="F2173" t="s">
        <v>5</v>
      </c>
      <c r="G2173" t="s">
        <v>9</v>
      </c>
      <c r="H2173" s="1" cm="1">
        <f t="array" ref="H2173">_xlfn.IFS(F2173="Figurado",E2173/2600,F2173="Mallas",E2173/800,F2173="Materia Prima",E2173*0)/24</f>
        <v>0.21345512820512821</v>
      </c>
      <c r="I2173" s="2">
        <f t="shared" si="133"/>
        <v>40586.625</v>
      </c>
      <c r="J2173" s="3">
        <f t="shared" si="134"/>
        <v>40585.838455128207</v>
      </c>
      <c r="K2173" t="b">
        <f t="shared" si="135"/>
        <v>1</v>
      </c>
      <c r="L2173" cm="1">
        <f t="array" ref="L2173">SUMPRODUCT((Tabla2[[#This Row],[P - Horas]]&lt;Tabla2[P - Horas])*1,(Tabla2[[#This Row],[Columna1]]=Tabla2[Columna1])*1)+1</f>
        <v>4</v>
      </c>
      <c r="N2173">
        <f>_xlfn.RANK.EQ(Tabla2[[#This Row],[Columna1]],Tabla2[Columna1],1)</f>
        <v>2114</v>
      </c>
      <c r="O2173" s="3">
        <f>MAX(P2172,Tabla2[[#This Row],[Columna1]])</f>
        <v>40615.359310656924</v>
      </c>
      <c r="P2173" s="3">
        <f>O2173+Tabla2[[#This Row],[P - Horas]]</f>
        <v>40615.572765785131</v>
      </c>
    </row>
    <row r="2174" spans="1:16" x14ac:dyDescent="0.25">
      <c r="A2174">
        <v>1000018059</v>
      </c>
      <c r="B2174" s="2">
        <v>40585</v>
      </c>
      <c r="C2174" s="2">
        <f t="shared" si="132"/>
        <v>40585.625</v>
      </c>
      <c r="D2174">
        <v>7992.34</v>
      </c>
      <c r="E2174">
        <v>7992.34</v>
      </c>
      <c r="F2174" t="s">
        <v>16</v>
      </c>
      <c r="G2174" t="s">
        <v>23</v>
      </c>
      <c r="H2174" s="1" cm="1">
        <f t="array" ref="H2174">_xlfn.IFS(F2174="Figurado",E2174/2600,F2174="Mallas",E2174/800,F2174="Materia Prima",E2174*0)/24</f>
        <v>0.41626770833333332</v>
      </c>
      <c r="I2174" s="2">
        <f t="shared" si="133"/>
        <v>40586.625</v>
      </c>
      <c r="J2174" s="3">
        <f t="shared" si="134"/>
        <v>40586.041267708337</v>
      </c>
      <c r="K2174" t="b">
        <f t="shared" si="135"/>
        <v>1</v>
      </c>
      <c r="L2174" cm="1">
        <f t="array" ref="L2174">SUMPRODUCT((Tabla2[[#This Row],[P - Horas]]&lt;Tabla2[P - Horas])*1,(Tabla2[[#This Row],[Columna1]]=Tabla2[Columna1])*1)+1</f>
        <v>3</v>
      </c>
      <c r="N2174">
        <f>_xlfn.RANK.EQ(Tabla2[[#This Row],[Columna1]],Tabla2[Columna1],1)</f>
        <v>2114</v>
      </c>
      <c r="O2174" s="3">
        <f>MAX(P2173,Tabla2[[#This Row],[Columna1]])</f>
        <v>40615.572765785131</v>
      </c>
      <c r="P2174" s="3">
        <f>O2174+Tabla2[[#This Row],[P - Horas]]</f>
        <v>40615.989033493468</v>
      </c>
    </row>
    <row r="2175" spans="1:16" x14ac:dyDescent="0.25">
      <c r="A2175">
        <v>1000018062</v>
      </c>
      <c r="B2175" s="2">
        <v>40585</v>
      </c>
      <c r="C2175" s="2">
        <f t="shared" si="132"/>
        <v>40585.625</v>
      </c>
      <c r="D2175">
        <v>165</v>
      </c>
      <c r="E2175">
        <v>9467.7000000000007</v>
      </c>
      <c r="F2175" t="s">
        <v>16</v>
      </c>
      <c r="G2175" t="s">
        <v>25</v>
      </c>
      <c r="H2175" s="1" cm="1">
        <f t="array" ref="H2175">_xlfn.IFS(F2175="Figurado",E2175/2600,F2175="Mallas",E2175/800,F2175="Materia Prima",E2175*0)/24</f>
        <v>0.49310937500000002</v>
      </c>
      <c r="I2175" s="2">
        <f t="shared" si="133"/>
        <v>40586.625</v>
      </c>
      <c r="J2175" s="3">
        <f t="shared" si="134"/>
        <v>40586.118109374998</v>
      </c>
      <c r="K2175" t="b">
        <f t="shared" si="135"/>
        <v>1</v>
      </c>
      <c r="L2175" cm="1">
        <f t="array" ref="L2175">SUMPRODUCT((Tabla2[[#This Row],[P - Horas]]&lt;Tabla2[P - Horas])*1,(Tabla2[[#This Row],[Columna1]]=Tabla2[Columna1])*1)+1</f>
        <v>2</v>
      </c>
      <c r="N2175">
        <f>_xlfn.RANK.EQ(Tabla2[[#This Row],[Columna1]],Tabla2[Columna1],1)</f>
        <v>2114</v>
      </c>
      <c r="O2175" s="3">
        <f>MAX(P2174,Tabla2[[#This Row],[Columna1]])</f>
        <v>40615.989033493468</v>
      </c>
      <c r="P2175" s="3">
        <f>O2175+Tabla2[[#This Row],[P - Horas]]</f>
        <v>40616.482142868466</v>
      </c>
    </row>
    <row r="2176" spans="1:16" x14ac:dyDescent="0.25">
      <c r="A2176">
        <v>1000018044</v>
      </c>
      <c r="B2176" s="2">
        <v>40585</v>
      </c>
      <c r="C2176" s="2">
        <f t="shared" si="132"/>
        <v>40585.625</v>
      </c>
      <c r="D2176">
        <v>210</v>
      </c>
      <c r="E2176">
        <v>12049.8</v>
      </c>
      <c r="F2176" t="s">
        <v>16</v>
      </c>
      <c r="G2176" t="s">
        <v>25</v>
      </c>
      <c r="H2176" s="1" cm="1">
        <f t="array" ref="H2176">_xlfn.IFS(F2176="Figurado",E2176/2600,F2176="Mallas",E2176/800,F2176="Materia Prima",E2176*0)/24</f>
        <v>0.62759374999999995</v>
      </c>
      <c r="I2176" s="2">
        <f t="shared" si="133"/>
        <v>40586.625</v>
      </c>
      <c r="J2176" s="3">
        <f t="shared" si="134"/>
        <v>40586.252593750003</v>
      </c>
      <c r="K2176" t="b">
        <f t="shared" si="135"/>
        <v>1</v>
      </c>
      <c r="L2176" cm="1">
        <f t="array" ref="L2176">SUMPRODUCT((Tabla2[[#This Row],[P - Horas]]&lt;Tabla2[P - Horas])*1,(Tabla2[[#This Row],[Columna1]]=Tabla2[Columna1])*1)+1</f>
        <v>1</v>
      </c>
      <c r="N2176">
        <f>_xlfn.RANK.EQ(Tabla2[[#This Row],[Columna1]],Tabla2[Columna1],1)</f>
        <v>2114</v>
      </c>
      <c r="O2176" s="3">
        <f>MAX(P2175,Tabla2[[#This Row],[Columna1]])</f>
        <v>40616.482142868466</v>
      </c>
      <c r="P2176" s="3">
        <f>O2176+Tabla2[[#This Row],[P - Horas]]</f>
        <v>40617.109736618469</v>
      </c>
    </row>
    <row r="2177" spans="1:16" x14ac:dyDescent="0.25">
      <c r="A2177">
        <v>1000018082</v>
      </c>
      <c r="B2177" s="2">
        <v>40586</v>
      </c>
      <c r="C2177" s="2">
        <f t="shared" si="132"/>
        <v>40586.625</v>
      </c>
      <c r="D2177">
        <v>3000</v>
      </c>
      <c r="E2177">
        <v>3000</v>
      </c>
      <c r="F2177" t="s">
        <v>10</v>
      </c>
      <c r="G2177" t="s">
        <v>15</v>
      </c>
      <c r="H2177" s="1" cm="1">
        <f t="array" ref="H2177">_xlfn.IFS(F2177="Figurado",E2177/2600,F2177="Mallas",E2177/800,F2177="Materia Prima",E2177*0)/24</f>
        <v>0</v>
      </c>
      <c r="I2177" s="2">
        <f t="shared" si="133"/>
        <v>40588.625</v>
      </c>
      <c r="J2177" s="3">
        <f t="shared" si="134"/>
        <v>40586.625</v>
      </c>
      <c r="K2177" t="b">
        <f t="shared" si="135"/>
        <v>1</v>
      </c>
      <c r="L2177" cm="1">
        <f t="array" ref="L2177">SUMPRODUCT((Tabla2[[#This Row],[P - Horas]]&lt;Tabla2[P - Horas])*1,(Tabla2[[#This Row],[Columna1]]=Tabla2[Columna1])*1)+1</f>
        <v>17</v>
      </c>
      <c r="N2177">
        <f>_xlfn.RANK.EQ(Tabla2[[#This Row],[Columna1]],Tabla2[Columna1],1)</f>
        <v>2176</v>
      </c>
      <c r="O2177" s="3">
        <f>MAX(P2176,Tabla2[[#This Row],[Columna1]])</f>
        <v>40617.109736618469</v>
      </c>
      <c r="P2177" s="3">
        <f>O2177+Tabla2[[#This Row],[P - Horas]]</f>
        <v>40617.109736618469</v>
      </c>
    </row>
    <row r="2178" spans="1:16" x14ac:dyDescent="0.25">
      <c r="A2178">
        <v>1000018084</v>
      </c>
      <c r="B2178" s="2">
        <v>40586</v>
      </c>
      <c r="C2178" s="2">
        <f t="shared" ref="C2178:C2241" si="136">B2178+15/24</f>
        <v>40586.625</v>
      </c>
      <c r="D2178">
        <v>350</v>
      </c>
      <c r="E2178">
        <v>350</v>
      </c>
      <c r="F2178" t="s">
        <v>10</v>
      </c>
      <c r="G2178" t="s">
        <v>20</v>
      </c>
      <c r="H2178" s="1" cm="1">
        <f t="array" ref="H2178">_xlfn.IFS(F2178="Figurado",E2178/2600,F2178="Mallas",E2178/800,F2178="Materia Prima",E2178*0)/24</f>
        <v>0</v>
      </c>
      <c r="I2178" s="2">
        <f t="shared" ref="I2178:I2241" si="137">IF(OR(WEEKDAY(C2178)=1,WEEKDAY(C2178+1)=1),C2178+2,C2178+1)</f>
        <v>40588.625</v>
      </c>
      <c r="J2178" s="3">
        <f t="shared" ref="J2178:J2241" si="138">H2178+C2178</f>
        <v>40586.625</v>
      </c>
      <c r="K2178" t="b">
        <f t="shared" ref="K2178:K2241" si="139">I2178&gt;=J2178</f>
        <v>1</v>
      </c>
      <c r="L2178" cm="1">
        <f t="array" ref="L2178">SUMPRODUCT((Tabla2[[#This Row],[P - Horas]]&lt;Tabla2[P - Horas])*1,(Tabla2[[#This Row],[Columna1]]=Tabla2[Columna1])*1)+1</f>
        <v>17</v>
      </c>
      <c r="N2178">
        <f>_xlfn.RANK.EQ(Tabla2[[#This Row],[Columna1]],Tabla2[Columna1],1)</f>
        <v>2176</v>
      </c>
      <c r="O2178" s="3">
        <f>MAX(P2177,Tabla2[[#This Row],[Columna1]])</f>
        <v>40617.109736618469</v>
      </c>
      <c r="P2178" s="3">
        <f>O2178+Tabla2[[#This Row],[P - Horas]]</f>
        <v>40617.109736618469</v>
      </c>
    </row>
    <row r="2179" spans="1:16" x14ac:dyDescent="0.25">
      <c r="A2179">
        <v>1000018085</v>
      </c>
      <c r="B2179" s="2">
        <v>40586</v>
      </c>
      <c r="C2179" s="2">
        <f t="shared" si="136"/>
        <v>40586.625</v>
      </c>
      <c r="D2179">
        <v>100</v>
      </c>
      <c r="E2179">
        <v>100</v>
      </c>
      <c r="F2179" t="s">
        <v>10</v>
      </c>
      <c r="G2179" t="s">
        <v>20</v>
      </c>
      <c r="H2179" s="1" cm="1">
        <f t="array" ref="H2179">_xlfn.IFS(F2179="Figurado",E2179/2600,F2179="Mallas",E2179/800,F2179="Materia Prima",E2179*0)/24</f>
        <v>0</v>
      </c>
      <c r="I2179" s="2">
        <f t="shared" si="137"/>
        <v>40588.625</v>
      </c>
      <c r="J2179" s="3">
        <f t="shared" si="138"/>
        <v>40586.625</v>
      </c>
      <c r="K2179" t="b">
        <f t="shared" si="139"/>
        <v>1</v>
      </c>
      <c r="L2179" cm="1">
        <f t="array" ref="L2179">SUMPRODUCT((Tabla2[[#This Row],[P - Horas]]&lt;Tabla2[P - Horas])*1,(Tabla2[[#This Row],[Columna1]]=Tabla2[Columna1])*1)+1</f>
        <v>17</v>
      </c>
      <c r="N2179">
        <f>_xlfn.RANK.EQ(Tabla2[[#This Row],[Columna1]],Tabla2[Columna1],1)</f>
        <v>2176</v>
      </c>
      <c r="O2179" s="3">
        <f>MAX(P2178,Tabla2[[#This Row],[Columna1]])</f>
        <v>40617.109736618469</v>
      </c>
      <c r="P2179" s="3">
        <f>O2179+Tabla2[[#This Row],[P - Horas]]</f>
        <v>40617.109736618469</v>
      </c>
    </row>
    <row r="2180" spans="1:16" x14ac:dyDescent="0.25">
      <c r="A2180">
        <v>1000018086</v>
      </c>
      <c r="B2180" s="2">
        <v>40586</v>
      </c>
      <c r="C2180" s="2">
        <f t="shared" si="136"/>
        <v>40586.625</v>
      </c>
      <c r="D2180">
        <v>56</v>
      </c>
      <c r="E2180">
        <v>56</v>
      </c>
      <c r="F2180" t="s">
        <v>10</v>
      </c>
      <c r="G2180" t="s">
        <v>20</v>
      </c>
      <c r="H2180" s="1" cm="1">
        <f t="array" ref="H2180">_xlfn.IFS(F2180="Figurado",E2180/2600,F2180="Mallas",E2180/800,F2180="Materia Prima",E2180*0)/24</f>
        <v>0</v>
      </c>
      <c r="I2180" s="2">
        <f t="shared" si="137"/>
        <v>40588.625</v>
      </c>
      <c r="J2180" s="3">
        <f t="shared" si="138"/>
        <v>40586.625</v>
      </c>
      <c r="K2180" t="b">
        <f t="shared" si="139"/>
        <v>1</v>
      </c>
      <c r="L2180" cm="1">
        <f t="array" ref="L2180">SUMPRODUCT((Tabla2[[#This Row],[P - Horas]]&lt;Tabla2[P - Horas])*1,(Tabla2[[#This Row],[Columna1]]=Tabla2[Columna1])*1)+1</f>
        <v>17</v>
      </c>
      <c r="N2180">
        <f>_xlfn.RANK.EQ(Tabla2[[#This Row],[Columna1]],Tabla2[Columna1],1)</f>
        <v>2176</v>
      </c>
      <c r="O2180" s="3">
        <f>MAX(P2179,Tabla2[[#This Row],[Columna1]])</f>
        <v>40617.109736618469</v>
      </c>
      <c r="P2180" s="3">
        <f>O2180+Tabla2[[#This Row],[P - Horas]]</f>
        <v>40617.109736618469</v>
      </c>
    </row>
    <row r="2181" spans="1:16" x14ac:dyDescent="0.25">
      <c r="A2181">
        <v>1000018088</v>
      </c>
      <c r="B2181" s="2">
        <v>40586</v>
      </c>
      <c r="C2181" s="2">
        <f t="shared" si="136"/>
        <v>40586.625</v>
      </c>
      <c r="D2181">
        <v>11627</v>
      </c>
      <c r="E2181">
        <v>11627</v>
      </c>
      <c r="F2181" t="s">
        <v>10</v>
      </c>
      <c r="G2181" t="s">
        <v>20</v>
      </c>
      <c r="H2181" s="1" cm="1">
        <f t="array" ref="H2181">_xlfn.IFS(F2181="Figurado",E2181/2600,F2181="Mallas",E2181/800,F2181="Materia Prima",E2181*0)/24</f>
        <v>0</v>
      </c>
      <c r="I2181" s="2">
        <f t="shared" si="137"/>
        <v>40588.625</v>
      </c>
      <c r="J2181" s="3">
        <f t="shared" si="138"/>
        <v>40586.625</v>
      </c>
      <c r="K2181" t="b">
        <f t="shared" si="139"/>
        <v>1</v>
      </c>
      <c r="L2181" cm="1">
        <f t="array" ref="L2181">SUMPRODUCT((Tabla2[[#This Row],[P - Horas]]&lt;Tabla2[P - Horas])*1,(Tabla2[[#This Row],[Columna1]]=Tabla2[Columna1])*1)+1</f>
        <v>17</v>
      </c>
      <c r="N2181">
        <f>_xlfn.RANK.EQ(Tabla2[[#This Row],[Columna1]],Tabla2[Columna1],1)</f>
        <v>2176</v>
      </c>
      <c r="O2181" s="3">
        <f>MAX(P2180,Tabla2[[#This Row],[Columna1]])</f>
        <v>40617.109736618469</v>
      </c>
      <c r="P2181" s="3">
        <f>O2181+Tabla2[[#This Row],[P - Horas]]</f>
        <v>40617.109736618469</v>
      </c>
    </row>
    <row r="2182" spans="1:16" x14ac:dyDescent="0.25">
      <c r="A2182">
        <v>1000018080</v>
      </c>
      <c r="B2182" s="2">
        <v>40586</v>
      </c>
      <c r="C2182" s="2">
        <f t="shared" si="136"/>
        <v>40586.625</v>
      </c>
      <c r="D2182">
        <v>16</v>
      </c>
      <c r="E2182">
        <v>16</v>
      </c>
      <c r="F2182" t="s">
        <v>5</v>
      </c>
      <c r="G2182" t="s">
        <v>13</v>
      </c>
      <c r="H2182" s="1" cm="1">
        <f t="array" ref="H2182">_xlfn.IFS(F2182="Figurado",E2182/2600,F2182="Mallas",E2182/800,F2182="Materia Prima",E2182*0)/24</f>
        <v>2.5641025641025641E-4</v>
      </c>
      <c r="I2182" s="2">
        <f t="shared" si="137"/>
        <v>40588.625</v>
      </c>
      <c r="J2182" s="3">
        <f t="shared" si="138"/>
        <v>40586.625256410254</v>
      </c>
      <c r="K2182" t="b">
        <f t="shared" si="139"/>
        <v>1</v>
      </c>
      <c r="L2182" cm="1">
        <f t="array" ref="L2182">SUMPRODUCT((Tabla2[[#This Row],[P - Horas]]&lt;Tabla2[P - Horas])*1,(Tabla2[[#This Row],[Columna1]]=Tabla2[Columna1])*1)+1</f>
        <v>16</v>
      </c>
      <c r="N2182">
        <f>_xlfn.RANK.EQ(Tabla2[[#This Row],[Columna1]],Tabla2[Columna1],1)</f>
        <v>2176</v>
      </c>
      <c r="O2182" s="3">
        <f>MAX(P2181,Tabla2[[#This Row],[Columna1]])</f>
        <v>40617.109736618469</v>
      </c>
      <c r="P2182" s="3">
        <f>O2182+Tabla2[[#This Row],[P - Horas]]</f>
        <v>40617.109993028724</v>
      </c>
    </row>
    <row r="2183" spans="1:16" x14ac:dyDescent="0.25">
      <c r="A2183">
        <v>1000018081</v>
      </c>
      <c r="B2183" s="2">
        <v>40586</v>
      </c>
      <c r="C2183" s="2">
        <f t="shared" si="136"/>
        <v>40586.625</v>
      </c>
      <c r="D2183">
        <v>53.5</v>
      </c>
      <c r="E2183">
        <v>53.5</v>
      </c>
      <c r="F2183" t="s">
        <v>5</v>
      </c>
      <c r="G2183" t="s">
        <v>14</v>
      </c>
      <c r="H2183" s="1" cm="1">
        <f t="array" ref="H2183">_xlfn.IFS(F2183="Figurado",E2183/2600,F2183="Mallas",E2183/800,F2183="Materia Prima",E2183*0)/24</f>
        <v>8.573717948717948E-4</v>
      </c>
      <c r="I2183" s="2">
        <f t="shared" si="137"/>
        <v>40588.625</v>
      </c>
      <c r="J2183" s="3">
        <f t="shared" si="138"/>
        <v>40586.625857371793</v>
      </c>
      <c r="K2183" t="b">
        <f t="shared" si="139"/>
        <v>1</v>
      </c>
      <c r="L2183" cm="1">
        <f t="array" ref="L2183">SUMPRODUCT((Tabla2[[#This Row],[P - Horas]]&lt;Tabla2[P - Horas])*1,(Tabla2[[#This Row],[Columna1]]=Tabla2[Columna1])*1)+1</f>
        <v>15</v>
      </c>
      <c r="N2183">
        <f>_xlfn.RANK.EQ(Tabla2[[#This Row],[Columna1]],Tabla2[Columna1],1)</f>
        <v>2176</v>
      </c>
      <c r="O2183" s="3">
        <f>MAX(P2182,Tabla2[[#This Row],[Columna1]])</f>
        <v>40617.109993028724</v>
      </c>
      <c r="P2183" s="3">
        <f>O2183+Tabla2[[#This Row],[P - Horas]]</f>
        <v>40617.110850400517</v>
      </c>
    </row>
    <row r="2184" spans="1:16" x14ac:dyDescent="0.25">
      <c r="A2184">
        <v>1000018081</v>
      </c>
      <c r="B2184" s="2">
        <v>40586</v>
      </c>
      <c r="C2184" s="2">
        <f t="shared" si="136"/>
        <v>40586.625</v>
      </c>
      <c r="D2184">
        <v>66.099999999999994</v>
      </c>
      <c r="E2184">
        <v>66.099999999999994</v>
      </c>
      <c r="F2184" t="s">
        <v>5</v>
      </c>
      <c r="G2184" t="s">
        <v>8</v>
      </c>
      <c r="H2184" s="1" cm="1">
        <f t="array" ref="H2184">_xlfn.IFS(F2184="Figurado",E2184/2600,F2184="Mallas",E2184/800,F2184="Materia Prima",E2184*0)/24</f>
        <v>1.0592948717948717E-3</v>
      </c>
      <c r="I2184" s="2">
        <f t="shared" si="137"/>
        <v>40588.625</v>
      </c>
      <c r="J2184" s="3">
        <f t="shared" si="138"/>
        <v>40586.626059294875</v>
      </c>
      <c r="K2184" t="b">
        <f t="shared" si="139"/>
        <v>1</v>
      </c>
      <c r="L2184" cm="1">
        <f t="array" ref="L2184">SUMPRODUCT((Tabla2[[#This Row],[P - Horas]]&lt;Tabla2[P - Horas])*1,(Tabla2[[#This Row],[Columna1]]=Tabla2[Columna1])*1)+1</f>
        <v>14</v>
      </c>
      <c r="N2184">
        <f>_xlfn.RANK.EQ(Tabla2[[#This Row],[Columna1]],Tabla2[Columna1],1)</f>
        <v>2176</v>
      </c>
      <c r="O2184" s="3">
        <f>MAX(P2183,Tabla2[[#This Row],[Columna1]])</f>
        <v>40617.110850400517</v>
      </c>
      <c r="P2184" s="3">
        <f>O2184+Tabla2[[#This Row],[P - Horas]]</f>
        <v>40617.111909695392</v>
      </c>
    </row>
    <row r="2185" spans="1:16" x14ac:dyDescent="0.25">
      <c r="A2185">
        <v>1000018081</v>
      </c>
      <c r="B2185" s="2">
        <v>40586</v>
      </c>
      <c r="C2185" s="2">
        <f t="shared" si="136"/>
        <v>40586.625</v>
      </c>
      <c r="D2185">
        <v>197.6</v>
      </c>
      <c r="E2185">
        <v>197.6</v>
      </c>
      <c r="F2185" t="s">
        <v>5</v>
      </c>
      <c r="G2185" t="s">
        <v>7</v>
      </c>
      <c r="H2185" s="1" cm="1">
        <f t="array" ref="H2185">_xlfn.IFS(F2185="Figurado",E2185/2600,F2185="Mallas",E2185/800,F2185="Materia Prima",E2185*0)/24</f>
        <v>3.1666666666666666E-3</v>
      </c>
      <c r="I2185" s="2">
        <f t="shared" si="137"/>
        <v>40588.625</v>
      </c>
      <c r="J2185" s="3">
        <f t="shared" si="138"/>
        <v>40586.628166666669</v>
      </c>
      <c r="K2185" t="b">
        <f t="shared" si="139"/>
        <v>1</v>
      </c>
      <c r="L2185" cm="1">
        <f t="array" ref="L2185">SUMPRODUCT((Tabla2[[#This Row],[P - Horas]]&lt;Tabla2[P - Horas])*1,(Tabla2[[#This Row],[Columna1]]=Tabla2[Columna1])*1)+1</f>
        <v>13</v>
      </c>
      <c r="N2185">
        <f>_xlfn.RANK.EQ(Tabla2[[#This Row],[Columna1]],Tabla2[Columna1],1)</f>
        <v>2176</v>
      </c>
      <c r="O2185" s="3">
        <f>MAX(P2184,Tabla2[[#This Row],[Columna1]])</f>
        <v>40617.111909695392</v>
      </c>
      <c r="P2185" s="3">
        <f>O2185+Tabla2[[#This Row],[P - Horas]]</f>
        <v>40617.115076362061</v>
      </c>
    </row>
    <row r="2186" spans="1:16" x14ac:dyDescent="0.25">
      <c r="A2186">
        <v>1000018081</v>
      </c>
      <c r="B2186" s="2">
        <v>40586</v>
      </c>
      <c r="C2186" s="2">
        <f t="shared" si="136"/>
        <v>40586.625</v>
      </c>
      <c r="D2186">
        <v>248.1</v>
      </c>
      <c r="E2186">
        <v>248.1</v>
      </c>
      <c r="F2186" t="s">
        <v>5</v>
      </c>
      <c r="G2186" t="s">
        <v>13</v>
      </c>
      <c r="H2186" s="1" cm="1">
        <f t="array" ref="H2186">_xlfn.IFS(F2186="Figurado",E2186/2600,F2186="Mallas",E2186/800,F2186="Materia Prima",E2186*0)/24</f>
        <v>3.9759615384615385E-3</v>
      </c>
      <c r="I2186" s="2">
        <f t="shared" si="137"/>
        <v>40588.625</v>
      </c>
      <c r="J2186" s="3">
        <f t="shared" si="138"/>
        <v>40586.628975961539</v>
      </c>
      <c r="K2186" t="b">
        <f t="shared" si="139"/>
        <v>1</v>
      </c>
      <c r="L2186" cm="1">
        <f t="array" ref="L2186">SUMPRODUCT((Tabla2[[#This Row],[P - Horas]]&lt;Tabla2[P - Horas])*1,(Tabla2[[#This Row],[Columna1]]=Tabla2[Columna1])*1)+1</f>
        <v>12</v>
      </c>
      <c r="N2186">
        <f>_xlfn.RANK.EQ(Tabla2[[#This Row],[Columna1]],Tabla2[Columna1],1)</f>
        <v>2176</v>
      </c>
      <c r="O2186" s="3">
        <f>MAX(P2185,Tabla2[[#This Row],[Columna1]])</f>
        <v>40617.115076362061</v>
      </c>
      <c r="P2186" s="3">
        <f>O2186+Tabla2[[#This Row],[P - Horas]]</f>
        <v>40617.1190523236</v>
      </c>
    </row>
    <row r="2187" spans="1:16" x14ac:dyDescent="0.25">
      <c r="A2187">
        <v>1000018081</v>
      </c>
      <c r="B2187" s="2">
        <v>40586</v>
      </c>
      <c r="C2187" s="2">
        <f t="shared" si="136"/>
        <v>40586.625</v>
      </c>
      <c r="D2187">
        <v>509.7</v>
      </c>
      <c r="E2187">
        <v>509.7</v>
      </c>
      <c r="F2187" t="s">
        <v>5</v>
      </c>
      <c r="G2187" t="s">
        <v>6</v>
      </c>
      <c r="H2187" s="1" cm="1">
        <f t="array" ref="H2187">_xlfn.IFS(F2187="Figurado",E2187/2600,F2187="Mallas",E2187/800,F2187="Materia Prima",E2187*0)/24</f>
        <v>8.1682692307692307E-3</v>
      </c>
      <c r="I2187" s="2">
        <f t="shared" si="137"/>
        <v>40588.625</v>
      </c>
      <c r="J2187" s="3">
        <f t="shared" si="138"/>
        <v>40586.633168269233</v>
      </c>
      <c r="K2187" t="b">
        <f t="shared" si="139"/>
        <v>1</v>
      </c>
      <c r="L2187" cm="1">
        <f t="array" ref="L2187">SUMPRODUCT((Tabla2[[#This Row],[P - Horas]]&lt;Tabla2[P - Horas])*1,(Tabla2[[#This Row],[Columna1]]=Tabla2[Columna1])*1)+1</f>
        <v>11</v>
      </c>
      <c r="N2187">
        <f>_xlfn.RANK.EQ(Tabla2[[#This Row],[Columna1]],Tabla2[Columna1],1)</f>
        <v>2176</v>
      </c>
      <c r="O2187" s="3">
        <f>MAX(P2186,Tabla2[[#This Row],[Columna1]])</f>
        <v>40617.1190523236</v>
      </c>
      <c r="P2187" s="3">
        <f>O2187+Tabla2[[#This Row],[P - Horas]]</f>
        <v>40617.127220592833</v>
      </c>
    </row>
    <row r="2188" spans="1:16" x14ac:dyDescent="0.25">
      <c r="A2188">
        <v>1000018077</v>
      </c>
      <c r="B2188" s="2">
        <v>40586</v>
      </c>
      <c r="C2188" s="2">
        <f t="shared" si="136"/>
        <v>40586.625</v>
      </c>
      <c r="D2188">
        <v>1172</v>
      </c>
      <c r="E2188">
        <v>1172</v>
      </c>
      <c r="F2188" t="s">
        <v>5</v>
      </c>
      <c r="G2188" t="s">
        <v>9</v>
      </c>
      <c r="H2188" s="1" cm="1">
        <f t="array" ref="H2188">_xlfn.IFS(F2188="Figurado",E2188/2600,F2188="Mallas",E2188/800,F2188="Materia Prima",E2188*0)/24</f>
        <v>1.8782051282051283E-2</v>
      </c>
      <c r="I2188" s="2">
        <f t="shared" si="137"/>
        <v>40588.625</v>
      </c>
      <c r="J2188" s="3">
        <f t="shared" si="138"/>
        <v>40586.64378205128</v>
      </c>
      <c r="K2188" t="b">
        <f t="shared" si="139"/>
        <v>1</v>
      </c>
      <c r="L2188" cm="1">
        <f t="array" ref="L2188">SUMPRODUCT((Tabla2[[#This Row],[P - Horas]]&lt;Tabla2[P - Horas])*1,(Tabla2[[#This Row],[Columna1]]=Tabla2[Columna1])*1)+1</f>
        <v>10</v>
      </c>
      <c r="N2188">
        <f>_xlfn.RANK.EQ(Tabla2[[#This Row],[Columna1]],Tabla2[Columna1],1)</f>
        <v>2176</v>
      </c>
      <c r="O2188" s="3">
        <f>MAX(P2187,Tabla2[[#This Row],[Columna1]])</f>
        <v>40617.127220592833</v>
      </c>
      <c r="P2188" s="3">
        <f>O2188+Tabla2[[#This Row],[P - Horas]]</f>
        <v>40617.146002644113</v>
      </c>
    </row>
    <row r="2189" spans="1:16" x14ac:dyDescent="0.25">
      <c r="A2189">
        <v>1000018076</v>
      </c>
      <c r="B2189" s="2">
        <v>40586</v>
      </c>
      <c r="C2189" s="2">
        <f t="shared" si="136"/>
        <v>40586.625</v>
      </c>
      <c r="D2189">
        <v>3083</v>
      </c>
      <c r="E2189">
        <v>3083</v>
      </c>
      <c r="F2189" t="s">
        <v>5</v>
      </c>
      <c r="G2189" t="s">
        <v>13</v>
      </c>
      <c r="H2189" s="1" cm="1">
        <f t="array" ref="H2189">_xlfn.IFS(F2189="Figurado",E2189/2600,F2189="Mallas",E2189/800,F2189="Materia Prima",E2189*0)/24</f>
        <v>4.9407051282051279E-2</v>
      </c>
      <c r="I2189" s="2">
        <f t="shared" si="137"/>
        <v>40588.625</v>
      </c>
      <c r="J2189" s="3">
        <f t="shared" si="138"/>
        <v>40586.67440705128</v>
      </c>
      <c r="K2189" t="b">
        <f t="shared" si="139"/>
        <v>1</v>
      </c>
      <c r="L2189" cm="1">
        <f t="array" ref="L2189">SUMPRODUCT((Tabla2[[#This Row],[P - Horas]]&lt;Tabla2[P - Horas])*1,(Tabla2[[#This Row],[Columna1]]=Tabla2[Columna1])*1)+1</f>
        <v>9</v>
      </c>
      <c r="N2189">
        <f>_xlfn.RANK.EQ(Tabla2[[#This Row],[Columna1]],Tabla2[Columna1],1)</f>
        <v>2176</v>
      </c>
      <c r="O2189" s="3">
        <f>MAX(P2188,Tabla2[[#This Row],[Columna1]])</f>
        <v>40617.146002644113</v>
      </c>
      <c r="P2189" s="3">
        <f>O2189+Tabla2[[#This Row],[P - Horas]]</f>
        <v>40617.195409695392</v>
      </c>
    </row>
    <row r="2190" spans="1:16" x14ac:dyDescent="0.25">
      <c r="A2190">
        <v>1000018077</v>
      </c>
      <c r="B2190" s="2">
        <v>40586</v>
      </c>
      <c r="C2190" s="2">
        <f t="shared" si="136"/>
        <v>40586.625</v>
      </c>
      <c r="D2190">
        <v>4402.2</v>
      </c>
      <c r="E2190">
        <v>4402.2</v>
      </c>
      <c r="F2190" t="s">
        <v>5</v>
      </c>
      <c r="G2190" t="s">
        <v>8</v>
      </c>
      <c r="H2190" s="1" cm="1">
        <f t="array" ref="H2190">_xlfn.IFS(F2190="Figurado",E2190/2600,F2190="Mallas",E2190/800,F2190="Materia Prima",E2190*0)/24</f>
        <v>7.0548076923076922E-2</v>
      </c>
      <c r="I2190" s="2">
        <f t="shared" si="137"/>
        <v>40588.625</v>
      </c>
      <c r="J2190" s="3">
        <f t="shared" si="138"/>
        <v>40586.695548076925</v>
      </c>
      <c r="K2190" t="b">
        <f t="shared" si="139"/>
        <v>1</v>
      </c>
      <c r="L2190" cm="1">
        <f t="array" ref="L2190">SUMPRODUCT((Tabla2[[#This Row],[P - Horas]]&lt;Tabla2[P - Horas])*1,(Tabla2[[#This Row],[Columna1]]=Tabla2[Columna1])*1)+1</f>
        <v>8</v>
      </c>
      <c r="N2190">
        <f>_xlfn.RANK.EQ(Tabla2[[#This Row],[Columna1]],Tabla2[Columna1],1)</f>
        <v>2176</v>
      </c>
      <c r="O2190" s="3">
        <f>MAX(P2189,Tabla2[[#This Row],[Columna1]])</f>
        <v>40617.195409695392</v>
      </c>
      <c r="P2190" s="3">
        <f>O2190+Tabla2[[#This Row],[P - Horas]]</f>
        <v>40617.265957772317</v>
      </c>
    </row>
    <row r="2191" spans="1:16" x14ac:dyDescent="0.25">
      <c r="A2191">
        <v>1000018079</v>
      </c>
      <c r="B2191" s="2">
        <v>40586</v>
      </c>
      <c r="C2191" s="2">
        <f t="shared" si="136"/>
        <v>40586.625</v>
      </c>
      <c r="D2191">
        <v>4470.2</v>
      </c>
      <c r="E2191">
        <v>4470.2</v>
      </c>
      <c r="F2191" t="s">
        <v>5</v>
      </c>
      <c r="G2191" t="s">
        <v>8</v>
      </c>
      <c r="H2191" s="1" cm="1">
        <f t="array" ref="H2191">_xlfn.IFS(F2191="Figurado",E2191/2600,F2191="Mallas",E2191/800,F2191="Materia Prima",E2191*0)/24</f>
        <v>7.1637820512820513E-2</v>
      </c>
      <c r="I2191" s="2">
        <f t="shared" si="137"/>
        <v>40588.625</v>
      </c>
      <c r="J2191" s="3">
        <f t="shared" si="138"/>
        <v>40586.696637820511</v>
      </c>
      <c r="K2191" t="b">
        <f t="shared" si="139"/>
        <v>1</v>
      </c>
      <c r="L2191" cm="1">
        <f t="array" ref="L2191">SUMPRODUCT((Tabla2[[#This Row],[P - Horas]]&lt;Tabla2[P - Horas])*1,(Tabla2[[#This Row],[Columna1]]=Tabla2[Columna1])*1)+1</f>
        <v>7</v>
      </c>
      <c r="N2191">
        <f>_xlfn.RANK.EQ(Tabla2[[#This Row],[Columna1]],Tabla2[Columna1],1)</f>
        <v>2176</v>
      </c>
      <c r="O2191" s="3">
        <f>MAX(P2190,Tabla2[[#This Row],[Columna1]])</f>
        <v>40617.265957772317</v>
      </c>
      <c r="P2191" s="3">
        <f>O2191+Tabla2[[#This Row],[P - Horas]]</f>
        <v>40617.337595592828</v>
      </c>
    </row>
    <row r="2192" spans="1:16" x14ac:dyDescent="0.25">
      <c r="A2192">
        <v>1000018076</v>
      </c>
      <c r="B2192" s="2">
        <v>40586</v>
      </c>
      <c r="C2192" s="2">
        <f t="shared" si="136"/>
        <v>40586.625</v>
      </c>
      <c r="D2192">
        <v>5517.9</v>
      </c>
      <c r="E2192">
        <v>5517.9</v>
      </c>
      <c r="F2192" t="s">
        <v>5</v>
      </c>
      <c r="G2192" t="s">
        <v>7</v>
      </c>
      <c r="H2192" s="1" cm="1">
        <f t="array" ref="H2192">_xlfn.IFS(F2192="Figurado",E2192/2600,F2192="Mallas",E2192/800,F2192="Materia Prima",E2192*0)/24</f>
        <v>8.8427884615384603E-2</v>
      </c>
      <c r="I2192" s="2">
        <f t="shared" si="137"/>
        <v>40588.625</v>
      </c>
      <c r="J2192" s="3">
        <f t="shared" si="138"/>
        <v>40586.713427884613</v>
      </c>
      <c r="K2192" t="b">
        <f t="shared" si="139"/>
        <v>1</v>
      </c>
      <c r="L2192" cm="1">
        <f t="array" ref="L2192">SUMPRODUCT((Tabla2[[#This Row],[P - Horas]]&lt;Tabla2[P - Horas])*1,(Tabla2[[#This Row],[Columna1]]=Tabla2[Columna1])*1)+1</f>
        <v>6</v>
      </c>
      <c r="N2192">
        <f>_xlfn.RANK.EQ(Tabla2[[#This Row],[Columna1]],Tabla2[Columna1],1)</f>
        <v>2176</v>
      </c>
      <c r="O2192" s="3">
        <f>MAX(P2191,Tabla2[[#This Row],[Columna1]])</f>
        <v>40617.337595592828</v>
      </c>
      <c r="P2192" s="3">
        <f>O2192+Tabla2[[#This Row],[P - Horas]]</f>
        <v>40617.426023477441</v>
      </c>
    </row>
    <row r="2193" spans="1:16" x14ac:dyDescent="0.25">
      <c r="A2193">
        <v>1000018077</v>
      </c>
      <c r="B2193" s="2">
        <v>40586</v>
      </c>
      <c r="C2193" s="2">
        <f t="shared" si="136"/>
        <v>40586.625</v>
      </c>
      <c r="D2193">
        <v>6646.2</v>
      </c>
      <c r="E2193">
        <v>6646.2</v>
      </c>
      <c r="F2193" t="s">
        <v>5</v>
      </c>
      <c r="G2193" t="s">
        <v>7</v>
      </c>
      <c r="H2193" s="1" cm="1">
        <f t="array" ref="H2193">_xlfn.IFS(F2193="Figurado",E2193/2600,F2193="Mallas",E2193/800,F2193="Materia Prima",E2193*0)/24</f>
        <v>0.10650961538461538</v>
      </c>
      <c r="I2193" s="2">
        <f t="shared" si="137"/>
        <v>40588.625</v>
      </c>
      <c r="J2193" s="3">
        <f t="shared" si="138"/>
        <v>40586.731509615383</v>
      </c>
      <c r="K2193" t="b">
        <f t="shared" si="139"/>
        <v>1</v>
      </c>
      <c r="L2193" cm="1">
        <f t="array" ref="L2193">SUMPRODUCT((Tabla2[[#This Row],[P - Horas]]&lt;Tabla2[P - Horas])*1,(Tabla2[[#This Row],[Columna1]]=Tabla2[Columna1])*1)+1</f>
        <v>5</v>
      </c>
      <c r="N2193">
        <f>_xlfn.RANK.EQ(Tabla2[[#This Row],[Columna1]],Tabla2[Columna1],1)</f>
        <v>2176</v>
      </c>
      <c r="O2193" s="3">
        <f>MAX(P2192,Tabla2[[#This Row],[Columna1]])</f>
        <v>40617.426023477441</v>
      </c>
      <c r="P2193" s="3">
        <f>O2193+Tabla2[[#This Row],[P - Horas]]</f>
        <v>40617.532533092824</v>
      </c>
    </row>
    <row r="2194" spans="1:16" x14ac:dyDescent="0.25">
      <c r="A2194">
        <v>1000018079</v>
      </c>
      <c r="B2194" s="2">
        <v>40586</v>
      </c>
      <c r="C2194" s="2">
        <f t="shared" si="136"/>
        <v>40586.625</v>
      </c>
      <c r="D2194">
        <v>7687.7</v>
      </c>
      <c r="E2194">
        <v>7687.7</v>
      </c>
      <c r="F2194" t="s">
        <v>5</v>
      </c>
      <c r="G2194" t="s">
        <v>9</v>
      </c>
      <c r="H2194" s="1" cm="1">
        <f t="array" ref="H2194">_xlfn.IFS(F2194="Figurado",E2194/2600,F2194="Mallas",E2194/800,F2194="Materia Prima",E2194*0)/24</f>
        <v>0.1232003205128205</v>
      </c>
      <c r="I2194" s="2">
        <f t="shared" si="137"/>
        <v>40588.625</v>
      </c>
      <c r="J2194" s="3">
        <f t="shared" si="138"/>
        <v>40586.748200320515</v>
      </c>
      <c r="K2194" t="b">
        <f t="shared" si="139"/>
        <v>1</v>
      </c>
      <c r="L2194" cm="1">
        <f t="array" ref="L2194">SUMPRODUCT((Tabla2[[#This Row],[P - Horas]]&lt;Tabla2[P - Horas])*1,(Tabla2[[#This Row],[Columna1]]=Tabla2[Columna1])*1)+1</f>
        <v>4</v>
      </c>
      <c r="N2194">
        <f>_xlfn.RANK.EQ(Tabla2[[#This Row],[Columna1]],Tabla2[Columna1],1)</f>
        <v>2176</v>
      </c>
      <c r="O2194" s="3">
        <f>MAX(P2193,Tabla2[[#This Row],[Columna1]])</f>
        <v>40617.532533092824</v>
      </c>
      <c r="P2194" s="3">
        <f>O2194+Tabla2[[#This Row],[P - Horas]]</f>
        <v>40617.655733413339</v>
      </c>
    </row>
    <row r="2195" spans="1:16" x14ac:dyDescent="0.25">
      <c r="A2195">
        <v>1000018083</v>
      </c>
      <c r="B2195" s="2">
        <v>40586</v>
      </c>
      <c r="C2195" s="2">
        <f t="shared" si="136"/>
        <v>40586.625</v>
      </c>
      <c r="D2195">
        <v>50</v>
      </c>
      <c r="E2195">
        <v>2470</v>
      </c>
      <c r="F2195" t="s">
        <v>16</v>
      </c>
      <c r="G2195" t="s">
        <v>32</v>
      </c>
      <c r="H2195" s="1" cm="1">
        <f t="array" ref="H2195">_xlfn.IFS(F2195="Figurado",E2195/2600,F2195="Mallas",E2195/800,F2195="Materia Prima",E2195*0)/24</f>
        <v>0.12864583333333332</v>
      </c>
      <c r="I2195" s="2">
        <f t="shared" si="137"/>
        <v>40588.625</v>
      </c>
      <c r="J2195" s="3">
        <f t="shared" si="138"/>
        <v>40586.753645833334</v>
      </c>
      <c r="K2195" t="b">
        <f t="shared" si="139"/>
        <v>1</v>
      </c>
      <c r="L2195" cm="1">
        <f t="array" ref="L2195">SUMPRODUCT((Tabla2[[#This Row],[P - Horas]]&lt;Tabla2[P - Horas])*1,(Tabla2[[#This Row],[Columna1]]=Tabla2[Columna1])*1)+1</f>
        <v>3</v>
      </c>
      <c r="N2195">
        <f>_xlfn.RANK.EQ(Tabla2[[#This Row],[Columna1]],Tabla2[Columna1],1)</f>
        <v>2176</v>
      </c>
      <c r="O2195" s="3">
        <f>MAX(P2194,Tabla2[[#This Row],[Columna1]])</f>
        <v>40617.655733413339</v>
      </c>
      <c r="P2195" s="3">
        <f>O2195+Tabla2[[#This Row],[P - Horas]]</f>
        <v>40617.784379246674</v>
      </c>
    </row>
    <row r="2196" spans="1:16" x14ac:dyDescent="0.25">
      <c r="A2196">
        <v>1000018075</v>
      </c>
      <c r="B2196" s="2">
        <v>40586</v>
      </c>
      <c r="C2196" s="2">
        <f t="shared" si="136"/>
        <v>40586.625</v>
      </c>
      <c r="D2196">
        <v>9781.6</v>
      </c>
      <c r="E2196">
        <v>9781.6</v>
      </c>
      <c r="F2196" t="s">
        <v>5</v>
      </c>
      <c r="G2196" t="s">
        <v>13</v>
      </c>
      <c r="H2196" s="1" cm="1">
        <f t="array" ref="H2196">_xlfn.IFS(F2196="Figurado",E2196/2600,F2196="Mallas",E2196/800,F2196="Materia Prima",E2196*0)/24</f>
        <v>0.15675641025641027</v>
      </c>
      <c r="I2196" s="2">
        <f t="shared" si="137"/>
        <v>40588.625</v>
      </c>
      <c r="J2196" s="3">
        <f t="shared" si="138"/>
        <v>40586.781756410259</v>
      </c>
      <c r="K2196" t="b">
        <f t="shared" si="139"/>
        <v>1</v>
      </c>
      <c r="L2196" cm="1">
        <f t="array" ref="L2196">SUMPRODUCT((Tabla2[[#This Row],[P - Horas]]&lt;Tabla2[P - Horas])*1,(Tabla2[[#This Row],[Columna1]]=Tabla2[Columna1])*1)+1</f>
        <v>2</v>
      </c>
      <c r="N2196">
        <f>_xlfn.RANK.EQ(Tabla2[[#This Row],[Columna1]],Tabla2[Columna1],1)</f>
        <v>2176</v>
      </c>
      <c r="O2196" s="3">
        <f>MAX(P2195,Tabla2[[#This Row],[Columna1]])</f>
        <v>40617.784379246674</v>
      </c>
      <c r="P2196" s="3">
        <f>O2196+Tabla2[[#This Row],[P - Horas]]</f>
        <v>40617.941135656933</v>
      </c>
    </row>
    <row r="2197" spans="1:16" x14ac:dyDescent="0.25">
      <c r="A2197">
        <v>1000018078</v>
      </c>
      <c r="B2197" s="2">
        <v>40586</v>
      </c>
      <c r="C2197" s="2">
        <f t="shared" si="136"/>
        <v>40586.625</v>
      </c>
      <c r="D2197">
        <v>10552.8</v>
      </c>
      <c r="E2197">
        <v>10552.8</v>
      </c>
      <c r="F2197" t="s">
        <v>5</v>
      </c>
      <c r="G2197" t="s">
        <v>13</v>
      </c>
      <c r="H2197" s="1" cm="1">
        <f t="array" ref="H2197">_xlfn.IFS(F2197="Figurado",E2197/2600,F2197="Mallas",E2197/800,F2197="Materia Prima",E2197*0)/24</f>
        <v>0.16911538461538458</v>
      </c>
      <c r="I2197" s="2">
        <f t="shared" si="137"/>
        <v>40588.625</v>
      </c>
      <c r="J2197" s="3">
        <f t="shared" si="138"/>
        <v>40586.794115384619</v>
      </c>
      <c r="K2197" t="b">
        <f t="shared" si="139"/>
        <v>1</v>
      </c>
      <c r="L2197" cm="1">
        <f t="array" ref="L2197">SUMPRODUCT((Tabla2[[#This Row],[P - Horas]]&lt;Tabla2[P - Horas])*1,(Tabla2[[#This Row],[Columna1]]=Tabla2[Columna1])*1)+1</f>
        <v>1</v>
      </c>
      <c r="N2197">
        <f>_xlfn.RANK.EQ(Tabla2[[#This Row],[Columna1]],Tabla2[Columna1],1)</f>
        <v>2176</v>
      </c>
      <c r="O2197" s="3">
        <f>MAX(P2196,Tabla2[[#This Row],[Columna1]])</f>
        <v>40617.941135656933</v>
      </c>
      <c r="P2197" s="3">
        <f>O2197+Tabla2[[#This Row],[P - Horas]]</f>
        <v>40618.110251041551</v>
      </c>
    </row>
    <row r="2198" spans="1:16" x14ac:dyDescent="0.25">
      <c r="A2198">
        <v>1000018090</v>
      </c>
      <c r="B2198" s="2">
        <v>40588</v>
      </c>
      <c r="C2198" s="2">
        <f t="shared" si="136"/>
        <v>40588.625</v>
      </c>
      <c r="D2198">
        <v>40.299999999999997</v>
      </c>
      <c r="E2198">
        <v>40.299999999999997</v>
      </c>
      <c r="F2198" t="s">
        <v>10</v>
      </c>
      <c r="G2198" t="s">
        <v>22</v>
      </c>
      <c r="H2198" s="1" cm="1">
        <f t="array" ref="H2198">_xlfn.IFS(F2198="Figurado",E2198/2600,F2198="Mallas",E2198/800,F2198="Materia Prima",E2198*0)/24</f>
        <v>0</v>
      </c>
      <c r="I2198" s="2">
        <f t="shared" si="137"/>
        <v>40589.625</v>
      </c>
      <c r="J2198" s="3">
        <f t="shared" si="138"/>
        <v>40588.625</v>
      </c>
      <c r="K2198" t="b">
        <f t="shared" si="139"/>
        <v>1</v>
      </c>
      <c r="L2198" cm="1">
        <f t="array" ref="L2198">SUMPRODUCT((Tabla2[[#This Row],[P - Horas]]&lt;Tabla2[P - Horas])*1,(Tabla2[[#This Row],[Columna1]]=Tabla2[Columna1])*1)+1</f>
        <v>35</v>
      </c>
      <c r="N2198">
        <f>_xlfn.RANK.EQ(Tabla2[[#This Row],[Columna1]],Tabla2[Columna1],1)</f>
        <v>2197</v>
      </c>
      <c r="O2198" s="3">
        <f>MAX(P2197,Tabla2[[#This Row],[Columna1]])</f>
        <v>40618.110251041551</v>
      </c>
      <c r="P2198" s="3">
        <f>O2198+Tabla2[[#This Row],[P - Horas]]</f>
        <v>40618.110251041551</v>
      </c>
    </row>
    <row r="2199" spans="1:16" x14ac:dyDescent="0.25">
      <c r="A2199">
        <v>1000018092</v>
      </c>
      <c r="B2199" s="2">
        <v>40588</v>
      </c>
      <c r="C2199" s="2">
        <f t="shared" si="136"/>
        <v>40588.625</v>
      </c>
      <c r="D2199">
        <v>468</v>
      </c>
      <c r="E2199">
        <v>468</v>
      </c>
      <c r="F2199" t="s">
        <v>10</v>
      </c>
      <c r="G2199" t="s">
        <v>15</v>
      </c>
      <c r="H2199" s="1" cm="1">
        <f t="array" ref="H2199">_xlfn.IFS(F2199="Figurado",E2199/2600,F2199="Mallas",E2199/800,F2199="Materia Prima",E2199*0)/24</f>
        <v>0</v>
      </c>
      <c r="I2199" s="2">
        <f t="shared" si="137"/>
        <v>40589.625</v>
      </c>
      <c r="J2199" s="3">
        <f t="shared" si="138"/>
        <v>40588.625</v>
      </c>
      <c r="K2199" t="b">
        <f t="shared" si="139"/>
        <v>1</v>
      </c>
      <c r="L2199" cm="1">
        <f t="array" ref="L2199">SUMPRODUCT((Tabla2[[#This Row],[P - Horas]]&lt;Tabla2[P - Horas])*1,(Tabla2[[#This Row],[Columna1]]=Tabla2[Columna1])*1)+1</f>
        <v>35</v>
      </c>
      <c r="N2199">
        <f>_xlfn.RANK.EQ(Tabla2[[#This Row],[Columna1]],Tabla2[Columna1],1)</f>
        <v>2197</v>
      </c>
      <c r="O2199" s="3">
        <f>MAX(P2198,Tabla2[[#This Row],[Columna1]])</f>
        <v>40618.110251041551</v>
      </c>
      <c r="P2199" s="3">
        <f>O2199+Tabla2[[#This Row],[P - Horas]]</f>
        <v>40618.110251041551</v>
      </c>
    </row>
    <row r="2200" spans="1:16" x14ac:dyDescent="0.25">
      <c r="A2200">
        <v>1000018104</v>
      </c>
      <c r="B2200" s="2">
        <v>40588</v>
      </c>
      <c r="C2200" s="2">
        <f t="shared" si="136"/>
        <v>40588.625</v>
      </c>
      <c r="D2200">
        <v>1000</v>
      </c>
      <c r="E2200">
        <v>1000</v>
      </c>
      <c r="F2200" t="s">
        <v>10</v>
      </c>
      <c r="G2200" t="s">
        <v>20</v>
      </c>
      <c r="H2200" s="1" cm="1">
        <f t="array" ref="H2200">_xlfn.IFS(F2200="Figurado",E2200/2600,F2200="Mallas",E2200/800,F2200="Materia Prima",E2200*0)/24</f>
        <v>0</v>
      </c>
      <c r="I2200" s="2">
        <f t="shared" si="137"/>
        <v>40589.625</v>
      </c>
      <c r="J2200" s="3">
        <f t="shared" si="138"/>
        <v>40588.625</v>
      </c>
      <c r="K2200" t="b">
        <f t="shared" si="139"/>
        <v>1</v>
      </c>
      <c r="L2200" cm="1">
        <f t="array" ref="L2200">SUMPRODUCT((Tabla2[[#This Row],[P - Horas]]&lt;Tabla2[P - Horas])*1,(Tabla2[[#This Row],[Columna1]]=Tabla2[Columna1])*1)+1</f>
        <v>35</v>
      </c>
      <c r="N2200">
        <f>_xlfn.RANK.EQ(Tabla2[[#This Row],[Columna1]],Tabla2[Columna1],1)</f>
        <v>2197</v>
      </c>
      <c r="O2200" s="3">
        <f>MAX(P2199,Tabla2[[#This Row],[Columna1]])</f>
        <v>40618.110251041551</v>
      </c>
      <c r="P2200" s="3">
        <f>O2200+Tabla2[[#This Row],[P - Horas]]</f>
        <v>40618.110251041551</v>
      </c>
    </row>
    <row r="2201" spans="1:16" x14ac:dyDescent="0.25">
      <c r="A2201">
        <v>1000018106</v>
      </c>
      <c r="B2201" s="2">
        <v>40588</v>
      </c>
      <c r="C2201" s="2">
        <f t="shared" si="136"/>
        <v>40588.625</v>
      </c>
      <c r="D2201">
        <v>1013</v>
      </c>
      <c r="E2201">
        <v>1013</v>
      </c>
      <c r="F2201" t="s">
        <v>10</v>
      </c>
      <c r="G2201" t="s">
        <v>20</v>
      </c>
      <c r="H2201" s="1" cm="1">
        <f t="array" ref="H2201">_xlfn.IFS(F2201="Figurado",E2201/2600,F2201="Mallas",E2201/800,F2201="Materia Prima",E2201*0)/24</f>
        <v>0</v>
      </c>
      <c r="I2201" s="2">
        <f t="shared" si="137"/>
        <v>40589.625</v>
      </c>
      <c r="J2201" s="3">
        <f t="shared" si="138"/>
        <v>40588.625</v>
      </c>
      <c r="K2201" t="b">
        <f t="shared" si="139"/>
        <v>1</v>
      </c>
      <c r="L2201" cm="1">
        <f t="array" ref="L2201">SUMPRODUCT((Tabla2[[#This Row],[P - Horas]]&lt;Tabla2[P - Horas])*1,(Tabla2[[#This Row],[Columna1]]=Tabla2[Columna1])*1)+1</f>
        <v>35</v>
      </c>
      <c r="N2201">
        <f>_xlfn.RANK.EQ(Tabla2[[#This Row],[Columna1]],Tabla2[Columna1],1)</f>
        <v>2197</v>
      </c>
      <c r="O2201" s="3">
        <f>MAX(P2200,Tabla2[[#This Row],[Columna1]])</f>
        <v>40618.110251041551</v>
      </c>
      <c r="P2201" s="3">
        <f>O2201+Tabla2[[#This Row],[P - Horas]]</f>
        <v>40618.110251041551</v>
      </c>
    </row>
    <row r="2202" spans="1:16" x14ac:dyDescent="0.25">
      <c r="A2202">
        <v>1000018092</v>
      </c>
      <c r="B2202" s="2">
        <v>40588</v>
      </c>
      <c r="C2202" s="2">
        <f t="shared" si="136"/>
        <v>40588.625</v>
      </c>
      <c r="D2202">
        <v>15.6</v>
      </c>
      <c r="E2202">
        <v>15.6</v>
      </c>
      <c r="F2202" t="s">
        <v>5</v>
      </c>
      <c r="G2202" t="s">
        <v>26</v>
      </c>
      <c r="H2202" s="1" cm="1">
        <f t="array" ref="H2202">_xlfn.IFS(F2202="Figurado",E2202/2600,F2202="Mallas",E2202/800,F2202="Materia Prima",E2202*0)/24</f>
        <v>2.5000000000000001E-4</v>
      </c>
      <c r="I2202" s="2">
        <f t="shared" si="137"/>
        <v>40589.625</v>
      </c>
      <c r="J2202" s="3">
        <f t="shared" si="138"/>
        <v>40588.625249999997</v>
      </c>
      <c r="K2202" t="b">
        <f t="shared" si="139"/>
        <v>1</v>
      </c>
      <c r="L2202" cm="1">
        <f t="array" ref="L2202">SUMPRODUCT((Tabla2[[#This Row],[P - Horas]]&lt;Tabla2[P - Horas])*1,(Tabla2[[#This Row],[Columna1]]=Tabla2[Columna1])*1)+1</f>
        <v>34</v>
      </c>
      <c r="N2202">
        <f>_xlfn.RANK.EQ(Tabla2[[#This Row],[Columna1]],Tabla2[Columna1],1)</f>
        <v>2197</v>
      </c>
      <c r="O2202" s="3">
        <f>MAX(P2201,Tabla2[[#This Row],[Columna1]])</f>
        <v>40618.110251041551</v>
      </c>
      <c r="P2202" s="3">
        <f>O2202+Tabla2[[#This Row],[P - Horas]]</f>
        <v>40618.110501041549</v>
      </c>
    </row>
    <row r="2203" spans="1:16" x14ac:dyDescent="0.25">
      <c r="A2203">
        <v>1000018094</v>
      </c>
      <c r="B2203" s="2">
        <v>40588</v>
      </c>
      <c r="C2203" s="2">
        <f t="shared" si="136"/>
        <v>40588.625</v>
      </c>
      <c r="D2203">
        <v>24.9</v>
      </c>
      <c r="E2203">
        <v>24.9</v>
      </c>
      <c r="F2203" t="s">
        <v>5</v>
      </c>
      <c r="G2203" t="s">
        <v>26</v>
      </c>
      <c r="H2203" s="1" cm="1">
        <f t="array" ref="H2203">_xlfn.IFS(F2203="Figurado",E2203/2600,F2203="Mallas",E2203/800,F2203="Materia Prima",E2203*0)/24</f>
        <v>3.9903846153846153E-4</v>
      </c>
      <c r="I2203" s="2">
        <f t="shared" si="137"/>
        <v>40589.625</v>
      </c>
      <c r="J2203" s="3">
        <f t="shared" si="138"/>
        <v>40588.625399038465</v>
      </c>
      <c r="K2203" t="b">
        <f t="shared" si="139"/>
        <v>1</v>
      </c>
      <c r="L2203" cm="1">
        <f t="array" ref="L2203">SUMPRODUCT((Tabla2[[#This Row],[P - Horas]]&lt;Tabla2[P - Horas])*1,(Tabla2[[#This Row],[Columna1]]=Tabla2[Columna1])*1)+1</f>
        <v>33</v>
      </c>
      <c r="N2203">
        <f>_xlfn.RANK.EQ(Tabla2[[#This Row],[Columna1]],Tabla2[Columna1],1)</f>
        <v>2197</v>
      </c>
      <c r="O2203" s="3">
        <f>MAX(P2202,Tabla2[[#This Row],[Columna1]])</f>
        <v>40618.110501041549</v>
      </c>
      <c r="P2203" s="3">
        <f>O2203+Tabla2[[#This Row],[P - Horas]]</f>
        <v>40618.110900080013</v>
      </c>
    </row>
    <row r="2204" spans="1:16" x14ac:dyDescent="0.25">
      <c r="A2204">
        <v>1000018090</v>
      </c>
      <c r="B2204" s="2">
        <v>40588</v>
      </c>
      <c r="C2204" s="2">
        <f t="shared" si="136"/>
        <v>40588.625</v>
      </c>
      <c r="D2204">
        <v>28.2</v>
      </c>
      <c r="E2204">
        <v>28.2</v>
      </c>
      <c r="F2204" t="s">
        <v>5</v>
      </c>
      <c r="G2204" t="s">
        <v>26</v>
      </c>
      <c r="H2204" s="1" cm="1">
        <f t="array" ref="H2204">_xlfn.IFS(F2204="Figurado",E2204/2600,F2204="Mallas",E2204/800,F2204="Materia Prima",E2204*0)/24</f>
        <v>4.5192307692307692E-4</v>
      </c>
      <c r="I2204" s="2">
        <f t="shared" si="137"/>
        <v>40589.625</v>
      </c>
      <c r="J2204" s="3">
        <f t="shared" si="138"/>
        <v>40588.625451923079</v>
      </c>
      <c r="K2204" t="b">
        <f t="shared" si="139"/>
        <v>1</v>
      </c>
      <c r="L2204" cm="1">
        <f t="array" ref="L2204">SUMPRODUCT((Tabla2[[#This Row],[P - Horas]]&lt;Tabla2[P - Horas])*1,(Tabla2[[#This Row],[Columna1]]=Tabla2[Columna1])*1)+1</f>
        <v>32</v>
      </c>
      <c r="N2204">
        <f>_xlfn.RANK.EQ(Tabla2[[#This Row],[Columna1]],Tabla2[Columna1],1)</f>
        <v>2197</v>
      </c>
      <c r="O2204" s="3">
        <f>MAX(P2203,Tabla2[[#This Row],[Columna1]])</f>
        <v>40618.110900080013</v>
      </c>
      <c r="P2204" s="3">
        <f>O2204+Tabla2[[#This Row],[P - Horas]]</f>
        <v>40618.111352003092</v>
      </c>
    </row>
    <row r="2205" spans="1:16" x14ac:dyDescent="0.25">
      <c r="A2205">
        <v>1000018096</v>
      </c>
      <c r="B2205" s="2">
        <v>40588</v>
      </c>
      <c r="C2205" s="2">
        <f t="shared" si="136"/>
        <v>40588.625</v>
      </c>
      <c r="D2205">
        <v>37.4</v>
      </c>
      <c r="E2205">
        <v>37.4</v>
      </c>
      <c r="F2205" t="s">
        <v>5</v>
      </c>
      <c r="G2205" t="s">
        <v>6</v>
      </c>
      <c r="H2205" s="1" cm="1">
        <f t="array" ref="H2205">_xlfn.IFS(F2205="Figurado",E2205/2600,F2205="Mallas",E2205/800,F2205="Materia Prima",E2205*0)/24</f>
        <v>5.9935897435897439E-4</v>
      </c>
      <c r="I2205" s="2">
        <f t="shared" si="137"/>
        <v>40589.625</v>
      </c>
      <c r="J2205" s="3">
        <f t="shared" si="138"/>
        <v>40588.625599358973</v>
      </c>
      <c r="K2205" t="b">
        <f t="shared" si="139"/>
        <v>1</v>
      </c>
      <c r="L2205" cm="1">
        <f t="array" ref="L2205">SUMPRODUCT((Tabla2[[#This Row],[P - Horas]]&lt;Tabla2[P - Horas])*1,(Tabla2[[#This Row],[Columna1]]=Tabla2[Columna1])*1)+1</f>
        <v>31</v>
      </c>
      <c r="N2205">
        <f>_xlfn.RANK.EQ(Tabla2[[#This Row],[Columna1]],Tabla2[Columna1],1)</f>
        <v>2197</v>
      </c>
      <c r="O2205" s="3">
        <f>MAX(P2204,Tabla2[[#This Row],[Columna1]])</f>
        <v>40618.111352003092</v>
      </c>
      <c r="P2205" s="3">
        <f>O2205+Tabla2[[#This Row],[P - Horas]]</f>
        <v>40618.111951362065</v>
      </c>
    </row>
    <row r="2206" spans="1:16" x14ac:dyDescent="0.25">
      <c r="A2206">
        <v>1000018115</v>
      </c>
      <c r="B2206" s="2">
        <v>40588</v>
      </c>
      <c r="C2206" s="2">
        <f t="shared" si="136"/>
        <v>40588.625</v>
      </c>
      <c r="D2206">
        <v>70.5</v>
      </c>
      <c r="E2206">
        <v>70.5</v>
      </c>
      <c r="F2206" t="s">
        <v>5</v>
      </c>
      <c r="G2206" t="s">
        <v>26</v>
      </c>
      <c r="H2206" s="1" cm="1">
        <f t="array" ref="H2206">_xlfn.IFS(F2206="Figurado",E2206/2600,F2206="Mallas",E2206/800,F2206="Materia Prima",E2206*0)/24</f>
        <v>1.1298076923076923E-3</v>
      </c>
      <c r="I2206" s="2">
        <f t="shared" si="137"/>
        <v>40589.625</v>
      </c>
      <c r="J2206" s="3">
        <f t="shared" si="138"/>
        <v>40588.626129807693</v>
      </c>
      <c r="K2206" t="b">
        <f t="shared" si="139"/>
        <v>1</v>
      </c>
      <c r="L2206" cm="1">
        <f t="array" ref="L2206">SUMPRODUCT((Tabla2[[#This Row],[P - Horas]]&lt;Tabla2[P - Horas])*1,(Tabla2[[#This Row],[Columna1]]=Tabla2[Columna1])*1)+1</f>
        <v>30</v>
      </c>
      <c r="N2206">
        <f>_xlfn.RANK.EQ(Tabla2[[#This Row],[Columna1]],Tabla2[Columna1],1)</f>
        <v>2197</v>
      </c>
      <c r="O2206" s="3">
        <f>MAX(P2205,Tabla2[[#This Row],[Columna1]])</f>
        <v>40618.111951362065</v>
      </c>
      <c r="P2206" s="3">
        <f>O2206+Tabla2[[#This Row],[P - Horas]]</f>
        <v>40618.113081169759</v>
      </c>
    </row>
    <row r="2207" spans="1:16" x14ac:dyDescent="0.25">
      <c r="A2207">
        <v>1000018090</v>
      </c>
      <c r="B2207" s="2">
        <v>40588</v>
      </c>
      <c r="C2207" s="2">
        <f t="shared" si="136"/>
        <v>40588.625</v>
      </c>
      <c r="D2207">
        <v>110.4</v>
      </c>
      <c r="E2207">
        <v>110.4</v>
      </c>
      <c r="F2207" t="s">
        <v>5</v>
      </c>
      <c r="G2207" t="s">
        <v>9</v>
      </c>
      <c r="H2207" s="1" cm="1">
        <f t="array" ref="H2207">_xlfn.IFS(F2207="Figurado",E2207/2600,F2207="Mallas",E2207/800,F2207="Materia Prima",E2207*0)/24</f>
        <v>1.7692307692307693E-3</v>
      </c>
      <c r="I2207" s="2">
        <f t="shared" si="137"/>
        <v>40589.625</v>
      </c>
      <c r="J2207" s="3">
        <f t="shared" si="138"/>
        <v>40588.626769230767</v>
      </c>
      <c r="K2207" t="b">
        <f t="shared" si="139"/>
        <v>1</v>
      </c>
      <c r="L2207" cm="1">
        <f t="array" ref="L2207">SUMPRODUCT((Tabla2[[#This Row],[P - Horas]]&lt;Tabla2[P - Horas])*1,(Tabla2[[#This Row],[Columna1]]=Tabla2[Columna1])*1)+1</f>
        <v>29</v>
      </c>
      <c r="N2207">
        <f>_xlfn.RANK.EQ(Tabla2[[#This Row],[Columna1]],Tabla2[Columna1],1)</f>
        <v>2197</v>
      </c>
      <c r="O2207" s="3">
        <f>MAX(P2206,Tabla2[[#This Row],[Columna1]])</f>
        <v>40618.113081169759</v>
      </c>
      <c r="P2207" s="3">
        <f>O2207+Tabla2[[#This Row],[P - Horas]]</f>
        <v>40618.114850400525</v>
      </c>
    </row>
    <row r="2208" spans="1:16" x14ac:dyDescent="0.25">
      <c r="A2208">
        <v>1000018090</v>
      </c>
      <c r="B2208" s="2">
        <v>40588</v>
      </c>
      <c r="C2208" s="2">
        <f t="shared" si="136"/>
        <v>40588.625</v>
      </c>
      <c r="D2208">
        <v>127.9</v>
      </c>
      <c r="E2208">
        <v>127.9</v>
      </c>
      <c r="F2208" t="s">
        <v>5</v>
      </c>
      <c r="G2208" t="s">
        <v>8</v>
      </c>
      <c r="H2208" s="1" cm="1">
        <f t="array" ref="H2208">_xlfn.IFS(F2208="Figurado",E2208/2600,F2208="Mallas",E2208/800,F2208="Materia Prima",E2208*0)/24</f>
        <v>2.0496794871794873E-3</v>
      </c>
      <c r="I2208" s="2">
        <f t="shared" si="137"/>
        <v>40589.625</v>
      </c>
      <c r="J2208" s="3">
        <f t="shared" si="138"/>
        <v>40588.62704967949</v>
      </c>
      <c r="K2208" t="b">
        <f t="shared" si="139"/>
        <v>1</v>
      </c>
      <c r="L2208" cm="1">
        <f t="array" ref="L2208">SUMPRODUCT((Tabla2[[#This Row],[P - Horas]]&lt;Tabla2[P - Horas])*1,(Tabla2[[#This Row],[Columna1]]=Tabla2[Columna1])*1)+1</f>
        <v>28</v>
      </c>
      <c r="N2208">
        <f>_xlfn.RANK.EQ(Tabla2[[#This Row],[Columna1]],Tabla2[Columna1],1)</f>
        <v>2197</v>
      </c>
      <c r="O2208" s="3">
        <f>MAX(P2207,Tabla2[[#This Row],[Columna1]])</f>
        <v>40618.114850400525</v>
      </c>
      <c r="P2208" s="3">
        <f>O2208+Tabla2[[#This Row],[P - Horas]]</f>
        <v>40618.116900080015</v>
      </c>
    </row>
    <row r="2209" spans="1:16" x14ac:dyDescent="0.25">
      <c r="A2209">
        <v>1000018091</v>
      </c>
      <c r="B2209" s="2">
        <v>40588</v>
      </c>
      <c r="C2209" s="2">
        <f t="shared" si="136"/>
        <v>40588.625</v>
      </c>
      <c r="D2209">
        <v>328.9</v>
      </c>
      <c r="E2209">
        <v>328.9</v>
      </c>
      <c r="F2209" t="s">
        <v>5</v>
      </c>
      <c r="G2209" t="s">
        <v>13</v>
      </c>
      <c r="H2209" s="1" cm="1">
        <f t="array" ref="H2209">_xlfn.IFS(F2209="Figurado",E2209/2600,F2209="Mallas",E2209/800,F2209="Materia Prima",E2209*0)/24</f>
        <v>5.2708333333333331E-3</v>
      </c>
      <c r="I2209" s="2">
        <f t="shared" si="137"/>
        <v>40589.625</v>
      </c>
      <c r="J2209" s="3">
        <f t="shared" si="138"/>
        <v>40588.630270833331</v>
      </c>
      <c r="K2209" t="b">
        <f t="shared" si="139"/>
        <v>1</v>
      </c>
      <c r="L2209" cm="1">
        <f t="array" ref="L2209">SUMPRODUCT((Tabla2[[#This Row],[P - Horas]]&lt;Tabla2[P - Horas])*1,(Tabla2[[#This Row],[Columna1]]=Tabla2[Columna1])*1)+1</f>
        <v>27</v>
      </c>
      <c r="N2209">
        <f>_xlfn.RANK.EQ(Tabla2[[#This Row],[Columna1]],Tabla2[Columna1],1)</f>
        <v>2197</v>
      </c>
      <c r="O2209" s="3">
        <f>MAX(P2208,Tabla2[[#This Row],[Columna1]])</f>
        <v>40618.116900080015</v>
      </c>
      <c r="P2209" s="3">
        <f>O2209+Tabla2[[#This Row],[P - Horas]]</f>
        <v>40618.122170913346</v>
      </c>
    </row>
    <row r="2210" spans="1:16" x14ac:dyDescent="0.25">
      <c r="A2210">
        <v>1000018098</v>
      </c>
      <c r="B2210" s="2">
        <v>40588</v>
      </c>
      <c r="C2210" s="2">
        <f t="shared" si="136"/>
        <v>40588.625</v>
      </c>
      <c r="D2210">
        <v>415.8</v>
      </c>
      <c r="E2210">
        <v>415.8</v>
      </c>
      <c r="F2210" t="s">
        <v>5</v>
      </c>
      <c r="G2210" t="s">
        <v>7</v>
      </c>
      <c r="H2210" s="1" cm="1">
        <f t="array" ref="H2210">_xlfn.IFS(F2210="Figurado",E2210/2600,F2210="Mallas",E2210/800,F2210="Materia Prima",E2210*0)/24</f>
        <v>6.6634615384615382E-3</v>
      </c>
      <c r="I2210" s="2">
        <f t="shared" si="137"/>
        <v>40589.625</v>
      </c>
      <c r="J2210" s="3">
        <f t="shared" si="138"/>
        <v>40588.631663461536</v>
      </c>
      <c r="K2210" t="b">
        <f t="shared" si="139"/>
        <v>1</v>
      </c>
      <c r="L2210" cm="1">
        <f t="array" ref="L2210">SUMPRODUCT((Tabla2[[#This Row],[P - Horas]]&lt;Tabla2[P - Horas])*1,(Tabla2[[#This Row],[Columna1]]=Tabla2[Columna1])*1)+1</f>
        <v>26</v>
      </c>
      <c r="N2210">
        <f>_xlfn.RANK.EQ(Tabla2[[#This Row],[Columna1]],Tabla2[Columna1],1)</f>
        <v>2197</v>
      </c>
      <c r="O2210" s="3">
        <f>MAX(P2209,Tabla2[[#This Row],[Columna1]])</f>
        <v>40618.122170913346</v>
      </c>
      <c r="P2210" s="3">
        <f>O2210+Tabla2[[#This Row],[P - Horas]]</f>
        <v>40618.128834374882</v>
      </c>
    </row>
    <row r="2211" spans="1:16" x14ac:dyDescent="0.25">
      <c r="A2211">
        <v>1000018101</v>
      </c>
      <c r="B2211" s="2">
        <v>40588</v>
      </c>
      <c r="C2211" s="2">
        <f t="shared" si="136"/>
        <v>40588.625</v>
      </c>
      <c r="D2211">
        <v>421.2</v>
      </c>
      <c r="E2211">
        <v>421.2</v>
      </c>
      <c r="F2211" t="s">
        <v>5</v>
      </c>
      <c r="G2211" t="s">
        <v>13</v>
      </c>
      <c r="H2211" s="1" cm="1">
        <f t="array" ref="H2211">_xlfn.IFS(F2211="Figurado",E2211/2600,F2211="Mallas",E2211/800,F2211="Materia Prima",E2211*0)/24</f>
        <v>6.7499999999999999E-3</v>
      </c>
      <c r="I2211" s="2">
        <f t="shared" si="137"/>
        <v>40589.625</v>
      </c>
      <c r="J2211" s="3">
        <f t="shared" si="138"/>
        <v>40588.63175</v>
      </c>
      <c r="K2211" t="b">
        <f t="shared" si="139"/>
        <v>1</v>
      </c>
      <c r="L2211" cm="1">
        <f t="array" ref="L2211">SUMPRODUCT((Tabla2[[#This Row],[P - Horas]]&lt;Tabla2[P - Horas])*1,(Tabla2[[#This Row],[Columna1]]=Tabla2[Columna1])*1)+1</f>
        <v>25</v>
      </c>
      <c r="N2211">
        <f>_xlfn.RANK.EQ(Tabla2[[#This Row],[Columna1]],Tabla2[Columna1],1)</f>
        <v>2197</v>
      </c>
      <c r="O2211" s="3">
        <f>MAX(P2210,Tabla2[[#This Row],[Columna1]])</f>
        <v>40618.128834374882</v>
      </c>
      <c r="P2211" s="3">
        <f>O2211+Tabla2[[#This Row],[P - Horas]]</f>
        <v>40618.135584374882</v>
      </c>
    </row>
    <row r="2212" spans="1:16" x14ac:dyDescent="0.25">
      <c r="A2212">
        <v>1000018092</v>
      </c>
      <c r="B2212" s="2">
        <v>40588</v>
      </c>
      <c r="C2212" s="2">
        <f t="shared" si="136"/>
        <v>40588.625</v>
      </c>
      <c r="D2212">
        <v>474.9</v>
      </c>
      <c r="E2212">
        <v>474.9</v>
      </c>
      <c r="F2212" t="s">
        <v>5</v>
      </c>
      <c r="G2212" t="s">
        <v>14</v>
      </c>
      <c r="H2212" s="1" cm="1">
        <f t="array" ref="H2212">_xlfn.IFS(F2212="Figurado",E2212/2600,F2212="Mallas",E2212/800,F2212="Materia Prima",E2212*0)/24</f>
        <v>7.6105769230769222E-3</v>
      </c>
      <c r="I2212" s="2">
        <f t="shared" si="137"/>
        <v>40589.625</v>
      </c>
      <c r="J2212" s="3">
        <f t="shared" si="138"/>
        <v>40588.632610576926</v>
      </c>
      <c r="K2212" t="b">
        <f t="shared" si="139"/>
        <v>1</v>
      </c>
      <c r="L2212" cm="1">
        <f t="array" ref="L2212">SUMPRODUCT((Tabla2[[#This Row],[P - Horas]]&lt;Tabla2[P - Horas])*1,(Tabla2[[#This Row],[Columna1]]=Tabla2[Columna1])*1)+1</f>
        <v>24</v>
      </c>
      <c r="N2212">
        <f>_xlfn.RANK.EQ(Tabla2[[#This Row],[Columna1]],Tabla2[Columna1],1)</f>
        <v>2197</v>
      </c>
      <c r="O2212" s="3">
        <f>MAX(P2211,Tabla2[[#This Row],[Columna1]])</f>
        <v>40618.135584374882</v>
      </c>
      <c r="P2212" s="3">
        <f>O2212+Tabla2[[#This Row],[P - Horas]]</f>
        <v>40618.143194951808</v>
      </c>
    </row>
    <row r="2213" spans="1:16" x14ac:dyDescent="0.25">
      <c r="A2213">
        <v>1000018103</v>
      </c>
      <c r="B2213" s="2">
        <v>40588</v>
      </c>
      <c r="C2213" s="2">
        <f t="shared" si="136"/>
        <v>40588.625</v>
      </c>
      <c r="D2213">
        <v>477.4</v>
      </c>
      <c r="E2213">
        <v>477.4</v>
      </c>
      <c r="F2213" t="s">
        <v>5</v>
      </c>
      <c r="G2213" t="s">
        <v>7</v>
      </c>
      <c r="H2213" s="1" cm="1">
        <f t="array" ref="H2213">_xlfn.IFS(F2213="Figurado",E2213/2600,F2213="Mallas",E2213/800,F2213="Materia Prima",E2213*0)/24</f>
        <v>7.6506410256410246E-3</v>
      </c>
      <c r="I2213" s="2">
        <f t="shared" si="137"/>
        <v>40589.625</v>
      </c>
      <c r="J2213" s="3">
        <f t="shared" si="138"/>
        <v>40588.632650641026</v>
      </c>
      <c r="K2213" t="b">
        <f t="shared" si="139"/>
        <v>1</v>
      </c>
      <c r="L2213" cm="1">
        <f t="array" ref="L2213">SUMPRODUCT((Tabla2[[#This Row],[P - Horas]]&lt;Tabla2[P - Horas])*1,(Tabla2[[#This Row],[Columna1]]=Tabla2[Columna1])*1)+1</f>
        <v>23</v>
      </c>
      <c r="N2213">
        <f>_xlfn.RANK.EQ(Tabla2[[#This Row],[Columna1]],Tabla2[Columna1],1)</f>
        <v>2197</v>
      </c>
      <c r="O2213" s="3">
        <f>MAX(P2212,Tabla2[[#This Row],[Columna1]])</f>
        <v>40618.143194951808</v>
      </c>
      <c r="P2213" s="3">
        <f>O2213+Tabla2[[#This Row],[P - Horas]]</f>
        <v>40618.150845592834</v>
      </c>
    </row>
    <row r="2214" spans="1:16" x14ac:dyDescent="0.25">
      <c r="A2214">
        <v>1000018102</v>
      </c>
      <c r="B2214" s="2">
        <v>40588</v>
      </c>
      <c r="C2214" s="2">
        <f t="shared" si="136"/>
        <v>40588.625</v>
      </c>
      <c r="D2214">
        <v>539.20000000000005</v>
      </c>
      <c r="E2214">
        <v>539.20000000000005</v>
      </c>
      <c r="F2214" t="s">
        <v>5</v>
      </c>
      <c r="G2214" t="s">
        <v>13</v>
      </c>
      <c r="H2214" s="1" cm="1">
        <f t="array" ref="H2214">_xlfn.IFS(F2214="Figurado",E2214/2600,F2214="Mallas",E2214/800,F2214="Materia Prima",E2214*0)/24</f>
        <v>8.6410256410256406E-3</v>
      </c>
      <c r="I2214" s="2">
        <f t="shared" si="137"/>
        <v>40589.625</v>
      </c>
      <c r="J2214" s="3">
        <f t="shared" si="138"/>
        <v>40588.633641025641</v>
      </c>
      <c r="K2214" t="b">
        <f t="shared" si="139"/>
        <v>1</v>
      </c>
      <c r="L2214" cm="1">
        <f t="array" ref="L2214">SUMPRODUCT((Tabla2[[#This Row],[P - Horas]]&lt;Tabla2[P - Horas])*1,(Tabla2[[#This Row],[Columna1]]=Tabla2[Columna1])*1)+1</f>
        <v>22</v>
      </c>
      <c r="N2214">
        <f>_xlfn.RANK.EQ(Tabla2[[#This Row],[Columna1]],Tabla2[Columna1],1)</f>
        <v>2197</v>
      </c>
      <c r="O2214" s="3">
        <f>MAX(P2213,Tabla2[[#This Row],[Columna1]])</f>
        <v>40618.150845592834</v>
      </c>
      <c r="P2214" s="3">
        <f>O2214+Tabla2[[#This Row],[P - Horas]]</f>
        <v>40618.159486618475</v>
      </c>
    </row>
    <row r="2215" spans="1:16" x14ac:dyDescent="0.25">
      <c r="A2215">
        <v>1000018102</v>
      </c>
      <c r="B2215" s="2">
        <v>40588</v>
      </c>
      <c r="C2215" s="2">
        <f t="shared" si="136"/>
        <v>40588.625</v>
      </c>
      <c r="D2215">
        <v>550.1</v>
      </c>
      <c r="E2215">
        <v>550.1</v>
      </c>
      <c r="F2215" t="s">
        <v>5</v>
      </c>
      <c r="G2215" t="s">
        <v>14</v>
      </c>
      <c r="H2215" s="1" cm="1">
        <f t="array" ref="H2215">_xlfn.IFS(F2215="Figurado",E2215/2600,F2215="Mallas",E2215/800,F2215="Materia Prima",E2215*0)/24</f>
        <v>8.8157051282051289E-3</v>
      </c>
      <c r="I2215" s="2">
        <f t="shared" si="137"/>
        <v>40589.625</v>
      </c>
      <c r="J2215" s="3">
        <f t="shared" si="138"/>
        <v>40588.633815705129</v>
      </c>
      <c r="K2215" t="b">
        <f t="shared" si="139"/>
        <v>1</v>
      </c>
      <c r="L2215" cm="1">
        <f t="array" ref="L2215">SUMPRODUCT((Tabla2[[#This Row],[P - Horas]]&lt;Tabla2[P - Horas])*1,(Tabla2[[#This Row],[Columna1]]=Tabla2[Columna1])*1)+1</f>
        <v>21</v>
      </c>
      <c r="N2215">
        <f>_xlfn.RANK.EQ(Tabla2[[#This Row],[Columna1]],Tabla2[Columna1],1)</f>
        <v>2197</v>
      </c>
      <c r="O2215" s="3">
        <f>MAX(P2214,Tabla2[[#This Row],[Columna1]])</f>
        <v>40618.159486618475</v>
      </c>
      <c r="P2215" s="3">
        <f>O2215+Tabla2[[#This Row],[P - Horas]]</f>
        <v>40618.168302323604</v>
      </c>
    </row>
    <row r="2216" spans="1:16" x14ac:dyDescent="0.25">
      <c r="A2216">
        <v>1000018103</v>
      </c>
      <c r="B2216" s="2">
        <v>40588</v>
      </c>
      <c r="C2216" s="2">
        <f t="shared" si="136"/>
        <v>40588.625</v>
      </c>
      <c r="D2216">
        <v>609.29999999999995</v>
      </c>
      <c r="E2216">
        <v>609.29999999999995</v>
      </c>
      <c r="F2216" t="s">
        <v>5</v>
      </c>
      <c r="G2216" t="s">
        <v>6</v>
      </c>
      <c r="H2216" s="1" cm="1">
        <f t="array" ref="H2216">_xlfn.IFS(F2216="Figurado",E2216/2600,F2216="Mallas",E2216/800,F2216="Materia Prima",E2216*0)/24</f>
        <v>9.7644230769230751E-3</v>
      </c>
      <c r="I2216" s="2">
        <f t="shared" si="137"/>
        <v>40589.625</v>
      </c>
      <c r="J2216" s="3">
        <f t="shared" si="138"/>
        <v>40588.634764423077</v>
      </c>
      <c r="K2216" t="b">
        <f t="shared" si="139"/>
        <v>1</v>
      </c>
      <c r="L2216" cm="1">
        <f t="array" ref="L2216">SUMPRODUCT((Tabla2[[#This Row],[P - Horas]]&lt;Tabla2[P - Horas])*1,(Tabla2[[#This Row],[Columna1]]=Tabla2[Columna1])*1)+1</f>
        <v>20</v>
      </c>
      <c r="N2216">
        <f>_xlfn.RANK.EQ(Tabla2[[#This Row],[Columna1]],Tabla2[Columna1],1)</f>
        <v>2197</v>
      </c>
      <c r="O2216" s="3">
        <f>MAX(P2215,Tabla2[[#This Row],[Columna1]])</f>
        <v>40618.168302323604</v>
      </c>
      <c r="P2216" s="3">
        <f>O2216+Tabla2[[#This Row],[P - Horas]]</f>
        <v>40618.178066746681</v>
      </c>
    </row>
    <row r="2217" spans="1:16" x14ac:dyDescent="0.25">
      <c r="A2217">
        <v>1000018092</v>
      </c>
      <c r="B2217" s="2">
        <v>40588</v>
      </c>
      <c r="C2217" s="2">
        <f t="shared" si="136"/>
        <v>40588.625</v>
      </c>
      <c r="D2217">
        <v>620.4</v>
      </c>
      <c r="E2217">
        <v>620.4</v>
      </c>
      <c r="F2217" t="s">
        <v>5</v>
      </c>
      <c r="G2217" t="s">
        <v>13</v>
      </c>
      <c r="H2217" s="1" cm="1">
        <f t="array" ref="H2217">_xlfn.IFS(F2217="Figurado",E2217/2600,F2217="Mallas",E2217/800,F2217="Materia Prima",E2217*0)/24</f>
        <v>9.942307692307693E-3</v>
      </c>
      <c r="I2217" s="2">
        <f t="shared" si="137"/>
        <v>40589.625</v>
      </c>
      <c r="J2217" s="3">
        <f t="shared" si="138"/>
        <v>40588.63494230769</v>
      </c>
      <c r="K2217" t="b">
        <f t="shared" si="139"/>
        <v>1</v>
      </c>
      <c r="L2217" cm="1">
        <f t="array" ref="L2217">SUMPRODUCT((Tabla2[[#This Row],[P - Horas]]&lt;Tabla2[P - Horas])*1,(Tabla2[[#This Row],[Columna1]]=Tabla2[Columna1])*1)+1</f>
        <v>19</v>
      </c>
      <c r="N2217">
        <f>_xlfn.RANK.EQ(Tabla2[[#This Row],[Columna1]],Tabla2[Columna1],1)</f>
        <v>2197</v>
      </c>
      <c r="O2217" s="3">
        <f>MAX(P2216,Tabla2[[#This Row],[Columna1]])</f>
        <v>40618.178066746681</v>
      </c>
      <c r="P2217" s="3">
        <f>O2217+Tabla2[[#This Row],[P - Horas]]</f>
        <v>40618.188009054371</v>
      </c>
    </row>
    <row r="2218" spans="1:16" x14ac:dyDescent="0.25">
      <c r="A2218">
        <v>1000018097</v>
      </c>
      <c r="B2218" s="2">
        <v>40588</v>
      </c>
      <c r="C2218" s="2">
        <f t="shared" si="136"/>
        <v>40588.625</v>
      </c>
      <c r="D2218">
        <v>1368</v>
      </c>
      <c r="E2218">
        <v>1368</v>
      </c>
      <c r="F2218" t="s">
        <v>5</v>
      </c>
      <c r="G2218" t="s">
        <v>7</v>
      </c>
      <c r="H2218" s="1" cm="1">
        <f t="array" ref="H2218">_xlfn.IFS(F2218="Figurado",E2218/2600,F2218="Mallas",E2218/800,F2218="Materia Prima",E2218*0)/24</f>
        <v>2.1923076923076924E-2</v>
      </c>
      <c r="I2218" s="2">
        <f t="shared" si="137"/>
        <v>40589.625</v>
      </c>
      <c r="J2218" s="3">
        <f t="shared" si="138"/>
        <v>40588.646923076922</v>
      </c>
      <c r="K2218" t="b">
        <f t="shared" si="139"/>
        <v>1</v>
      </c>
      <c r="L2218" cm="1">
        <f t="array" ref="L2218">SUMPRODUCT((Tabla2[[#This Row],[P - Horas]]&lt;Tabla2[P - Horas])*1,(Tabla2[[#This Row],[Columna1]]=Tabla2[Columna1])*1)+1</f>
        <v>18</v>
      </c>
      <c r="N2218">
        <f>_xlfn.RANK.EQ(Tabla2[[#This Row],[Columna1]],Tabla2[Columna1],1)</f>
        <v>2197</v>
      </c>
      <c r="O2218" s="3">
        <f>MAX(P2217,Tabla2[[#This Row],[Columna1]])</f>
        <v>40618.188009054371</v>
      </c>
      <c r="P2218" s="3">
        <f>O2218+Tabla2[[#This Row],[P - Horas]]</f>
        <v>40618.209932131293</v>
      </c>
    </row>
    <row r="2219" spans="1:16" x14ac:dyDescent="0.25">
      <c r="A2219">
        <v>1000018133</v>
      </c>
      <c r="B2219" s="2">
        <v>40588</v>
      </c>
      <c r="C2219" s="2">
        <f t="shared" si="136"/>
        <v>40588.625</v>
      </c>
      <c r="D2219">
        <v>1384.3</v>
      </c>
      <c r="E2219">
        <v>1384.3</v>
      </c>
      <c r="F2219" t="s">
        <v>5</v>
      </c>
      <c r="G2219" t="s">
        <v>9</v>
      </c>
      <c r="H2219" s="1" cm="1">
        <f t="array" ref="H2219">_xlfn.IFS(F2219="Figurado",E2219/2600,F2219="Mallas",E2219/800,F2219="Materia Prima",E2219*0)/24</f>
        <v>2.2184294871794869E-2</v>
      </c>
      <c r="I2219" s="2">
        <f t="shared" si="137"/>
        <v>40589.625</v>
      </c>
      <c r="J2219" s="3">
        <f t="shared" si="138"/>
        <v>40588.647184294874</v>
      </c>
      <c r="K2219" t="b">
        <f t="shared" si="139"/>
        <v>1</v>
      </c>
      <c r="L2219" cm="1">
        <f t="array" ref="L2219">SUMPRODUCT((Tabla2[[#This Row],[P - Horas]]&lt;Tabla2[P - Horas])*1,(Tabla2[[#This Row],[Columna1]]=Tabla2[Columna1])*1)+1</f>
        <v>17</v>
      </c>
      <c r="N2219">
        <f>_xlfn.RANK.EQ(Tabla2[[#This Row],[Columna1]],Tabla2[Columna1],1)</f>
        <v>2197</v>
      </c>
      <c r="O2219" s="3">
        <f>MAX(P2218,Tabla2[[#This Row],[Columna1]])</f>
        <v>40618.209932131293</v>
      </c>
      <c r="P2219" s="3">
        <f>O2219+Tabla2[[#This Row],[P - Horas]]</f>
        <v>40618.232116426167</v>
      </c>
    </row>
    <row r="2220" spans="1:16" x14ac:dyDescent="0.25">
      <c r="A2220">
        <v>1000018099</v>
      </c>
      <c r="B2220" s="2">
        <v>40588</v>
      </c>
      <c r="C2220" s="2">
        <f t="shared" si="136"/>
        <v>40588.625</v>
      </c>
      <c r="D2220">
        <v>1649.6</v>
      </c>
      <c r="E2220">
        <v>1649.6</v>
      </c>
      <c r="F2220" t="s">
        <v>5</v>
      </c>
      <c r="G2220" t="s">
        <v>9</v>
      </c>
      <c r="H2220" s="1" cm="1">
        <f t="array" ref="H2220">_xlfn.IFS(F2220="Figurado",E2220/2600,F2220="Mallas",E2220/800,F2220="Materia Prima",E2220*0)/24</f>
        <v>2.6435897435897433E-2</v>
      </c>
      <c r="I2220" s="2">
        <f t="shared" si="137"/>
        <v>40589.625</v>
      </c>
      <c r="J2220" s="3">
        <f t="shared" si="138"/>
        <v>40588.651435897438</v>
      </c>
      <c r="K2220" t="b">
        <f t="shared" si="139"/>
        <v>1</v>
      </c>
      <c r="L2220" cm="1">
        <f t="array" ref="L2220">SUMPRODUCT((Tabla2[[#This Row],[P - Horas]]&lt;Tabla2[P - Horas])*1,(Tabla2[[#This Row],[Columna1]]=Tabla2[Columna1])*1)+1</f>
        <v>16</v>
      </c>
      <c r="N2220">
        <f>_xlfn.RANK.EQ(Tabla2[[#This Row],[Columna1]],Tabla2[Columna1],1)</f>
        <v>2197</v>
      </c>
      <c r="O2220" s="3">
        <f>MAX(P2219,Tabla2[[#This Row],[Columna1]])</f>
        <v>40618.232116426167</v>
      </c>
      <c r="P2220" s="3">
        <f>O2220+Tabla2[[#This Row],[P - Horas]]</f>
        <v>40618.258552323605</v>
      </c>
    </row>
    <row r="2221" spans="1:16" x14ac:dyDescent="0.25">
      <c r="A2221">
        <v>1000018090</v>
      </c>
      <c r="B2221" s="2">
        <v>40588</v>
      </c>
      <c r="C2221" s="2">
        <f t="shared" si="136"/>
        <v>40588.625</v>
      </c>
      <c r="D2221">
        <v>1706.8</v>
      </c>
      <c r="E2221">
        <v>1706.8</v>
      </c>
      <c r="F2221" t="s">
        <v>5</v>
      </c>
      <c r="G2221" t="s">
        <v>7</v>
      </c>
      <c r="H2221" s="1" cm="1">
        <f t="array" ref="H2221">_xlfn.IFS(F2221="Figurado",E2221/2600,F2221="Mallas",E2221/800,F2221="Materia Prima",E2221*0)/24</f>
        <v>2.7352564102564102E-2</v>
      </c>
      <c r="I2221" s="2">
        <f t="shared" si="137"/>
        <v>40589.625</v>
      </c>
      <c r="J2221" s="3">
        <f t="shared" si="138"/>
        <v>40588.652352564102</v>
      </c>
      <c r="K2221" t="b">
        <f t="shared" si="139"/>
        <v>1</v>
      </c>
      <c r="L2221" cm="1">
        <f t="array" ref="L2221">SUMPRODUCT((Tabla2[[#This Row],[P - Horas]]&lt;Tabla2[P - Horas])*1,(Tabla2[[#This Row],[Columna1]]=Tabla2[Columna1])*1)+1</f>
        <v>15</v>
      </c>
      <c r="N2221">
        <f>_xlfn.RANK.EQ(Tabla2[[#This Row],[Columna1]],Tabla2[Columna1],1)</f>
        <v>2197</v>
      </c>
      <c r="O2221" s="3">
        <f>MAX(P2220,Tabla2[[#This Row],[Columna1]])</f>
        <v>40618.258552323605</v>
      </c>
      <c r="P2221" s="3">
        <f>O2221+Tabla2[[#This Row],[P - Horas]]</f>
        <v>40618.285904887707</v>
      </c>
    </row>
    <row r="2222" spans="1:16" x14ac:dyDescent="0.25">
      <c r="A2222">
        <v>1000018101</v>
      </c>
      <c r="B2222" s="2">
        <v>40588</v>
      </c>
      <c r="C2222" s="2">
        <f t="shared" si="136"/>
        <v>40588.625</v>
      </c>
      <c r="D2222">
        <v>2027.5</v>
      </c>
      <c r="E2222">
        <v>2027.5</v>
      </c>
      <c r="F2222" t="s">
        <v>5</v>
      </c>
      <c r="G2222" t="s">
        <v>14</v>
      </c>
      <c r="H2222" s="1" cm="1">
        <f t="array" ref="H2222">_xlfn.IFS(F2222="Figurado",E2222/2600,F2222="Mallas",E2222/800,F2222="Materia Prima",E2222*0)/24</f>
        <v>3.2491987179487182E-2</v>
      </c>
      <c r="I2222" s="2">
        <f t="shared" si="137"/>
        <v>40589.625</v>
      </c>
      <c r="J2222" s="3">
        <f t="shared" si="138"/>
        <v>40588.657491987178</v>
      </c>
      <c r="K2222" t="b">
        <f t="shared" si="139"/>
        <v>1</v>
      </c>
      <c r="L2222" cm="1">
        <f t="array" ref="L2222">SUMPRODUCT((Tabla2[[#This Row],[P - Horas]]&lt;Tabla2[P - Horas])*1,(Tabla2[[#This Row],[Columna1]]=Tabla2[Columna1])*1)+1</f>
        <v>14</v>
      </c>
      <c r="N2222">
        <f>_xlfn.RANK.EQ(Tabla2[[#This Row],[Columna1]],Tabla2[Columna1],1)</f>
        <v>2197</v>
      </c>
      <c r="O2222" s="3">
        <f>MAX(P2221,Tabla2[[#This Row],[Columna1]])</f>
        <v>40618.285904887707</v>
      </c>
      <c r="P2222" s="3">
        <f>O2222+Tabla2[[#This Row],[P - Horas]]</f>
        <v>40618.318396874885</v>
      </c>
    </row>
    <row r="2223" spans="1:16" x14ac:dyDescent="0.25">
      <c r="A2223">
        <v>1000018093</v>
      </c>
      <c r="B2223" s="2">
        <v>40588</v>
      </c>
      <c r="C2223" s="2">
        <f t="shared" si="136"/>
        <v>40588.625</v>
      </c>
      <c r="D2223">
        <v>2869</v>
      </c>
      <c r="E2223">
        <v>2869</v>
      </c>
      <c r="F2223" t="s">
        <v>5</v>
      </c>
      <c r="G2223" t="s">
        <v>14</v>
      </c>
      <c r="H2223" s="1" cm="1">
        <f t="array" ref="H2223">_xlfn.IFS(F2223="Figurado",E2223/2600,F2223="Mallas",E2223/800,F2223="Materia Prima",E2223*0)/24</f>
        <v>4.5977564102564102E-2</v>
      </c>
      <c r="I2223" s="2">
        <f t="shared" si="137"/>
        <v>40589.625</v>
      </c>
      <c r="J2223" s="3">
        <f t="shared" si="138"/>
        <v>40588.670977564099</v>
      </c>
      <c r="K2223" t="b">
        <f t="shared" si="139"/>
        <v>1</v>
      </c>
      <c r="L2223" cm="1">
        <f t="array" ref="L2223">SUMPRODUCT((Tabla2[[#This Row],[P - Horas]]&lt;Tabla2[P - Horas])*1,(Tabla2[[#This Row],[Columna1]]=Tabla2[Columna1])*1)+1</f>
        <v>13</v>
      </c>
      <c r="N2223">
        <f>_xlfn.RANK.EQ(Tabla2[[#This Row],[Columna1]],Tabla2[Columna1],1)</f>
        <v>2197</v>
      </c>
      <c r="O2223" s="3">
        <f>MAX(P2222,Tabla2[[#This Row],[Columna1]])</f>
        <v>40618.318396874885</v>
      </c>
      <c r="P2223" s="3">
        <f>O2223+Tabla2[[#This Row],[P - Horas]]</f>
        <v>40618.364374438985</v>
      </c>
    </row>
    <row r="2224" spans="1:16" x14ac:dyDescent="0.25">
      <c r="A2224">
        <v>1000018090</v>
      </c>
      <c r="B2224" s="2">
        <v>40588</v>
      </c>
      <c r="C2224" s="2">
        <f t="shared" si="136"/>
        <v>40588.625</v>
      </c>
      <c r="D2224">
        <v>3654.5</v>
      </c>
      <c r="E2224">
        <v>3654.5</v>
      </c>
      <c r="F2224" t="s">
        <v>5</v>
      </c>
      <c r="G2224" t="s">
        <v>14</v>
      </c>
      <c r="H2224" s="1" cm="1">
        <f t="array" ref="H2224">_xlfn.IFS(F2224="Figurado",E2224/2600,F2224="Mallas",E2224/800,F2224="Materia Prima",E2224*0)/24</f>
        <v>5.856570512820513E-2</v>
      </c>
      <c r="I2224" s="2">
        <f t="shared" si="137"/>
        <v>40589.625</v>
      </c>
      <c r="J2224" s="3">
        <f t="shared" si="138"/>
        <v>40588.683565705127</v>
      </c>
      <c r="K2224" t="b">
        <f t="shared" si="139"/>
        <v>1</v>
      </c>
      <c r="L2224" cm="1">
        <f t="array" ref="L2224">SUMPRODUCT((Tabla2[[#This Row],[P - Horas]]&lt;Tabla2[P - Horas])*1,(Tabla2[[#This Row],[Columna1]]=Tabla2[Columna1])*1)+1</f>
        <v>12</v>
      </c>
      <c r="N2224">
        <f>_xlfn.RANK.EQ(Tabla2[[#This Row],[Columna1]],Tabla2[Columna1],1)</f>
        <v>2197</v>
      </c>
      <c r="O2224" s="3">
        <f>MAX(P2223,Tabla2[[#This Row],[Columna1]])</f>
        <v>40618.364374438985</v>
      </c>
      <c r="P2224" s="3">
        <f>O2224+Tabla2[[#This Row],[P - Horas]]</f>
        <v>40618.422940144112</v>
      </c>
    </row>
    <row r="2225" spans="1:16" x14ac:dyDescent="0.25">
      <c r="A2225">
        <v>1000018133</v>
      </c>
      <c r="B2225" s="2">
        <v>40588</v>
      </c>
      <c r="C2225" s="2">
        <f t="shared" si="136"/>
        <v>40588.625</v>
      </c>
      <c r="D2225">
        <v>4832.5</v>
      </c>
      <c r="E2225">
        <v>4832.5</v>
      </c>
      <c r="F2225" t="s">
        <v>5</v>
      </c>
      <c r="G2225" t="s">
        <v>8</v>
      </c>
      <c r="H2225" s="1" cm="1">
        <f t="array" ref="H2225">_xlfn.IFS(F2225="Figurado",E2225/2600,F2225="Mallas",E2225/800,F2225="Materia Prima",E2225*0)/24</f>
        <v>7.7443910256410259E-2</v>
      </c>
      <c r="I2225" s="2">
        <f t="shared" si="137"/>
        <v>40589.625</v>
      </c>
      <c r="J2225" s="3">
        <f t="shared" si="138"/>
        <v>40588.702443910253</v>
      </c>
      <c r="K2225" t="b">
        <f t="shared" si="139"/>
        <v>1</v>
      </c>
      <c r="L2225" cm="1">
        <f t="array" ref="L2225">SUMPRODUCT((Tabla2[[#This Row],[P - Horas]]&lt;Tabla2[P - Horas])*1,(Tabla2[[#This Row],[Columna1]]=Tabla2[Columna1])*1)+1</f>
        <v>11</v>
      </c>
      <c r="N2225">
        <f>_xlfn.RANK.EQ(Tabla2[[#This Row],[Columna1]],Tabla2[Columna1],1)</f>
        <v>2197</v>
      </c>
      <c r="O2225" s="3">
        <f>MAX(P2224,Tabla2[[#This Row],[Columna1]])</f>
        <v>40618.422940144112</v>
      </c>
      <c r="P2225" s="3">
        <f>O2225+Tabla2[[#This Row],[P - Horas]]</f>
        <v>40618.500384054365</v>
      </c>
    </row>
    <row r="2226" spans="1:16" x14ac:dyDescent="0.25">
      <c r="A2226">
        <v>1000018133</v>
      </c>
      <c r="B2226" s="2">
        <v>40588</v>
      </c>
      <c r="C2226" s="2">
        <f t="shared" si="136"/>
        <v>40588.625</v>
      </c>
      <c r="D2226">
        <v>4992.3999999999996</v>
      </c>
      <c r="E2226">
        <v>4992.3999999999996</v>
      </c>
      <c r="F2226" t="s">
        <v>5</v>
      </c>
      <c r="G2226" t="s">
        <v>7</v>
      </c>
      <c r="H2226" s="1" cm="1">
        <f t="array" ref="H2226">_xlfn.IFS(F2226="Figurado",E2226/2600,F2226="Mallas",E2226/800,F2226="Materia Prima",E2226*0)/24</f>
        <v>8.0006410256410254E-2</v>
      </c>
      <c r="I2226" s="2">
        <f t="shared" si="137"/>
        <v>40589.625</v>
      </c>
      <c r="J2226" s="3">
        <f t="shared" si="138"/>
        <v>40588.705006410259</v>
      </c>
      <c r="K2226" t="b">
        <f t="shared" si="139"/>
        <v>1</v>
      </c>
      <c r="L2226" cm="1">
        <f t="array" ref="L2226">SUMPRODUCT((Tabla2[[#This Row],[P - Horas]]&lt;Tabla2[P - Horas])*1,(Tabla2[[#This Row],[Columna1]]=Tabla2[Columna1])*1)+1</f>
        <v>10</v>
      </c>
      <c r="N2226">
        <f>_xlfn.RANK.EQ(Tabla2[[#This Row],[Columna1]],Tabla2[Columna1],1)</f>
        <v>2197</v>
      </c>
      <c r="O2226" s="3">
        <f>MAX(P2225,Tabla2[[#This Row],[Columna1]])</f>
        <v>40618.500384054365</v>
      </c>
      <c r="P2226" s="3">
        <f>O2226+Tabla2[[#This Row],[P - Horas]]</f>
        <v>40618.580390464624</v>
      </c>
    </row>
    <row r="2227" spans="1:16" x14ac:dyDescent="0.25">
      <c r="A2227">
        <v>1000018114</v>
      </c>
      <c r="B2227" s="2">
        <v>40588</v>
      </c>
      <c r="C2227" s="2">
        <f t="shared" si="136"/>
        <v>40588.625</v>
      </c>
      <c r="D2227">
        <v>5289.8</v>
      </c>
      <c r="E2227">
        <v>5289.8</v>
      </c>
      <c r="F2227" t="s">
        <v>5</v>
      </c>
      <c r="G2227" t="s">
        <v>7</v>
      </c>
      <c r="H2227" s="1" cm="1">
        <f t="array" ref="H2227">_xlfn.IFS(F2227="Figurado",E2227/2600,F2227="Mallas",E2227/800,F2227="Materia Prima",E2227*0)/24</f>
        <v>8.4772435897435897E-2</v>
      </c>
      <c r="I2227" s="2">
        <f t="shared" si="137"/>
        <v>40589.625</v>
      </c>
      <c r="J2227" s="3">
        <f t="shared" si="138"/>
        <v>40588.709772435897</v>
      </c>
      <c r="K2227" t="b">
        <f t="shared" si="139"/>
        <v>1</v>
      </c>
      <c r="L2227" cm="1">
        <f t="array" ref="L2227">SUMPRODUCT((Tabla2[[#This Row],[P - Horas]]&lt;Tabla2[P - Horas])*1,(Tabla2[[#This Row],[Columna1]]=Tabla2[Columna1])*1)+1</f>
        <v>9</v>
      </c>
      <c r="N2227">
        <f>_xlfn.RANK.EQ(Tabla2[[#This Row],[Columna1]],Tabla2[Columna1],1)</f>
        <v>2197</v>
      </c>
      <c r="O2227" s="3">
        <f>MAX(P2226,Tabla2[[#This Row],[Columna1]])</f>
        <v>40618.580390464624</v>
      </c>
      <c r="P2227" s="3">
        <f>O2227+Tabla2[[#This Row],[P - Horas]]</f>
        <v>40618.665162900521</v>
      </c>
    </row>
    <row r="2228" spans="1:16" x14ac:dyDescent="0.25">
      <c r="A2228">
        <v>1000018103</v>
      </c>
      <c r="B2228" s="2">
        <v>40588</v>
      </c>
      <c r="C2228" s="2">
        <f t="shared" si="136"/>
        <v>40588.625</v>
      </c>
      <c r="D2228">
        <v>5914.2</v>
      </c>
      <c r="E2228">
        <v>5914.2</v>
      </c>
      <c r="F2228" t="s">
        <v>5</v>
      </c>
      <c r="G2228" t="s">
        <v>14</v>
      </c>
      <c r="H2228" s="1" cm="1">
        <f t="array" ref="H2228">_xlfn.IFS(F2228="Figurado",E2228/2600,F2228="Mallas",E2228/800,F2228="Materia Prima",E2228*0)/24</f>
        <v>9.4778846153846144E-2</v>
      </c>
      <c r="I2228" s="2">
        <f t="shared" si="137"/>
        <v>40589.625</v>
      </c>
      <c r="J2228" s="3">
        <f t="shared" si="138"/>
        <v>40588.719778846156</v>
      </c>
      <c r="K2228" t="b">
        <f t="shared" si="139"/>
        <v>1</v>
      </c>
      <c r="L2228" cm="1">
        <f t="array" ref="L2228">SUMPRODUCT((Tabla2[[#This Row],[P - Horas]]&lt;Tabla2[P - Horas])*1,(Tabla2[[#This Row],[Columna1]]=Tabla2[Columna1])*1)+1</f>
        <v>8</v>
      </c>
      <c r="N2228">
        <f>_xlfn.RANK.EQ(Tabla2[[#This Row],[Columna1]],Tabla2[Columna1],1)</f>
        <v>2197</v>
      </c>
      <c r="O2228" s="3">
        <f>MAX(P2227,Tabla2[[#This Row],[Columna1]])</f>
        <v>40618.665162900521</v>
      </c>
      <c r="P2228" s="3">
        <f>O2228+Tabla2[[#This Row],[P - Horas]]</f>
        <v>40618.759941746677</v>
      </c>
    </row>
    <row r="2229" spans="1:16" x14ac:dyDescent="0.25">
      <c r="A2229">
        <v>1000018090</v>
      </c>
      <c r="B2229" s="2">
        <v>40588</v>
      </c>
      <c r="C2229" s="2">
        <f t="shared" si="136"/>
        <v>40588.625</v>
      </c>
      <c r="D2229">
        <v>6133.3</v>
      </c>
      <c r="E2229">
        <v>6133.3</v>
      </c>
      <c r="F2229" t="s">
        <v>5</v>
      </c>
      <c r="G2229" t="s">
        <v>13</v>
      </c>
      <c r="H2229" s="1" cm="1">
        <f t="array" ref="H2229">_xlfn.IFS(F2229="Figurado",E2229/2600,F2229="Mallas",E2229/800,F2229="Materia Prima",E2229*0)/24</f>
        <v>9.8290064102564093E-2</v>
      </c>
      <c r="I2229" s="2">
        <f t="shared" si="137"/>
        <v>40589.625</v>
      </c>
      <c r="J2229" s="3">
        <f t="shared" si="138"/>
        <v>40588.723290064103</v>
      </c>
      <c r="K2229" t="b">
        <f t="shared" si="139"/>
        <v>1</v>
      </c>
      <c r="L2229" cm="1">
        <f t="array" ref="L2229">SUMPRODUCT((Tabla2[[#This Row],[P - Horas]]&lt;Tabla2[P - Horas])*1,(Tabla2[[#This Row],[Columna1]]=Tabla2[Columna1])*1)+1</f>
        <v>7</v>
      </c>
      <c r="N2229">
        <f>_xlfn.RANK.EQ(Tabla2[[#This Row],[Columna1]],Tabla2[Columna1],1)</f>
        <v>2197</v>
      </c>
      <c r="O2229" s="3">
        <f>MAX(P2228,Tabla2[[#This Row],[Columna1]])</f>
        <v>40618.759941746677</v>
      </c>
      <c r="P2229" s="3">
        <f>O2229+Tabla2[[#This Row],[P - Horas]]</f>
        <v>40618.85823181078</v>
      </c>
    </row>
    <row r="2230" spans="1:16" x14ac:dyDescent="0.25">
      <c r="A2230">
        <v>1000018099</v>
      </c>
      <c r="B2230" s="2">
        <v>40588</v>
      </c>
      <c r="C2230" s="2">
        <f t="shared" si="136"/>
        <v>40588.625</v>
      </c>
      <c r="D2230">
        <v>7620</v>
      </c>
      <c r="E2230">
        <v>7620</v>
      </c>
      <c r="F2230" t="s">
        <v>5</v>
      </c>
      <c r="G2230" t="s">
        <v>8</v>
      </c>
      <c r="H2230" s="1" cm="1">
        <f t="array" ref="H2230">_xlfn.IFS(F2230="Figurado",E2230/2600,F2230="Mallas",E2230/800,F2230="Materia Prima",E2230*0)/24</f>
        <v>0.12211538461538461</v>
      </c>
      <c r="I2230" s="2">
        <f t="shared" si="137"/>
        <v>40589.625</v>
      </c>
      <c r="J2230" s="3">
        <f t="shared" si="138"/>
        <v>40588.747115384613</v>
      </c>
      <c r="K2230" t="b">
        <f t="shared" si="139"/>
        <v>1</v>
      </c>
      <c r="L2230" cm="1">
        <f t="array" ref="L2230">SUMPRODUCT((Tabla2[[#This Row],[P - Horas]]&lt;Tabla2[P - Horas])*1,(Tabla2[[#This Row],[Columna1]]=Tabla2[Columna1])*1)+1</f>
        <v>6</v>
      </c>
      <c r="N2230">
        <f>_xlfn.RANK.EQ(Tabla2[[#This Row],[Columna1]],Tabla2[Columna1],1)</f>
        <v>2197</v>
      </c>
      <c r="O2230" s="3">
        <f>MAX(P2229,Tabla2[[#This Row],[Columna1]])</f>
        <v>40618.85823181078</v>
      </c>
      <c r="P2230" s="3">
        <f>O2230+Tabla2[[#This Row],[P - Horas]]</f>
        <v>40618.980347195393</v>
      </c>
    </row>
    <row r="2231" spans="1:16" x14ac:dyDescent="0.25">
      <c r="A2231">
        <v>1000018096</v>
      </c>
      <c r="B2231" s="2">
        <v>40588</v>
      </c>
      <c r="C2231" s="2">
        <f t="shared" si="136"/>
        <v>40588.625</v>
      </c>
      <c r="D2231">
        <v>9079.2000000000007</v>
      </c>
      <c r="E2231">
        <v>9079.2000000000007</v>
      </c>
      <c r="F2231" t="s">
        <v>5</v>
      </c>
      <c r="G2231" t="s">
        <v>14</v>
      </c>
      <c r="H2231" s="1" cm="1">
        <f t="array" ref="H2231">_xlfn.IFS(F2231="Figurado",E2231/2600,F2231="Mallas",E2231/800,F2231="Materia Prima",E2231*0)/24</f>
        <v>0.14550000000000002</v>
      </c>
      <c r="I2231" s="2">
        <f t="shared" si="137"/>
        <v>40589.625</v>
      </c>
      <c r="J2231" s="3">
        <f t="shared" si="138"/>
        <v>40588.770499999999</v>
      </c>
      <c r="K2231" t="b">
        <f t="shared" si="139"/>
        <v>1</v>
      </c>
      <c r="L2231" cm="1">
        <f t="array" ref="L2231">SUMPRODUCT((Tabla2[[#This Row],[P - Horas]]&lt;Tabla2[P - Horas])*1,(Tabla2[[#This Row],[Columna1]]=Tabla2[Columna1])*1)+1</f>
        <v>5</v>
      </c>
      <c r="N2231">
        <f>_xlfn.RANK.EQ(Tabla2[[#This Row],[Columna1]],Tabla2[Columna1],1)</f>
        <v>2197</v>
      </c>
      <c r="O2231" s="3">
        <f>MAX(P2230,Tabla2[[#This Row],[Columna1]])</f>
        <v>40618.980347195393</v>
      </c>
      <c r="P2231" s="3">
        <f>O2231+Tabla2[[#This Row],[P - Horas]]</f>
        <v>40619.125847195392</v>
      </c>
    </row>
    <row r="2232" spans="1:16" x14ac:dyDescent="0.25">
      <c r="A2232">
        <v>1000018100</v>
      </c>
      <c r="B2232" s="2">
        <v>40588</v>
      </c>
      <c r="C2232" s="2">
        <f t="shared" si="136"/>
        <v>40588.625</v>
      </c>
      <c r="D2232">
        <v>9273.7000000000007</v>
      </c>
      <c r="E2232">
        <v>9273.7000000000007</v>
      </c>
      <c r="F2232" t="s">
        <v>5</v>
      </c>
      <c r="G2232" t="s">
        <v>14</v>
      </c>
      <c r="H2232" s="1" cm="1">
        <f t="array" ref="H2232">_xlfn.IFS(F2232="Figurado",E2232/2600,F2232="Mallas",E2232/800,F2232="Materia Prima",E2232*0)/24</f>
        <v>0.14861698717948721</v>
      </c>
      <c r="I2232" s="2">
        <f t="shared" si="137"/>
        <v>40589.625</v>
      </c>
      <c r="J2232" s="3">
        <f t="shared" si="138"/>
        <v>40588.773616987179</v>
      </c>
      <c r="K2232" t="b">
        <f t="shared" si="139"/>
        <v>1</v>
      </c>
      <c r="L2232" cm="1">
        <f t="array" ref="L2232">SUMPRODUCT((Tabla2[[#This Row],[P - Horas]]&lt;Tabla2[P - Horas])*1,(Tabla2[[#This Row],[Columna1]]=Tabla2[Columna1])*1)+1</f>
        <v>4</v>
      </c>
      <c r="N2232">
        <f>_xlfn.RANK.EQ(Tabla2[[#This Row],[Columna1]],Tabla2[Columna1],1)</f>
        <v>2197</v>
      </c>
      <c r="O2232" s="3">
        <f>MAX(P2231,Tabla2[[#This Row],[Columna1]])</f>
        <v>40619.125847195392</v>
      </c>
      <c r="P2232" s="3">
        <f>O2232+Tabla2[[#This Row],[P - Horas]]</f>
        <v>40619.27446418257</v>
      </c>
    </row>
    <row r="2233" spans="1:16" x14ac:dyDescent="0.25">
      <c r="A2233">
        <v>1000018095</v>
      </c>
      <c r="B2233" s="2">
        <v>40588</v>
      </c>
      <c r="C2233" s="2">
        <f t="shared" si="136"/>
        <v>40588.625</v>
      </c>
      <c r="D2233">
        <v>10637.5</v>
      </c>
      <c r="E2233">
        <v>10637.5</v>
      </c>
      <c r="F2233" t="s">
        <v>5</v>
      </c>
      <c r="G2233" t="s">
        <v>8</v>
      </c>
      <c r="H2233" s="1" cm="1">
        <f t="array" ref="H2233">_xlfn.IFS(F2233="Figurado",E2233/2600,F2233="Mallas",E2233/800,F2233="Materia Prima",E2233*0)/24</f>
        <v>0.17047275641025642</v>
      </c>
      <c r="I2233" s="2">
        <f t="shared" si="137"/>
        <v>40589.625</v>
      </c>
      <c r="J2233" s="3">
        <f t="shared" si="138"/>
        <v>40588.795472756414</v>
      </c>
      <c r="K2233" t="b">
        <f t="shared" si="139"/>
        <v>1</v>
      </c>
      <c r="L2233" cm="1">
        <f t="array" ref="L2233">SUMPRODUCT((Tabla2[[#This Row],[P - Horas]]&lt;Tabla2[P - Horas])*1,(Tabla2[[#This Row],[Columna1]]=Tabla2[Columna1])*1)+1</f>
        <v>3</v>
      </c>
      <c r="N2233">
        <f>_xlfn.RANK.EQ(Tabla2[[#This Row],[Columna1]],Tabla2[Columna1],1)</f>
        <v>2197</v>
      </c>
      <c r="O2233" s="3">
        <f>MAX(P2232,Tabla2[[#This Row],[Columna1]])</f>
        <v>40619.27446418257</v>
      </c>
      <c r="P2233" s="3">
        <f>O2233+Tabla2[[#This Row],[P - Horas]]</f>
        <v>40619.444936938984</v>
      </c>
    </row>
    <row r="2234" spans="1:16" x14ac:dyDescent="0.25">
      <c r="A2234">
        <v>1000018098</v>
      </c>
      <c r="B2234" s="2">
        <v>40588</v>
      </c>
      <c r="C2234" s="2">
        <f t="shared" si="136"/>
        <v>40588.625</v>
      </c>
      <c r="D2234">
        <v>10703.2</v>
      </c>
      <c r="E2234">
        <v>10703.2</v>
      </c>
      <c r="F2234" t="s">
        <v>5</v>
      </c>
      <c r="G2234" t="s">
        <v>8</v>
      </c>
      <c r="H2234" s="1" cm="1">
        <f t="array" ref="H2234">_xlfn.IFS(F2234="Figurado",E2234/2600,F2234="Mallas",E2234/800,F2234="Materia Prima",E2234*0)/24</f>
        <v>0.17152564102564105</v>
      </c>
      <c r="I2234" s="2">
        <f t="shared" si="137"/>
        <v>40589.625</v>
      </c>
      <c r="J2234" s="3">
        <f t="shared" si="138"/>
        <v>40588.796525641024</v>
      </c>
      <c r="K2234" t="b">
        <f t="shared" si="139"/>
        <v>1</v>
      </c>
      <c r="L2234" cm="1">
        <f t="array" ref="L2234">SUMPRODUCT((Tabla2[[#This Row],[P - Horas]]&lt;Tabla2[P - Horas])*1,(Tabla2[[#This Row],[Columna1]]=Tabla2[Columna1])*1)+1</f>
        <v>2</v>
      </c>
      <c r="N2234">
        <f>_xlfn.RANK.EQ(Tabla2[[#This Row],[Columna1]],Tabla2[Columna1],1)</f>
        <v>2197</v>
      </c>
      <c r="O2234" s="3">
        <f>MAX(P2233,Tabla2[[#This Row],[Columna1]])</f>
        <v>40619.444936938984</v>
      </c>
      <c r="P2234" s="3">
        <f>O2234+Tabla2[[#This Row],[P - Horas]]</f>
        <v>40619.616462580008</v>
      </c>
    </row>
    <row r="2235" spans="1:16" x14ac:dyDescent="0.25">
      <c r="A2235">
        <v>1000018105</v>
      </c>
      <c r="B2235" s="2">
        <v>40588</v>
      </c>
      <c r="C2235" s="2">
        <f t="shared" si="136"/>
        <v>40588.625</v>
      </c>
      <c r="D2235">
        <v>8211.2199999999993</v>
      </c>
      <c r="E2235">
        <v>8211.2199999999993</v>
      </c>
      <c r="F2235" t="s">
        <v>16</v>
      </c>
      <c r="G2235" t="s">
        <v>23</v>
      </c>
      <c r="H2235" s="1" cm="1">
        <f t="array" ref="H2235">_xlfn.IFS(F2235="Figurado",E2235/2600,F2235="Mallas",E2235/800,F2235="Materia Prima",E2235*0)/24</f>
        <v>0.42766770833333329</v>
      </c>
      <c r="I2235" s="2">
        <f t="shared" si="137"/>
        <v>40589.625</v>
      </c>
      <c r="J2235" s="3">
        <f t="shared" si="138"/>
        <v>40589.052667708333</v>
      </c>
      <c r="K2235" t="b">
        <f t="shared" si="139"/>
        <v>1</v>
      </c>
      <c r="L2235" cm="1">
        <f t="array" ref="L2235">SUMPRODUCT((Tabla2[[#This Row],[P - Horas]]&lt;Tabla2[P - Horas])*1,(Tabla2[[#This Row],[Columna1]]=Tabla2[Columna1])*1)+1</f>
        <v>1</v>
      </c>
      <c r="N2235">
        <f>_xlfn.RANK.EQ(Tabla2[[#This Row],[Columna1]],Tabla2[Columna1],1)</f>
        <v>2197</v>
      </c>
      <c r="O2235" s="3">
        <f>MAX(P2234,Tabla2[[#This Row],[Columna1]])</f>
        <v>40619.616462580008</v>
      </c>
      <c r="P2235" s="3">
        <f>O2235+Tabla2[[#This Row],[P - Horas]]</f>
        <v>40620.044130288341</v>
      </c>
    </row>
    <row r="2236" spans="1:16" x14ac:dyDescent="0.25">
      <c r="A2236">
        <v>1000018116</v>
      </c>
      <c r="B2236" s="2">
        <v>40589</v>
      </c>
      <c r="C2236" s="2">
        <f t="shared" si="136"/>
        <v>40589.625</v>
      </c>
      <c r="D2236">
        <v>2160</v>
      </c>
      <c r="E2236">
        <v>2160</v>
      </c>
      <c r="F2236" t="s">
        <v>10</v>
      </c>
      <c r="G2236" t="s">
        <v>46</v>
      </c>
      <c r="H2236" s="1" cm="1">
        <f t="array" ref="H2236">_xlfn.IFS(F2236="Figurado",E2236/2600,F2236="Mallas",E2236/800,F2236="Materia Prima",E2236*0)/24</f>
        <v>0</v>
      </c>
      <c r="I2236" s="2">
        <f t="shared" si="137"/>
        <v>40590.625</v>
      </c>
      <c r="J2236" s="3">
        <f t="shared" si="138"/>
        <v>40589.625</v>
      </c>
      <c r="K2236" t="b">
        <f t="shared" si="139"/>
        <v>1</v>
      </c>
      <c r="L2236" cm="1">
        <f t="array" ref="L2236">SUMPRODUCT((Tabla2[[#This Row],[P - Horas]]&lt;Tabla2[P - Horas])*1,(Tabla2[[#This Row],[Columna1]]=Tabla2[Columna1])*1)+1</f>
        <v>43</v>
      </c>
      <c r="N2236">
        <f>_xlfn.RANK.EQ(Tabla2[[#This Row],[Columna1]],Tabla2[Columna1],1)</f>
        <v>2235</v>
      </c>
      <c r="O2236" s="3">
        <f>MAX(P2235,Tabla2[[#This Row],[Columna1]])</f>
        <v>40620.044130288341</v>
      </c>
      <c r="P2236" s="3">
        <f>O2236+Tabla2[[#This Row],[P - Horas]]</f>
        <v>40620.044130288341</v>
      </c>
    </row>
    <row r="2237" spans="1:16" x14ac:dyDescent="0.25">
      <c r="A2237">
        <v>1000018119</v>
      </c>
      <c r="B2237" s="2">
        <v>40589</v>
      </c>
      <c r="C2237" s="2">
        <f t="shared" si="136"/>
        <v>40589.625</v>
      </c>
      <c r="D2237">
        <v>24</v>
      </c>
      <c r="E2237">
        <v>24</v>
      </c>
      <c r="F2237" t="s">
        <v>10</v>
      </c>
      <c r="G2237" t="s">
        <v>15</v>
      </c>
      <c r="H2237" s="1" cm="1">
        <f t="array" ref="H2237">_xlfn.IFS(F2237="Figurado",E2237/2600,F2237="Mallas",E2237/800,F2237="Materia Prima",E2237*0)/24</f>
        <v>0</v>
      </c>
      <c r="I2237" s="2">
        <f t="shared" si="137"/>
        <v>40590.625</v>
      </c>
      <c r="J2237" s="3">
        <f t="shared" si="138"/>
        <v>40589.625</v>
      </c>
      <c r="K2237" t="b">
        <f t="shared" si="139"/>
        <v>1</v>
      </c>
      <c r="L2237" cm="1">
        <f t="array" ref="L2237">SUMPRODUCT((Tabla2[[#This Row],[P - Horas]]&lt;Tabla2[P - Horas])*1,(Tabla2[[#This Row],[Columna1]]=Tabla2[Columna1])*1)+1</f>
        <v>43</v>
      </c>
      <c r="N2237">
        <f>_xlfn.RANK.EQ(Tabla2[[#This Row],[Columna1]],Tabla2[Columna1],1)</f>
        <v>2235</v>
      </c>
      <c r="O2237" s="3">
        <f>MAX(P2236,Tabla2[[#This Row],[Columna1]])</f>
        <v>40620.044130288341</v>
      </c>
      <c r="P2237" s="3">
        <f>O2237+Tabla2[[#This Row],[P - Horas]]</f>
        <v>40620.044130288341</v>
      </c>
    </row>
    <row r="2238" spans="1:16" x14ac:dyDescent="0.25">
      <c r="A2238">
        <v>1000018120</v>
      </c>
      <c r="B2238" s="2">
        <v>40589</v>
      </c>
      <c r="C2238" s="2">
        <f t="shared" si="136"/>
        <v>40589.625</v>
      </c>
      <c r="D2238">
        <v>24</v>
      </c>
      <c r="E2238">
        <v>24</v>
      </c>
      <c r="F2238" t="s">
        <v>10</v>
      </c>
      <c r="G2238" t="s">
        <v>15</v>
      </c>
      <c r="H2238" s="1" cm="1">
        <f t="array" ref="H2238">_xlfn.IFS(F2238="Figurado",E2238/2600,F2238="Mallas",E2238/800,F2238="Materia Prima",E2238*0)/24</f>
        <v>0</v>
      </c>
      <c r="I2238" s="2">
        <f t="shared" si="137"/>
        <v>40590.625</v>
      </c>
      <c r="J2238" s="3">
        <f t="shared" si="138"/>
        <v>40589.625</v>
      </c>
      <c r="K2238" t="b">
        <f t="shared" si="139"/>
        <v>1</v>
      </c>
      <c r="L2238" cm="1">
        <f t="array" ref="L2238">SUMPRODUCT((Tabla2[[#This Row],[P - Horas]]&lt;Tabla2[P - Horas])*1,(Tabla2[[#This Row],[Columna1]]=Tabla2[Columna1])*1)+1</f>
        <v>43</v>
      </c>
      <c r="N2238">
        <f>_xlfn.RANK.EQ(Tabla2[[#This Row],[Columna1]],Tabla2[Columna1],1)</f>
        <v>2235</v>
      </c>
      <c r="O2238" s="3">
        <f>MAX(P2237,Tabla2[[#This Row],[Columna1]])</f>
        <v>40620.044130288341</v>
      </c>
      <c r="P2238" s="3">
        <f>O2238+Tabla2[[#This Row],[P - Horas]]</f>
        <v>40620.044130288341</v>
      </c>
    </row>
    <row r="2239" spans="1:16" x14ac:dyDescent="0.25">
      <c r="A2239">
        <v>1000018120</v>
      </c>
      <c r="B2239" s="2">
        <v>40589</v>
      </c>
      <c r="C2239" s="2">
        <f t="shared" si="136"/>
        <v>40589.625</v>
      </c>
      <c r="D2239">
        <v>27</v>
      </c>
      <c r="E2239">
        <v>27</v>
      </c>
      <c r="F2239" t="s">
        <v>10</v>
      </c>
      <c r="G2239" t="s">
        <v>11</v>
      </c>
      <c r="H2239" s="1" cm="1">
        <f t="array" ref="H2239">_xlfn.IFS(F2239="Figurado",E2239/2600,F2239="Mallas",E2239/800,F2239="Materia Prima",E2239*0)/24</f>
        <v>0</v>
      </c>
      <c r="I2239" s="2">
        <f t="shared" si="137"/>
        <v>40590.625</v>
      </c>
      <c r="J2239" s="3">
        <f t="shared" si="138"/>
        <v>40589.625</v>
      </c>
      <c r="K2239" t="b">
        <f t="shared" si="139"/>
        <v>1</v>
      </c>
      <c r="L2239" cm="1">
        <f t="array" ref="L2239">SUMPRODUCT((Tabla2[[#This Row],[P - Horas]]&lt;Tabla2[P - Horas])*1,(Tabla2[[#This Row],[Columna1]]=Tabla2[Columna1])*1)+1</f>
        <v>43</v>
      </c>
      <c r="N2239">
        <f>_xlfn.RANK.EQ(Tabla2[[#This Row],[Columna1]],Tabla2[Columna1],1)</f>
        <v>2235</v>
      </c>
      <c r="O2239" s="3">
        <f>MAX(P2238,Tabla2[[#This Row],[Columna1]])</f>
        <v>40620.044130288341</v>
      </c>
      <c r="P2239" s="3">
        <f>O2239+Tabla2[[#This Row],[P - Horas]]</f>
        <v>40620.044130288341</v>
      </c>
    </row>
    <row r="2240" spans="1:16" x14ac:dyDescent="0.25">
      <c r="A2240">
        <v>1000018124</v>
      </c>
      <c r="B2240" s="2">
        <v>40589</v>
      </c>
      <c r="C2240" s="2">
        <f t="shared" si="136"/>
        <v>40589.625</v>
      </c>
      <c r="D2240">
        <v>134.4</v>
      </c>
      <c r="E2240">
        <v>134.4</v>
      </c>
      <c r="F2240" t="s">
        <v>10</v>
      </c>
      <c r="G2240" t="s">
        <v>22</v>
      </c>
      <c r="H2240" s="1" cm="1">
        <f t="array" ref="H2240">_xlfn.IFS(F2240="Figurado",E2240/2600,F2240="Mallas",E2240/800,F2240="Materia Prima",E2240*0)/24</f>
        <v>0</v>
      </c>
      <c r="I2240" s="2">
        <f t="shared" si="137"/>
        <v>40590.625</v>
      </c>
      <c r="J2240" s="3">
        <f t="shared" si="138"/>
        <v>40589.625</v>
      </c>
      <c r="K2240" t="b">
        <f t="shared" si="139"/>
        <v>1</v>
      </c>
      <c r="L2240" cm="1">
        <f t="array" ref="L2240">SUMPRODUCT((Tabla2[[#This Row],[P - Horas]]&lt;Tabla2[P - Horas])*1,(Tabla2[[#This Row],[Columna1]]=Tabla2[Columna1])*1)+1</f>
        <v>43</v>
      </c>
      <c r="N2240">
        <f>_xlfn.RANK.EQ(Tabla2[[#This Row],[Columna1]],Tabla2[Columna1],1)</f>
        <v>2235</v>
      </c>
      <c r="O2240" s="3">
        <f>MAX(P2239,Tabla2[[#This Row],[Columna1]])</f>
        <v>40620.044130288341</v>
      </c>
      <c r="P2240" s="3">
        <f>O2240+Tabla2[[#This Row],[P - Horas]]</f>
        <v>40620.044130288341</v>
      </c>
    </row>
    <row r="2241" spans="1:16" x14ac:dyDescent="0.25">
      <c r="A2241">
        <v>1000018134</v>
      </c>
      <c r="B2241" s="2">
        <v>40589</v>
      </c>
      <c r="C2241" s="2">
        <f t="shared" si="136"/>
        <v>40589.625</v>
      </c>
      <c r="D2241">
        <v>144</v>
      </c>
      <c r="E2241">
        <v>144</v>
      </c>
      <c r="F2241" t="s">
        <v>10</v>
      </c>
      <c r="G2241" t="s">
        <v>46</v>
      </c>
      <c r="H2241" s="1" cm="1">
        <f t="array" ref="H2241">_xlfn.IFS(F2241="Figurado",E2241/2600,F2241="Mallas",E2241/800,F2241="Materia Prima",E2241*0)/24</f>
        <v>0</v>
      </c>
      <c r="I2241" s="2">
        <f t="shared" si="137"/>
        <v>40590.625</v>
      </c>
      <c r="J2241" s="3">
        <f t="shared" si="138"/>
        <v>40589.625</v>
      </c>
      <c r="K2241" t="b">
        <f t="shared" si="139"/>
        <v>1</v>
      </c>
      <c r="L2241" cm="1">
        <f t="array" ref="L2241">SUMPRODUCT((Tabla2[[#This Row],[P - Horas]]&lt;Tabla2[P - Horas])*1,(Tabla2[[#This Row],[Columna1]]=Tabla2[Columna1])*1)+1</f>
        <v>43</v>
      </c>
      <c r="N2241">
        <f>_xlfn.RANK.EQ(Tabla2[[#This Row],[Columna1]],Tabla2[Columna1],1)</f>
        <v>2235</v>
      </c>
      <c r="O2241" s="3">
        <f>MAX(P2240,Tabla2[[#This Row],[Columna1]])</f>
        <v>40620.044130288341</v>
      </c>
      <c r="P2241" s="3">
        <f>O2241+Tabla2[[#This Row],[P - Horas]]</f>
        <v>40620.044130288341</v>
      </c>
    </row>
    <row r="2242" spans="1:16" x14ac:dyDescent="0.25">
      <c r="A2242">
        <v>1000018122</v>
      </c>
      <c r="B2242" s="2">
        <v>40589</v>
      </c>
      <c r="C2242" s="2">
        <f t="shared" ref="C2242:C2283" si="140">B2242+15/24</f>
        <v>40589.625</v>
      </c>
      <c r="D2242">
        <v>5.5</v>
      </c>
      <c r="E2242">
        <v>5.5</v>
      </c>
      <c r="F2242" t="s">
        <v>5</v>
      </c>
      <c r="G2242" t="s">
        <v>26</v>
      </c>
      <c r="H2242" s="1" cm="1">
        <f t="array" ref="H2242">_xlfn.IFS(F2242="Figurado",E2242/2600,F2242="Mallas",E2242/800,F2242="Materia Prima",E2242*0)/24</f>
        <v>8.8141025641025634E-5</v>
      </c>
      <c r="I2242" s="2">
        <f t="shared" ref="I2242:I2283" si="141">IF(OR(WEEKDAY(C2242)=1,WEEKDAY(C2242+1)=1),C2242+2,C2242+1)</f>
        <v>40590.625</v>
      </c>
      <c r="J2242" s="3">
        <f t="shared" ref="J2242:J2283" si="142">H2242+C2242</f>
        <v>40589.625088141023</v>
      </c>
      <c r="K2242" t="b">
        <f t="shared" ref="K2242:K2282" si="143">I2242&gt;=J2242</f>
        <v>1</v>
      </c>
      <c r="L2242" cm="1">
        <f t="array" ref="L2242">SUMPRODUCT((Tabla2[[#This Row],[P - Horas]]&lt;Tabla2[P - Horas])*1,(Tabla2[[#This Row],[Columna1]]=Tabla2[Columna1])*1)+1</f>
        <v>42</v>
      </c>
      <c r="N2242">
        <f>_xlfn.RANK.EQ(Tabla2[[#This Row],[Columna1]],Tabla2[Columna1],1)</f>
        <v>2235</v>
      </c>
      <c r="O2242" s="3">
        <f>MAX(P2241,Tabla2[[#This Row],[Columna1]])</f>
        <v>40620.044130288341</v>
      </c>
      <c r="P2242" s="3">
        <f>O2242+Tabla2[[#This Row],[P - Horas]]</f>
        <v>40620.044218429364</v>
      </c>
    </row>
    <row r="2243" spans="1:16" x14ac:dyDescent="0.25">
      <c r="A2243">
        <v>1000018120</v>
      </c>
      <c r="B2243" s="2">
        <v>40589</v>
      </c>
      <c r="C2243" s="2">
        <f t="shared" si="140"/>
        <v>40589.625</v>
      </c>
      <c r="D2243">
        <v>9</v>
      </c>
      <c r="E2243">
        <v>9</v>
      </c>
      <c r="F2243" t="s">
        <v>5</v>
      </c>
      <c r="G2243" t="s">
        <v>26</v>
      </c>
      <c r="H2243" s="1" cm="1">
        <f t="array" ref="H2243">_xlfn.IFS(F2243="Figurado",E2243/2600,F2243="Mallas",E2243/800,F2243="Materia Prima",E2243*0)/24</f>
        <v>1.4423076923076924E-4</v>
      </c>
      <c r="I2243" s="2">
        <f t="shared" si="141"/>
        <v>40590.625</v>
      </c>
      <c r="J2243" s="3">
        <f t="shared" si="142"/>
        <v>40589.625144230769</v>
      </c>
      <c r="K2243" t="b">
        <f t="shared" si="143"/>
        <v>1</v>
      </c>
      <c r="L2243" cm="1">
        <f t="array" ref="L2243">SUMPRODUCT((Tabla2[[#This Row],[P - Horas]]&lt;Tabla2[P - Horas])*1,(Tabla2[[#This Row],[Columna1]]=Tabla2[Columna1])*1)+1</f>
        <v>41</v>
      </c>
      <c r="N2243">
        <f>_xlfn.RANK.EQ(Tabla2[[#This Row],[Columna1]],Tabla2[Columna1],1)</f>
        <v>2235</v>
      </c>
      <c r="O2243" s="3">
        <f>MAX(P2242,Tabla2[[#This Row],[Columna1]])</f>
        <v>40620.044218429364</v>
      </c>
      <c r="P2243" s="3">
        <f>O2243+Tabla2[[#This Row],[P - Horas]]</f>
        <v>40620.044362660134</v>
      </c>
    </row>
    <row r="2244" spans="1:16" x14ac:dyDescent="0.25">
      <c r="A2244">
        <v>1000018128</v>
      </c>
      <c r="B2244" s="2">
        <v>40589</v>
      </c>
      <c r="C2244" s="2">
        <f t="shared" si="140"/>
        <v>40589.625</v>
      </c>
      <c r="D2244">
        <v>10.5</v>
      </c>
      <c r="E2244">
        <v>10.5</v>
      </c>
      <c r="F2244" t="s">
        <v>5</v>
      </c>
      <c r="G2244" t="s">
        <v>26</v>
      </c>
      <c r="H2244" s="1" cm="1">
        <f t="array" ref="H2244">_xlfn.IFS(F2244="Figurado",E2244/2600,F2244="Mallas",E2244/800,F2244="Materia Prima",E2244*0)/24</f>
        <v>1.6826923076923076E-4</v>
      </c>
      <c r="I2244" s="2">
        <f t="shared" si="141"/>
        <v>40590.625</v>
      </c>
      <c r="J2244" s="3">
        <f t="shared" si="142"/>
        <v>40589.625168269231</v>
      </c>
      <c r="K2244" t="b">
        <f>I2244&gt;=J2244</f>
        <v>1</v>
      </c>
      <c r="L2244" cm="1">
        <f t="array" ref="L2244">SUMPRODUCT((Tabla2[[#This Row],[P - Horas]]&lt;Tabla2[P - Horas])*1,(Tabla2[[#This Row],[Columna1]]=Tabla2[Columna1])*1)+1</f>
        <v>40</v>
      </c>
      <c r="N2244">
        <f>_xlfn.RANK.EQ(Tabla2[[#This Row],[Columna1]],Tabla2[Columna1],1)</f>
        <v>2235</v>
      </c>
      <c r="O2244" s="3">
        <f>MAX(P2243,Tabla2[[#This Row],[Columna1]])</f>
        <v>40620.044362660134</v>
      </c>
      <c r="P2244" s="3">
        <f>O2244+Tabla2[[#This Row],[P - Horas]]</f>
        <v>40620.044530929365</v>
      </c>
    </row>
    <row r="2245" spans="1:16" x14ac:dyDescent="0.25">
      <c r="A2245">
        <v>1000018126</v>
      </c>
      <c r="B2245" s="2">
        <v>40589</v>
      </c>
      <c r="C2245" s="2">
        <f t="shared" si="140"/>
        <v>40589.625</v>
      </c>
      <c r="D2245">
        <v>16</v>
      </c>
      <c r="E2245">
        <v>16</v>
      </c>
      <c r="F2245" t="s">
        <v>5</v>
      </c>
      <c r="G2245" t="s">
        <v>14</v>
      </c>
      <c r="H2245" s="1" cm="1">
        <f t="array" ref="H2245">_xlfn.IFS(F2245="Figurado",E2245/2600,F2245="Mallas",E2245/800,F2245="Materia Prima",E2245*0)/24</f>
        <v>2.5641025641025641E-4</v>
      </c>
      <c r="I2245" s="2">
        <f t="shared" si="141"/>
        <v>40590.625</v>
      </c>
      <c r="J2245" s="3">
        <f t="shared" si="142"/>
        <v>40589.625256410254</v>
      </c>
      <c r="K2245" t="b">
        <f t="shared" si="143"/>
        <v>1</v>
      </c>
      <c r="L2245" cm="1">
        <f t="array" ref="L2245">SUMPRODUCT((Tabla2[[#This Row],[P - Horas]]&lt;Tabla2[P - Horas])*1,(Tabla2[[#This Row],[Columna1]]=Tabla2[Columna1])*1)+1</f>
        <v>39</v>
      </c>
      <c r="N2245">
        <f>_xlfn.RANK.EQ(Tabla2[[#This Row],[Columna1]],Tabla2[Columna1],1)</f>
        <v>2235</v>
      </c>
      <c r="O2245" s="3">
        <f>MAX(P2244,Tabla2[[#This Row],[Columna1]])</f>
        <v>40620.044530929365</v>
      </c>
      <c r="P2245" s="3">
        <f>O2245+Tabla2[[#This Row],[P - Horas]]</f>
        <v>40620.044787339619</v>
      </c>
    </row>
    <row r="2246" spans="1:16" x14ac:dyDescent="0.25">
      <c r="A2246">
        <v>1000018120</v>
      </c>
      <c r="B2246" s="2">
        <v>40589</v>
      </c>
      <c r="C2246" s="2">
        <f t="shared" si="140"/>
        <v>40589.625</v>
      </c>
      <c r="D2246">
        <v>27.8</v>
      </c>
      <c r="E2246">
        <v>27.8</v>
      </c>
      <c r="F2246" t="s">
        <v>5</v>
      </c>
      <c r="G2246" t="s">
        <v>6</v>
      </c>
      <c r="H2246" s="1" cm="1">
        <f t="array" ref="H2246">_xlfn.IFS(F2246="Figurado",E2246/2600,F2246="Mallas",E2246/800,F2246="Materia Prima",E2246*0)/24</f>
        <v>4.4551282051282052E-4</v>
      </c>
      <c r="I2246" s="2">
        <f t="shared" si="141"/>
        <v>40590.625</v>
      </c>
      <c r="J2246" s="3">
        <f t="shared" si="142"/>
        <v>40589.625445512822</v>
      </c>
      <c r="K2246" t="b">
        <f t="shared" si="143"/>
        <v>1</v>
      </c>
      <c r="L2246" cm="1">
        <f t="array" ref="L2246">SUMPRODUCT((Tabla2[[#This Row],[P - Horas]]&lt;Tabla2[P - Horas])*1,(Tabla2[[#This Row],[Columna1]]=Tabla2[Columna1])*1)+1</f>
        <v>38</v>
      </c>
      <c r="N2246">
        <f>_xlfn.RANK.EQ(Tabla2[[#This Row],[Columna1]],Tabla2[Columna1],1)</f>
        <v>2235</v>
      </c>
      <c r="O2246" s="3">
        <f>MAX(P2245,Tabla2[[#This Row],[Columna1]])</f>
        <v>40620.044787339619</v>
      </c>
      <c r="P2246" s="3">
        <f>O2246+Tabla2[[#This Row],[P - Horas]]</f>
        <v>40620.045232852441</v>
      </c>
    </row>
    <row r="2247" spans="1:16" x14ac:dyDescent="0.25">
      <c r="A2247">
        <v>1000018124</v>
      </c>
      <c r="B2247" s="2">
        <v>40589</v>
      </c>
      <c r="C2247" s="2">
        <f t="shared" si="140"/>
        <v>40589.625</v>
      </c>
      <c r="D2247">
        <v>48</v>
      </c>
      <c r="E2247">
        <v>48</v>
      </c>
      <c r="F2247" t="s">
        <v>5</v>
      </c>
      <c r="G2247" t="s">
        <v>14</v>
      </c>
      <c r="H2247" s="1" cm="1">
        <f t="array" ref="H2247">_xlfn.IFS(F2247="Figurado",E2247/2600,F2247="Mallas",E2247/800,F2247="Materia Prima",E2247*0)/24</f>
        <v>7.6923076923076934E-4</v>
      </c>
      <c r="I2247" s="2">
        <f t="shared" si="141"/>
        <v>40590.625</v>
      </c>
      <c r="J2247" s="3">
        <f t="shared" si="142"/>
        <v>40589.62576923077</v>
      </c>
      <c r="K2247" t="b">
        <f t="shared" si="143"/>
        <v>1</v>
      </c>
      <c r="L2247" cm="1">
        <f t="array" ref="L2247">SUMPRODUCT((Tabla2[[#This Row],[P - Horas]]&lt;Tabla2[P - Horas])*1,(Tabla2[[#This Row],[Columna1]]=Tabla2[Columna1])*1)+1</f>
        <v>37</v>
      </c>
      <c r="N2247">
        <f>_xlfn.RANK.EQ(Tabla2[[#This Row],[Columna1]],Tabla2[Columna1],1)</f>
        <v>2235</v>
      </c>
      <c r="O2247" s="3">
        <f>MAX(P2246,Tabla2[[#This Row],[Columna1]])</f>
        <v>40620.045232852441</v>
      </c>
      <c r="P2247" s="3">
        <f>O2247+Tabla2[[#This Row],[P - Horas]]</f>
        <v>40620.046002083211</v>
      </c>
    </row>
    <row r="2248" spans="1:16" x14ac:dyDescent="0.25">
      <c r="A2248">
        <v>1000018126</v>
      </c>
      <c r="B2248" s="2">
        <v>40589</v>
      </c>
      <c r="C2248" s="2">
        <f t="shared" si="140"/>
        <v>40589.625</v>
      </c>
      <c r="D2248">
        <v>62.4</v>
      </c>
      <c r="E2248">
        <v>62.4</v>
      </c>
      <c r="F2248" t="s">
        <v>5</v>
      </c>
      <c r="G2248" t="s">
        <v>6</v>
      </c>
      <c r="H2248" s="1" cm="1">
        <f t="array" ref="H2248">_xlfn.IFS(F2248="Figurado",E2248/2600,F2248="Mallas",E2248/800,F2248="Materia Prima",E2248*0)/24</f>
        <v>1E-3</v>
      </c>
      <c r="I2248" s="2">
        <f t="shared" si="141"/>
        <v>40590.625</v>
      </c>
      <c r="J2248" s="3">
        <f t="shared" si="142"/>
        <v>40589.625999999997</v>
      </c>
      <c r="K2248" t="b">
        <f t="shared" si="143"/>
        <v>1</v>
      </c>
      <c r="L2248" cm="1">
        <f t="array" ref="L2248">SUMPRODUCT((Tabla2[[#This Row],[P - Horas]]&lt;Tabla2[P - Horas])*1,(Tabla2[[#This Row],[Columna1]]=Tabla2[Columna1])*1)+1</f>
        <v>36</v>
      </c>
      <c r="N2248">
        <f>_xlfn.RANK.EQ(Tabla2[[#This Row],[Columna1]],Tabla2[Columna1],1)</f>
        <v>2235</v>
      </c>
      <c r="O2248" s="3">
        <f>MAX(P2247,Tabla2[[#This Row],[Columna1]])</f>
        <v>40620.046002083211</v>
      </c>
      <c r="P2248" s="3">
        <f>O2248+Tabla2[[#This Row],[P - Horas]]</f>
        <v>40620.047002083207</v>
      </c>
    </row>
    <row r="2249" spans="1:16" x14ac:dyDescent="0.25">
      <c r="A2249">
        <v>1000018134</v>
      </c>
      <c r="B2249" s="2">
        <v>40589</v>
      </c>
      <c r="C2249" s="2">
        <f t="shared" si="140"/>
        <v>40589.625</v>
      </c>
      <c r="D2249">
        <v>81.099999999999994</v>
      </c>
      <c r="E2249">
        <v>81.099999999999994</v>
      </c>
      <c r="F2249" t="s">
        <v>5</v>
      </c>
      <c r="G2249" t="s">
        <v>6</v>
      </c>
      <c r="H2249" s="1" cm="1">
        <f t="array" ref="H2249">_xlfn.IFS(F2249="Figurado",E2249/2600,F2249="Mallas",E2249/800,F2249="Materia Prima",E2249*0)/24</f>
        <v>1.2996794871794871E-3</v>
      </c>
      <c r="I2249" s="2">
        <f t="shared" si="141"/>
        <v>40590.625</v>
      </c>
      <c r="J2249" s="3">
        <f t="shared" si="142"/>
        <v>40589.62629967949</v>
      </c>
      <c r="K2249" t="b">
        <f t="shared" si="143"/>
        <v>1</v>
      </c>
      <c r="L2249" cm="1">
        <f t="array" ref="L2249">SUMPRODUCT((Tabla2[[#This Row],[P - Horas]]&lt;Tabla2[P - Horas])*1,(Tabla2[[#This Row],[Columna1]]=Tabla2[Columna1])*1)+1</f>
        <v>35</v>
      </c>
      <c r="N2249">
        <f>_xlfn.RANK.EQ(Tabla2[[#This Row],[Columna1]],Tabla2[Columna1],1)</f>
        <v>2235</v>
      </c>
      <c r="O2249" s="3">
        <f>MAX(P2248,Tabla2[[#This Row],[Columna1]])</f>
        <v>40620.047002083207</v>
      </c>
      <c r="P2249" s="3">
        <f>O2249+Tabla2[[#This Row],[P - Horas]]</f>
        <v>40620.048301762698</v>
      </c>
    </row>
    <row r="2250" spans="1:16" x14ac:dyDescent="0.25">
      <c r="A2250">
        <v>1000018126</v>
      </c>
      <c r="B2250" s="2">
        <v>40589</v>
      </c>
      <c r="C2250" s="2">
        <f t="shared" si="140"/>
        <v>40589.625</v>
      </c>
      <c r="D2250">
        <v>81.400000000000006</v>
      </c>
      <c r="E2250">
        <v>81.400000000000006</v>
      </c>
      <c r="F2250" t="s">
        <v>5</v>
      </c>
      <c r="G2250" t="s">
        <v>26</v>
      </c>
      <c r="H2250" s="1" cm="1">
        <f t="array" ref="H2250">_xlfn.IFS(F2250="Figurado",E2250/2600,F2250="Mallas",E2250/800,F2250="Materia Prima",E2250*0)/24</f>
        <v>1.3044871794871795E-3</v>
      </c>
      <c r="I2250" s="2">
        <f t="shared" si="141"/>
        <v>40590.625</v>
      </c>
      <c r="J2250" s="3">
        <f t="shared" si="142"/>
        <v>40589.626304487181</v>
      </c>
      <c r="K2250" t="b">
        <f t="shared" si="143"/>
        <v>1</v>
      </c>
      <c r="L2250" cm="1">
        <f t="array" ref="L2250">SUMPRODUCT((Tabla2[[#This Row],[P - Horas]]&lt;Tabla2[P - Horas])*1,(Tabla2[[#This Row],[Columna1]]=Tabla2[Columna1])*1)+1</f>
        <v>34</v>
      </c>
      <c r="N2250">
        <f>_xlfn.RANK.EQ(Tabla2[[#This Row],[Columna1]],Tabla2[Columna1],1)</f>
        <v>2235</v>
      </c>
      <c r="O2250" s="3">
        <f>MAX(P2249,Tabla2[[#This Row],[Columna1]])</f>
        <v>40620.048301762698</v>
      </c>
      <c r="P2250" s="3">
        <f>O2250+Tabla2[[#This Row],[P - Horas]]</f>
        <v>40620.049606249879</v>
      </c>
    </row>
    <row r="2251" spans="1:16" x14ac:dyDescent="0.25">
      <c r="A2251">
        <v>1000018124</v>
      </c>
      <c r="B2251" s="2">
        <v>40589</v>
      </c>
      <c r="C2251" s="2">
        <f t="shared" si="140"/>
        <v>40589.625</v>
      </c>
      <c r="D2251">
        <v>97.3</v>
      </c>
      <c r="E2251">
        <v>97.3</v>
      </c>
      <c r="F2251" t="s">
        <v>5</v>
      </c>
      <c r="G2251" t="s">
        <v>26</v>
      </c>
      <c r="H2251" s="1" cm="1">
        <f t="array" ref="H2251">_xlfn.IFS(F2251="Figurado",E2251/2600,F2251="Mallas",E2251/800,F2251="Materia Prima",E2251*0)/24</f>
        <v>1.5592948717948717E-3</v>
      </c>
      <c r="I2251" s="2">
        <f t="shared" si="141"/>
        <v>40590.625</v>
      </c>
      <c r="J2251" s="3">
        <f t="shared" si="142"/>
        <v>40589.626559294869</v>
      </c>
      <c r="K2251" t="b">
        <f t="shared" si="143"/>
        <v>1</v>
      </c>
      <c r="L2251" cm="1">
        <f t="array" ref="L2251">SUMPRODUCT((Tabla2[[#This Row],[P - Horas]]&lt;Tabla2[P - Horas])*1,(Tabla2[[#This Row],[Columna1]]=Tabla2[Columna1])*1)+1</f>
        <v>33</v>
      </c>
      <c r="N2251">
        <f>_xlfn.RANK.EQ(Tabla2[[#This Row],[Columna1]],Tabla2[Columna1],1)</f>
        <v>2235</v>
      </c>
      <c r="O2251" s="3">
        <f>MAX(P2250,Tabla2[[#This Row],[Columna1]])</f>
        <v>40620.049606249879</v>
      </c>
      <c r="P2251" s="3">
        <f>O2251+Tabla2[[#This Row],[P - Horas]]</f>
        <v>40620.051165544748</v>
      </c>
    </row>
    <row r="2252" spans="1:16" x14ac:dyDescent="0.25">
      <c r="A2252">
        <v>1000018124</v>
      </c>
      <c r="B2252" s="2">
        <v>40589</v>
      </c>
      <c r="C2252" s="2">
        <f t="shared" si="140"/>
        <v>40589.625</v>
      </c>
      <c r="D2252">
        <v>110.4</v>
      </c>
      <c r="E2252">
        <v>110.4</v>
      </c>
      <c r="F2252" t="s">
        <v>5</v>
      </c>
      <c r="G2252" t="s">
        <v>6</v>
      </c>
      <c r="H2252" s="1" cm="1">
        <f t="array" ref="H2252">_xlfn.IFS(F2252="Figurado",E2252/2600,F2252="Mallas",E2252/800,F2252="Materia Prima",E2252*0)/24</f>
        <v>1.7692307692307693E-3</v>
      </c>
      <c r="I2252" s="2">
        <f t="shared" si="141"/>
        <v>40590.625</v>
      </c>
      <c r="J2252" s="3">
        <f t="shared" si="142"/>
        <v>40589.626769230767</v>
      </c>
      <c r="K2252" t="b">
        <f t="shared" si="143"/>
        <v>1</v>
      </c>
      <c r="L2252" cm="1">
        <f t="array" ref="L2252">SUMPRODUCT((Tabla2[[#This Row],[P - Horas]]&lt;Tabla2[P - Horas])*1,(Tabla2[[#This Row],[Columna1]]=Tabla2[Columna1])*1)+1</f>
        <v>32</v>
      </c>
      <c r="N2252">
        <f>_xlfn.RANK.EQ(Tabla2[[#This Row],[Columna1]],Tabla2[Columna1],1)</f>
        <v>2235</v>
      </c>
      <c r="O2252" s="3">
        <f>MAX(P2251,Tabla2[[#This Row],[Columna1]])</f>
        <v>40620.051165544748</v>
      </c>
      <c r="P2252" s="3">
        <f>O2252+Tabla2[[#This Row],[P - Horas]]</f>
        <v>40620.052934775515</v>
      </c>
    </row>
    <row r="2253" spans="1:16" x14ac:dyDescent="0.25">
      <c r="A2253">
        <v>1000018125</v>
      </c>
      <c r="B2253" s="2">
        <v>40589</v>
      </c>
      <c r="C2253" s="2">
        <f t="shared" si="140"/>
        <v>40589.625</v>
      </c>
      <c r="D2253">
        <v>153.9</v>
      </c>
      <c r="E2253">
        <v>153.9</v>
      </c>
      <c r="F2253" t="s">
        <v>5</v>
      </c>
      <c r="G2253" t="s">
        <v>7</v>
      </c>
      <c r="H2253" s="1" cm="1">
        <f t="array" ref="H2253">_xlfn.IFS(F2253="Figurado",E2253/2600,F2253="Mallas",E2253/800,F2253="Materia Prima",E2253*0)/24</f>
        <v>2.466346153846154E-3</v>
      </c>
      <c r="I2253" s="2">
        <f t="shared" si="141"/>
        <v>40590.625</v>
      </c>
      <c r="J2253" s="3">
        <f t="shared" si="142"/>
        <v>40589.627466346152</v>
      </c>
      <c r="K2253" t="b">
        <f t="shared" si="143"/>
        <v>1</v>
      </c>
      <c r="L2253" cm="1">
        <f t="array" ref="L2253">SUMPRODUCT((Tabla2[[#This Row],[P - Horas]]&lt;Tabla2[P - Horas])*1,(Tabla2[[#This Row],[Columna1]]=Tabla2[Columna1])*1)+1</f>
        <v>31</v>
      </c>
      <c r="N2253">
        <f>_xlfn.RANK.EQ(Tabla2[[#This Row],[Columna1]],Tabla2[Columna1],1)</f>
        <v>2235</v>
      </c>
      <c r="O2253" s="3">
        <f>MAX(P2252,Tabla2[[#This Row],[Columna1]])</f>
        <v>40620.052934775515</v>
      </c>
      <c r="P2253" s="3">
        <f>O2253+Tabla2[[#This Row],[P - Horas]]</f>
        <v>40620.055401121666</v>
      </c>
    </row>
    <row r="2254" spans="1:16" x14ac:dyDescent="0.25">
      <c r="A2254">
        <v>1000018116</v>
      </c>
      <c r="B2254" s="2">
        <v>40589</v>
      </c>
      <c r="C2254" s="2">
        <f t="shared" si="140"/>
        <v>40589.625</v>
      </c>
      <c r="D2254">
        <v>156.69999999999999</v>
      </c>
      <c r="E2254">
        <v>156.69999999999999</v>
      </c>
      <c r="F2254" t="s">
        <v>5</v>
      </c>
      <c r="G2254" t="s">
        <v>14</v>
      </c>
      <c r="H2254" s="1" cm="1">
        <f t="array" ref="H2254">_xlfn.IFS(F2254="Figurado",E2254/2600,F2254="Mallas",E2254/800,F2254="Materia Prima",E2254*0)/24</f>
        <v>2.5112179487179484E-3</v>
      </c>
      <c r="I2254" s="2">
        <f t="shared" si="141"/>
        <v>40590.625</v>
      </c>
      <c r="J2254" s="3">
        <f t="shared" si="142"/>
        <v>40589.62751121795</v>
      </c>
      <c r="K2254" t="b">
        <f t="shared" si="143"/>
        <v>1</v>
      </c>
      <c r="L2254" cm="1">
        <f t="array" ref="L2254">SUMPRODUCT((Tabla2[[#This Row],[P - Horas]]&lt;Tabla2[P - Horas])*1,(Tabla2[[#This Row],[Columna1]]=Tabla2[Columna1])*1)+1</f>
        <v>30</v>
      </c>
      <c r="N2254">
        <f>_xlfn.RANK.EQ(Tabla2[[#This Row],[Columna1]],Tabla2[Columna1],1)</f>
        <v>2235</v>
      </c>
      <c r="O2254" s="3">
        <f>MAX(P2253,Tabla2[[#This Row],[Columna1]])</f>
        <v>40620.055401121666</v>
      </c>
      <c r="P2254" s="3">
        <f>O2254+Tabla2[[#This Row],[P - Horas]]</f>
        <v>40620.057912339616</v>
      </c>
    </row>
    <row r="2255" spans="1:16" x14ac:dyDescent="0.25">
      <c r="A2255">
        <v>1000018123</v>
      </c>
      <c r="B2255" s="2">
        <v>40589</v>
      </c>
      <c r="C2255" s="2">
        <f t="shared" si="140"/>
        <v>40589.625</v>
      </c>
      <c r="D2255">
        <v>190.5</v>
      </c>
      <c r="E2255">
        <v>190.5</v>
      </c>
      <c r="F2255" t="s">
        <v>5</v>
      </c>
      <c r="G2255" t="s">
        <v>26</v>
      </c>
      <c r="H2255" s="1" cm="1">
        <f t="array" ref="H2255">_xlfn.IFS(F2255="Figurado",E2255/2600,F2255="Mallas",E2255/800,F2255="Materia Prima",E2255*0)/24</f>
        <v>3.0528846153846153E-3</v>
      </c>
      <c r="I2255" s="2">
        <f t="shared" si="141"/>
        <v>40590.625</v>
      </c>
      <c r="J2255" s="3">
        <f t="shared" si="142"/>
        <v>40589.628052884618</v>
      </c>
      <c r="K2255" t="b">
        <f t="shared" si="143"/>
        <v>1</v>
      </c>
      <c r="L2255" cm="1">
        <f t="array" ref="L2255">SUMPRODUCT((Tabla2[[#This Row],[P - Horas]]&lt;Tabla2[P - Horas])*1,(Tabla2[[#This Row],[Columna1]]=Tabla2[Columna1])*1)+1</f>
        <v>29</v>
      </c>
      <c r="N2255">
        <f>_xlfn.RANK.EQ(Tabla2[[#This Row],[Columna1]],Tabla2[Columna1],1)</f>
        <v>2235</v>
      </c>
      <c r="O2255" s="3">
        <f>MAX(P2254,Tabla2[[#This Row],[Columna1]])</f>
        <v>40620.057912339616</v>
      </c>
      <c r="P2255" s="3">
        <f>O2255+Tabla2[[#This Row],[P - Horas]]</f>
        <v>40620.060965224235</v>
      </c>
    </row>
    <row r="2256" spans="1:16" x14ac:dyDescent="0.25">
      <c r="A2256">
        <v>1000018127</v>
      </c>
      <c r="B2256" s="2">
        <v>40589</v>
      </c>
      <c r="C2256" s="2">
        <f t="shared" si="140"/>
        <v>40589.625</v>
      </c>
      <c r="D2256">
        <v>210.4</v>
      </c>
      <c r="E2256">
        <v>210.4</v>
      </c>
      <c r="F2256" t="s">
        <v>5</v>
      </c>
      <c r="G2256" t="s">
        <v>6</v>
      </c>
      <c r="H2256" s="1" cm="1">
        <f t="array" ref="H2256">_xlfn.IFS(F2256="Figurado",E2256/2600,F2256="Mallas",E2256/800,F2256="Materia Prima",E2256*0)/24</f>
        <v>3.371794871794872E-3</v>
      </c>
      <c r="I2256" s="2">
        <f t="shared" si="141"/>
        <v>40590.625</v>
      </c>
      <c r="J2256" s="3">
        <f t="shared" si="142"/>
        <v>40589.628371794875</v>
      </c>
      <c r="K2256" t="b">
        <f t="shared" si="143"/>
        <v>1</v>
      </c>
      <c r="L2256" cm="1">
        <f t="array" ref="L2256">SUMPRODUCT((Tabla2[[#This Row],[P - Horas]]&lt;Tabla2[P - Horas])*1,(Tabla2[[#This Row],[Columna1]]=Tabla2[Columna1])*1)+1</f>
        <v>28</v>
      </c>
      <c r="N2256">
        <f>_xlfn.RANK.EQ(Tabla2[[#This Row],[Columna1]],Tabla2[Columna1],1)</f>
        <v>2235</v>
      </c>
      <c r="O2256" s="3">
        <f>MAX(P2255,Tabla2[[#This Row],[Columna1]])</f>
        <v>40620.060965224235</v>
      </c>
      <c r="P2256" s="3">
        <f>O2256+Tabla2[[#This Row],[P - Horas]]</f>
        <v>40620.06433701911</v>
      </c>
    </row>
    <row r="2257" spans="1:16" x14ac:dyDescent="0.25">
      <c r="A2257">
        <v>1000018127</v>
      </c>
      <c r="B2257" s="2">
        <v>40589</v>
      </c>
      <c r="C2257" s="2">
        <f t="shared" si="140"/>
        <v>40589.625</v>
      </c>
      <c r="D2257">
        <v>237.7</v>
      </c>
      <c r="E2257">
        <v>237.7</v>
      </c>
      <c r="F2257" t="s">
        <v>5</v>
      </c>
      <c r="G2257" t="s">
        <v>13</v>
      </c>
      <c r="H2257" s="1" cm="1">
        <f t="array" ref="H2257">_xlfn.IFS(F2257="Figurado",E2257/2600,F2257="Mallas",E2257/800,F2257="Materia Prima",E2257*0)/24</f>
        <v>3.8092948717948715E-3</v>
      </c>
      <c r="I2257" s="2">
        <f t="shared" si="141"/>
        <v>40590.625</v>
      </c>
      <c r="J2257" s="3">
        <f t="shared" si="142"/>
        <v>40589.628809294874</v>
      </c>
      <c r="K2257" t="b">
        <f t="shared" si="143"/>
        <v>1</v>
      </c>
      <c r="L2257" cm="1">
        <f t="array" ref="L2257">SUMPRODUCT((Tabla2[[#This Row],[P - Horas]]&lt;Tabla2[P - Horas])*1,(Tabla2[[#This Row],[Columna1]]=Tabla2[Columna1])*1)+1</f>
        <v>27</v>
      </c>
      <c r="N2257">
        <f>_xlfn.RANK.EQ(Tabla2[[#This Row],[Columna1]],Tabla2[Columna1],1)</f>
        <v>2235</v>
      </c>
      <c r="O2257" s="3">
        <f>MAX(P2256,Tabla2[[#This Row],[Columna1]])</f>
        <v>40620.06433701911</v>
      </c>
      <c r="P2257" s="3">
        <f>O2257+Tabla2[[#This Row],[P - Horas]]</f>
        <v>40620.068146313984</v>
      </c>
    </row>
    <row r="2258" spans="1:16" x14ac:dyDescent="0.25">
      <c r="A2258">
        <v>1000018121</v>
      </c>
      <c r="B2258" s="2">
        <v>40589</v>
      </c>
      <c r="C2258" s="2">
        <f t="shared" si="140"/>
        <v>40589.625</v>
      </c>
      <c r="D2258">
        <v>261.5</v>
      </c>
      <c r="E2258">
        <v>261.5</v>
      </c>
      <c r="F2258" t="s">
        <v>5</v>
      </c>
      <c r="G2258" t="s">
        <v>6</v>
      </c>
      <c r="H2258" s="1" cm="1">
        <f t="array" ref="H2258">_xlfn.IFS(F2258="Figurado",E2258/2600,F2258="Mallas",E2258/800,F2258="Materia Prima",E2258*0)/24</f>
        <v>4.1907051282051282E-3</v>
      </c>
      <c r="I2258" s="2">
        <f t="shared" si="141"/>
        <v>40590.625</v>
      </c>
      <c r="J2258" s="3">
        <f t="shared" si="142"/>
        <v>40589.629190705127</v>
      </c>
      <c r="K2258" t="b">
        <f t="shared" si="143"/>
        <v>1</v>
      </c>
      <c r="L2258" cm="1">
        <f t="array" ref="L2258">SUMPRODUCT((Tabla2[[#This Row],[P - Horas]]&lt;Tabla2[P - Horas])*1,(Tabla2[[#This Row],[Columna1]]=Tabla2[Columna1])*1)+1</f>
        <v>26</v>
      </c>
      <c r="N2258">
        <f>_xlfn.RANK.EQ(Tabla2[[#This Row],[Columna1]],Tabla2[Columna1],1)</f>
        <v>2235</v>
      </c>
      <c r="O2258" s="3">
        <f>MAX(P2257,Tabla2[[#This Row],[Columna1]])</f>
        <v>40620.068146313984</v>
      </c>
      <c r="P2258" s="3">
        <f>O2258+Tabla2[[#This Row],[P - Horas]]</f>
        <v>40620.072337019112</v>
      </c>
    </row>
    <row r="2259" spans="1:16" x14ac:dyDescent="0.25">
      <c r="A2259">
        <v>1000018119</v>
      </c>
      <c r="B2259" s="2">
        <v>40589</v>
      </c>
      <c r="C2259" s="2">
        <f t="shared" si="140"/>
        <v>40589.625</v>
      </c>
      <c r="D2259">
        <v>263.10000000000002</v>
      </c>
      <c r="E2259">
        <v>263.10000000000002</v>
      </c>
      <c r="F2259" t="s">
        <v>5</v>
      </c>
      <c r="G2259" t="s">
        <v>13</v>
      </c>
      <c r="H2259" s="1" cm="1">
        <f t="array" ref="H2259">_xlfn.IFS(F2259="Figurado",E2259/2600,F2259="Mallas",E2259/800,F2259="Materia Prima",E2259*0)/24</f>
        <v>4.2163461538461547E-3</v>
      </c>
      <c r="I2259" s="2">
        <f t="shared" si="141"/>
        <v>40590.625</v>
      </c>
      <c r="J2259" s="3">
        <f t="shared" si="142"/>
        <v>40589.629216346155</v>
      </c>
      <c r="K2259" t="b">
        <f t="shared" si="143"/>
        <v>1</v>
      </c>
      <c r="L2259" cm="1">
        <f t="array" ref="L2259">SUMPRODUCT((Tabla2[[#This Row],[P - Horas]]&lt;Tabla2[P - Horas])*1,(Tabla2[[#This Row],[Columna1]]=Tabla2[Columna1])*1)+1</f>
        <v>25</v>
      </c>
      <c r="N2259">
        <f>_xlfn.RANK.EQ(Tabla2[[#This Row],[Columna1]],Tabla2[Columna1],1)</f>
        <v>2235</v>
      </c>
      <c r="O2259" s="3">
        <f>MAX(P2258,Tabla2[[#This Row],[Columna1]])</f>
        <v>40620.072337019112</v>
      </c>
      <c r="P2259" s="3">
        <f>O2259+Tabla2[[#This Row],[P - Horas]]</f>
        <v>40620.076553365267</v>
      </c>
    </row>
    <row r="2260" spans="1:16" x14ac:dyDescent="0.25">
      <c r="A2260">
        <v>1000018122</v>
      </c>
      <c r="B2260" s="2">
        <v>40589</v>
      </c>
      <c r="C2260" s="2">
        <f t="shared" si="140"/>
        <v>40589.625</v>
      </c>
      <c r="D2260">
        <v>301.7</v>
      </c>
      <c r="E2260">
        <v>301.7</v>
      </c>
      <c r="F2260" t="s">
        <v>5</v>
      </c>
      <c r="G2260" t="s">
        <v>8</v>
      </c>
      <c r="H2260" s="1" cm="1">
        <f t="array" ref="H2260">_xlfn.IFS(F2260="Figurado",E2260/2600,F2260="Mallas",E2260/800,F2260="Materia Prima",E2260*0)/24</f>
        <v>4.8349358974358976E-3</v>
      </c>
      <c r="I2260" s="2">
        <f t="shared" si="141"/>
        <v>40590.625</v>
      </c>
      <c r="J2260" s="3">
        <f t="shared" si="142"/>
        <v>40589.629834935899</v>
      </c>
      <c r="K2260" t="b">
        <f t="shared" si="143"/>
        <v>1</v>
      </c>
      <c r="L2260" cm="1">
        <f t="array" ref="L2260">SUMPRODUCT((Tabla2[[#This Row],[P - Horas]]&lt;Tabla2[P - Horas])*1,(Tabla2[[#This Row],[Columna1]]=Tabla2[Columna1])*1)+1</f>
        <v>24</v>
      </c>
      <c r="N2260">
        <f>_xlfn.RANK.EQ(Tabla2[[#This Row],[Columna1]],Tabla2[Columna1],1)</f>
        <v>2235</v>
      </c>
      <c r="O2260" s="3">
        <f>MAX(P2259,Tabla2[[#This Row],[Columna1]])</f>
        <v>40620.076553365267</v>
      </c>
      <c r="P2260" s="3">
        <f>O2260+Tabla2[[#This Row],[P - Horas]]</f>
        <v>40620.081388301165</v>
      </c>
    </row>
    <row r="2261" spans="1:16" x14ac:dyDescent="0.25">
      <c r="A2261">
        <v>1000018120</v>
      </c>
      <c r="B2261" s="2">
        <v>40589</v>
      </c>
      <c r="C2261" s="2">
        <f t="shared" si="140"/>
        <v>40589.625</v>
      </c>
      <c r="D2261">
        <v>347.1</v>
      </c>
      <c r="E2261">
        <v>347.1</v>
      </c>
      <c r="F2261" t="s">
        <v>5</v>
      </c>
      <c r="G2261" t="s">
        <v>13</v>
      </c>
      <c r="H2261" s="1" cm="1">
        <f t="array" ref="H2261">_xlfn.IFS(F2261="Figurado",E2261/2600,F2261="Mallas",E2261/800,F2261="Materia Prima",E2261*0)/24</f>
        <v>5.5625000000000006E-3</v>
      </c>
      <c r="I2261" s="2">
        <f t="shared" si="141"/>
        <v>40590.625</v>
      </c>
      <c r="J2261" s="3">
        <f t="shared" si="142"/>
        <v>40589.630562500002</v>
      </c>
      <c r="K2261" t="b">
        <f t="shared" si="143"/>
        <v>1</v>
      </c>
      <c r="L2261" cm="1">
        <f t="array" ref="L2261">SUMPRODUCT((Tabla2[[#This Row],[P - Horas]]&lt;Tabla2[P - Horas])*1,(Tabla2[[#This Row],[Columna1]]=Tabla2[Columna1])*1)+1</f>
        <v>23</v>
      </c>
      <c r="N2261">
        <f>_xlfn.RANK.EQ(Tabla2[[#This Row],[Columna1]],Tabla2[Columna1],1)</f>
        <v>2235</v>
      </c>
      <c r="O2261" s="3">
        <f>MAX(P2260,Tabla2[[#This Row],[Columna1]])</f>
        <v>40620.081388301165</v>
      </c>
      <c r="P2261" s="3">
        <f>O2261+Tabla2[[#This Row],[P - Horas]]</f>
        <v>40620.086950801167</v>
      </c>
    </row>
    <row r="2262" spans="1:16" x14ac:dyDescent="0.25">
      <c r="A2262">
        <v>1000018128</v>
      </c>
      <c r="B2262" s="2">
        <v>40589</v>
      </c>
      <c r="C2262" s="2">
        <f t="shared" si="140"/>
        <v>40589.625</v>
      </c>
      <c r="D2262">
        <v>383.3</v>
      </c>
      <c r="E2262">
        <v>383.3</v>
      </c>
      <c r="F2262" t="s">
        <v>5</v>
      </c>
      <c r="G2262" t="s">
        <v>13</v>
      </c>
      <c r="H2262" s="1" cm="1">
        <f t="array" ref="H2262">_xlfn.IFS(F2262="Figurado",E2262/2600,F2262="Mallas",E2262/800,F2262="Materia Prima",E2262*0)/24</f>
        <v>6.1426282051282059E-3</v>
      </c>
      <c r="I2262" s="2">
        <f t="shared" si="141"/>
        <v>40590.625</v>
      </c>
      <c r="J2262" s="3">
        <f t="shared" si="142"/>
        <v>40589.631142628205</v>
      </c>
      <c r="K2262" t="b">
        <f t="shared" si="143"/>
        <v>1</v>
      </c>
      <c r="L2262" cm="1">
        <f t="array" ref="L2262">SUMPRODUCT((Tabla2[[#This Row],[P - Horas]]&lt;Tabla2[P - Horas])*1,(Tabla2[[#This Row],[Columna1]]=Tabla2[Columna1])*1)+1</f>
        <v>22</v>
      </c>
      <c r="N2262">
        <f>_xlfn.RANK.EQ(Tabla2[[#This Row],[Columna1]],Tabla2[Columna1],1)</f>
        <v>2235</v>
      </c>
      <c r="O2262" s="3">
        <f>MAX(P2261,Tabla2[[#This Row],[Columna1]])</f>
        <v>40620.086950801167</v>
      </c>
      <c r="P2262" s="3">
        <f>O2262+Tabla2[[#This Row],[P - Horas]]</f>
        <v>40620.093093429372</v>
      </c>
    </row>
    <row r="2263" spans="1:16" x14ac:dyDescent="0.25">
      <c r="A2263">
        <v>1000018137</v>
      </c>
      <c r="B2263" s="2">
        <v>40589</v>
      </c>
      <c r="C2263" s="2">
        <f t="shared" si="140"/>
        <v>40589.625</v>
      </c>
      <c r="D2263">
        <v>389</v>
      </c>
      <c r="E2263">
        <v>389</v>
      </c>
      <c r="F2263" t="s">
        <v>5</v>
      </c>
      <c r="G2263" t="s">
        <v>13</v>
      </c>
      <c r="H2263" s="1" cm="1">
        <f t="array" ref="H2263">_xlfn.IFS(F2263="Figurado",E2263/2600,F2263="Mallas",E2263/800,F2263="Materia Prima",E2263*0)/24</f>
        <v>6.2339743589743596E-3</v>
      </c>
      <c r="I2263" s="2">
        <f t="shared" si="141"/>
        <v>40590.625</v>
      </c>
      <c r="J2263" s="3">
        <f t="shared" si="142"/>
        <v>40589.63123397436</v>
      </c>
      <c r="K2263" t="b">
        <f t="shared" si="143"/>
        <v>1</v>
      </c>
      <c r="L2263" cm="1">
        <f t="array" ref="L2263">SUMPRODUCT((Tabla2[[#This Row],[P - Horas]]&lt;Tabla2[P - Horas])*1,(Tabla2[[#This Row],[Columna1]]=Tabla2[Columna1])*1)+1</f>
        <v>21</v>
      </c>
      <c r="N2263">
        <f>_xlfn.RANK.EQ(Tabla2[[#This Row],[Columna1]],Tabla2[Columna1],1)</f>
        <v>2235</v>
      </c>
      <c r="O2263" s="3">
        <f>MAX(P2262,Tabla2[[#This Row],[Columna1]])</f>
        <v>40620.093093429372</v>
      </c>
      <c r="P2263" s="3">
        <f>O2263+Tabla2[[#This Row],[P - Horas]]</f>
        <v>40620.099327403732</v>
      </c>
    </row>
    <row r="2264" spans="1:16" x14ac:dyDescent="0.25">
      <c r="A2264">
        <v>1000018121</v>
      </c>
      <c r="B2264" s="2">
        <v>40589</v>
      </c>
      <c r="C2264" s="2">
        <f t="shared" si="140"/>
        <v>40589.625</v>
      </c>
      <c r="D2264">
        <v>424.8</v>
      </c>
      <c r="E2264">
        <v>424.8</v>
      </c>
      <c r="F2264" t="s">
        <v>5</v>
      </c>
      <c r="G2264" t="s">
        <v>14</v>
      </c>
      <c r="H2264" s="1" cm="1">
        <f t="array" ref="H2264">_xlfn.IFS(F2264="Figurado",E2264/2600,F2264="Mallas",E2264/800,F2264="Materia Prima",E2264*0)/24</f>
        <v>6.8076923076923071E-3</v>
      </c>
      <c r="I2264" s="2">
        <f t="shared" si="141"/>
        <v>40590.625</v>
      </c>
      <c r="J2264" s="3">
        <f t="shared" si="142"/>
        <v>40589.631807692305</v>
      </c>
      <c r="K2264" t="b">
        <f t="shared" si="143"/>
        <v>1</v>
      </c>
      <c r="L2264" cm="1">
        <f t="array" ref="L2264">SUMPRODUCT((Tabla2[[#This Row],[P - Horas]]&lt;Tabla2[P - Horas])*1,(Tabla2[[#This Row],[Columna1]]=Tabla2[Columna1])*1)+1</f>
        <v>20</v>
      </c>
      <c r="N2264">
        <f>_xlfn.RANK.EQ(Tabla2[[#This Row],[Columna1]],Tabla2[Columna1],1)</f>
        <v>2235</v>
      </c>
      <c r="O2264" s="3">
        <f>MAX(P2263,Tabla2[[#This Row],[Columna1]])</f>
        <v>40620.099327403732</v>
      </c>
      <c r="P2264" s="3">
        <f>O2264+Tabla2[[#This Row],[P - Horas]]</f>
        <v>40620.106135096037</v>
      </c>
    </row>
    <row r="2265" spans="1:16" x14ac:dyDescent="0.25">
      <c r="A2265">
        <v>1000018127</v>
      </c>
      <c r="B2265" s="2">
        <v>40589</v>
      </c>
      <c r="C2265" s="2">
        <f t="shared" si="140"/>
        <v>40589.625</v>
      </c>
      <c r="D2265">
        <v>445.1</v>
      </c>
      <c r="E2265">
        <v>445.1</v>
      </c>
      <c r="F2265" t="s">
        <v>5</v>
      </c>
      <c r="G2265" t="s">
        <v>7</v>
      </c>
      <c r="H2265" s="1" cm="1">
        <f t="array" ref="H2265">_xlfn.IFS(F2265="Figurado",E2265/2600,F2265="Mallas",E2265/800,F2265="Materia Prima",E2265*0)/24</f>
        <v>7.1330128205128211E-3</v>
      </c>
      <c r="I2265" s="2">
        <f t="shared" si="141"/>
        <v>40590.625</v>
      </c>
      <c r="J2265" s="3">
        <f t="shared" si="142"/>
        <v>40589.632133012819</v>
      </c>
      <c r="K2265" t="b">
        <f t="shared" si="143"/>
        <v>1</v>
      </c>
      <c r="L2265" cm="1">
        <f t="array" ref="L2265">SUMPRODUCT((Tabla2[[#This Row],[P - Horas]]&lt;Tabla2[P - Horas])*1,(Tabla2[[#This Row],[Columna1]]=Tabla2[Columna1])*1)+1</f>
        <v>19</v>
      </c>
      <c r="N2265">
        <f>_xlfn.RANK.EQ(Tabla2[[#This Row],[Columna1]],Tabla2[Columna1],1)</f>
        <v>2235</v>
      </c>
      <c r="O2265" s="3">
        <f>MAX(P2264,Tabla2[[#This Row],[Columna1]])</f>
        <v>40620.106135096037</v>
      </c>
      <c r="P2265" s="3">
        <f>O2265+Tabla2[[#This Row],[P - Horas]]</f>
        <v>40620.113268108857</v>
      </c>
    </row>
    <row r="2266" spans="1:16" x14ac:dyDescent="0.25">
      <c r="A2266">
        <v>1000018118</v>
      </c>
      <c r="B2266" s="2">
        <v>40589</v>
      </c>
      <c r="C2266" s="2">
        <f t="shared" si="140"/>
        <v>40589.625</v>
      </c>
      <c r="D2266">
        <v>471.6</v>
      </c>
      <c r="E2266">
        <v>471.6</v>
      </c>
      <c r="F2266" t="s">
        <v>5</v>
      </c>
      <c r="G2266" t="s">
        <v>7</v>
      </c>
      <c r="H2266" s="1" cm="1">
        <f t="array" ref="H2266">_xlfn.IFS(F2266="Figurado",E2266/2600,F2266="Mallas",E2266/800,F2266="Materia Prima",E2266*0)/24</f>
        <v>7.5576923076923078E-3</v>
      </c>
      <c r="I2266" s="2">
        <f t="shared" si="141"/>
        <v>40590.625</v>
      </c>
      <c r="J2266" s="3">
        <f t="shared" si="142"/>
        <v>40589.632557692305</v>
      </c>
      <c r="K2266" t="b">
        <f t="shared" si="143"/>
        <v>1</v>
      </c>
      <c r="L2266" cm="1">
        <f t="array" ref="L2266">SUMPRODUCT((Tabla2[[#This Row],[P - Horas]]&lt;Tabla2[P - Horas])*1,(Tabla2[[#This Row],[Columna1]]=Tabla2[Columna1])*1)+1</f>
        <v>18</v>
      </c>
      <c r="N2266">
        <f>_xlfn.RANK.EQ(Tabla2[[#This Row],[Columna1]],Tabla2[Columna1],1)</f>
        <v>2235</v>
      </c>
      <c r="O2266" s="3">
        <f>MAX(P2265,Tabla2[[#This Row],[Columna1]])</f>
        <v>40620.113268108857</v>
      </c>
      <c r="P2266" s="3">
        <f>O2266+Tabla2[[#This Row],[P - Horas]]</f>
        <v>40620.120825801161</v>
      </c>
    </row>
    <row r="2267" spans="1:16" x14ac:dyDescent="0.25">
      <c r="A2267">
        <v>1000018125</v>
      </c>
      <c r="B2267" s="2">
        <v>40589</v>
      </c>
      <c r="C2267" s="2">
        <f t="shared" si="140"/>
        <v>40589.625</v>
      </c>
      <c r="D2267">
        <v>651.79999999999995</v>
      </c>
      <c r="E2267">
        <v>651.79999999999995</v>
      </c>
      <c r="F2267" t="s">
        <v>5</v>
      </c>
      <c r="G2267" t="s">
        <v>13</v>
      </c>
      <c r="H2267" s="1" cm="1">
        <f t="array" ref="H2267">_xlfn.IFS(F2267="Figurado",E2267/2600,F2267="Mallas",E2267/800,F2267="Materia Prima",E2267*0)/24</f>
        <v>1.044551282051282E-2</v>
      </c>
      <c r="I2267" s="2">
        <f t="shared" si="141"/>
        <v>40590.625</v>
      </c>
      <c r="J2267" s="3">
        <f t="shared" si="142"/>
        <v>40589.635445512824</v>
      </c>
      <c r="K2267" t="b">
        <f t="shared" si="143"/>
        <v>1</v>
      </c>
      <c r="L2267" cm="1">
        <f t="array" ref="L2267">SUMPRODUCT((Tabla2[[#This Row],[P - Horas]]&lt;Tabla2[P - Horas])*1,(Tabla2[[#This Row],[Columna1]]=Tabla2[Columna1])*1)+1</f>
        <v>17</v>
      </c>
      <c r="N2267">
        <f>_xlfn.RANK.EQ(Tabla2[[#This Row],[Columna1]],Tabla2[Columna1],1)</f>
        <v>2235</v>
      </c>
      <c r="O2267" s="3">
        <f>MAX(P2266,Tabla2[[#This Row],[Columna1]])</f>
        <v>40620.120825801161</v>
      </c>
      <c r="P2267" s="3">
        <f>O2267+Tabla2[[#This Row],[P - Horas]]</f>
        <v>40620.131271313985</v>
      </c>
    </row>
    <row r="2268" spans="1:16" x14ac:dyDescent="0.25">
      <c r="A2268">
        <v>1000018127</v>
      </c>
      <c r="B2268" s="2">
        <v>40589</v>
      </c>
      <c r="C2268" s="2">
        <f t="shared" si="140"/>
        <v>40589.625</v>
      </c>
      <c r="D2268">
        <v>656.7</v>
      </c>
      <c r="E2268">
        <v>656.7</v>
      </c>
      <c r="F2268" t="s">
        <v>5</v>
      </c>
      <c r="G2268" t="s">
        <v>14</v>
      </c>
      <c r="H2268" s="1" cm="1">
        <f t="array" ref="H2268">_xlfn.IFS(F2268="Figurado",E2268/2600,F2268="Mallas",E2268/800,F2268="Materia Prima",E2268*0)/24</f>
        <v>1.0524038461538461E-2</v>
      </c>
      <c r="I2268" s="2">
        <f t="shared" si="141"/>
        <v>40590.625</v>
      </c>
      <c r="J2268" s="3">
        <f t="shared" si="142"/>
        <v>40589.635524038458</v>
      </c>
      <c r="K2268" t="b">
        <f t="shared" si="143"/>
        <v>1</v>
      </c>
      <c r="L2268" cm="1">
        <f t="array" ref="L2268">SUMPRODUCT((Tabla2[[#This Row],[P - Horas]]&lt;Tabla2[P - Horas])*1,(Tabla2[[#This Row],[Columna1]]=Tabla2[Columna1])*1)+1</f>
        <v>16</v>
      </c>
      <c r="N2268">
        <f>_xlfn.RANK.EQ(Tabla2[[#This Row],[Columna1]],Tabla2[Columna1],1)</f>
        <v>2235</v>
      </c>
      <c r="O2268" s="3">
        <f>MAX(P2267,Tabla2[[#This Row],[Columna1]])</f>
        <v>40620.131271313985</v>
      </c>
      <c r="P2268" s="3">
        <f>O2268+Tabla2[[#This Row],[P - Horas]]</f>
        <v>40620.141795352443</v>
      </c>
    </row>
    <row r="2269" spans="1:16" x14ac:dyDescent="0.25">
      <c r="A2269">
        <v>1000018120</v>
      </c>
      <c r="B2269" s="2">
        <v>40589</v>
      </c>
      <c r="C2269" s="2">
        <f t="shared" si="140"/>
        <v>40589.625</v>
      </c>
      <c r="D2269">
        <v>678.6</v>
      </c>
      <c r="E2269">
        <v>678.6</v>
      </c>
      <c r="F2269" t="s">
        <v>5</v>
      </c>
      <c r="G2269" t="s">
        <v>7</v>
      </c>
      <c r="H2269" s="1" cm="1">
        <f t="array" ref="H2269">_xlfn.IFS(F2269="Figurado",E2269/2600,F2269="Mallas",E2269/800,F2269="Materia Prima",E2269*0)/24</f>
        <v>1.0875000000000001E-2</v>
      </c>
      <c r="I2269" s="2">
        <f t="shared" si="141"/>
        <v>40590.625</v>
      </c>
      <c r="J2269" s="3">
        <f t="shared" si="142"/>
        <v>40589.635875</v>
      </c>
      <c r="K2269" t="b">
        <f t="shared" si="143"/>
        <v>1</v>
      </c>
      <c r="L2269" cm="1">
        <f t="array" ref="L2269">SUMPRODUCT((Tabla2[[#This Row],[P - Horas]]&lt;Tabla2[P - Horas])*1,(Tabla2[[#This Row],[Columna1]]=Tabla2[Columna1])*1)+1</f>
        <v>15</v>
      </c>
      <c r="N2269">
        <f>_xlfn.RANK.EQ(Tabla2[[#This Row],[Columna1]],Tabla2[Columna1],1)</f>
        <v>2235</v>
      </c>
      <c r="O2269" s="3">
        <f>MAX(P2268,Tabla2[[#This Row],[Columna1]])</f>
        <v>40620.141795352443</v>
      </c>
      <c r="P2269" s="3">
        <f>O2269+Tabla2[[#This Row],[P - Horas]]</f>
        <v>40620.152670352443</v>
      </c>
    </row>
    <row r="2270" spans="1:16" x14ac:dyDescent="0.25">
      <c r="A2270">
        <v>1000018122</v>
      </c>
      <c r="B2270" s="2">
        <v>40589</v>
      </c>
      <c r="C2270" s="2">
        <f t="shared" si="140"/>
        <v>40589.625</v>
      </c>
      <c r="D2270">
        <v>714.1</v>
      </c>
      <c r="E2270">
        <v>714.1</v>
      </c>
      <c r="F2270" t="s">
        <v>5</v>
      </c>
      <c r="G2270" t="s">
        <v>7</v>
      </c>
      <c r="H2270" s="1" cm="1">
        <f t="array" ref="H2270">_xlfn.IFS(F2270="Figurado",E2270/2600,F2270="Mallas",E2270/800,F2270="Materia Prima",E2270*0)/24</f>
        <v>1.1443910256410256E-2</v>
      </c>
      <c r="I2270" s="2">
        <f t="shared" si="141"/>
        <v>40590.625</v>
      </c>
      <c r="J2270" s="3">
        <f t="shared" si="142"/>
        <v>40589.636443910254</v>
      </c>
      <c r="K2270" t="b">
        <f t="shared" si="143"/>
        <v>1</v>
      </c>
      <c r="L2270" cm="1">
        <f t="array" ref="L2270">SUMPRODUCT((Tabla2[[#This Row],[P - Horas]]&lt;Tabla2[P - Horas])*1,(Tabla2[[#This Row],[Columna1]]=Tabla2[Columna1])*1)+1</f>
        <v>14</v>
      </c>
      <c r="N2270">
        <f>_xlfn.RANK.EQ(Tabla2[[#This Row],[Columna1]],Tabla2[Columna1],1)</f>
        <v>2235</v>
      </c>
      <c r="O2270" s="3">
        <f>MAX(P2269,Tabla2[[#This Row],[Columna1]])</f>
        <v>40620.152670352443</v>
      </c>
      <c r="P2270" s="3">
        <f>O2270+Tabla2[[#This Row],[P - Horas]]</f>
        <v>40620.164114262698</v>
      </c>
    </row>
    <row r="2271" spans="1:16" x14ac:dyDescent="0.25">
      <c r="A2271">
        <v>1000018122</v>
      </c>
      <c r="B2271" s="2">
        <v>40589</v>
      </c>
      <c r="C2271" s="2">
        <f t="shared" si="140"/>
        <v>40589.625</v>
      </c>
      <c r="D2271">
        <v>1007.6</v>
      </c>
      <c r="E2271">
        <v>1007.6</v>
      </c>
      <c r="F2271" t="s">
        <v>5</v>
      </c>
      <c r="G2271" t="s">
        <v>9</v>
      </c>
      <c r="H2271" s="1" cm="1">
        <f t="array" ref="H2271">_xlfn.IFS(F2271="Figurado",E2271/2600,F2271="Mallas",E2271/800,F2271="Materia Prima",E2271*0)/24</f>
        <v>1.6147435897435898E-2</v>
      </c>
      <c r="I2271" s="2">
        <f t="shared" si="141"/>
        <v>40590.625</v>
      </c>
      <c r="J2271" s="3">
        <f t="shared" si="142"/>
        <v>40589.641147435897</v>
      </c>
      <c r="K2271" t="b">
        <f t="shared" si="143"/>
        <v>1</v>
      </c>
      <c r="L2271" cm="1">
        <f t="array" ref="L2271">SUMPRODUCT((Tabla2[[#This Row],[P - Horas]]&lt;Tabla2[P - Horas])*1,(Tabla2[[#This Row],[Columna1]]=Tabla2[Columna1])*1)+1</f>
        <v>13</v>
      </c>
      <c r="N2271">
        <f>_xlfn.RANK.EQ(Tabla2[[#This Row],[Columna1]],Tabla2[Columna1],1)</f>
        <v>2235</v>
      </c>
      <c r="O2271" s="3">
        <f>MAX(P2270,Tabla2[[#This Row],[Columna1]])</f>
        <v>40620.164114262698</v>
      </c>
      <c r="P2271" s="3">
        <f>O2271+Tabla2[[#This Row],[P - Horas]]</f>
        <v>40620.180261698595</v>
      </c>
    </row>
    <row r="2272" spans="1:16" x14ac:dyDescent="0.25">
      <c r="A2272">
        <v>1000018126</v>
      </c>
      <c r="B2272" s="2">
        <v>40589</v>
      </c>
      <c r="C2272" s="2">
        <f t="shared" si="140"/>
        <v>40589.625</v>
      </c>
      <c r="D2272">
        <v>1102.2</v>
      </c>
      <c r="E2272">
        <v>1102.2</v>
      </c>
      <c r="F2272" t="s">
        <v>5</v>
      </c>
      <c r="G2272" t="s">
        <v>13</v>
      </c>
      <c r="H2272" s="1" cm="1">
        <f t="array" ref="H2272">_xlfn.IFS(F2272="Figurado",E2272/2600,F2272="Mallas",E2272/800,F2272="Materia Prima",E2272*0)/24</f>
        <v>1.7663461538461541E-2</v>
      </c>
      <c r="I2272" s="2">
        <f t="shared" si="141"/>
        <v>40590.625</v>
      </c>
      <c r="J2272" s="3">
        <f t="shared" si="142"/>
        <v>40589.642663461542</v>
      </c>
      <c r="K2272" t="b">
        <f t="shared" si="143"/>
        <v>1</v>
      </c>
      <c r="L2272" cm="1">
        <f t="array" ref="L2272">SUMPRODUCT((Tabla2[[#This Row],[P - Horas]]&lt;Tabla2[P - Horas])*1,(Tabla2[[#This Row],[Columna1]]=Tabla2[Columna1])*1)+1</f>
        <v>12</v>
      </c>
      <c r="N2272">
        <f>_xlfn.RANK.EQ(Tabla2[[#This Row],[Columna1]],Tabla2[Columna1],1)</f>
        <v>2235</v>
      </c>
      <c r="O2272" s="3">
        <f>MAX(P2271,Tabla2[[#This Row],[Columna1]])</f>
        <v>40620.180261698595</v>
      </c>
      <c r="P2272" s="3">
        <f>O2272+Tabla2[[#This Row],[P - Horas]]</f>
        <v>40620.197925160137</v>
      </c>
    </row>
    <row r="2273" spans="1:16" x14ac:dyDescent="0.25">
      <c r="A2273">
        <v>1000018121</v>
      </c>
      <c r="B2273" s="2">
        <v>40589</v>
      </c>
      <c r="C2273" s="2">
        <f t="shared" si="140"/>
        <v>40589.625</v>
      </c>
      <c r="D2273">
        <v>1118</v>
      </c>
      <c r="E2273">
        <v>1118</v>
      </c>
      <c r="F2273" t="s">
        <v>5</v>
      </c>
      <c r="G2273" t="s">
        <v>13</v>
      </c>
      <c r="H2273" s="1" cm="1">
        <f t="array" ref="H2273">_xlfn.IFS(F2273="Figurado",E2273/2600,F2273="Mallas",E2273/800,F2273="Materia Prima",E2273*0)/24</f>
        <v>1.7916666666666668E-2</v>
      </c>
      <c r="I2273" s="2">
        <f t="shared" si="141"/>
        <v>40590.625</v>
      </c>
      <c r="J2273" s="3">
        <f t="shared" si="142"/>
        <v>40589.642916666664</v>
      </c>
      <c r="K2273" t="b">
        <f t="shared" si="143"/>
        <v>1</v>
      </c>
      <c r="L2273" cm="1">
        <f t="array" ref="L2273">SUMPRODUCT((Tabla2[[#This Row],[P - Horas]]&lt;Tabla2[P - Horas])*1,(Tabla2[[#This Row],[Columna1]]=Tabla2[Columna1])*1)+1</f>
        <v>11</v>
      </c>
      <c r="N2273">
        <f>_xlfn.RANK.EQ(Tabla2[[#This Row],[Columna1]],Tabla2[Columna1],1)</f>
        <v>2235</v>
      </c>
      <c r="O2273" s="3">
        <f>MAX(P2272,Tabla2[[#This Row],[Columna1]])</f>
        <v>40620.197925160137</v>
      </c>
      <c r="P2273" s="3">
        <f>O2273+Tabla2[[#This Row],[P - Horas]]</f>
        <v>40620.215841826801</v>
      </c>
    </row>
    <row r="2274" spans="1:16" x14ac:dyDescent="0.25">
      <c r="A2274">
        <v>1000018124</v>
      </c>
      <c r="B2274" s="2">
        <v>40589</v>
      </c>
      <c r="C2274" s="2">
        <f t="shared" si="140"/>
        <v>40589.625</v>
      </c>
      <c r="D2274">
        <v>1320.9</v>
      </c>
      <c r="E2274">
        <v>1320.9</v>
      </c>
      <c r="F2274" t="s">
        <v>5</v>
      </c>
      <c r="G2274" t="s">
        <v>13</v>
      </c>
      <c r="H2274" s="1" cm="1">
        <f t="array" ref="H2274">_xlfn.IFS(F2274="Figurado",E2274/2600,F2274="Mallas",E2274/800,F2274="Materia Prima",E2274*0)/24</f>
        <v>2.116826923076923E-2</v>
      </c>
      <c r="I2274" s="2">
        <f t="shared" si="141"/>
        <v>40590.625</v>
      </c>
      <c r="J2274" s="3">
        <f t="shared" si="142"/>
        <v>40589.646168269232</v>
      </c>
      <c r="K2274" t="b">
        <f t="shared" si="143"/>
        <v>1</v>
      </c>
      <c r="L2274" cm="1">
        <f t="array" ref="L2274">SUMPRODUCT((Tabla2[[#This Row],[P - Horas]]&lt;Tabla2[P - Horas])*1,(Tabla2[[#This Row],[Columna1]]=Tabla2[Columna1])*1)+1</f>
        <v>10</v>
      </c>
      <c r="N2274">
        <f>_xlfn.RANK.EQ(Tabla2[[#This Row],[Columna1]],Tabla2[Columna1],1)</f>
        <v>2235</v>
      </c>
      <c r="O2274" s="3">
        <f>MAX(P2273,Tabla2[[#This Row],[Columna1]])</f>
        <v>40620.215841826801</v>
      </c>
      <c r="P2274" s="3">
        <f>O2274+Tabla2[[#This Row],[P - Horas]]</f>
        <v>40620.237010096032</v>
      </c>
    </row>
    <row r="2275" spans="1:16" x14ac:dyDescent="0.25">
      <c r="A2275">
        <v>1000018128</v>
      </c>
      <c r="B2275" s="2">
        <v>40589</v>
      </c>
      <c r="C2275" s="2">
        <f t="shared" si="140"/>
        <v>40589.625</v>
      </c>
      <c r="D2275">
        <v>1388.5</v>
      </c>
      <c r="E2275">
        <v>1388.5</v>
      </c>
      <c r="F2275" t="s">
        <v>5</v>
      </c>
      <c r="G2275" t="s">
        <v>14</v>
      </c>
      <c r="H2275" s="1" cm="1">
        <f t="array" ref="H2275">_xlfn.IFS(F2275="Figurado",E2275/2600,F2275="Mallas",E2275/800,F2275="Materia Prima",E2275*0)/24</f>
        <v>2.2251602564102566E-2</v>
      </c>
      <c r="I2275" s="2">
        <f t="shared" si="141"/>
        <v>40590.625</v>
      </c>
      <c r="J2275" s="3">
        <f t="shared" si="142"/>
        <v>40589.647251602561</v>
      </c>
      <c r="K2275" t="b">
        <f t="shared" si="143"/>
        <v>1</v>
      </c>
      <c r="L2275" cm="1">
        <f t="array" ref="L2275">SUMPRODUCT((Tabla2[[#This Row],[P - Horas]]&lt;Tabla2[P - Horas])*1,(Tabla2[[#This Row],[Columna1]]=Tabla2[Columna1])*1)+1</f>
        <v>9</v>
      </c>
      <c r="N2275">
        <f>_xlfn.RANK.EQ(Tabla2[[#This Row],[Columna1]],Tabla2[Columna1],1)</f>
        <v>2235</v>
      </c>
      <c r="O2275" s="3">
        <f>MAX(P2274,Tabla2[[#This Row],[Columna1]])</f>
        <v>40620.237010096032</v>
      </c>
      <c r="P2275" s="3">
        <f>O2275+Tabla2[[#This Row],[P - Horas]]</f>
        <v>40620.259261698593</v>
      </c>
    </row>
    <row r="2276" spans="1:16" x14ac:dyDescent="0.25">
      <c r="A2276">
        <v>1000018125</v>
      </c>
      <c r="B2276" s="2">
        <v>40589</v>
      </c>
      <c r="C2276" s="2">
        <f t="shared" si="140"/>
        <v>40589.625</v>
      </c>
      <c r="D2276">
        <v>1536</v>
      </c>
      <c r="E2276">
        <v>1536</v>
      </c>
      <c r="F2276" t="s">
        <v>5</v>
      </c>
      <c r="G2276" t="s">
        <v>14</v>
      </c>
      <c r="H2276" s="1" cm="1">
        <f t="array" ref="H2276">_xlfn.IFS(F2276="Figurado",E2276/2600,F2276="Mallas",E2276/800,F2276="Materia Prima",E2276*0)/24</f>
        <v>2.4615384615384619E-2</v>
      </c>
      <c r="I2276" s="2">
        <f t="shared" si="141"/>
        <v>40590.625</v>
      </c>
      <c r="J2276" s="3">
        <f t="shared" si="142"/>
        <v>40589.649615384616</v>
      </c>
      <c r="K2276" t="b">
        <f t="shared" si="143"/>
        <v>1</v>
      </c>
      <c r="L2276" cm="1">
        <f t="array" ref="L2276">SUMPRODUCT((Tabla2[[#This Row],[P - Horas]]&lt;Tabla2[P - Horas])*1,(Tabla2[[#This Row],[Columna1]]=Tabla2[Columna1])*1)+1</f>
        <v>8</v>
      </c>
      <c r="N2276">
        <f>_xlfn.RANK.EQ(Tabla2[[#This Row],[Columna1]],Tabla2[Columna1],1)</f>
        <v>2235</v>
      </c>
      <c r="O2276" s="3">
        <f>MAX(P2275,Tabla2[[#This Row],[Columna1]])</f>
        <v>40620.259261698593</v>
      </c>
      <c r="P2276" s="3">
        <f>O2276+Tabla2[[#This Row],[P - Horas]]</f>
        <v>40620.28387708321</v>
      </c>
    </row>
    <row r="2277" spans="1:16" x14ac:dyDescent="0.25">
      <c r="A2277">
        <v>1000018119</v>
      </c>
      <c r="B2277" s="2">
        <v>40589</v>
      </c>
      <c r="C2277" s="2">
        <f t="shared" si="140"/>
        <v>40589.625</v>
      </c>
      <c r="D2277">
        <v>1773.9</v>
      </c>
      <c r="E2277">
        <v>1773.9</v>
      </c>
      <c r="F2277" t="s">
        <v>5</v>
      </c>
      <c r="G2277" t="s">
        <v>14</v>
      </c>
      <c r="H2277" s="1" cm="1">
        <f t="array" ref="H2277">_xlfn.IFS(F2277="Figurado",E2277/2600,F2277="Mallas",E2277/800,F2277="Materia Prima",E2277*0)/24</f>
        <v>2.8427884615384619E-2</v>
      </c>
      <c r="I2277" s="2">
        <f t="shared" si="141"/>
        <v>40590.625</v>
      </c>
      <c r="J2277" s="3">
        <f t="shared" si="142"/>
        <v>40589.653427884616</v>
      </c>
      <c r="K2277" t="b">
        <f t="shared" si="143"/>
        <v>1</v>
      </c>
      <c r="L2277" cm="1">
        <f t="array" ref="L2277">SUMPRODUCT((Tabla2[[#This Row],[P - Horas]]&lt;Tabla2[P - Horas])*1,(Tabla2[[#This Row],[Columna1]]=Tabla2[Columna1])*1)+1</f>
        <v>7</v>
      </c>
      <c r="N2277">
        <f>_xlfn.RANK.EQ(Tabla2[[#This Row],[Columna1]],Tabla2[Columna1],1)</f>
        <v>2235</v>
      </c>
      <c r="O2277" s="3">
        <f>MAX(P2276,Tabla2[[#This Row],[Columna1]])</f>
        <v>40620.28387708321</v>
      </c>
      <c r="P2277" s="3">
        <f>O2277+Tabla2[[#This Row],[P - Horas]]</f>
        <v>40620.312304967825</v>
      </c>
    </row>
    <row r="2278" spans="1:16" x14ac:dyDescent="0.25">
      <c r="A2278">
        <v>1000018116</v>
      </c>
      <c r="B2278" s="2">
        <v>40589</v>
      </c>
      <c r="C2278" s="2">
        <f t="shared" si="140"/>
        <v>40589.625</v>
      </c>
      <c r="D2278">
        <v>2206.1999999999998</v>
      </c>
      <c r="E2278">
        <v>2206.1999999999998</v>
      </c>
      <c r="F2278" t="s">
        <v>5</v>
      </c>
      <c r="G2278" t="s">
        <v>13</v>
      </c>
      <c r="H2278" s="1" cm="1">
        <f t="array" ref="H2278">_xlfn.IFS(F2278="Figurado",E2278/2600,F2278="Mallas",E2278/800,F2278="Materia Prima",E2278*0)/24</f>
        <v>3.5355769230769225E-2</v>
      </c>
      <c r="I2278" s="2">
        <f t="shared" si="141"/>
        <v>40590.625</v>
      </c>
      <c r="J2278" s="3">
        <f t="shared" si="142"/>
        <v>40589.660355769229</v>
      </c>
      <c r="K2278" t="b">
        <f t="shared" si="143"/>
        <v>1</v>
      </c>
      <c r="L2278" cm="1">
        <f t="array" ref="L2278">SUMPRODUCT((Tabla2[[#This Row],[P - Horas]]&lt;Tabla2[P - Horas])*1,(Tabla2[[#This Row],[Columna1]]=Tabla2[Columna1])*1)+1</f>
        <v>6</v>
      </c>
      <c r="N2278">
        <f>_xlfn.RANK.EQ(Tabla2[[#This Row],[Columna1]],Tabla2[Columna1],1)</f>
        <v>2235</v>
      </c>
      <c r="O2278" s="3">
        <f>MAX(P2277,Tabla2[[#This Row],[Columna1]])</f>
        <v>40620.312304967825</v>
      </c>
      <c r="P2278" s="3">
        <f>O2278+Tabla2[[#This Row],[P - Horas]]</f>
        <v>40620.347660737054</v>
      </c>
    </row>
    <row r="2279" spans="1:16" x14ac:dyDescent="0.25">
      <c r="A2279">
        <v>1000018120</v>
      </c>
      <c r="B2279" s="2">
        <v>40589</v>
      </c>
      <c r="C2279" s="2">
        <f t="shared" si="140"/>
        <v>40589.625</v>
      </c>
      <c r="D2279">
        <v>2319.9</v>
      </c>
      <c r="E2279">
        <v>2319.9</v>
      </c>
      <c r="F2279" t="s">
        <v>5</v>
      </c>
      <c r="G2279" t="s">
        <v>14</v>
      </c>
      <c r="H2279" s="1" cm="1">
        <f t="array" ref="H2279">_xlfn.IFS(F2279="Figurado",E2279/2600,F2279="Mallas",E2279/800,F2279="Materia Prima",E2279*0)/24</f>
        <v>3.717788461538462E-2</v>
      </c>
      <c r="I2279" s="2">
        <f t="shared" si="141"/>
        <v>40590.625</v>
      </c>
      <c r="J2279" s="3">
        <f t="shared" si="142"/>
        <v>40589.662177884617</v>
      </c>
      <c r="K2279" t="b">
        <f t="shared" si="143"/>
        <v>1</v>
      </c>
      <c r="L2279" cm="1">
        <f t="array" ref="L2279">SUMPRODUCT((Tabla2[[#This Row],[P - Horas]]&lt;Tabla2[P - Horas])*1,(Tabla2[[#This Row],[Columna1]]=Tabla2[Columna1])*1)+1</f>
        <v>5</v>
      </c>
      <c r="N2279">
        <f>_xlfn.RANK.EQ(Tabla2[[#This Row],[Columna1]],Tabla2[Columna1],1)</f>
        <v>2235</v>
      </c>
      <c r="O2279" s="3">
        <f>MAX(P2278,Tabla2[[#This Row],[Columna1]])</f>
        <v>40620.347660737054</v>
      </c>
      <c r="P2279" s="3">
        <f>O2279+Tabla2[[#This Row],[P - Horas]]</f>
        <v>40620.38483862167</v>
      </c>
    </row>
    <row r="2280" spans="1:16" x14ac:dyDescent="0.25">
      <c r="A2280">
        <v>1000018122</v>
      </c>
      <c r="B2280" s="2">
        <v>40589</v>
      </c>
      <c r="C2280" s="2">
        <f t="shared" si="140"/>
        <v>40589.625</v>
      </c>
      <c r="D2280">
        <v>5514.1</v>
      </c>
      <c r="E2280">
        <v>5514.1</v>
      </c>
      <c r="F2280" t="s">
        <v>5</v>
      </c>
      <c r="G2280" t="s">
        <v>14</v>
      </c>
      <c r="H2280" s="1" cm="1">
        <f t="array" ref="H2280">_xlfn.IFS(F2280="Figurado",E2280/2600,F2280="Mallas",E2280/800,F2280="Materia Prima",E2280*0)/24</f>
        <v>8.8366987179487197E-2</v>
      </c>
      <c r="I2280" s="2">
        <f t="shared" si="141"/>
        <v>40590.625</v>
      </c>
      <c r="J2280" s="3">
        <f t="shared" si="142"/>
        <v>40589.713366987176</v>
      </c>
      <c r="K2280" t="b">
        <f t="shared" si="143"/>
        <v>1</v>
      </c>
      <c r="L2280" cm="1">
        <f t="array" ref="L2280">SUMPRODUCT((Tabla2[[#This Row],[P - Horas]]&lt;Tabla2[P - Horas])*1,(Tabla2[[#This Row],[Columna1]]=Tabla2[Columna1])*1)+1</f>
        <v>4</v>
      </c>
      <c r="N2280">
        <f>_xlfn.RANK.EQ(Tabla2[[#This Row],[Columna1]],Tabla2[Columna1],1)</f>
        <v>2235</v>
      </c>
      <c r="O2280" s="3">
        <f>MAX(P2279,Tabla2[[#This Row],[Columna1]])</f>
        <v>40620.38483862167</v>
      </c>
      <c r="P2280" s="3">
        <f>O2280+Tabla2[[#This Row],[P - Horas]]</f>
        <v>40620.473205608847</v>
      </c>
    </row>
    <row r="2281" spans="1:16" x14ac:dyDescent="0.25">
      <c r="A2281">
        <v>1000018143</v>
      </c>
      <c r="B2281" s="2">
        <v>40589</v>
      </c>
      <c r="C2281" s="2">
        <f t="shared" si="140"/>
        <v>40589.625</v>
      </c>
      <c r="D2281">
        <v>10464</v>
      </c>
      <c r="E2281">
        <v>10464</v>
      </c>
      <c r="F2281" t="s">
        <v>5</v>
      </c>
      <c r="G2281" t="s">
        <v>9</v>
      </c>
      <c r="H2281" s="1" cm="1">
        <f t="array" ref="H2281">_xlfn.IFS(F2281="Figurado",E2281/2600,F2281="Mallas",E2281/800,F2281="Materia Prima",E2281*0)/24</f>
        <v>0.1676923076923077</v>
      </c>
      <c r="I2281" s="2">
        <f t="shared" si="141"/>
        <v>40590.625</v>
      </c>
      <c r="J2281" s="3">
        <f t="shared" si="142"/>
        <v>40589.792692307696</v>
      </c>
      <c r="K2281" t="b">
        <f t="shared" si="143"/>
        <v>1</v>
      </c>
      <c r="L2281" cm="1">
        <f t="array" ref="L2281">SUMPRODUCT((Tabla2[[#This Row],[P - Horas]]&lt;Tabla2[P - Horas])*1,(Tabla2[[#This Row],[Columna1]]=Tabla2[Columna1])*1)+1</f>
        <v>3</v>
      </c>
      <c r="N2281">
        <f>_xlfn.RANK.EQ(Tabla2[[#This Row],[Columna1]],Tabla2[Columna1],1)</f>
        <v>2235</v>
      </c>
      <c r="O2281" s="3">
        <f>MAX(P2280,Tabla2[[#This Row],[Columna1]])</f>
        <v>40620.473205608847</v>
      </c>
      <c r="P2281" s="3">
        <f>O2281+Tabla2[[#This Row],[P - Horas]]</f>
        <v>40620.640897916543</v>
      </c>
    </row>
    <row r="2282" spans="1:16" x14ac:dyDescent="0.25">
      <c r="A2282">
        <v>1000018117</v>
      </c>
      <c r="B2282" s="2">
        <v>40589</v>
      </c>
      <c r="C2282" s="2">
        <f t="shared" si="140"/>
        <v>40589.625</v>
      </c>
      <c r="D2282">
        <v>10705.8</v>
      </c>
      <c r="E2282">
        <v>10705.8</v>
      </c>
      <c r="F2282" t="s">
        <v>5</v>
      </c>
      <c r="G2282" t="s">
        <v>8</v>
      </c>
      <c r="H2282" s="1" cm="1">
        <f t="array" ref="H2282">_xlfn.IFS(F2282="Figurado",E2282/2600,F2282="Mallas",E2282/800,F2282="Materia Prima",E2282*0)/24</f>
        <v>0.17156730769230769</v>
      </c>
      <c r="I2282" s="2">
        <f t="shared" si="141"/>
        <v>40590.625</v>
      </c>
      <c r="J2282" s="3">
        <f t="shared" si="142"/>
        <v>40589.796567307691</v>
      </c>
      <c r="K2282" t="b">
        <f t="shared" si="143"/>
        <v>1</v>
      </c>
      <c r="L2282" cm="1">
        <f t="array" ref="L2282">SUMPRODUCT((Tabla2[[#This Row],[P - Horas]]&lt;Tabla2[P - Horas])*1,(Tabla2[[#This Row],[Columna1]]=Tabla2[Columna1])*1)+1</f>
        <v>2</v>
      </c>
      <c r="N2282">
        <f>_xlfn.RANK.EQ(Tabla2[[#This Row],[Columna1]],Tabla2[Columna1],1)</f>
        <v>2235</v>
      </c>
      <c r="O2282" s="3">
        <f>MAX(P2281,Tabla2[[#This Row],[Columna1]])</f>
        <v>40620.640897916543</v>
      </c>
      <c r="P2282" s="3">
        <f>O2282+Tabla2[[#This Row],[P - Horas]]</f>
        <v>40620.812465224233</v>
      </c>
    </row>
    <row r="2283" spans="1:16" x14ac:dyDescent="0.25">
      <c r="A2283">
        <v>1000018134</v>
      </c>
      <c r="B2283" s="2">
        <v>40589</v>
      </c>
      <c r="C2283" s="2">
        <f t="shared" si="140"/>
        <v>40589.625</v>
      </c>
      <c r="D2283">
        <v>10855.6</v>
      </c>
      <c r="E2283">
        <v>10855.6</v>
      </c>
      <c r="F2283" t="s">
        <v>5</v>
      </c>
      <c r="G2283" t="s">
        <v>9</v>
      </c>
      <c r="H2283" s="1" cm="1">
        <f t="array" ref="H2283">_xlfn.IFS(F2283="Figurado",E2283/2600,F2283="Mallas",E2283/800,F2283="Materia Prima",E2283*0)/24</f>
        <v>0.17396794871794874</v>
      </c>
      <c r="I2283" s="2">
        <f t="shared" si="141"/>
        <v>40590.625</v>
      </c>
      <c r="J2283" s="3">
        <f t="shared" si="142"/>
        <v>40589.798967948715</v>
      </c>
      <c r="K2283" t="b">
        <f>I2283&gt;=J2283</f>
        <v>1</v>
      </c>
      <c r="L2283" cm="1">
        <f t="array" ref="L2283">SUMPRODUCT((Tabla2[[#This Row],[P - Horas]]&lt;Tabla2[P - Horas])*1,(Tabla2[[#This Row],[Columna1]]=Tabla2[Columna1])*1)+1</f>
        <v>1</v>
      </c>
      <c r="N2283">
        <f>_xlfn.RANK.EQ(Tabla2[[#This Row],[Columna1]],Tabla2[Columna1],1)</f>
        <v>2235</v>
      </c>
      <c r="O2283" s="3">
        <f>MAX(P2282,Tabla2[[#This Row],[Columna1]])</f>
        <v>40620.812465224233</v>
      </c>
      <c r="P2283" s="3">
        <f>O2283+Tabla2[[#This Row],[P - Horas]]</f>
        <v>40620.986433172948</v>
      </c>
    </row>
    <row r="2284" spans="1:16" x14ac:dyDescent="0.25">
      <c r="H2284" s="2"/>
    </row>
  </sheetData>
  <sortState xmlns:xlrd2="http://schemas.microsoft.com/office/spreadsheetml/2017/richdata2" ref="V3:V12">
    <sortCondition ref="V12"/>
  </sortState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Eduyn Lopez</dc:creator>
  <cp:lastModifiedBy>Daniel León</cp:lastModifiedBy>
  <dcterms:created xsi:type="dcterms:W3CDTF">2023-02-24T01:14:02Z</dcterms:created>
  <dcterms:modified xsi:type="dcterms:W3CDTF">2023-03-05T02:54:24Z</dcterms:modified>
</cp:coreProperties>
</file>