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Sheet1!$A$2:$I$22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/>
  <c r="E33"/>
  <c r="B32" i="2" l="1"/>
  <c r="B31"/>
  <c r="B19"/>
  <c r="B11"/>
  <c r="E6" l="1"/>
  <c r="D2" l="1"/>
  <c r="C2" s="1"/>
  <c r="D3"/>
  <c r="C3" s="1"/>
  <c r="D4"/>
  <c r="C4" s="1"/>
  <c r="D5"/>
  <c r="C5" s="1"/>
  <c r="D8"/>
  <c r="C8" s="1"/>
  <c r="D9"/>
  <c r="C9" s="1"/>
  <c r="D10"/>
  <c r="C10" s="1"/>
  <c r="D6"/>
  <c r="C6" s="1"/>
  <c r="D7"/>
  <c r="C7" s="1"/>
  <c r="D21"/>
  <c r="D18"/>
  <c r="D15"/>
  <c r="D16"/>
</calcChain>
</file>

<file path=xl/sharedStrings.xml><?xml version="1.0" encoding="utf-8"?>
<sst xmlns="http://schemas.openxmlformats.org/spreadsheetml/2006/main" count="88" uniqueCount="37">
  <si>
    <t>购买方</t>
    <phoneticPr fontId="1" type="noConversion"/>
  </si>
  <si>
    <t>销售方</t>
    <phoneticPr fontId="1" type="noConversion"/>
  </si>
  <si>
    <t>发票类型</t>
    <phoneticPr fontId="1" type="noConversion"/>
  </si>
  <si>
    <t>税率</t>
    <phoneticPr fontId="1" type="noConversion"/>
  </si>
  <si>
    <t>去税成本</t>
    <phoneticPr fontId="1" type="noConversion"/>
  </si>
  <si>
    <t>专票</t>
    <phoneticPr fontId="1" type="noConversion"/>
  </si>
  <si>
    <t>悦昂实业（上海）有限公司</t>
    <phoneticPr fontId="1" type="noConversion"/>
  </si>
  <si>
    <t>发票号</t>
    <phoneticPr fontId="1" type="noConversion"/>
  </si>
  <si>
    <t>加岸国际贸易（上海）有限公司</t>
    <phoneticPr fontId="1" type="noConversion"/>
  </si>
  <si>
    <t>悦昂448324</t>
    <phoneticPr fontId="1" type="noConversion"/>
  </si>
  <si>
    <t>上海索菲玛汽车滤清器有限公司工会委员会</t>
  </si>
  <si>
    <t>长春索菲玛汽车滤清器有限公司工会委员会</t>
  </si>
  <si>
    <t>上海欧菲滤清器有限公司</t>
  </si>
  <si>
    <t>上海索菲玛工业过滤器有限公司</t>
  </si>
  <si>
    <t>索菲玛汽车滤清器（重庆）有限公司</t>
  </si>
  <si>
    <t>上海索菲玛汽车滤清器有限公司</t>
  </si>
  <si>
    <t>无，11月再付</t>
    <phoneticPr fontId="1" type="noConversion"/>
  </si>
  <si>
    <t>悦昂实业（上海）有限公司</t>
  </si>
  <si>
    <t>上海圆迈贸易有限公司</t>
  </si>
  <si>
    <t>供应商名称</t>
    <phoneticPr fontId="1" type="noConversion"/>
  </si>
  <si>
    <t>开票金额</t>
    <phoneticPr fontId="1" type="noConversion"/>
  </si>
  <si>
    <t>去税金额</t>
    <phoneticPr fontId="1" type="noConversion"/>
  </si>
  <si>
    <t>税额</t>
    <phoneticPr fontId="1" type="noConversion"/>
  </si>
  <si>
    <t>公司名称</t>
    <phoneticPr fontId="1" type="noConversion"/>
  </si>
  <si>
    <t>上海欧菲滤清器有限公司</t>
    <phoneticPr fontId="1" type="noConversion"/>
  </si>
  <si>
    <t>悦昂实业（上海）有限公司</t>
    <phoneticPr fontId="1" type="noConversion"/>
  </si>
  <si>
    <t>加岸国际贸易（上海）有限公司</t>
    <phoneticPr fontId="1" type="noConversion"/>
  </si>
  <si>
    <t>9.24 已付圆迈10万</t>
    <phoneticPr fontId="1" type="noConversion"/>
  </si>
  <si>
    <t>已做圆迈+悦昂付款单，去税支出129000预计剩54600</t>
    <phoneticPr fontId="1" type="noConversion"/>
  </si>
  <si>
    <t>昆山才烁</t>
    <phoneticPr fontId="1" type="noConversion"/>
  </si>
  <si>
    <t>付款客户</t>
    <phoneticPr fontId="1" type="noConversion"/>
  </si>
  <si>
    <t>发票金额</t>
    <phoneticPr fontId="1" type="noConversion"/>
  </si>
  <si>
    <t>备注</t>
    <phoneticPr fontId="1" type="noConversion"/>
  </si>
  <si>
    <t>专票</t>
    <phoneticPr fontId="1" type="noConversion"/>
  </si>
  <si>
    <t>上海菲玛思家具用品有限公司</t>
    <phoneticPr fontId="1" type="noConversion"/>
  </si>
  <si>
    <t>上海忠成文化传播有限公司</t>
    <phoneticPr fontId="1" type="noConversion"/>
  </si>
  <si>
    <t>北京雷斯达克产品开发股份有限公司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</si>
</sst>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 * #,##0.00_ ;_ * \-#,##0.00_ ;_ 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1" applyFont="1" applyBorder="1">
      <alignment vertical="center"/>
    </xf>
    <xf numFmtId="176" fontId="2" fillId="0" borderId="1" xfId="1" applyFont="1" applyBorder="1" applyAlignment="1">
      <alignment horizontal="center" vertical="center"/>
    </xf>
    <xf numFmtId="176" fontId="0" fillId="0" borderId="0" xfId="1" applyFont="1">
      <alignment vertical="center"/>
    </xf>
    <xf numFmtId="0" fontId="0" fillId="0" borderId="1" xfId="0" applyFill="1" applyBorder="1">
      <alignment vertical="center"/>
    </xf>
    <xf numFmtId="176" fontId="0" fillId="0" borderId="0" xfId="1" applyFon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1" xfId="1" applyFont="1" applyFill="1" applyBorder="1">
      <alignment vertical="center"/>
    </xf>
    <xf numFmtId="9" fontId="0" fillId="0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176" fontId="0" fillId="2" borderId="1" xfId="1" applyFont="1" applyFill="1" applyBorder="1">
      <alignment vertical="center"/>
    </xf>
    <xf numFmtId="9" fontId="0" fillId="2" borderId="1" xfId="1" applyNumberFormat="1" applyFont="1" applyFill="1" applyBorder="1" applyAlignment="1">
      <alignment horizontal="center" vertical="center"/>
    </xf>
    <xf numFmtId="176" fontId="0" fillId="3" borderId="1" xfId="1" applyFont="1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1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4" borderId="1" xfId="1" applyFont="1" applyFill="1" applyBorder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2" fillId="0" borderId="1" xfId="1" applyFont="1" applyFill="1" applyBorder="1" applyAlignment="1">
      <alignment horizontal="center" vertical="center"/>
    </xf>
    <xf numFmtId="49" fontId="0" fillId="0" borderId="0" xfId="1" applyNumberFormat="1" applyFont="1" applyAlignment="1">
      <alignment horizontal="right" vertical="center"/>
    </xf>
    <xf numFmtId="49" fontId="2" fillId="0" borderId="1" xfId="1" applyNumberFormat="1" applyFont="1" applyBorder="1" applyAlignment="1">
      <alignment horizontal="right" vertical="center"/>
    </xf>
    <xf numFmtId="49" fontId="0" fillId="0" borderId="1" xfId="0" quotePrefix="1" applyNumberForma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right" vertical="center"/>
    </xf>
  </cellXfs>
  <cellStyles count="3">
    <cellStyle name="千位分隔" xfId="1" builtinId="3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Normal="100" workbookViewId="0">
      <selection activeCell="F12" sqref="F12"/>
    </sheetView>
  </sheetViews>
  <sheetFormatPr defaultRowHeight="13.5"/>
  <cols>
    <col min="1" max="1" width="8.75" customWidth="1"/>
    <col min="2" max="2" width="31.125" customWidth="1"/>
    <col min="3" max="3" width="13.5" style="4" customWidth="1"/>
    <col min="4" max="4" width="9" style="6" customWidth="1"/>
    <col min="5" max="5" width="13.5" style="4" customWidth="1"/>
    <col min="6" max="6" width="13.875" style="27" bestFit="1" customWidth="1"/>
    <col min="7" max="7" width="7.875" customWidth="1"/>
    <col min="8" max="8" width="13.25" customWidth="1"/>
    <col min="9" max="9" width="16.875" customWidth="1"/>
    <col min="10" max="10" width="13.875" bestFit="1" customWidth="1"/>
    <col min="11" max="11" width="12.875" bestFit="1" customWidth="1"/>
    <col min="12" max="12" width="13.375" customWidth="1"/>
  </cols>
  <sheetData>
    <row r="1" spans="1:9" ht="16.5" customHeight="1">
      <c r="A1" s="7">
        <v>44158</v>
      </c>
    </row>
    <row r="2" spans="1:9" ht="14.25" customHeight="1">
      <c r="A2" s="1" t="s">
        <v>0</v>
      </c>
      <c r="B2" s="1" t="s">
        <v>1</v>
      </c>
      <c r="C2" s="3" t="s">
        <v>31</v>
      </c>
      <c r="D2" s="3" t="s">
        <v>3</v>
      </c>
      <c r="E2" s="3" t="s">
        <v>4</v>
      </c>
      <c r="F2" s="28" t="s">
        <v>7</v>
      </c>
      <c r="G2" s="1" t="s">
        <v>2</v>
      </c>
      <c r="H2" s="26" t="s">
        <v>30</v>
      </c>
      <c r="I2" s="26" t="s">
        <v>32</v>
      </c>
    </row>
    <row r="3" spans="1:9">
      <c r="A3" s="5" t="s">
        <v>29</v>
      </c>
      <c r="B3" s="5" t="s">
        <v>34</v>
      </c>
      <c r="C3" s="8"/>
      <c r="D3" s="9">
        <v>0.06</v>
      </c>
      <c r="E3" s="8">
        <f t="shared" ref="E3:E22" si="0">ROUND(C3/(1+D3),2)</f>
        <v>0</v>
      </c>
      <c r="F3" s="29">
        <v>59176002</v>
      </c>
      <c r="G3" s="5" t="s">
        <v>33</v>
      </c>
      <c r="H3" s="17"/>
      <c r="I3" s="17"/>
    </row>
    <row r="4" spans="1:9">
      <c r="A4" s="5" t="s">
        <v>29</v>
      </c>
      <c r="B4" s="5" t="s">
        <v>34</v>
      </c>
      <c r="C4" s="8"/>
      <c r="D4" s="9"/>
      <c r="E4" s="8"/>
      <c r="F4" s="30"/>
      <c r="G4" s="5"/>
      <c r="H4" s="17"/>
      <c r="I4" s="17"/>
    </row>
    <row r="5" spans="1:9">
      <c r="A5" s="5" t="s">
        <v>29</v>
      </c>
      <c r="B5" s="5" t="s">
        <v>34</v>
      </c>
      <c r="C5" s="8"/>
      <c r="D5" s="9"/>
      <c r="E5" s="8"/>
      <c r="F5" s="29"/>
      <c r="G5" s="5"/>
      <c r="H5" s="17"/>
      <c r="I5" s="17"/>
    </row>
    <row r="6" spans="1:9">
      <c r="A6" s="5" t="s">
        <v>29</v>
      </c>
      <c r="B6" s="5" t="s">
        <v>35</v>
      </c>
      <c r="C6" s="8"/>
      <c r="D6" s="9"/>
      <c r="E6" s="8"/>
      <c r="F6" s="30"/>
      <c r="G6" s="5"/>
      <c r="H6" s="17"/>
      <c r="I6" s="17"/>
    </row>
    <row r="7" spans="1:9">
      <c r="A7" s="5" t="s">
        <v>29</v>
      </c>
      <c r="B7" s="5" t="s">
        <v>36</v>
      </c>
      <c r="C7" s="8"/>
      <c r="D7" s="9"/>
      <c r="E7" s="8"/>
      <c r="F7" s="30"/>
      <c r="G7" s="5"/>
      <c r="H7" s="17"/>
      <c r="I7" s="17"/>
    </row>
    <row r="8" spans="1:9">
      <c r="A8" s="5" t="s">
        <v>29</v>
      </c>
      <c r="B8" s="5" t="s">
        <v>36</v>
      </c>
      <c r="C8" s="8"/>
      <c r="D8" s="9"/>
      <c r="E8" s="8"/>
      <c r="F8" s="30"/>
      <c r="G8" s="5"/>
      <c r="H8" s="17"/>
      <c r="I8" s="17"/>
    </row>
    <row r="9" spans="1:9">
      <c r="A9" s="5" t="s">
        <v>29</v>
      </c>
      <c r="B9" s="5"/>
      <c r="C9" s="8"/>
      <c r="D9" s="9"/>
      <c r="E9" s="8"/>
      <c r="F9" s="30"/>
      <c r="G9" s="5"/>
      <c r="H9" s="17"/>
      <c r="I9" s="17"/>
    </row>
    <row r="10" spans="1:9">
      <c r="A10" s="5" t="s">
        <v>29</v>
      </c>
      <c r="B10" s="5"/>
      <c r="C10" s="8"/>
      <c r="D10" s="9"/>
      <c r="E10" s="8"/>
      <c r="F10" s="30"/>
      <c r="G10" s="5"/>
      <c r="H10" s="17"/>
      <c r="I10" s="17"/>
    </row>
    <row r="11" spans="1:9">
      <c r="A11" s="5" t="s">
        <v>29</v>
      </c>
      <c r="B11" s="5"/>
      <c r="C11" s="8"/>
      <c r="D11" s="9"/>
      <c r="E11" s="8"/>
      <c r="F11" s="30"/>
      <c r="G11" s="5"/>
      <c r="H11" s="17"/>
      <c r="I11" s="17"/>
    </row>
    <row r="12" spans="1:9">
      <c r="A12" s="5" t="s">
        <v>29</v>
      </c>
      <c r="B12" s="5"/>
      <c r="C12" s="8"/>
      <c r="D12" s="9"/>
      <c r="E12" s="8"/>
      <c r="F12" s="30"/>
      <c r="G12" s="5"/>
      <c r="H12" s="17"/>
      <c r="I12" s="17"/>
    </row>
    <row r="13" spans="1:9">
      <c r="A13" s="5" t="s">
        <v>29</v>
      </c>
      <c r="B13" s="5"/>
      <c r="C13" s="8"/>
      <c r="D13" s="9"/>
      <c r="E13" s="8"/>
      <c r="F13" s="30"/>
      <c r="G13" s="5"/>
      <c r="H13" s="17"/>
      <c r="I13" s="17"/>
    </row>
    <row r="14" spans="1:9">
      <c r="A14" s="5" t="s">
        <v>29</v>
      </c>
      <c r="B14" s="5"/>
      <c r="C14" s="8"/>
      <c r="D14" s="9"/>
      <c r="E14" s="8"/>
      <c r="F14" s="30"/>
      <c r="G14" s="5"/>
      <c r="H14" s="17"/>
      <c r="I14" s="17"/>
    </row>
    <row r="15" spans="1:9">
      <c r="A15" s="5" t="s">
        <v>29</v>
      </c>
      <c r="B15" s="5"/>
      <c r="C15" s="8"/>
      <c r="D15" s="9"/>
      <c r="E15" s="8"/>
      <c r="F15" s="30"/>
      <c r="G15" s="5"/>
      <c r="H15" s="17"/>
      <c r="I15" s="17"/>
    </row>
    <row r="16" spans="1:9">
      <c r="A16" s="5" t="s">
        <v>29</v>
      </c>
      <c r="B16" s="5"/>
      <c r="C16" s="8"/>
      <c r="D16" s="9"/>
      <c r="E16" s="8"/>
      <c r="F16" s="30"/>
      <c r="G16" s="5"/>
      <c r="H16" s="17"/>
      <c r="I16" s="17"/>
    </row>
    <row r="17" spans="1:9">
      <c r="A17" s="5" t="s">
        <v>29</v>
      </c>
      <c r="B17" s="5"/>
      <c r="C17" s="8"/>
      <c r="D17" s="9"/>
      <c r="E17" s="8"/>
      <c r="F17" s="30"/>
      <c r="G17" s="5"/>
      <c r="H17" s="17"/>
      <c r="I17" s="17"/>
    </row>
    <row r="18" spans="1:9">
      <c r="A18" s="5" t="s">
        <v>29</v>
      </c>
      <c r="B18" s="5"/>
      <c r="C18" s="8"/>
      <c r="D18" s="9"/>
      <c r="E18" s="8"/>
      <c r="F18" s="30"/>
      <c r="G18" s="5"/>
      <c r="H18" s="17"/>
      <c r="I18" s="17"/>
    </row>
    <row r="19" spans="1:9">
      <c r="A19" s="5" t="s">
        <v>29</v>
      </c>
      <c r="B19" s="5"/>
      <c r="C19" s="8"/>
      <c r="D19" s="9"/>
      <c r="E19" s="8"/>
      <c r="F19" s="30"/>
      <c r="G19" s="5"/>
      <c r="H19" s="17"/>
      <c r="I19" s="17"/>
    </row>
    <row r="20" spans="1:9">
      <c r="A20" s="5" t="s">
        <v>29</v>
      </c>
      <c r="B20" s="5"/>
      <c r="C20" s="8"/>
      <c r="D20" s="9"/>
      <c r="E20" s="8"/>
      <c r="F20" s="30"/>
      <c r="G20" s="5"/>
      <c r="H20" s="17"/>
      <c r="I20" s="17"/>
    </row>
    <row r="21" spans="1:9">
      <c r="A21" s="5" t="s">
        <v>29</v>
      </c>
      <c r="B21" s="5"/>
      <c r="C21" s="8"/>
      <c r="D21" s="9"/>
      <c r="E21" s="8"/>
      <c r="F21" s="30"/>
      <c r="G21" s="5"/>
      <c r="H21" s="17"/>
      <c r="I21" s="17"/>
    </row>
    <row r="22" spans="1:9">
      <c r="A22" s="5" t="s">
        <v>29</v>
      </c>
      <c r="B22" s="5"/>
      <c r="C22" s="8"/>
      <c r="D22" s="9"/>
      <c r="E22" s="8"/>
      <c r="F22" s="30"/>
      <c r="G22" s="5"/>
      <c r="H22" s="17"/>
      <c r="I22" s="17"/>
    </row>
    <row r="23" spans="1:9">
      <c r="A23" s="5" t="s">
        <v>29</v>
      </c>
      <c r="B23" s="5"/>
      <c r="C23" s="8"/>
      <c r="D23" s="9"/>
      <c r="E23" s="8"/>
      <c r="F23" s="30"/>
      <c r="G23" s="5"/>
      <c r="H23" s="17"/>
      <c r="I23" s="17"/>
    </row>
    <row r="24" spans="1:9">
      <c r="A24" s="5" t="s">
        <v>29</v>
      </c>
      <c r="B24" s="5"/>
      <c r="C24" s="8"/>
      <c r="D24" s="9"/>
      <c r="E24" s="8"/>
      <c r="F24" s="30"/>
      <c r="G24" s="5"/>
      <c r="H24" s="17"/>
      <c r="I24" s="17"/>
    </row>
    <row r="25" spans="1:9">
      <c r="A25" s="5" t="s">
        <v>29</v>
      </c>
      <c r="B25" s="5"/>
      <c r="C25" s="8"/>
      <c r="D25" s="9"/>
      <c r="E25" s="8"/>
      <c r="F25" s="30"/>
      <c r="G25" s="5"/>
      <c r="H25" s="17"/>
      <c r="I25" s="17"/>
    </row>
    <row r="26" spans="1:9">
      <c r="A26" s="5" t="s">
        <v>29</v>
      </c>
      <c r="B26" s="5"/>
      <c r="C26" s="8"/>
      <c r="D26" s="9"/>
      <c r="E26" s="8"/>
      <c r="F26" s="30"/>
      <c r="G26" s="5"/>
      <c r="H26" s="17"/>
      <c r="I26" s="17"/>
    </row>
    <row r="27" spans="1:9">
      <c r="A27" s="5" t="s">
        <v>29</v>
      </c>
      <c r="B27" s="5"/>
      <c r="C27" s="8"/>
      <c r="D27" s="9"/>
      <c r="E27" s="8"/>
      <c r="F27" s="30"/>
      <c r="G27" s="5"/>
      <c r="H27" s="17"/>
      <c r="I27" s="17"/>
    </row>
    <row r="28" spans="1:9">
      <c r="A28" s="5" t="s">
        <v>29</v>
      </c>
      <c r="B28" s="5"/>
      <c r="C28" s="8"/>
      <c r="D28" s="9"/>
      <c r="E28" s="8"/>
      <c r="F28" s="30"/>
      <c r="G28" s="5"/>
      <c r="H28" s="17"/>
      <c r="I28" s="17"/>
    </row>
    <row r="29" spans="1:9">
      <c r="A29" s="5"/>
      <c r="B29" s="5"/>
      <c r="C29" s="8"/>
      <c r="D29" s="9"/>
      <c r="E29" s="8"/>
      <c r="F29" s="30"/>
      <c r="G29" s="5"/>
      <c r="H29" s="17"/>
      <c r="I29" s="17"/>
    </row>
    <row r="30" spans="1:9">
      <c r="A30" s="5"/>
      <c r="B30" s="5"/>
      <c r="C30" s="8"/>
      <c r="D30" s="9"/>
      <c r="E30" s="8"/>
      <c r="F30" s="30"/>
      <c r="G30" s="5"/>
      <c r="H30" s="17"/>
      <c r="I30" s="17"/>
    </row>
    <row r="31" spans="1:9">
      <c r="A31" s="5"/>
      <c r="B31" s="5"/>
      <c r="C31" s="8"/>
      <c r="D31" s="9"/>
      <c r="E31" s="8"/>
      <c r="F31" s="30"/>
      <c r="G31" s="5"/>
      <c r="H31" s="17"/>
      <c r="I31" s="17"/>
    </row>
    <row r="32" spans="1:9">
      <c r="A32" s="5"/>
      <c r="B32" s="5"/>
      <c r="C32" s="8"/>
      <c r="D32" s="9"/>
      <c r="E32" s="8"/>
      <c r="F32" s="30"/>
      <c r="G32" s="5"/>
      <c r="H32" s="17"/>
      <c r="I32" s="17"/>
    </row>
    <row r="33" spans="1:9">
      <c r="A33" s="5"/>
      <c r="B33" s="5"/>
      <c r="C33" s="8">
        <v>0</v>
      </c>
      <c r="D33" s="9"/>
      <c r="E33" s="8">
        <f t="shared" ref="E23:E33" si="1">ROUND(C33/(1+D33),2)</f>
        <v>0</v>
      </c>
      <c r="F33" s="30"/>
      <c r="G33" s="5"/>
      <c r="H33" s="17"/>
      <c r="I33" s="17"/>
    </row>
  </sheetData>
  <autoFilter ref="A2:I22">
    <filterColumn colId="7"/>
  </autoFilter>
  <sortState ref="A3:F20">
    <sortCondition ref="B1"/>
  </sortState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topLeftCell="A13" workbookViewId="0">
      <selection activeCell="B28" sqref="B24:B28"/>
    </sheetView>
  </sheetViews>
  <sheetFormatPr defaultRowHeight="13.5"/>
  <cols>
    <col min="1" max="1" width="40.125" bestFit="1" customWidth="1"/>
    <col min="2" max="2" width="13.875" bestFit="1" customWidth="1"/>
    <col min="3" max="3" width="14" bestFit="1" customWidth="1"/>
    <col min="4" max="4" width="13.875" bestFit="1" customWidth="1"/>
    <col min="5" max="5" width="13.625" customWidth="1"/>
    <col min="6" max="6" width="13.875" bestFit="1" customWidth="1"/>
  </cols>
  <sheetData>
    <row r="1" spans="1:6">
      <c r="A1" s="17" t="s">
        <v>23</v>
      </c>
      <c r="B1" s="17" t="s">
        <v>20</v>
      </c>
      <c r="C1" s="17" t="s">
        <v>21</v>
      </c>
      <c r="D1" s="17" t="s">
        <v>22</v>
      </c>
    </row>
    <row r="2" spans="1:6">
      <c r="A2" s="17" t="s">
        <v>10</v>
      </c>
      <c r="B2" s="12">
        <v>200600</v>
      </c>
      <c r="C2" s="2">
        <f t="shared" ref="C2:C10" si="0">B2-D2</f>
        <v>177522.12389380531</v>
      </c>
      <c r="D2" s="2">
        <f t="shared" ref="D2" si="1">B2/1.13*0.13</f>
        <v>23077.87610619469</v>
      </c>
      <c r="E2" t="s">
        <v>27</v>
      </c>
    </row>
    <row r="3" spans="1:6">
      <c r="A3" s="5" t="s">
        <v>11</v>
      </c>
      <c r="B3" s="12">
        <v>17200</v>
      </c>
      <c r="C3" s="2">
        <f t="shared" si="0"/>
        <v>15221.238938053097</v>
      </c>
      <c r="D3" s="2">
        <f t="shared" ref="D3" si="2">B3/1.13*0.13</f>
        <v>1978.7610619469028</v>
      </c>
    </row>
    <row r="4" spans="1:6">
      <c r="A4" s="5" t="s">
        <v>11</v>
      </c>
      <c r="B4" s="12">
        <v>30000</v>
      </c>
      <c r="C4" s="2">
        <f t="shared" si="0"/>
        <v>26548.672566371682</v>
      </c>
      <c r="D4" s="2">
        <f t="shared" ref="D4" si="3">B4/1.13*0.13</f>
        <v>3451.3274336283189</v>
      </c>
    </row>
    <row r="5" spans="1:6">
      <c r="A5" s="5" t="s">
        <v>13</v>
      </c>
      <c r="B5" s="12">
        <v>21000</v>
      </c>
      <c r="C5" s="2">
        <f t="shared" si="0"/>
        <v>18584.070796460175</v>
      </c>
      <c r="D5" s="2">
        <f>B5/1.13*0.13</f>
        <v>2415.9292035398234</v>
      </c>
    </row>
    <row r="6" spans="1:6">
      <c r="A6" s="5" t="s">
        <v>24</v>
      </c>
      <c r="B6" s="14">
        <v>199600</v>
      </c>
      <c r="C6" s="2">
        <f t="shared" si="0"/>
        <v>176637.16814159291</v>
      </c>
      <c r="D6" s="2">
        <f t="shared" ref="D6" si="4">B6/1.13*0.13</f>
        <v>22962.831858407084</v>
      </c>
      <c r="E6" s="25">
        <f>SUM(B15:B16)</f>
        <v>143764.01</v>
      </c>
      <c r="F6" s="24" t="s">
        <v>28</v>
      </c>
    </row>
    <row r="7" spans="1:6">
      <c r="A7" s="17" t="s">
        <v>12</v>
      </c>
      <c r="B7" s="23">
        <v>2000</v>
      </c>
      <c r="C7" s="2">
        <f t="shared" si="0"/>
        <v>1769.9115044247787</v>
      </c>
      <c r="D7" s="2">
        <f>B7/1.13*0.13</f>
        <v>230.08849557522129</v>
      </c>
    </row>
    <row r="8" spans="1:6">
      <c r="A8" s="17" t="s">
        <v>14</v>
      </c>
      <c r="B8" s="23">
        <v>25100</v>
      </c>
      <c r="C8" s="2">
        <f t="shared" si="0"/>
        <v>22212.389380530974</v>
      </c>
      <c r="D8" s="2">
        <f t="shared" ref="D8" si="5">B8/1.13*0.13</f>
        <v>2887.6106194690269</v>
      </c>
    </row>
    <row r="9" spans="1:6">
      <c r="A9" s="17" t="s">
        <v>14</v>
      </c>
      <c r="B9" s="23">
        <v>1000</v>
      </c>
      <c r="C9" s="2">
        <f t="shared" si="0"/>
        <v>884.95575221238937</v>
      </c>
      <c r="D9" s="2">
        <f>B9/1.13*0.13</f>
        <v>115.04424778761064</v>
      </c>
    </row>
    <row r="10" spans="1:6">
      <c r="A10" s="17" t="s">
        <v>15</v>
      </c>
      <c r="B10" s="23">
        <v>1000</v>
      </c>
      <c r="C10" s="2">
        <f t="shared" si="0"/>
        <v>884.95575221238937</v>
      </c>
      <c r="D10" s="2">
        <f t="shared" ref="D10" si="6">B10/1.13*0.13</f>
        <v>115.04424778761064</v>
      </c>
    </row>
    <row r="11" spans="1:6">
      <c r="A11" s="19"/>
      <c r="B11" s="20">
        <f>SUM(B2:B10)</f>
        <v>497500</v>
      </c>
      <c r="C11" s="19"/>
    </row>
    <row r="12" spans="1:6">
      <c r="A12" s="19"/>
      <c r="B12" s="20"/>
      <c r="C12" s="19"/>
    </row>
    <row r="13" spans="1:6">
      <c r="A13" s="19"/>
      <c r="B13" s="20"/>
      <c r="C13" s="19"/>
    </row>
    <row r="14" spans="1:6" s="19" customFormat="1">
      <c r="A14" s="17" t="s">
        <v>19</v>
      </c>
      <c r="B14" s="17" t="s">
        <v>20</v>
      </c>
      <c r="C14" s="5" t="s">
        <v>21</v>
      </c>
      <c r="D14" s="5" t="s">
        <v>22</v>
      </c>
      <c r="E14" s="5" t="s">
        <v>3</v>
      </c>
    </row>
    <row r="15" spans="1:6">
      <c r="A15" s="17" t="s">
        <v>18</v>
      </c>
      <c r="B15" s="14">
        <v>34645.01</v>
      </c>
      <c r="C15" s="2">
        <v>31784.42</v>
      </c>
      <c r="D15" s="21">
        <f>B15-C15</f>
        <v>2860.5900000000038</v>
      </c>
      <c r="E15" s="18">
        <v>0.09</v>
      </c>
    </row>
    <row r="16" spans="1:6">
      <c r="A16" s="17" t="s">
        <v>25</v>
      </c>
      <c r="B16" s="14">
        <v>109119</v>
      </c>
      <c r="C16" s="2">
        <v>96565.486725663723</v>
      </c>
      <c r="D16" s="21">
        <f>B16-C16</f>
        <v>12553.513274336277</v>
      </c>
      <c r="E16" s="18">
        <v>0.13</v>
      </c>
    </row>
    <row r="17" spans="1:7">
      <c r="A17" s="17" t="s">
        <v>18</v>
      </c>
      <c r="B17" s="22">
        <v>309642.95</v>
      </c>
      <c r="C17" s="21">
        <v>274020</v>
      </c>
      <c r="D17" s="21">
        <v>35622.949999999997</v>
      </c>
      <c r="E17" s="18">
        <v>0.13</v>
      </c>
    </row>
    <row r="18" spans="1:7">
      <c r="A18" s="17" t="s">
        <v>26</v>
      </c>
      <c r="B18" s="23">
        <v>28800</v>
      </c>
      <c r="C18" s="2">
        <v>25486.725663716818</v>
      </c>
      <c r="D18" s="21">
        <f>B18-C18</f>
        <v>3313.2743362831825</v>
      </c>
      <c r="E18" s="18">
        <v>0.13</v>
      </c>
    </row>
    <row r="19" spans="1:7">
      <c r="B19" s="24">
        <f>SUM(B15:B18)</f>
        <v>482206.96</v>
      </c>
    </row>
    <row r="21" spans="1:7">
      <c r="A21" s="17" t="s">
        <v>17</v>
      </c>
      <c r="B21" s="2">
        <v>60077</v>
      </c>
      <c r="C21" s="2">
        <v>53165.486725663723</v>
      </c>
      <c r="D21" s="21">
        <f>B21-C21</f>
        <v>6911.5132743362774</v>
      </c>
      <c r="E21" s="18">
        <v>0.13</v>
      </c>
    </row>
    <row r="24" spans="1:7" s="10" customFormat="1">
      <c r="A24" s="5" t="s">
        <v>6</v>
      </c>
      <c r="B24" s="8">
        <v>100000</v>
      </c>
      <c r="C24" s="9">
        <v>0.06</v>
      </c>
      <c r="D24" s="8">
        <v>94339.622641509428</v>
      </c>
      <c r="E24" s="15">
        <v>39587437</v>
      </c>
      <c r="F24" s="5" t="s">
        <v>5</v>
      </c>
      <c r="G24" s="10" t="s">
        <v>9</v>
      </c>
    </row>
    <row r="25" spans="1:7" s="10" customFormat="1">
      <c r="A25" s="5" t="s">
        <v>6</v>
      </c>
      <c r="B25" s="8">
        <v>100000</v>
      </c>
      <c r="C25" s="9">
        <v>0.06</v>
      </c>
      <c r="D25" s="8">
        <v>94339.622641509428</v>
      </c>
      <c r="E25" s="15">
        <v>39587438</v>
      </c>
      <c r="F25" s="5" t="s">
        <v>5</v>
      </c>
      <c r="G25" s="10" t="s">
        <v>9</v>
      </c>
    </row>
    <row r="26" spans="1:7" s="10" customFormat="1">
      <c r="A26" s="5" t="s">
        <v>6</v>
      </c>
      <c r="B26" s="8">
        <v>50328</v>
      </c>
      <c r="C26" s="9">
        <v>0.06</v>
      </c>
      <c r="D26" s="8">
        <v>47479.245283018863</v>
      </c>
      <c r="E26" s="15">
        <v>39587441</v>
      </c>
      <c r="F26" s="5" t="s">
        <v>5</v>
      </c>
      <c r="G26" s="10" t="s">
        <v>9</v>
      </c>
    </row>
    <row r="27" spans="1:7" s="10" customFormat="1">
      <c r="A27" s="5" t="s">
        <v>6</v>
      </c>
      <c r="B27" s="8">
        <v>109119</v>
      </c>
      <c r="C27" s="9">
        <v>0.13</v>
      </c>
      <c r="D27" s="8">
        <v>96565.486725663723</v>
      </c>
      <c r="E27" s="15">
        <v>39587439</v>
      </c>
      <c r="F27" s="5" t="s">
        <v>5</v>
      </c>
      <c r="G27" s="10" t="s">
        <v>9</v>
      </c>
    </row>
    <row r="28" spans="1:7" s="10" customFormat="1">
      <c r="A28" s="11" t="s">
        <v>6</v>
      </c>
      <c r="B28" s="12">
        <v>60077</v>
      </c>
      <c r="C28" s="13">
        <v>0.13</v>
      </c>
      <c r="D28" s="12">
        <v>53165.486725663723</v>
      </c>
      <c r="E28" s="16">
        <v>39587440</v>
      </c>
      <c r="F28" s="11" t="s">
        <v>5</v>
      </c>
      <c r="G28" s="10" t="s">
        <v>16</v>
      </c>
    </row>
    <row r="29" spans="1:7" s="10" customFormat="1">
      <c r="A29" s="5" t="s">
        <v>8</v>
      </c>
      <c r="B29" s="8">
        <v>28800</v>
      </c>
      <c r="C29" s="9">
        <v>0.13</v>
      </c>
      <c r="D29" s="8">
        <v>25486.725663716818</v>
      </c>
      <c r="E29" s="15">
        <v>29077842</v>
      </c>
      <c r="F29" s="5" t="s">
        <v>5</v>
      </c>
      <c r="G29" s="10" t="s">
        <v>9</v>
      </c>
    </row>
    <row r="30" spans="1:7">
      <c r="A30" s="11" t="s">
        <v>8</v>
      </c>
      <c r="B30" s="12">
        <v>12648</v>
      </c>
      <c r="C30" s="13">
        <v>0.09</v>
      </c>
      <c r="D30" s="12">
        <v>11603.669724770642</v>
      </c>
      <c r="E30" s="16">
        <v>29077841</v>
      </c>
      <c r="F30" s="11" t="s">
        <v>5</v>
      </c>
      <c r="G30" s="10" t="s">
        <v>16</v>
      </c>
    </row>
    <row r="31" spans="1:7">
      <c r="B31" s="24">
        <f>SUM(B24:B30)</f>
        <v>460972</v>
      </c>
    </row>
    <row r="32" spans="1:7">
      <c r="B32" s="24">
        <f>B31-448324</f>
        <v>12648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miya.zhou</dc:creator>
  <cp:lastModifiedBy>Matt.Zhou</cp:lastModifiedBy>
  <cp:lastPrinted>2020-06-01T05:44:05Z</cp:lastPrinted>
  <dcterms:created xsi:type="dcterms:W3CDTF">2018-11-20T01:09:19Z</dcterms:created>
  <dcterms:modified xsi:type="dcterms:W3CDTF">2020-11-24T05:20:09Z</dcterms:modified>
</cp:coreProperties>
</file>